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4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4.xml" ContentType="application/vnd.openxmlformats-officedocument.spreadsheetml.worksheet+xml"/>
  <Override PartName="/xl/worksheets/sheet24.xml" ContentType="application/vnd.openxmlformats-officedocument.spreadsheetml.worksheet+xml"/>
  <Override PartName="/xl/worksheets/sheet2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55" yWindow="90" windowWidth="20955" windowHeight="9900" tabRatio="749" firstSheet="22" activeTab="27"/>
  </bookViews>
  <sheets>
    <sheet name="JAP-12" sheetId="61" r:id="rId1"/>
    <sheet name="JAP-14" sheetId="5" r:id="rId2"/>
    <sheet name="JAP-16" sheetId="72" r:id="rId3"/>
    <sheet name="JAP-18 Page 1" sheetId="6" r:id="rId4"/>
    <sheet name="JAP-18 Page 2" sheetId="74" r:id="rId5"/>
    <sheet name="JAP-22 Page 1" sheetId="8" r:id="rId6"/>
    <sheet name="JAP-22 Page 2" sheetId="16" r:id="rId7"/>
    <sheet name="JAP-22 Page 3" sheetId="19" r:id="rId8"/>
    <sheet name="JAP-22 Page 4" sheetId="75" r:id="rId9"/>
    <sheet name="JAP-22 Page 5" sheetId="20" r:id="rId10"/>
    <sheet name="JAP-22 Page 6" sheetId="21" r:id="rId11"/>
    <sheet name="JAP-22 Page 7" sheetId="22" r:id="rId12"/>
    <sheet name="JAP-22 Page 8" sheetId="76" r:id="rId13"/>
    <sheet name="JAP-22 Page 9" sheetId="23" r:id="rId14"/>
    <sheet name="JAP-22 Page 10" sheetId="24" r:id="rId15"/>
    <sheet name="Work Papers--&gt;" sheetId="36" r:id="rId16"/>
    <sheet name="Residential Interest Calcs" sheetId="17" r:id="rId17"/>
    <sheet name="Non-Res Interest Calcs" sheetId="18" r:id="rId18"/>
    <sheet name="Elec Customers Avg YE 12-2010" sheetId="67" r:id="rId19"/>
    <sheet name="2011 GRC Elec Margin Rate" sheetId="66" r:id="rId20"/>
    <sheet name="p14 2011 GRC ERF - COS" sheetId="63" r:id="rId21"/>
    <sheet name="2013 ERF Elec Margin Rate" sheetId="46" r:id="rId22"/>
    <sheet name="Elec - F2012 Sales" sheetId="41" r:id="rId23"/>
    <sheet name="Elec - F2012 Customers" sheetId="42" r:id="rId24"/>
    <sheet name="Elec Weather Norm kWh YE 6-2012" sheetId="47" r:id="rId25"/>
    <sheet name="2011 GRC Proforma Prop" sheetId="64" r:id="rId26"/>
    <sheet name="2013 ERF Proposed Monthly Rev" sheetId="60" r:id="rId27"/>
    <sheet name="2013 ERF Proforma Proposed Rev" sheetId="48" r:id="rId28"/>
    <sheet name="ERF Monthly Rev Breakdown" sheetId="69" r:id="rId29"/>
    <sheet name="Forecasted BSC" sheetId="70" r:id="rId30"/>
    <sheet name="Electric Rev Monthly 2013-15" sheetId="62" r:id="rId31"/>
    <sheet name="Elec Customers Avg YE 6-2012" sheetId="44" r:id="rId32"/>
    <sheet name="2011 GRC COS Rev" sheetId="68" r:id="rId33"/>
    <sheet name="2013 ERF Sch 7 Rate Design" sheetId="49" r:id="rId34"/>
    <sheet name="2013 ERF Sch 24 Rate Design" sheetId="50" r:id="rId35"/>
    <sheet name="2013 ERF Sch 25 Rate Design" sheetId="51" r:id="rId36"/>
    <sheet name="2013 ERF Sch 26 Rate Design" sheetId="52" r:id="rId37"/>
    <sheet name="2013 ERF Sch 29 Rate Design" sheetId="53" r:id="rId38"/>
    <sheet name="2013 ERF Sch 31 Rate Design" sheetId="54" r:id="rId39"/>
    <sheet name="2013 ERF Sch 35 Rate Design" sheetId="55" r:id="rId40"/>
    <sheet name="2013 ERF Sch 43 Rate Design" sheetId="56" r:id="rId41"/>
    <sheet name="2013 ERF Sch 40 Rate Design" sheetId="57" r:id="rId42"/>
    <sheet name="2013 ERF Sch 46 Rate Design" sheetId="58" r:id="rId43"/>
    <sheet name="2013 ERF Sch 49 Rate Design" sheetId="59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__________________six6" localSheetId="2" hidden="1">{#N/A,#N/A,FALSE,"CRPT";#N/A,#N/A,FALSE,"TREND";#N/A,#N/A,FALSE,"%Curve"}</definedName>
    <definedName name="__________________six6" localSheetId="2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2" hidden="1">{#N/A,#N/A,FALSE,"schA"}</definedName>
    <definedName name="__________________www1" localSheetId="20" hidden="1">{#N/A,#N/A,FALSE,"schA"}</definedName>
    <definedName name="__________________www1" hidden="1">{#N/A,#N/A,FALSE,"schA"}</definedName>
    <definedName name="_________________six6" localSheetId="2" hidden="1">{#N/A,#N/A,FALSE,"CRPT";#N/A,#N/A,FALSE,"TREND";#N/A,#N/A,FALSE,"%Curve"}</definedName>
    <definedName name="_________________six6" localSheetId="2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2" hidden="1">{#N/A,#N/A,FALSE,"schA"}</definedName>
    <definedName name="_________________www1" localSheetId="20" hidden="1">{#N/A,#N/A,FALSE,"schA"}</definedName>
    <definedName name="_________________www1" hidden="1">{#N/A,#N/A,FALSE,"schA"}</definedName>
    <definedName name="________________six6" localSheetId="2" hidden="1">{#N/A,#N/A,FALSE,"CRPT";#N/A,#N/A,FALSE,"TREND";#N/A,#N/A,FALSE,"%Curve"}</definedName>
    <definedName name="________________six6" localSheetId="2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2" hidden="1">{#N/A,#N/A,FALSE,"schA"}</definedName>
    <definedName name="________________www1" localSheetId="20" hidden="1">{#N/A,#N/A,FALSE,"schA"}</definedName>
    <definedName name="________________www1" hidden="1">{#N/A,#N/A,FALSE,"schA"}</definedName>
    <definedName name="_______________six6" localSheetId="2" hidden="1">{#N/A,#N/A,FALSE,"CRPT";#N/A,#N/A,FALSE,"TREND";#N/A,#N/A,FALSE,"%Curve"}</definedName>
    <definedName name="_______________six6" localSheetId="2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2" hidden="1">{#N/A,#N/A,FALSE,"schA"}</definedName>
    <definedName name="_______________www1" localSheetId="20" hidden="1">{#N/A,#N/A,FALSE,"schA"}</definedName>
    <definedName name="_______________www1" hidden="1">{#N/A,#N/A,FALSE,"schA"}</definedName>
    <definedName name="______________six6" localSheetId="2" hidden="1">{#N/A,#N/A,FALSE,"CRPT";#N/A,#N/A,FALSE,"TREND";#N/A,#N/A,FALSE,"%Curve"}</definedName>
    <definedName name="______________six6" localSheetId="2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2" hidden="1">{#N/A,#N/A,FALSE,"schA"}</definedName>
    <definedName name="______________www1" localSheetId="20" hidden="1">{#N/A,#N/A,FALSE,"schA"}</definedName>
    <definedName name="______________www1" hidden="1">{#N/A,#N/A,FALSE,"schA"}</definedName>
    <definedName name="_____________six6" localSheetId="2" hidden="1">{#N/A,#N/A,FALSE,"CRPT";#N/A,#N/A,FALSE,"TREND";#N/A,#N/A,FALSE,"%Curve"}</definedName>
    <definedName name="_____________six6" localSheetId="2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2" hidden="1">{#N/A,#N/A,FALSE,"schA"}</definedName>
    <definedName name="_____________www1" localSheetId="20" hidden="1">{#N/A,#N/A,FALSE,"schA"}</definedName>
    <definedName name="_____________www1" hidden="1">{#N/A,#N/A,FALSE,"schA"}</definedName>
    <definedName name="____________six6" localSheetId="2" hidden="1">{#N/A,#N/A,FALSE,"CRPT";#N/A,#N/A,FALSE,"TREND";#N/A,#N/A,FALSE,"%Curve"}</definedName>
    <definedName name="____________six6" localSheetId="2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2" hidden="1">{#N/A,#N/A,FALSE,"schA"}</definedName>
    <definedName name="____________www1" localSheetId="20" hidden="1">{#N/A,#N/A,FALSE,"schA"}</definedName>
    <definedName name="____________www1" hidden="1">{#N/A,#N/A,FALSE,"schA"}</definedName>
    <definedName name="___________six6" localSheetId="2" hidden="1">{#N/A,#N/A,FALSE,"CRPT";#N/A,#N/A,FALSE,"TREND";#N/A,#N/A,FALSE,"%Curve"}</definedName>
    <definedName name="___________six6" localSheetId="2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2" hidden="1">{#N/A,#N/A,FALSE,"schA"}</definedName>
    <definedName name="___________www1" localSheetId="20" hidden="1">{#N/A,#N/A,FALSE,"schA"}</definedName>
    <definedName name="___________www1" hidden="1">{#N/A,#N/A,FALSE,"schA"}</definedName>
    <definedName name="__________six6" localSheetId="2" hidden="1">{#N/A,#N/A,FALSE,"CRPT";#N/A,#N/A,FALSE,"TREND";#N/A,#N/A,FALSE,"%Curve"}</definedName>
    <definedName name="__________six6" localSheetId="2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2" hidden="1">{#N/A,#N/A,FALSE,"schA"}</definedName>
    <definedName name="__________www1" localSheetId="20" hidden="1">{#N/A,#N/A,FALSE,"schA"}</definedName>
    <definedName name="__________www1" hidden="1">{#N/A,#N/A,FALSE,"schA"}</definedName>
    <definedName name="_________six6" localSheetId="2" hidden="1">{#N/A,#N/A,FALSE,"CRPT";#N/A,#N/A,FALSE,"TREND";#N/A,#N/A,FALSE,"%Curve"}</definedName>
    <definedName name="_________six6" localSheetId="2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2" hidden="1">{#N/A,#N/A,FALSE,"schA"}</definedName>
    <definedName name="_________www1" localSheetId="20" hidden="1">{#N/A,#N/A,FALSE,"schA"}</definedName>
    <definedName name="_________www1" hidden="1">{#N/A,#N/A,FALSE,"schA"}</definedName>
    <definedName name="________six6" localSheetId="2" hidden="1">{#N/A,#N/A,FALSE,"CRPT";#N/A,#N/A,FALSE,"TREND";#N/A,#N/A,FALSE,"%Curve"}</definedName>
    <definedName name="________six6" localSheetId="2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2" hidden="1">{#N/A,#N/A,FALSE,"schA"}</definedName>
    <definedName name="________www1" localSheetId="20" hidden="1">{#N/A,#N/A,FALSE,"schA"}</definedName>
    <definedName name="________www1" hidden="1">{#N/A,#N/A,FALSE,"schA"}</definedName>
    <definedName name="_______six6" localSheetId="2" hidden="1">{#N/A,#N/A,FALSE,"CRPT";#N/A,#N/A,FALSE,"TREND";#N/A,#N/A,FALSE,"%Curve"}</definedName>
    <definedName name="_______six6" localSheetId="2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" hidden="1">{#N/A,#N/A,FALSE,"schA"}</definedName>
    <definedName name="_______www1" localSheetId="20" hidden="1">{#N/A,#N/A,FALSE,"schA"}</definedName>
    <definedName name="_______www1" hidden="1">{#N/A,#N/A,FALSE,"schA"}</definedName>
    <definedName name="______six6" localSheetId="2" hidden="1">{#N/A,#N/A,FALSE,"CRPT";#N/A,#N/A,FALSE,"TREND";#N/A,#N/A,FALSE,"%Curve"}</definedName>
    <definedName name="______six6" localSheetId="2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localSheetId="20" hidden="1">{#N/A,#N/A,FALSE,"schA"}</definedName>
    <definedName name="______www1" hidden="1">{#N/A,#N/A,FALSE,"schA"}</definedName>
    <definedName name="_____six6" localSheetId="2" hidden="1">{#N/A,#N/A,FALSE,"CRPT";#N/A,#N/A,FALSE,"TREND";#N/A,#N/A,FALSE,"%Curve"}</definedName>
    <definedName name="_____six6" localSheetId="2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localSheetId="20" hidden="1">{#N/A,#N/A,FALSE,"schA"}</definedName>
    <definedName name="_____www1" hidden="1">{#N/A,#N/A,FALSE,"schA"}</definedName>
    <definedName name="____six6" localSheetId="2" hidden="1">{#N/A,#N/A,FALSE,"CRPT";#N/A,#N/A,FALSE,"TREND";#N/A,#N/A,FALSE,"%Curve"}</definedName>
    <definedName name="____six6" localSheetId="2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localSheetId="20" hidden="1">{#N/A,#N/A,FALSE,"schA"}</definedName>
    <definedName name="____www1" hidden="1">{#N/A,#N/A,FALSE,"schA"}</definedName>
    <definedName name="___six6" localSheetId="2" hidden="1">{#N/A,#N/A,FALSE,"CRPT";#N/A,#N/A,FALSE,"TREND";#N/A,#N/A,FALSE,"%Curve"}</definedName>
    <definedName name="___six6" localSheetId="20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localSheetId="20" hidden="1">{#N/A,#N/A,FALSE,"schA"}</definedName>
    <definedName name="___www1" hidden="1">{#N/A,#N/A,FALSE,"schA"}</definedName>
    <definedName name="__123Graph_D" localSheetId="19" hidden="1">#REF!</definedName>
    <definedName name="__123Graph_D" localSheetId="18" hidden="1">#REF!</definedName>
    <definedName name="__123Graph_D" localSheetId="2" hidden="1">#REF!</definedName>
    <definedName name="__123Graph_D" localSheetId="8" hidden="1">#REF!</definedName>
    <definedName name="__123Graph_D" localSheetId="12" hidden="1">#REF!</definedName>
    <definedName name="__123Graph_D" localSheetId="20" hidden="1">#REF!</definedName>
    <definedName name="__123Graph_D" hidden="1">#REF!</definedName>
    <definedName name="__123Graph_ECURRENT" localSheetId="19" hidden="1">[1]ConsolidatingPL!#REF!</definedName>
    <definedName name="__123Graph_ECURRENT" localSheetId="27" hidden="1">[1]ConsolidatingPL!#REF!</definedName>
    <definedName name="__123Graph_ECURRENT" localSheetId="18" hidden="1">[1]ConsolidatingPL!#REF!</definedName>
    <definedName name="__123Graph_ECURRENT" localSheetId="30" hidden="1">[1]ConsolidatingPL!#REF!</definedName>
    <definedName name="__123Graph_ECURRENT" localSheetId="2" hidden="1">[1]ConsolidatingPL!#REF!</definedName>
    <definedName name="__123Graph_ECURRENT" localSheetId="4" hidden="1">[1]ConsolidatingPL!#REF!</definedName>
    <definedName name="__123Graph_ECURRENT" localSheetId="14" hidden="1">[1]ConsolidatingPL!#REF!</definedName>
    <definedName name="__123Graph_ECURRENT" localSheetId="6" hidden="1">[1]ConsolidatingPL!#REF!</definedName>
    <definedName name="__123Graph_ECURRENT" localSheetId="7" hidden="1">[1]ConsolidatingPL!#REF!</definedName>
    <definedName name="__123Graph_ECURRENT" localSheetId="8" hidden="1">[1]ConsolidatingPL!#REF!</definedName>
    <definedName name="__123Graph_ECURRENT" localSheetId="9" hidden="1">[1]ConsolidatingPL!#REF!</definedName>
    <definedName name="__123Graph_ECURRENT" localSheetId="10" hidden="1">[1]ConsolidatingPL!#REF!</definedName>
    <definedName name="__123Graph_ECURRENT" localSheetId="11" hidden="1">[1]ConsolidatingPL!#REF!</definedName>
    <definedName name="__123Graph_ECURRENT" localSheetId="12" hidden="1">[1]ConsolidatingPL!#REF!</definedName>
    <definedName name="__123Graph_ECURRENT" localSheetId="13" hidden="1">[1]ConsolidatingPL!#REF!</definedName>
    <definedName name="__123Graph_ECURRENT" localSheetId="17" hidden="1">[1]ConsolidatingPL!#REF!</definedName>
    <definedName name="__123Graph_ECURRENT" localSheetId="20" hidden="1">#N/A</definedName>
    <definedName name="__123Graph_ECURRENT" hidden="1">[1]ConsolidatingPL!#REF!</definedName>
    <definedName name="__Dec03">[2]BS!$T$7:$T$3582</definedName>
    <definedName name="__Dec04">[3]BS!$AC$7:$AC$3580</definedName>
    <definedName name="__Feb04" localSheetId="4">[4]BS!#REF!</definedName>
    <definedName name="__Feb04" localSheetId="8">[4]BS!#REF!</definedName>
    <definedName name="__Feb04" localSheetId="12">[4]BS!#REF!</definedName>
    <definedName name="__Feb04">[4]BS!#REF!</definedName>
    <definedName name="__Jan04" localSheetId="4">[4]BS!#REF!</definedName>
    <definedName name="__Jan04" localSheetId="8">[4]BS!#REF!</definedName>
    <definedName name="__Jan04" localSheetId="12">[4]BS!#REF!</definedName>
    <definedName name="__Jan04">[4]BS!#REF!</definedName>
    <definedName name="__Jul04">[3]BS!$X$7:$X$3582</definedName>
    <definedName name="__Jun04">[3]BS!$W$7:$W$3582</definedName>
    <definedName name="__Mar04" localSheetId="4">[4]BS!#REF!</definedName>
    <definedName name="__Mar04" localSheetId="8">[4]BS!#REF!</definedName>
    <definedName name="__Mar04" localSheetId="12">[4]BS!#REF!</definedName>
    <definedName name="__Mar04">[4]BS!#REF!</definedName>
    <definedName name="__May04">[3]BS!$V$7:$V$3582</definedName>
    <definedName name="__Nov03">[2]BS!$S$7:$S$3582</definedName>
    <definedName name="__Nov04">[3]BS!$AB$7:$AB$3582</definedName>
    <definedName name="__Oct03">[2]BS!$R$7:$R$3582</definedName>
    <definedName name="__Oct04">[3]BS!$AA$7:$AA$3582</definedName>
    <definedName name="__Sep03">[2]BS!$Q$7:$Q$3582</definedName>
    <definedName name="__Sep04">[3]BS!$Z$7:$Z$3582</definedName>
    <definedName name="__six6" localSheetId="27" hidden="1">{#N/A,#N/A,FALSE,"CRPT";#N/A,#N/A,FALSE,"TREND";#N/A,#N/A,FALSE,"%Curve"}</definedName>
    <definedName name="__six6" localSheetId="30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4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12" hidden="1">{#N/A,#N/A,FALSE,"CRPT";#N/A,#N/A,FALSE,"TREND";#N/A,#N/A,FALSE,"%Curve"}</definedName>
    <definedName name="__six6" localSheetId="20" hidden="1">{#N/A,#N/A,FALSE,"CRPT";#N/A,#N/A,FALSE,"TREND";#N/A,#N/A,FALSE,"%Curve"}</definedName>
    <definedName name="__six6" hidden="1">{#N/A,#N/A,FALSE,"CRPT";#N/A,#N/A,FALSE,"TREND";#N/A,#N/A,FALSE,"%Curve"}</definedName>
    <definedName name="__www1" localSheetId="27" hidden="1">{#N/A,#N/A,FALSE,"schA"}</definedName>
    <definedName name="__www1" localSheetId="30" hidden="1">{#N/A,#N/A,FALSE,"schA"}</definedName>
    <definedName name="__www1" localSheetId="2" hidden="1">{#N/A,#N/A,FALSE,"schA"}</definedName>
    <definedName name="__www1" localSheetId="4" hidden="1">{#N/A,#N/A,FALSE,"schA"}</definedName>
    <definedName name="__www1" localSheetId="8" hidden="1">{#N/A,#N/A,FALSE,"schA"}</definedName>
    <definedName name="__www1" localSheetId="12" hidden="1">{#N/A,#N/A,FALSE,"schA"}</definedName>
    <definedName name="__www1" localSheetId="20" hidden="1">{#N/A,#N/A,FALSE,"schA"}</definedName>
    <definedName name="__www1" hidden="1">{#N/A,#N/A,FALSE,"schA"}</definedName>
    <definedName name="_1_94_12_94" localSheetId="4">[5]DT_A_DOL93!#REF!</definedName>
    <definedName name="_1_94_12_94" localSheetId="8">[5]DT_A_DOL93!#REF!</definedName>
    <definedName name="_1_94_12_94" localSheetId="12">[5]DT_A_DOL93!#REF!</definedName>
    <definedName name="_1_94_12_94">[5]DT_A_DOL93!#REF!</definedName>
    <definedName name="_1_95_12_95" localSheetId="4">[5]DT_A_DOL93!#REF!</definedName>
    <definedName name="_1_95_12_95" localSheetId="8">[5]DT_A_DOL93!#REF!</definedName>
    <definedName name="_1_95_12_95" localSheetId="12">[5]DT_A_DOL93!#REF!</definedName>
    <definedName name="_1_95_12_95">[5]DT_A_DOL93!#REF!</definedName>
    <definedName name="_1_96_12_96" localSheetId="4">[5]DT_A_DOL93!#REF!</definedName>
    <definedName name="_1_96_12_96" localSheetId="8">[5]DT_A_DOL93!#REF!</definedName>
    <definedName name="_1_96_12_96" localSheetId="12">[5]DT_A_DOL93!#REF!</definedName>
    <definedName name="_1_96_12_96">[5]DT_A_DOL93!#REF!</definedName>
    <definedName name="_1_97_12_97" localSheetId="4">[5]DT_A_DOL93!#REF!</definedName>
    <definedName name="_1_97_12_97" localSheetId="8">[5]DT_A_DOL93!#REF!</definedName>
    <definedName name="_1_97_12_97" localSheetId="12">[5]DT_A_DOL93!#REF!</definedName>
    <definedName name="_1_97_12_97">[5]DT_A_DOL93!#REF!</definedName>
    <definedName name="_1_98_12_98" localSheetId="4">[5]DT_A_DOL93!#REF!</definedName>
    <definedName name="_1_98_12_98" localSheetId="8">[5]DT_A_DOL93!#REF!</definedName>
    <definedName name="_1_98_12_98" localSheetId="12">[5]DT_A_DOL93!#REF!</definedName>
    <definedName name="_1_98_12_98">[5]DT_A_DOL93!#REF!</definedName>
    <definedName name="_Apr04">[3]BS!$U$7:$U$3582</definedName>
    <definedName name="_Apr05" localSheetId="4">[6]BS!#REF!</definedName>
    <definedName name="_Apr05" localSheetId="8">[6]BS!#REF!</definedName>
    <definedName name="_Apr05" localSheetId="12">[6]BS!#REF!</definedName>
    <definedName name="_Apr05">[6]BS!#REF!</definedName>
    <definedName name="_Aug04">[3]BS!$Y$7:$Y$3582</definedName>
    <definedName name="_Aug05" localSheetId="4">[6]BS!#REF!</definedName>
    <definedName name="_Aug05" localSheetId="8">[6]BS!#REF!</definedName>
    <definedName name="_Aug05" localSheetId="12">[6]BS!#REF!</definedName>
    <definedName name="_Aug05">[6]BS!#REF!</definedName>
    <definedName name="_Dec03">[2]BS!$T$7:$T$3582</definedName>
    <definedName name="_Dec04">[3]BS!$AC$7:$AC$3580</definedName>
    <definedName name="_End" localSheetId="4">[6]BS!#REF!</definedName>
    <definedName name="_End" localSheetId="8">[6]BS!#REF!</definedName>
    <definedName name="_End" localSheetId="12">[6]BS!#REF!</definedName>
    <definedName name="_End">[6]BS!#REF!</definedName>
    <definedName name="_ex1" localSheetId="2" hidden="1">{#N/A,#N/A,FALSE,"Summ";#N/A,#N/A,FALSE,"General"}</definedName>
    <definedName name="_ex1" localSheetId="20" hidden="1">{#N/A,#N/A,FALSE,"Summ";#N/A,#N/A,FALSE,"General"}</definedName>
    <definedName name="_ex1" hidden="1">{#N/A,#N/A,FALSE,"Summ";#N/A,#N/A,FALSE,"General"}</definedName>
    <definedName name="_Feb04">[3]BS!$S$7:$S$3582</definedName>
    <definedName name="_Feb05" localSheetId="4">[6]BS!#REF!</definedName>
    <definedName name="_Feb05" localSheetId="8">[6]BS!#REF!</definedName>
    <definedName name="_Feb05" localSheetId="12">[6]BS!#REF!</definedName>
    <definedName name="_Feb05">[6]BS!#REF!</definedName>
    <definedName name="_Fill" localSheetId="27" hidden="1">#REF!</definedName>
    <definedName name="_Fill" localSheetId="4">[7]model!#REF!</definedName>
    <definedName name="_Fill" localSheetId="8">[7]model!#REF!</definedName>
    <definedName name="_Fill" localSheetId="12">[7]model!#REF!</definedName>
    <definedName name="_Fill" localSheetId="20" hidden="1">#REF!</definedName>
    <definedName name="_Fill">[7]model!#REF!</definedName>
    <definedName name="_Jan04">[3]BS!$R$7:$R$3582</definedName>
    <definedName name="_Jan05" localSheetId="4">[6]BS!#REF!</definedName>
    <definedName name="_Jan05" localSheetId="8">[6]BS!#REF!</definedName>
    <definedName name="_Jan05" localSheetId="12">[6]BS!#REF!</definedName>
    <definedName name="_Jan05">[6]BS!#REF!</definedName>
    <definedName name="_Jul04">[3]BS!$X$7:$X$3582</definedName>
    <definedName name="_Jul05" localSheetId="4">[6]BS!#REF!</definedName>
    <definedName name="_Jul05" localSheetId="8">[6]BS!#REF!</definedName>
    <definedName name="_Jul05" localSheetId="12">[6]BS!#REF!</definedName>
    <definedName name="_Jul05">[6]BS!#REF!</definedName>
    <definedName name="_Jun04">[3]BS!$W$7:$W$3582</definedName>
    <definedName name="_Jun05" localSheetId="4">[6]BS!#REF!</definedName>
    <definedName name="_Jun05" localSheetId="8">[6]BS!#REF!</definedName>
    <definedName name="_Jun05" localSheetId="12">[6]BS!#REF!</definedName>
    <definedName name="_Jun05">[6]BS!#REF!</definedName>
    <definedName name="_Key1" localSheetId="19" hidden="1">#REF!</definedName>
    <definedName name="_Key1" localSheetId="18" hidden="1">#REF!</definedName>
    <definedName name="_Key1" localSheetId="2" hidden="1">#REF!</definedName>
    <definedName name="_Key1" localSheetId="8" hidden="1">#REF!</definedName>
    <definedName name="_Key1" localSheetId="12" hidden="1">#REF!</definedName>
    <definedName name="_Key1" localSheetId="20" hidden="1">#REF!</definedName>
    <definedName name="_Key1" hidden="1">#REF!</definedName>
    <definedName name="_Key2" localSheetId="19" hidden="1">#REF!</definedName>
    <definedName name="_Key2" localSheetId="18" hidden="1">#REF!</definedName>
    <definedName name="_Key2" localSheetId="2" hidden="1">#REF!</definedName>
    <definedName name="_Key2" localSheetId="8" hidden="1">#REF!</definedName>
    <definedName name="_Key2" localSheetId="12" hidden="1">#REF!</definedName>
    <definedName name="_Key2" localSheetId="20" hidden="1">#REF!</definedName>
    <definedName name="_Key2" hidden="1">#REF!</definedName>
    <definedName name="_Mar04">[3]BS!$T$7:$T$3582</definedName>
    <definedName name="_Mar05" localSheetId="4">[6]BS!#REF!</definedName>
    <definedName name="_Mar05" localSheetId="8">[6]BS!#REF!</definedName>
    <definedName name="_Mar05" localSheetId="12">[6]BS!#REF!</definedName>
    <definedName name="_Mar05">[6]BS!#REF!</definedName>
    <definedName name="_May04">[3]BS!$V$7:$V$3582</definedName>
    <definedName name="_May05" localSheetId="4">[6]BS!#REF!</definedName>
    <definedName name="_May05" localSheetId="8">[6]BS!#REF!</definedName>
    <definedName name="_May05" localSheetId="12">[6]BS!#REF!</definedName>
    <definedName name="_May05">[6]BS!#REF!</definedName>
    <definedName name="_new1" localSheetId="2" hidden="1">{#N/A,#N/A,FALSE,"Summ";#N/A,#N/A,FALSE,"General"}</definedName>
    <definedName name="_new1" localSheetId="20" hidden="1">{#N/A,#N/A,FALSE,"Summ";#N/A,#N/A,FALSE,"General"}</definedName>
    <definedName name="_new1" hidden="1">{#N/A,#N/A,FALSE,"Summ";#N/A,#N/A,FALSE,"General"}</definedName>
    <definedName name="_Nov03">[2]BS!$S$7:$S$3582</definedName>
    <definedName name="_Nov04">[3]BS!$AB$7:$AB$3582</definedName>
    <definedName name="_Oct03">[2]BS!$R$7:$R$3582</definedName>
    <definedName name="_Oct04">[3]BS!$AA$7:$AA$3582</definedName>
    <definedName name="_Order1" hidden="1">255</definedName>
    <definedName name="_Order2" hidden="1">255</definedName>
    <definedName name="_Regression_Int" hidden="1">1</definedName>
    <definedName name="_Sep03">[2]BS!$Q$7:$Q$3582</definedName>
    <definedName name="_Sep04">[3]BS!$Z$7:$Z$3582</definedName>
    <definedName name="_Sep05" localSheetId="4">[6]BS!#REF!</definedName>
    <definedName name="_Sep05" localSheetId="8">[6]BS!#REF!</definedName>
    <definedName name="_Sep05" localSheetId="12">[6]BS!#REF!</definedName>
    <definedName name="_Sep05">[6]BS!#REF!</definedName>
    <definedName name="_six6" localSheetId="2" hidden="1">{#N/A,#N/A,FALSE,"CRPT";#N/A,#N/A,FALSE,"TREND";#N/A,#N/A,FALSE,"%Curve"}</definedName>
    <definedName name="_six6" localSheetId="20" hidden="1">{#N/A,#N/A,FALSE,"CRPT";#N/A,#N/A,FALSE,"TREND";#N/A,#N/A,FALSE,"%Curve"}</definedName>
    <definedName name="_six6" hidden="1">{#N/A,#N/A,FALSE,"CRPT";#N/A,#N/A,FALSE,"TREND";#N/A,#N/A,FALSE,"%Curve"}</definedName>
    <definedName name="_Sort" localSheetId="19" hidden="1">#REF!</definedName>
    <definedName name="_Sort" localSheetId="18" hidden="1">#REF!</definedName>
    <definedName name="_Sort" localSheetId="2" hidden="1">#REF!</definedName>
    <definedName name="_Sort" localSheetId="8" hidden="1">#REF!</definedName>
    <definedName name="_Sort" localSheetId="12" hidden="1">#REF!</definedName>
    <definedName name="_Sort" localSheetId="20" hidden="1">#REF!</definedName>
    <definedName name="_Sort" hidden="1">#REF!</definedName>
    <definedName name="_www1" localSheetId="2" hidden="1">{#N/A,#N/A,FALSE,"schA"}</definedName>
    <definedName name="_www1" localSheetId="20" hidden="1">{#N/A,#N/A,FALSE,"schA"}</definedName>
    <definedName name="_www1" hidden="1">{#N/A,#N/A,FALSE,"schA"}</definedName>
    <definedName name="a" localSheetId="27" hidden="1">{#N/A,#N/A,FALSE,"Coversheet";#N/A,#N/A,FALSE,"QA"}</definedName>
    <definedName name="a" localSheetId="30" hidden="1">{#N/A,#N/A,FALSE,"Coversheet";#N/A,#N/A,FALSE,"QA"}</definedName>
    <definedName name="a" localSheetId="2" hidden="1">{#N/A,#N/A,FALSE,"Coversheet";#N/A,#N/A,FALSE,"QA"}</definedName>
    <definedName name="a" localSheetId="4" hidden="1">{#N/A,#N/A,FALSE,"Coversheet";#N/A,#N/A,FALSE,"QA"}</definedName>
    <definedName name="a" localSheetId="8" hidden="1">{#N/A,#N/A,FALSE,"Coversheet";#N/A,#N/A,FALSE,"QA"}</definedName>
    <definedName name="a" localSheetId="12" hidden="1">{#N/A,#N/A,FALSE,"Coversheet";#N/A,#N/A,FALSE,"QA"}</definedName>
    <definedName name="a" localSheetId="20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cq1Plant">'[8]Acquisition Inputs'!$C$8</definedName>
    <definedName name="Acq2Plant">'[8]Acquisition Inputs'!$C$70</definedName>
    <definedName name="apeek" localSheetId="4">#REF!</definedName>
    <definedName name="apeek" localSheetId="8">#REF!</definedName>
    <definedName name="apeek" localSheetId="12">#REF!</definedName>
    <definedName name="apeek">#REF!</definedName>
    <definedName name="Apr03AMA" localSheetId="4">[4]BS!#REF!</definedName>
    <definedName name="Apr03AMA" localSheetId="8">[4]BS!#REF!</definedName>
    <definedName name="Apr03AMA" localSheetId="12">[4]BS!#REF!</definedName>
    <definedName name="Apr03AMA">[4]BS!#REF!</definedName>
    <definedName name="Apr04AMA">[3]BS!$AG$7:$AG$3582</definedName>
    <definedName name="Apr05AMA" localSheetId="4">[6]BS!#REF!</definedName>
    <definedName name="Apr05AMA" localSheetId="8">[6]BS!#REF!</definedName>
    <definedName name="Apr05AMA" localSheetId="12">[6]BS!#REF!</definedName>
    <definedName name="Apr05AMA">[6]BS!#REF!</definedName>
    <definedName name="AS2DocOpenMode" hidden="1">"AS2DocumentEdit"</definedName>
    <definedName name="Aug03AMA" localSheetId="4">[4]BS!#REF!</definedName>
    <definedName name="Aug03AMA" localSheetId="8">[4]BS!#REF!</definedName>
    <definedName name="Aug03AMA" localSheetId="12">[4]BS!#REF!</definedName>
    <definedName name="Aug03AMA">[4]BS!#REF!</definedName>
    <definedName name="Aug04AMA">[3]BS!$AK$7:$AK$3582</definedName>
    <definedName name="Aug05AMA" localSheetId="4">[6]BS!#REF!</definedName>
    <definedName name="Aug05AMA" localSheetId="8">[6]BS!#REF!</definedName>
    <definedName name="Aug05AMA" localSheetId="12">[6]BS!#REF!</definedName>
    <definedName name="Aug05AMA">[6]BS!#REF!</definedName>
    <definedName name="Aurora_Prices">"Monthly Price Summary'!$C$4:$H$63"</definedName>
    <definedName name="b" localSheetId="27" hidden="1">{#N/A,#N/A,FALSE,"Coversheet";#N/A,#N/A,FALSE,"QA"}</definedName>
    <definedName name="b" localSheetId="30" hidden="1">{#N/A,#N/A,FALSE,"Coversheet";#N/A,#N/A,FALSE,"QA"}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localSheetId="14" hidden="1">{#N/A,#N/A,FALSE,"Coversheet";#N/A,#N/A,FALSE,"QA"}</definedName>
    <definedName name="b" localSheetId="6" hidden="1">{#N/A,#N/A,FALSE,"Coversheet";#N/A,#N/A,FALSE,"QA"}</definedName>
    <definedName name="b" localSheetId="7" hidden="1">{#N/A,#N/A,FALSE,"Coversheet";#N/A,#N/A,FALSE,"QA"}</definedName>
    <definedName name="b" localSheetId="8" hidden="1">{#N/A,#N/A,FALSE,"Coversheet";#N/A,#N/A,FALSE,"QA"}</definedName>
    <definedName name="b" localSheetId="9" hidden="1">{#N/A,#N/A,FALSE,"Coversheet";#N/A,#N/A,FALSE,"QA"}</definedName>
    <definedName name="b" localSheetId="10" hidden="1">{#N/A,#N/A,FALSE,"Coversheet";#N/A,#N/A,FALSE,"QA"}</definedName>
    <definedName name="b" localSheetId="11" hidden="1">{#N/A,#N/A,FALSE,"Coversheet";#N/A,#N/A,FALSE,"QA"}</definedName>
    <definedName name="b" localSheetId="12" hidden="1">{#N/A,#N/A,FALSE,"Coversheet";#N/A,#N/A,FALSE,"QA"}</definedName>
    <definedName name="b" localSheetId="13" hidden="1">{#N/A,#N/A,FALSE,"Coversheet";#N/A,#N/A,FALSE,"QA"}</definedName>
    <definedName name="b" localSheetId="17" hidden="1">{#N/A,#N/A,FALSE,"Coversheet";#N/A,#N/A,FALSE,"QA"}</definedName>
    <definedName name="b" localSheetId="20" hidden="1">{#N/A,#N/A,FALSE,"Coversheet";#N/A,#N/A,FALSE,"QA"}</definedName>
    <definedName name="b" localSheetId="16" hidden="1">{#N/A,#N/A,FALSE,"Coversheet";#N/A,#N/A,FALSE,"QA"}</definedName>
    <definedName name="b" hidden="1">{#N/A,#N/A,FALSE,"Coversheet";#N/A,#N/A,FALSE,"QA"}</definedName>
    <definedName name="BADDEBT" localSheetId="4">[7]model!#REF!</definedName>
    <definedName name="BADDEBT" localSheetId="8">[7]model!#REF!</definedName>
    <definedName name="BADDEBT" localSheetId="12">[7]model!#REF!</definedName>
    <definedName name="BADDEBT">[7]model!#REF!</definedName>
    <definedName name="BD" localSheetId="4">[9]model!#REF!</definedName>
    <definedName name="BD" localSheetId="8">[9]model!#REF!</definedName>
    <definedName name="BD" localSheetId="12">[9]model!#REF!</definedName>
    <definedName name="BD">[9]model!#REF!</definedName>
    <definedName name="BEP" localSheetId="4">[7]model!#REF!</definedName>
    <definedName name="BEP" localSheetId="8">[7]model!#REF!</definedName>
    <definedName name="BEP" localSheetId="12">[7]model!#REF!</definedName>
    <definedName name="BEP">[7]model!#REF!</definedName>
    <definedName name="BEx0017DGUEDPCFJUPUZOOLJCS2B" localSheetId="19" hidden="1">#REF!</definedName>
    <definedName name="BEx0017DGUEDPCFJUPUZOOLJCS2B" localSheetId="27" hidden="1">#REF!</definedName>
    <definedName name="BEx0017DGUEDPCFJUPUZOOLJCS2B" localSheetId="18" hidden="1">#REF!</definedName>
    <definedName name="BEx0017DGUEDPCFJUPUZOOLJCS2B" localSheetId="30" hidden="1">#REF!</definedName>
    <definedName name="BEx0017DGUEDPCFJUPUZOOLJCS2B" localSheetId="4" hidden="1">#REF!</definedName>
    <definedName name="BEx0017DGUEDPCFJUPUZOOLJCS2B" localSheetId="14" hidden="1">#REF!</definedName>
    <definedName name="BEx0017DGUEDPCFJUPUZOOLJCS2B" localSheetId="6" hidden="1">#REF!</definedName>
    <definedName name="BEx0017DGUEDPCFJUPUZOOLJCS2B" localSheetId="7" hidden="1">#REF!</definedName>
    <definedName name="BEx0017DGUEDPCFJUPUZOOLJCS2B" localSheetId="8" hidden="1">#REF!</definedName>
    <definedName name="BEx0017DGUEDPCFJUPUZOOLJCS2B" localSheetId="9" hidden="1">#REF!</definedName>
    <definedName name="BEx0017DGUEDPCFJUPUZOOLJCS2B" localSheetId="10" hidden="1">#REF!</definedName>
    <definedName name="BEx0017DGUEDPCFJUPUZOOLJCS2B" localSheetId="11" hidden="1">#REF!</definedName>
    <definedName name="BEx0017DGUEDPCFJUPUZOOLJCS2B" localSheetId="12" hidden="1">#REF!</definedName>
    <definedName name="BEx0017DGUEDPCFJUPUZOOLJCS2B" localSheetId="13" hidden="1">#REF!</definedName>
    <definedName name="BEx0017DGUEDPCFJUPUZOOLJCS2B" localSheetId="17" hidden="1">#REF!</definedName>
    <definedName name="BEx0017DGUEDPCFJUPUZOOLJCS2B" localSheetId="20" hidden="1">#REF!</definedName>
    <definedName name="BEx0017DGUEDPCFJUPUZOOLJCS2B" localSheetId="16" hidden="1">#REF!</definedName>
    <definedName name="BEx0017DGUEDPCFJUPUZOOLJCS2B" hidden="1">#REF!</definedName>
    <definedName name="BEx001CNWHJ5RULCSFM36ZCGJ1UH" localSheetId="19" hidden="1">#REF!</definedName>
    <definedName name="BEx001CNWHJ5RULCSFM36ZCGJ1UH" localSheetId="27" hidden="1">#REF!</definedName>
    <definedName name="BEx001CNWHJ5RULCSFM36ZCGJ1UH" localSheetId="18" hidden="1">#REF!</definedName>
    <definedName name="BEx001CNWHJ5RULCSFM36ZCGJ1UH" localSheetId="30" hidden="1">#REF!</definedName>
    <definedName name="BEx001CNWHJ5RULCSFM36ZCGJ1UH" localSheetId="4" hidden="1">#REF!</definedName>
    <definedName name="BEx001CNWHJ5RULCSFM36ZCGJ1UH" localSheetId="14" hidden="1">#REF!</definedName>
    <definedName name="BEx001CNWHJ5RULCSFM36ZCGJ1UH" localSheetId="6" hidden="1">#REF!</definedName>
    <definedName name="BEx001CNWHJ5RULCSFM36ZCGJ1UH" localSheetId="7" hidden="1">#REF!</definedName>
    <definedName name="BEx001CNWHJ5RULCSFM36ZCGJ1UH" localSheetId="8" hidden="1">#REF!</definedName>
    <definedName name="BEx001CNWHJ5RULCSFM36ZCGJ1UH" localSheetId="9" hidden="1">#REF!</definedName>
    <definedName name="BEx001CNWHJ5RULCSFM36ZCGJ1UH" localSheetId="10" hidden="1">#REF!</definedName>
    <definedName name="BEx001CNWHJ5RULCSFM36ZCGJ1UH" localSheetId="11" hidden="1">#REF!</definedName>
    <definedName name="BEx001CNWHJ5RULCSFM36ZCGJ1UH" localSheetId="12" hidden="1">#REF!</definedName>
    <definedName name="BEx001CNWHJ5RULCSFM36ZCGJ1UH" localSheetId="13" hidden="1">#REF!</definedName>
    <definedName name="BEx001CNWHJ5RULCSFM36ZCGJ1UH" localSheetId="17" hidden="1">#REF!</definedName>
    <definedName name="BEx001CNWHJ5RULCSFM36ZCGJ1UH" localSheetId="20" hidden="1">#REF!</definedName>
    <definedName name="BEx001CNWHJ5RULCSFM36ZCGJ1UH" localSheetId="16" hidden="1">#REF!</definedName>
    <definedName name="BEx001CNWHJ5RULCSFM36ZCGJ1UH" hidden="1">#REF!</definedName>
    <definedName name="BEx004791UAJIJSN57OT7YBLNP82" localSheetId="19" hidden="1">#REF!</definedName>
    <definedName name="BEx004791UAJIJSN57OT7YBLNP82" localSheetId="27" hidden="1">#REF!</definedName>
    <definedName name="BEx004791UAJIJSN57OT7YBLNP82" localSheetId="18" hidden="1">#REF!</definedName>
    <definedName name="BEx004791UAJIJSN57OT7YBLNP82" localSheetId="30" hidden="1">#REF!</definedName>
    <definedName name="BEx004791UAJIJSN57OT7YBLNP82" localSheetId="4" hidden="1">#REF!</definedName>
    <definedName name="BEx004791UAJIJSN57OT7YBLNP82" localSheetId="14" hidden="1">#REF!</definedName>
    <definedName name="BEx004791UAJIJSN57OT7YBLNP82" localSheetId="6" hidden="1">#REF!</definedName>
    <definedName name="BEx004791UAJIJSN57OT7YBLNP82" localSheetId="7" hidden="1">#REF!</definedName>
    <definedName name="BEx004791UAJIJSN57OT7YBLNP82" localSheetId="8" hidden="1">#REF!</definedName>
    <definedName name="BEx004791UAJIJSN57OT7YBLNP82" localSheetId="9" hidden="1">#REF!</definedName>
    <definedName name="BEx004791UAJIJSN57OT7YBLNP82" localSheetId="10" hidden="1">#REF!</definedName>
    <definedName name="BEx004791UAJIJSN57OT7YBLNP82" localSheetId="11" hidden="1">#REF!</definedName>
    <definedName name="BEx004791UAJIJSN57OT7YBLNP82" localSheetId="12" hidden="1">#REF!</definedName>
    <definedName name="BEx004791UAJIJSN57OT7YBLNP82" localSheetId="13" hidden="1">#REF!</definedName>
    <definedName name="BEx004791UAJIJSN57OT7YBLNP82" localSheetId="17" hidden="1">#REF!</definedName>
    <definedName name="BEx004791UAJIJSN57OT7YBLNP82" localSheetId="20" hidden="1">#REF!</definedName>
    <definedName name="BEx004791UAJIJSN57OT7YBLNP82" localSheetId="16" hidden="1">#REF!</definedName>
    <definedName name="BEx004791UAJIJSN57OT7YBLNP82" hidden="1">#REF!</definedName>
    <definedName name="BEx008P2NVFDLBHL7IZ5WTMVOQ1F" localSheetId="19" hidden="1">#REF!</definedName>
    <definedName name="BEx008P2NVFDLBHL7IZ5WTMVOQ1F" localSheetId="27" hidden="1">#REF!</definedName>
    <definedName name="BEx008P2NVFDLBHL7IZ5WTMVOQ1F" localSheetId="18" hidden="1">#REF!</definedName>
    <definedName name="BEx008P2NVFDLBHL7IZ5WTMVOQ1F" localSheetId="30" hidden="1">#REF!</definedName>
    <definedName name="BEx008P2NVFDLBHL7IZ5WTMVOQ1F" localSheetId="4" hidden="1">#REF!</definedName>
    <definedName name="BEx008P2NVFDLBHL7IZ5WTMVOQ1F" localSheetId="14" hidden="1">#REF!</definedName>
    <definedName name="BEx008P2NVFDLBHL7IZ5WTMVOQ1F" localSheetId="6" hidden="1">#REF!</definedName>
    <definedName name="BEx008P2NVFDLBHL7IZ5WTMVOQ1F" localSheetId="7" hidden="1">#REF!</definedName>
    <definedName name="BEx008P2NVFDLBHL7IZ5WTMVOQ1F" localSheetId="8" hidden="1">#REF!</definedName>
    <definedName name="BEx008P2NVFDLBHL7IZ5WTMVOQ1F" localSheetId="9" hidden="1">#REF!</definedName>
    <definedName name="BEx008P2NVFDLBHL7IZ5WTMVOQ1F" localSheetId="10" hidden="1">#REF!</definedName>
    <definedName name="BEx008P2NVFDLBHL7IZ5WTMVOQ1F" localSheetId="11" hidden="1">#REF!</definedName>
    <definedName name="BEx008P2NVFDLBHL7IZ5WTMVOQ1F" localSheetId="12" hidden="1">#REF!</definedName>
    <definedName name="BEx008P2NVFDLBHL7IZ5WTMVOQ1F" localSheetId="13" hidden="1">#REF!</definedName>
    <definedName name="BEx008P2NVFDLBHL7IZ5WTMVOQ1F" localSheetId="17" hidden="1">#REF!</definedName>
    <definedName name="BEx008P2NVFDLBHL7IZ5WTMVOQ1F" localSheetId="16" hidden="1">#REF!</definedName>
    <definedName name="BEx008P2NVFDLBHL7IZ5WTMVOQ1F" hidden="1">#REF!</definedName>
    <definedName name="BEx009G00IN0JUIAQ4WE9NHTMQE2" localSheetId="19" hidden="1">#REF!</definedName>
    <definedName name="BEx009G00IN0JUIAQ4WE9NHTMQE2" localSheetId="27" hidden="1">#REF!</definedName>
    <definedName name="BEx009G00IN0JUIAQ4WE9NHTMQE2" localSheetId="18" hidden="1">#REF!</definedName>
    <definedName name="BEx009G00IN0JUIAQ4WE9NHTMQE2" localSheetId="30" hidden="1">#REF!</definedName>
    <definedName name="BEx009G00IN0JUIAQ4WE9NHTMQE2" localSheetId="4" hidden="1">#REF!</definedName>
    <definedName name="BEx009G00IN0JUIAQ4WE9NHTMQE2" localSheetId="14" hidden="1">#REF!</definedName>
    <definedName name="BEx009G00IN0JUIAQ4WE9NHTMQE2" localSheetId="6" hidden="1">#REF!</definedName>
    <definedName name="BEx009G00IN0JUIAQ4WE9NHTMQE2" localSheetId="7" hidden="1">#REF!</definedName>
    <definedName name="BEx009G00IN0JUIAQ4WE9NHTMQE2" localSheetId="8" hidden="1">#REF!</definedName>
    <definedName name="BEx009G00IN0JUIAQ4WE9NHTMQE2" localSheetId="9" hidden="1">#REF!</definedName>
    <definedName name="BEx009G00IN0JUIAQ4WE9NHTMQE2" localSheetId="10" hidden="1">#REF!</definedName>
    <definedName name="BEx009G00IN0JUIAQ4WE9NHTMQE2" localSheetId="11" hidden="1">#REF!</definedName>
    <definedName name="BEx009G00IN0JUIAQ4WE9NHTMQE2" localSheetId="12" hidden="1">#REF!</definedName>
    <definedName name="BEx009G00IN0JUIAQ4WE9NHTMQE2" localSheetId="13" hidden="1">#REF!</definedName>
    <definedName name="BEx009G00IN0JUIAQ4WE9NHTMQE2" localSheetId="17" hidden="1">#REF!</definedName>
    <definedName name="BEx009G00IN0JUIAQ4WE9NHTMQE2" localSheetId="16" hidden="1">#REF!</definedName>
    <definedName name="BEx009G00IN0JUIAQ4WE9NHTMQE2" hidden="1">#REF!</definedName>
    <definedName name="BEx00DXTY2JDVGWQKV8H7FG4SV30" localSheetId="19" hidden="1">#REF!</definedName>
    <definedName name="BEx00DXTY2JDVGWQKV8H7FG4SV30" localSheetId="27" hidden="1">#REF!</definedName>
    <definedName name="BEx00DXTY2JDVGWQKV8H7FG4SV30" localSheetId="18" hidden="1">#REF!</definedName>
    <definedName name="BEx00DXTY2JDVGWQKV8H7FG4SV30" localSheetId="30" hidden="1">#REF!</definedName>
    <definedName name="BEx00DXTY2JDVGWQKV8H7FG4SV30" localSheetId="4" hidden="1">#REF!</definedName>
    <definedName name="BEx00DXTY2JDVGWQKV8H7FG4SV30" localSheetId="14" hidden="1">#REF!</definedName>
    <definedName name="BEx00DXTY2JDVGWQKV8H7FG4SV30" localSheetId="6" hidden="1">#REF!</definedName>
    <definedName name="BEx00DXTY2JDVGWQKV8H7FG4SV30" localSheetId="7" hidden="1">#REF!</definedName>
    <definedName name="BEx00DXTY2JDVGWQKV8H7FG4SV30" localSheetId="8" hidden="1">#REF!</definedName>
    <definedName name="BEx00DXTY2JDVGWQKV8H7FG4SV30" localSheetId="9" hidden="1">#REF!</definedName>
    <definedName name="BEx00DXTY2JDVGWQKV8H7FG4SV30" localSheetId="10" hidden="1">#REF!</definedName>
    <definedName name="BEx00DXTY2JDVGWQKV8H7FG4SV30" localSheetId="11" hidden="1">#REF!</definedName>
    <definedName name="BEx00DXTY2JDVGWQKV8H7FG4SV30" localSheetId="12" hidden="1">#REF!</definedName>
    <definedName name="BEx00DXTY2JDVGWQKV8H7FG4SV30" localSheetId="13" hidden="1">#REF!</definedName>
    <definedName name="BEx00DXTY2JDVGWQKV8H7FG4SV30" localSheetId="17" hidden="1">#REF!</definedName>
    <definedName name="BEx00DXTY2JDVGWQKV8H7FG4SV30" localSheetId="16" hidden="1">#REF!</definedName>
    <definedName name="BEx00DXTY2JDVGWQKV8H7FG4SV30" hidden="1">#REF!</definedName>
    <definedName name="BEx00GHLTYRH5N2S6P78YW1CD30N" localSheetId="19" hidden="1">#REF!</definedName>
    <definedName name="BEx00GHLTYRH5N2S6P78YW1CD30N" localSheetId="27" hidden="1">#REF!</definedName>
    <definedName name="BEx00GHLTYRH5N2S6P78YW1CD30N" localSheetId="18" hidden="1">#REF!</definedName>
    <definedName name="BEx00GHLTYRH5N2S6P78YW1CD30N" localSheetId="30" hidden="1">#REF!</definedName>
    <definedName name="BEx00GHLTYRH5N2S6P78YW1CD30N" localSheetId="4" hidden="1">#REF!</definedName>
    <definedName name="BEx00GHLTYRH5N2S6P78YW1CD30N" localSheetId="14" hidden="1">#REF!</definedName>
    <definedName name="BEx00GHLTYRH5N2S6P78YW1CD30N" localSheetId="6" hidden="1">#REF!</definedName>
    <definedName name="BEx00GHLTYRH5N2S6P78YW1CD30N" localSheetId="7" hidden="1">#REF!</definedName>
    <definedName name="BEx00GHLTYRH5N2S6P78YW1CD30N" localSheetId="8" hidden="1">#REF!</definedName>
    <definedName name="BEx00GHLTYRH5N2S6P78YW1CD30N" localSheetId="9" hidden="1">#REF!</definedName>
    <definedName name="BEx00GHLTYRH5N2S6P78YW1CD30N" localSheetId="10" hidden="1">#REF!</definedName>
    <definedName name="BEx00GHLTYRH5N2S6P78YW1CD30N" localSheetId="11" hidden="1">#REF!</definedName>
    <definedName name="BEx00GHLTYRH5N2S6P78YW1CD30N" localSheetId="12" hidden="1">#REF!</definedName>
    <definedName name="BEx00GHLTYRH5N2S6P78YW1CD30N" localSheetId="13" hidden="1">#REF!</definedName>
    <definedName name="BEx00GHLTYRH5N2S6P78YW1CD30N" localSheetId="17" hidden="1">#REF!</definedName>
    <definedName name="BEx00GHLTYRH5N2S6P78YW1CD30N" localSheetId="16" hidden="1">#REF!</definedName>
    <definedName name="BEx00GHLTYRH5N2S6P78YW1CD30N" hidden="1">#REF!</definedName>
    <definedName name="BEx00JC31DY11L45SEU4B10BIN6W" localSheetId="19" hidden="1">#REF!</definedName>
    <definedName name="BEx00JC31DY11L45SEU4B10BIN6W" localSheetId="27" hidden="1">#REF!</definedName>
    <definedName name="BEx00JC31DY11L45SEU4B10BIN6W" localSheetId="18" hidden="1">#REF!</definedName>
    <definedName name="BEx00JC31DY11L45SEU4B10BIN6W" localSheetId="30" hidden="1">#REF!</definedName>
    <definedName name="BEx00JC31DY11L45SEU4B10BIN6W" localSheetId="4" hidden="1">#REF!</definedName>
    <definedName name="BEx00JC31DY11L45SEU4B10BIN6W" localSheetId="14" hidden="1">#REF!</definedName>
    <definedName name="BEx00JC31DY11L45SEU4B10BIN6W" localSheetId="6" hidden="1">#REF!</definedName>
    <definedName name="BEx00JC31DY11L45SEU4B10BIN6W" localSheetId="7" hidden="1">#REF!</definedName>
    <definedName name="BEx00JC31DY11L45SEU4B10BIN6W" localSheetId="8" hidden="1">#REF!</definedName>
    <definedName name="BEx00JC31DY11L45SEU4B10BIN6W" localSheetId="9" hidden="1">#REF!</definedName>
    <definedName name="BEx00JC31DY11L45SEU4B10BIN6W" localSheetId="10" hidden="1">#REF!</definedName>
    <definedName name="BEx00JC31DY11L45SEU4B10BIN6W" localSheetId="11" hidden="1">#REF!</definedName>
    <definedName name="BEx00JC31DY11L45SEU4B10BIN6W" localSheetId="12" hidden="1">#REF!</definedName>
    <definedName name="BEx00JC31DY11L45SEU4B10BIN6W" localSheetId="13" hidden="1">#REF!</definedName>
    <definedName name="BEx00JC31DY11L45SEU4B10BIN6W" localSheetId="17" hidden="1">#REF!</definedName>
    <definedName name="BEx00JC31DY11L45SEU4B10BIN6W" localSheetId="16" hidden="1">#REF!</definedName>
    <definedName name="BEx00JC31DY11L45SEU4B10BIN6W" hidden="1">#REF!</definedName>
    <definedName name="BEx00KZHZBHP3TDV1YMX4B19B95O" localSheetId="19" hidden="1">#REF!</definedName>
    <definedName name="BEx00KZHZBHP3TDV1YMX4B19B95O" localSheetId="27" hidden="1">#REF!</definedName>
    <definedName name="BEx00KZHZBHP3TDV1YMX4B19B95O" localSheetId="18" hidden="1">#REF!</definedName>
    <definedName name="BEx00KZHZBHP3TDV1YMX4B19B95O" localSheetId="30" hidden="1">#REF!</definedName>
    <definedName name="BEx00KZHZBHP3TDV1YMX4B19B95O" localSheetId="4" hidden="1">#REF!</definedName>
    <definedName name="BEx00KZHZBHP3TDV1YMX4B19B95O" localSheetId="14" hidden="1">#REF!</definedName>
    <definedName name="BEx00KZHZBHP3TDV1YMX4B19B95O" localSheetId="6" hidden="1">#REF!</definedName>
    <definedName name="BEx00KZHZBHP3TDV1YMX4B19B95O" localSheetId="7" hidden="1">#REF!</definedName>
    <definedName name="BEx00KZHZBHP3TDV1YMX4B19B95O" localSheetId="8" hidden="1">#REF!</definedName>
    <definedName name="BEx00KZHZBHP3TDV1YMX4B19B95O" localSheetId="9" hidden="1">#REF!</definedName>
    <definedName name="BEx00KZHZBHP3TDV1YMX4B19B95O" localSheetId="10" hidden="1">#REF!</definedName>
    <definedName name="BEx00KZHZBHP3TDV1YMX4B19B95O" localSheetId="11" hidden="1">#REF!</definedName>
    <definedName name="BEx00KZHZBHP3TDV1YMX4B19B95O" localSheetId="12" hidden="1">#REF!</definedName>
    <definedName name="BEx00KZHZBHP3TDV1YMX4B19B95O" localSheetId="13" hidden="1">#REF!</definedName>
    <definedName name="BEx00KZHZBHP3TDV1YMX4B19B95O" localSheetId="17" hidden="1">#REF!</definedName>
    <definedName name="BEx00KZHZBHP3TDV1YMX4B19B95O" localSheetId="16" hidden="1">#REF!</definedName>
    <definedName name="BEx00KZHZBHP3TDV1YMX4B19B95O" hidden="1">#REF!</definedName>
    <definedName name="BEx00P11V7HA4MS6XYY3P4BPVXML" localSheetId="19" hidden="1">#REF!</definedName>
    <definedName name="BEx00P11V7HA4MS6XYY3P4BPVXML" localSheetId="27" hidden="1">#REF!</definedName>
    <definedName name="BEx00P11V7HA4MS6XYY3P4BPVXML" localSheetId="18" hidden="1">#REF!</definedName>
    <definedName name="BEx00P11V7HA4MS6XYY3P4BPVXML" localSheetId="30" hidden="1">#REF!</definedName>
    <definedName name="BEx00P11V7HA4MS6XYY3P4BPVXML" localSheetId="4" hidden="1">#REF!</definedName>
    <definedName name="BEx00P11V7HA4MS6XYY3P4BPVXML" localSheetId="14" hidden="1">#REF!</definedName>
    <definedName name="BEx00P11V7HA4MS6XYY3P4BPVXML" localSheetId="6" hidden="1">#REF!</definedName>
    <definedName name="BEx00P11V7HA4MS6XYY3P4BPVXML" localSheetId="7" hidden="1">#REF!</definedName>
    <definedName name="BEx00P11V7HA4MS6XYY3P4BPVXML" localSheetId="8" hidden="1">#REF!</definedName>
    <definedName name="BEx00P11V7HA4MS6XYY3P4BPVXML" localSheetId="9" hidden="1">#REF!</definedName>
    <definedName name="BEx00P11V7HA4MS6XYY3P4BPVXML" localSheetId="10" hidden="1">#REF!</definedName>
    <definedName name="BEx00P11V7HA4MS6XYY3P4BPVXML" localSheetId="11" hidden="1">#REF!</definedName>
    <definedName name="BEx00P11V7HA4MS6XYY3P4BPVXML" localSheetId="12" hidden="1">#REF!</definedName>
    <definedName name="BEx00P11V7HA4MS6XYY3P4BPVXML" localSheetId="13" hidden="1">#REF!</definedName>
    <definedName name="BEx00P11V7HA4MS6XYY3P4BPVXML" localSheetId="17" hidden="1">#REF!</definedName>
    <definedName name="BEx00P11V7HA4MS6XYY3P4BPVXML" localSheetId="16" hidden="1">#REF!</definedName>
    <definedName name="BEx00P11V7HA4MS6XYY3P4BPVXML" hidden="1">#REF!</definedName>
    <definedName name="BEx00PBV7V99V7M3LDYUTF31MUFJ" localSheetId="19" hidden="1">#REF!</definedName>
    <definedName name="BEx00PBV7V99V7M3LDYUTF31MUFJ" localSheetId="27" hidden="1">#REF!</definedName>
    <definedName name="BEx00PBV7V99V7M3LDYUTF31MUFJ" localSheetId="18" hidden="1">#REF!</definedName>
    <definedName name="BEx00PBV7V99V7M3LDYUTF31MUFJ" localSheetId="30" hidden="1">#REF!</definedName>
    <definedName name="BEx00PBV7V99V7M3LDYUTF31MUFJ" localSheetId="4" hidden="1">#REF!</definedName>
    <definedName name="BEx00PBV7V99V7M3LDYUTF31MUFJ" localSheetId="14" hidden="1">#REF!</definedName>
    <definedName name="BEx00PBV7V99V7M3LDYUTF31MUFJ" localSheetId="6" hidden="1">#REF!</definedName>
    <definedName name="BEx00PBV7V99V7M3LDYUTF31MUFJ" localSheetId="7" hidden="1">#REF!</definedName>
    <definedName name="BEx00PBV7V99V7M3LDYUTF31MUFJ" localSheetId="8" hidden="1">#REF!</definedName>
    <definedName name="BEx00PBV7V99V7M3LDYUTF31MUFJ" localSheetId="9" hidden="1">#REF!</definedName>
    <definedName name="BEx00PBV7V99V7M3LDYUTF31MUFJ" localSheetId="10" hidden="1">#REF!</definedName>
    <definedName name="BEx00PBV7V99V7M3LDYUTF31MUFJ" localSheetId="11" hidden="1">#REF!</definedName>
    <definedName name="BEx00PBV7V99V7M3LDYUTF31MUFJ" localSheetId="12" hidden="1">#REF!</definedName>
    <definedName name="BEx00PBV7V99V7M3LDYUTF31MUFJ" localSheetId="13" hidden="1">#REF!</definedName>
    <definedName name="BEx00PBV7V99V7M3LDYUTF31MUFJ" localSheetId="17" hidden="1">#REF!</definedName>
    <definedName name="BEx00PBV7V99V7M3LDYUTF31MUFJ" localSheetId="16" hidden="1">#REF!</definedName>
    <definedName name="BEx00PBV7V99V7M3LDYUTF31MUFJ" hidden="1">#REF!</definedName>
    <definedName name="BEx00SMIQJ55EVB7T24CORX0JWQO" localSheetId="19" hidden="1">#REF!</definedName>
    <definedName name="BEx00SMIQJ55EVB7T24CORX0JWQO" localSheetId="27" hidden="1">#REF!</definedName>
    <definedName name="BEx00SMIQJ55EVB7T24CORX0JWQO" localSheetId="18" hidden="1">#REF!</definedName>
    <definedName name="BEx00SMIQJ55EVB7T24CORX0JWQO" localSheetId="30" hidden="1">#REF!</definedName>
    <definedName name="BEx00SMIQJ55EVB7T24CORX0JWQO" localSheetId="4" hidden="1">#REF!</definedName>
    <definedName name="BEx00SMIQJ55EVB7T24CORX0JWQO" localSheetId="14" hidden="1">#REF!</definedName>
    <definedName name="BEx00SMIQJ55EVB7T24CORX0JWQO" localSheetId="6" hidden="1">#REF!</definedName>
    <definedName name="BEx00SMIQJ55EVB7T24CORX0JWQO" localSheetId="7" hidden="1">#REF!</definedName>
    <definedName name="BEx00SMIQJ55EVB7T24CORX0JWQO" localSheetId="8" hidden="1">#REF!</definedName>
    <definedName name="BEx00SMIQJ55EVB7T24CORX0JWQO" localSheetId="9" hidden="1">#REF!</definedName>
    <definedName name="BEx00SMIQJ55EVB7T24CORX0JWQO" localSheetId="10" hidden="1">#REF!</definedName>
    <definedName name="BEx00SMIQJ55EVB7T24CORX0JWQO" localSheetId="11" hidden="1">#REF!</definedName>
    <definedName name="BEx00SMIQJ55EVB7T24CORX0JWQO" localSheetId="12" hidden="1">#REF!</definedName>
    <definedName name="BEx00SMIQJ55EVB7T24CORX0JWQO" localSheetId="13" hidden="1">#REF!</definedName>
    <definedName name="BEx00SMIQJ55EVB7T24CORX0JWQO" localSheetId="17" hidden="1">#REF!</definedName>
    <definedName name="BEx00SMIQJ55EVB7T24CORX0JWQO" localSheetId="16" hidden="1">#REF!</definedName>
    <definedName name="BEx00SMIQJ55EVB7T24CORX0JWQO" hidden="1">#REF!</definedName>
    <definedName name="BEx010V7DB7O7Z9NHSX27HZK4H76" localSheetId="19" hidden="1">#REF!</definedName>
    <definedName name="BEx010V7DB7O7Z9NHSX27HZK4H76" localSheetId="27" hidden="1">#REF!</definedName>
    <definedName name="BEx010V7DB7O7Z9NHSX27HZK4H76" localSheetId="18" hidden="1">#REF!</definedName>
    <definedName name="BEx010V7DB7O7Z9NHSX27HZK4H76" localSheetId="30" hidden="1">#REF!</definedName>
    <definedName name="BEx010V7DB7O7Z9NHSX27HZK4H76" localSheetId="4" hidden="1">#REF!</definedName>
    <definedName name="BEx010V7DB7O7Z9NHSX27HZK4H76" localSheetId="14" hidden="1">#REF!</definedName>
    <definedName name="BEx010V7DB7O7Z9NHSX27HZK4H76" localSheetId="6" hidden="1">#REF!</definedName>
    <definedName name="BEx010V7DB7O7Z9NHSX27HZK4H76" localSheetId="7" hidden="1">#REF!</definedName>
    <definedName name="BEx010V7DB7O7Z9NHSX27HZK4H76" localSheetId="8" hidden="1">#REF!</definedName>
    <definedName name="BEx010V7DB7O7Z9NHSX27HZK4H76" localSheetId="9" hidden="1">#REF!</definedName>
    <definedName name="BEx010V7DB7O7Z9NHSX27HZK4H76" localSheetId="10" hidden="1">#REF!</definedName>
    <definedName name="BEx010V7DB7O7Z9NHSX27HZK4H76" localSheetId="11" hidden="1">#REF!</definedName>
    <definedName name="BEx010V7DB7O7Z9NHSX27HZK4H76" localSheetId="12" hidden="1">#REF!</definedName>
    <definedName name="BEx010V7DB7O7Z9NHSX27HZK4H76" localSheetId="13" hidden="1">#REF!</definedName>
    <definedName name="BEx010V7DB7O7Z9NHSX27HZK4H76" localSheetId="17" hidden="1">#REF!</definedName>
    <definedName name="BEx010V7DB7O7Z9NHSX27HZK4H76" localSheetId="16" hidden="1">#REF!</definedName>
    <definedName name="BEx010V7DB7O7Z9NHSX27HZK4H76" hidden="1">#REF!</definedName>
    <definedName name="BEx012IKS6YVHG9KTG2FAKRSMYLU" localSheetId="19" hidden="1">#REF!</definedName>
    <definedName name="BEx012IKS6YVHG9KTG2FAKRSMYLU" localSheetId="27" hidden="1">#REF!</definedName>
    <definedName name="BEx012IKS6YVHG9KTG2FAKRSMYLU" localSheetId="18" hidden="1">#REF!</definedName>
    <definedName name="BEx012IKS6YVHG9KTG2FAKRSMYLU" localSheetId="30" hidden="1">#REF!</definedName>
    <definedName name="BEx012IKS6YVHG9KTG2FAKRSMYLU" localSheetId="4" hidden="1">#REF!</definedName>
    <definedName name="BEx012IKS6YVHG9KTG2FAKRSMYLU" localSheetId="14" hidden="1">#REF!</definedName>
    <definedName name="BEx012IKS6YVHG9KTG2FAKRSMYLU" localSheetId="6" hidden="1">#REF!</definedName>
    <definedName name="BEx012IKS6YVHG9KTG2FAKRSMYLU" localSheetId="7" hidden="1">#REF!</definedName>
    <definedName name="BEx012IKS6YVHG9KTG2FAKRSMYLU" localSheetId="8" hidden="1">#REF!</definedName>
    <definedName name="BEx012IKS6YVHG9KTG2FAKRSMYLU" localSheetId="9" hidden="1">#REF!</definedName>
    <definedName name="BEx012IKS6YVHG9KTG2FAKRSMYLU" localSheetId="10" hidden="1">#REF!</definedName>
    <definedName name="BEx012IKS6YVHG9KTG2FAKRSMYLU" localSheetId="11" hidden="1">#REF!</definedName>
    <definedName name="BEx012IKS6YVHG9KTG2FAKRSMYLU" localSheetId="12" hidden="1">#REF!</definedName>
    <definedName name="BEx012IKS6YVHG9KTG2FAKRSMYLU" localSheetId="13" hidden="1">#REF!</definedName>
    <definedName name="BEx012IKS6YVHG9KTG2FAKRSMYLU" localSheetId="17" hidden="1">#REF!</definedName>
    <definedName name="BEx012IKS6YVHG9KTG2FAKRSMYLU" localSheetId="16" hidden="1">#REF!</definedName>
    <definedName name="BEx012IKS6YVHG9KTG2FAKRSMYLU" hidden="1">#REF!</definedName>
    <definedName name="BEx01HY6E3GJ66ABU5ABN26V6Q13" localSheetId="19" hidden="1">#REF!</definedName>
    <definedName name="BEx01HY6E3GJ66ABU5ABN26V6Q13" localSheetId="27" hidden="1">#REF!</definedName>
    <definedName name="BEx01HY6E3GJ66ABU5ABN26V6Q13" localSheetId="18" hidden="1">#REF!</definedName>
    <definedName name="BEx01HY6E3GJ66ABU5ABN26V6Q13" localSheetId="30" hidden="1">#REF!</definedName>
    <definedName name="BEx01HY6E3GJ66ABU5ABN26V6Q13" localSheetId="4" hidden="1">#REF!</definedName>
    <definedName name="BEx01HY6E3GJ66ABU5ABN26V6Q13" localSheetId="14" hidden="1">#REF!</definedName>
    <definedName name="BEx01HY6E3GJ66ABU5ABN26V6Q13" localSheetId="6" hidden="1">#REF!</definedName>
    <definedName name="BEx01HY6E3GJ66ABU5ABN26V6Q13" localSheetId="7" hidden="1">#REF!</definedName>
    <definedName name="BEx01HY6E3GJ66ABU5ABN26V6Q13" localSheetId="8" hidden="1">#REF!</definedName>
    <definedName name="BEx01HY6E3GJ66ABU5ABN26V6Q13" localSheetId="9" hidden="1">#REF!</definedName>
    <definedName name="BEx01HY6E3GJ66ABU5ABN26V6Q13" localSheetId="10" hidden="1">#REF!</definedName>
    <definedName name="BEx01HY6E3GJ66ABU5ABN26V6Q13" localSheetId="11" hidden="1">#REF!</definedName>
    <definedName name="BEx01HY6E3GJ66ABU5ABN26V6Q13" localSheetId="12" hidden="1">#REF!</definedName>
    <definedName name="BEx01HY6E3GJ66ABU5ABN26V6Q13" localSheetId="13" hidden="1">#REF!</definedName>
    <definedName name="BEx01HY6E3GJ66ABU5ABN26V6Q13" localSheetId="17" hidden="1">#REF!</definedName>
    <definedName name="BEx01HY6E3GJ66ABU5ABN26V6Q13" localSheetId="16" hidden="1">#REF!</definedName>
    <definedName name="BEx01HY6E3GJ66ABU5ABN26V6Q13" hidden="1">#REF!</definedName>
    <definedName name="BEx01PW5YQKEGAR8JDDI5OARYXDF" localSheetId="19" hidden="1">#REF!</definedName>
    <definedName name="BEx01PW5YQKEGAR8JDDI5OARYXDF" localSheetId="27" hidden="1">#REF!</definedName>
    <definedName name="BEx01PW5YQKEGAR8JDDI5OARYXDF" localSheetId="18" hidden="1">#REF!</definedName>
    <definedName name="BEx01PW5YQKEGAR8JDDI5OARYXDF" localSheetId="30" hidden="1">#REF!</definedName>
    <definedName name="BEx01PW5YQKEGAR8JDDI5OARYXDF" localSheetId="4" hidden="1">#REF!</definedName>
    <definedName name="BEx01PW5YQKEGAR8JDDI5OARYXDF" localSheetId="14" hidden="1">#REF!</definedName>
    <definedName name="BEx01PW5YQKEGAR8JDDI5OARYXDF" localSheetId="6" hidden="1">#REF!</definedName>
    <definedName name="BEx01PW5YQKEGAR8JDDI5OARYXDF" localSheetId="7" hidden="1">#REF!</definedName>
    <definedName name="BEx01PW5YQKEGAR8JDDI5OARYXDF" localSheetId="8" hidden="1">#REF!</definedName>
    <definedName name="BEx01PW5YQKEGAR8JDDI5OARYXDF" localSheetId="9" hidden="1">#REF!</definedName>
    <definedName name="BEx01PW5YQKEGAR8JDDI5OARYXDF" localSheetId="10" hidden="1">#REF!</definedName>
    <definedName name="BEx01PW5YQKEGAR8JDDI5OARYXDF" localSheetId="11" hidden="1">#REF!</definedName>
    <definedName name="BEx01PW5YQKEGAR8JDDI5OARYXDF" localSheetId="12" hidden="1">#REF!</definedName>
    <definedName name="BEx01PW5YQKEGAR8JDDI5OARYXDF" localSheetId="13" hidden="1">#REF!</definedName>
    <definedName name="BEx01PW5YQKEGAR8JDDI5OARYXDF" localSheetId="17" hidden="1">#REF!</definedName>
    <definedName name="BEx01PW5YQKEGAR8JDDI5OARYXDF" localSheetId="16" hidden="1">#REF!</definedName>
    <definedName name="BEx01PW5YQKEGAR8JDDI5OARYXDF" hidden="1">#REF!</definedName>
    <definedName name="BEx01QCB2ERCAYYOFDP3OQRWUU60" localSheetId="19" hidden="1">#REF!</definedName>
    <definedName name="BEx01QCB2ERCAYYOFDP3OQRWUU60" localSheetId="27" hidden="1">#REF!</definedName>
    <definedName name="BEx01QCB2ERCAYYOFDP3OQRWUU60" localSheetId="18" hidden="1">#REF!</definedName>
    <definedName name="BEx01QCB2ERCAYYOFDP3OQRWUU60" localSheetId="30" hidden="1">#REF!</definedName>
    <definedName name="BEx01QCB2ERCAYYOFDP3OQRWUU60" localSheetId="4" hidden="1">#REF!</definedName>
    <definedName name="BEx01QCB2ERCAYYOFDP3OQRWUU60" localSheetId="14" hidden="1">#REF!</definedName>
    <definedName name="BEx01QCB2ERCAYYOFDP3OQRWUU60" localSheetId="6" hidden="1">#REF!</definedName>
    <definedName name="BEx01QCB2ERCAYYOFDP3OQRWUU60" localSheetId="7" hidden="1">#REF!</definedName>
    <definedName name="BEx01QCB2ERCAYYOFDP3OQRWUU60" localSheetId="8" hidden="1">#REF!</definedName>
    <definedName name="BEx01QCB2ERCAYYOFDP3OQRWUU60" localSheetId="9" hidden="1">#REF!</definedName>
    <definedName name="BEx01QCB2ERCAYYOFDP3OQRWUU60" localSheetId="10" hidden="1">#REF!</definedName>
    <definedName name="BEx01QCB2ERCAYYOFDP3OQRWUU60" localSheetId="11" hidden="1">#REF!</definedName>
    <definedName name="BEx01QCB2ERCAYYOFDP3OQRWUU60" localSheetId="12" hidden="1">#REF!</definedName>
    <definedName name="BEx01QCB2ERCAYYOFDP3OQRWUU60" localSheetId="13" hidden="1">#REF!</definedName>
    <definedName name="BEx01QCB2ERCAYYOFDP3OQRWUU60" localSheetId="17" hidden="1">#REF!</definedName>
    <definedName name="BEx01QCB2ERCAYYOFDP3OQRWUU60" localSheetId="16" hidden="1">#REF!</definedName>
    <definedName name="BEx01QCB2ERCAYYOFDP3OQRWUU60" hidden="1">#REF!</definedName>
    <definedName name="BEx01U37NQSMTGJRU8EGTJORBJ6H" localSheetId="19" hidden="1">#REF!</definedName>
    <definedName name="BEx01U37NQSMTGJRU8EGTJORBJ6H" localSheetId="27" hidden="1">#REF!</definedName>
    <definedName name="BEx01U37NQSMTGJRU8EGTJORBJ6H" localSheetId="18" hidden="1">#REF!</definedName>
    <definedName name="BEx01U37NQSMTGJRU8EGTJORBJ6H" localSheetId="30" hidden="1">#REF!</definedName>
    <definedName name="BEx01U37NQSMTGJRU8EGTJORBJ6H" localSheetId="4" hidden="1">#REF!</definedName>
    <definedName name="BEx01U37NQSMTGJRU8EGTJORBJ6H" localSheetId="14" hidden="1">#REF!</definedName>
    <definedName name="BEx01U37NQSMTGJRU8EGTJORBJ6H" localSheetId="6" hidden="1">#REF!</definedName>
    <definedName name="BEx01U37NQSMTGJRU8EGTJORBJ6H" localSheetId="7" hidden="1">#REF!</definedName>
    <definedName name="BEx01U37NQSMTGJRU8EGTJORBJ6H" localSheetId="8" hidden="1">#REF!</definedName>
    <definedName name="BEx01U37NQSMTGJRU8EGTJORBJ6H" localSheetId="9" hidden="1">#REF!</definedName>
    <definedName name="BEx01U37NQSMTGJRU8EGTJORBJ6H" localSheetId="10" hidden="1">#REF!</definedName>
    <definedName name="BEx01U37NQSMTGJRU8EGTJORBJ6H" localSheetId="11" hidden="1">#REF!</definedName>
    <definedName name="BEx01U37NQSMTGJRU8EGTJORBJ6H" localSheetId="12" hidden="1">#REF!</definedName>
    <definedName name="BEx01U37NQSMTGJRU8EGTJORBJ6H" localSheetId="13" hidden="1">#REF!</definedName>
    <definedName name="BEx01U37NQSMTGJRU8EGTJORBJ6H" localSheetId="17" hidden="1">#REF!</definedName>
    <definedName name="BEx01U37NQSMTGJRU8EGTJORBJ6H" localSheetId="16" hidden="1">#REF!</definedName>
    <definedName name="BEx01U37NQSMTGJRU8EGTJORBJ6H" hidden="1">#REF!</definedName>
    <definedName name="BEx01XJ94SHJ1YQ7ORPW0RQGKI2H" localSheetId="19" hidden="1">#REF!</definedName>
    <definedName name="BEx01XJ94SHJ1YQ7ORPW0RQGKI2H" localSheetId="27" hidden="1">#REF!</definedName>
    <definedName name="BEx01XJ94SHJ1YQ7ORPW0RQGKI2H" localSheetId="18" hidden="1">#REF!</definedName>
    <definedName name="BEx01XJ94SHJ1YQ7ORPW0RQGKI2H" localSheetId="30" hidden="1">#REF!</definedName>
    <definedName name="BEx01XJ94SHJ1YQ7ORPW0RQGKI2H" localSheetId="4" hidden="1">#REF!</definedName>
    <definedName name="BEx01XJ94SHJ1YQ7ORPW0RQGKI2H" localSheetId="14" hidden="1">#REF!</definedName>
    <definedName name="BEx01XJ94SHJ1YQ7ORPW0RQGKI2H" localSheetId="6" hidden="1">#REF!</definedName>
    <definedName name="BEx01XJ94SHJ1YQ7ORPW0RQGKI2H" localSheetId="7" hidden="1">#REF!</definedName>
    <definedName name="BEx01XJ94SHJ1YQ7ORPW0RQGKI2H" localSheetId="8" hidden="1">#REF!</definedName>
    <definedName name="BEx01XJ94SHJ1YQ7ORPW0RQGKI2H" localSheetId="9" hidden="1">#REF!</definedName>
    <definedName name="BEx01XJ94SHJ1YQ7ORPW0RQGKI2H" localSheetId="10" hidden="1">#REF!</definedName>
    <definedName name="BEx01XJ94SHJ1YQ7ORPW0RQGKI2H" localSheetId="11" hidden="1">#REF!</definedName>
    <definedName name="BEx01XJ94SHJ1YQ7ORPW0RQGKI2H" localSheetId="12" hidden="1">#REF!</definedName>
    <definedName name="BEx01XJ94SHJ1YQ7ORPW0RQGKI2H" localSheetId="13" hidden="1">#REF!</definedName>
    <definedName name="BEx01XJ94SHJ1YQ7ORPW0RQGKI2H" localSheetId="17" hidden="1">#REF!</definedName>
    <definedName name="BEx01XJ94SHJ1YQ7ORPW0RQGKI2H" localSheetId="16" hidden="1">#REF!</definedName>
    <definedName name="BEx01XJ94SHJ1YQ7ORPW0RQGKI2H" hidden="1">#REF!</definedName>
    <definedName name="BEx028BOZCS2MQO9MODVS6F7NCA3" localSheetId="19" hidden="1">#REF!</definedName>
    <definedName name="BEx028BOZCS2MQO9MODVS6F7NCA3" localSheetId="27" hidden="1">#REF!</definedName>
    <definedName name="BEx028BOZCS2MQO9MODVS6F7NCA3" localSheetId="18" hidden="1">#REF!</definedName>
    <definedName name="BEx028BOZCS2MQO9MODVS6F7NCA3" localSheetId="30" hidden="1">#REF!</definedName>
    <definedName name="BEx028BOZCS2MQO9MODVS6F7NCA3" localSheetId="4" hidden="1">#REF!</definedName>
    <definedName name="BEx028BOZCS2MQO9MODVS6F7NCA3" localSheetId="14" hidden="1">#REF!</definedName>
    <definedName name="BEx028BOZCS2MQO9MODVS6F7NCA3" localSheetId="6" hidden="1">#REF!</definedName>
    <definedName name="BEx028BOZCS2MQO9MODVS6F7NCA3" localSheetId="7" hidden="1">#REF!</definedName>
    <definedName name="BEx028BOZCS2MQO9MODVS6F7NCA3" localSheetId="8" hidden="1">#REF!</definedName>
    <definedName name="BEx028BOZCS2MQO9MODVS6F7NCA3" localSheetId="9" hidden="1">#REF!</definedName>
    <definedName name="BEx028BOZCS2MQO9MODVS6F7NCA3" localSheetId="10" hidden="1">#REF!</definedName>
    <definedName name="BEx028BOZCS2MQO9MODVS6F7NCA3" localSheetId="11" hidden="1">#REF!</definedName>
    <definedName name="BEx028BOZCS2MQO9MODVS6F7NCA3" localSheetId="12" hidden="1">#REF!</definedName>
    <definedName name="BEx028BOZCS2MQO9MODVS6F7NCA3" localSheetId="13" hidden="1">#REF!</definedName>
    <definedName name="BEx028BOZCS2MQO9MODVS6F7NCA3" localSheetId="17" hidden="1">#REF!</definedName>
    <definedName name="BEx028BOZCS2MQO9MODVS6F7NCA3" localSheetId="16" hidden="1">#REF!</definedName>
    <definedName name="BEx028BOZCS2MQO9MODVS6F7NCA3" hidden="1">#REF!</definedName>
    <definedName name="BEx02DPUYNH76938V8GVORY8LRY1" localSheetId="19" hidden="1">#REF!</definedName>
    <definedName name="BEx02DPUYNH76938V8GVORY8LRY1" localSheetId="27" hidden="1">#REF!</definedName>
    <definedName name="BEx02DPUYNH76938V8GVORY8LRY1" localSheetId="18" hidden="1">#REF!</definedName>
    <definedName name="BEx02DPUYNH76938V8GVORY8LRY1" localSheetId="30" hidden="1">#REF!</definedName>
    <definedName name="BEx02DPUYNH76938V8GVORY8LRY1" localSheetId="4" hidden="1">#REF!</definedName>
    <definedName name="BEx02DPUYNH76938V8GVORY8LRY1" localSheetId="14" hidden="1">#REF!</definedName>
    <definedName name="BEx02DPUYNH76938V8GVORY8LRY1" localSheetId="6" hidden="1">#REF!</definedName>
    <definedName name="BEx02DPUYNH76938V8GVORY8LRY1" localSheetId="7" hidden="1">#REF!</definedName>
    <definedName name="BEx02DPUYNH76938V8GVORY8LRY1" localSheetId="8" hidden="1">#REF!</definedName>
    <definedName name="BEx02DPUYNH76938V8GVORY8LRY1" localSheetId="9" hidden="1">#REF!</definedName>
    <definedName name="BEx02DPUYNH76938V8GVORY8LRY1" localSheetId="10" hidden="1">#REF!</definedName>
    <definedName name="BEx02DPUYNH76938V8GVORY8LRY1" localSheetId="11" hidden="1">#REF!</definedName>
    <definedName name="BEx02DPUYNH76938V8GVORY8LRY1" localSheetId="12" hidden="1">#REF!</definedName>
    <definedName name="BEx02DPUYNH76938V8GVORY8LRY1" localSheetId="13" hidden="1">#REF!</definedName>
    <definedName name="BEx02DPUYNH76938V8GVORY8LRY1" localSheetId="17" hidden="1">#REF!</definedName>
    <definedName name="BEx02DPUYNH76938V8GVORY8LRY1" localSheetId="16" hidden="1">#REF!</definedName>
    <definedName name="BEx02DPUYNH76938V8GVORY8LRY1" hidden="1">#REF!</definedName>
    <definedName name="BEx02PEP6DY4K1JGB0HHS3B6QOGZ" localSheetId="19" hidden="1">#REF!</definedName>
    <definedName name="BEx02PEP6DY4K1JGB0HHS3B6QOGZ" localSheetId="27" hidden="1">#REF!</definedName>
    <definedName name="BEx02PEP6DY4K1JGB0HHS3B6QOGZ" localSheetId="18" hidden="1">#REF!</definedName>
    <definedName name="BEx02PEP6DY4K1JGB0HHS3B6QOGZ" localSheetId="30" hidden="1">#REF!</definedName>
    <definedName name="BEx02PEP6DY4K1JGB0HHS3B6QOGZ" localSheetId="4" hidden="1">#REF!</definedName>
    <definedName name="BEx02PEP6DY4K1JGB0HHS3B6QOGZ" localSheetId="14" hidden="1">#REF!</definedName>
    <definedName name="BEx02PEP6DY4K1JGB0HHS3B6QOGZ" localSheetId="6" hidden="1">#REF!</definedName>
    <definedName name="BEx02PEP6DY4K1JGB0HHS3B6QOGZ" localSheetId="7" hidden="1">#REF!</definedName>
    <definedName name="BEx02PEP6DY4K1JGB0HHS3B6QOGZ" localSheetId="8" hidden="1">#REF!</definedName>
    <definedName name="BEx02PEP6DY4K1JGB0HHS3B6QOGZ" localSheetId="9" hidden="1">#REF!</definedName>
    <definedName name="BEx02PEP6DY4K1JGB0HHS3B6QOGZ" localSheetId="10" hidden="1">#REF!</definedName>
    <definedName name="BEx02PEP6DY4K1JGB0HHS3B6QOGZ" localSheetId="11" hidden="1">#REF!</definedName>
    <definedName name="BEx02PEP6DY4K1JGB0HHS3B6QOGZ" localSheetId="12" hidden="1">#REF!</definedName>
    <definedName name="BEx02PEP6DY4K1JGB0HHS3B6QOGZ" localSheetId="13" hidden="1">#REF!</definedName>
    <definedName name="BEx02PEP6DY4K1JGB0HHS3B6QOGZ" localSheetId="17" hidden="1">#REF!</definedName>
    <definedName name="BEx02PEP6DY4K1JGB0HHS3B6QOGZ" localSheetId="16" hidden="1">#REF!</definedName>
    <definedName name="BEx02PEP6DY4K1JGB0HHS3B6QOGZ" hidden="1">#REF!</definedName>
    <definedName name="BEx02Q08R9G839Q4RFGG9026C7PX" localSheetId="19" hidden="1">#REF!</definedName>
    <definedName name="BEx02Q08R9G839Q4RFGG9026C7PX" localSheetId="27" hidden="1">#REF!</definedName>
    <definedName name="BEx02Q08R9G839Q4RFGG9026C7PX" localSheetId="18" hidden="1">#REF!</definedName>
    <definedName name="BEx02Q08R9G839Q4RFGG9026C7PX" localSheetId="30" hidden="1">#REF!</definedName>
    <definedName name="BEx02Q08R9G839Q4RFGG9026C7PX" localSheetId="4" hidden="1">#REF!</definedName>
    <definedName name="BEx02Q08R9G839Q4RFGG9026C7PX" localSheetId="14" hidden="1">#REF!</definedName>
    <definedName name="BEx02Q08R9G839Q4RFGG9026C7PX" localSheetId="6" hidden="1">#REF!</definedName>
    <definedName name="BEx02Q08R9G839Q4RFGG9026C7PX" localSheetId="7" hidden="1">#REF!</definedName>
    <definedName name="BEx02Q08R9G839Q4RFGG9026C7PX" localSheetId="8" hidden="1">#REF!</definedName>
    <definedName name="BEx02Q08R9G839Q4RFGG9026C7PX" localSheetId="9" hidden="1">#REF!</definedName>
    <definedName name="BEx02Q08R9G839Q4RFGG9026C7PX" localSheetId="10" hidden="1">#REF!</definedName>
    <definedName name="BEx02Q08R9G839Q4RFGG9026C7PX" localSheetId="11" hidden="1">#REF!</definedName>
    <definedName name="BEx02Q08R9G839Q4RFGG9026C7PX" localSheetId="12" hidden="1">#REF!</definedName>
    <definedName name="BEx02Q08R9G839Q4RFGG9026C7PX" localSheetId="13" hidden="1">#REF!</definedName>
    <definedName name="BEx02Q08R9G839Q4RFGG9026C7PX" localSheetId="17" hidden="1">#REF!</definedName>
    <definedName name="BEx02Q08R9G839Q4RFGG9026C7PX" localSheetId="16" hidden="1">#REF!</definedName>
    <definedName name="BEx02Q08R9G839Q4RFGG9026C7PX" hidden="1">#REF!</definedName>
    <definedName name="BEx02SEL3Z1QWGAHXDPUA9WLTTPS" localSheetId="19" hidden="1">#REF!</definedName>
    <definedName name="BEx02SEL3Z1QWGAHXDPUA9WLTTPS" localSheetId="27" hidden="1">#REF!</definedName>
    <definedName name="BEx02SEL3Z1QWGAHXDPUA9WLTTPS" localSheetId="18" hidden="1">#REF!</definedName>
    <definedName name="BEx02SEL3Z1QWGAHXDPUA9WLTTPS" localSheetId="30" hidden="1">#REF!</definedName>
    <definedName name="BEx02SEL3Z1QWGAHXDPUA9WLTTPS" localSheetId="4" hidden="1">#REF!</definedName>
    <definedName name="BEx02SEL3Z1QWGAHXDPUA9WLTTPS" localSheetId="14" hidden="1">#REF!</definedName>
    <definedName name="BEx02SEL3Z1QWGAHXDPUA9WLTTPS" localSheetId="6" hidden="1">#REF!</definedName>
    <definedName name="BEx02SEL3Z1QWGAHXDPUA9WLTTPS" localSheetId="7" hidden="1">#REF!</definedName>
    <definedName name="BEx02SEL3Z1QWGAHXDPUA9WLTTPS" localSheetId="8" hidden="1">#REF!</definedName>
    <definedName name="BEx02SEL3Z1QWGAHXDPUA9WLTTPS" localSheetId="9" hidden="1">#REF!</definedName>
    <definedName name="BEx02SEL3Z1QWGAHXDPUA9WLTTPS" localSheetId="10" hidden="1">#REF!</definedName>
    <definedName name="BEx02SEL3Z1QWGAHXDPUA9WLTTPS" localSheetId="11" hidden="1">#REF!</definedName>
    <definedName name="BEx02SEL3Z1QWGAHXDPUA9WLTTPS" localSheetId="12" hidden="1">#REF!</definedName>
    <definedName name="BEx02SEL3Z1QWGAHXDPUA9WLTTPS" localSheetId="13" hidden="1">#REF!</definedName>
    <definedName name="BEx02SEL3Z1QWGAHXDPUA9WLTTPS" localSheetId="17" hidden="1">#REF!</definedName>
    <definedName name="BEx02SEL3Z1QWGAHXDPUA9WLTTPS" localSheetId="16" hidden="1">#REF!</definedName>
    <definedName name="BEx02SEL3Z1QWGAHXDPUA9WLTTPS" hidden="1">#REF!</definedName>
    <definedName name="BEx02Y3KJZH5BGDM9QEZ1PVVI114" localSheetId="19" hidden="1">#REF!</definedName>
    <definedName name="BEx02Y3KJZH5BGDM9QEZ1PVVI114" localSheetId="27" hidden="1">#REF!</definedName>
    <definedName name="BEx02Y3KJZH5BGDM9QEZ1PVVI114" localSheetId="18" hidden="1">#REF!</definedName>
    <definedName name="BEx02Y3KJZH5BGDM9QEZ1PVVI114" localSheetId="30" hidden="1">#REF!</definedName>
    <definedName name="BEx02Y3KJZH5BGDM9QEZ1PVVI114" localSheetId="4" hidden="1">#REF!</definedName>
    <definedName name="BEx02Y3KJZH5BGDM9QEZ1PVVI114" localSheetId="14" hidden="1">#REF!</definedName>
    <definedName name="BEx02Y3KJZH5BGDM9QEZ1PVVI114" localSheetId="6" hidden="1">#REF!</definedName>
    <definedName name="BEx02Y3KJZH5BGDM9QEZ1PVVI114" localSheetId="7" hidden="1">#REF!</definedName>
    <definedName name="BEx02Y3KJZH5BGDM9QEZ1PVVI114" localSheetId="8" hidden="1">#REF!</definedName>
    <definedName name="BEx02Y3KJZH5BGDM9QEZ1PVVI114" localSheetId="9" hidden="1">#REF!</definedName>
    <definedName name="BEx02Y3KJZH5BGDM9QEZ1PVVI114" localSheetId="10" hidden="1">#REF!</definedName>
    <definedName name="BEx02Y3KJZH5BGDM9QEZ1PVVI114" localSheetId="11" hidden="1">#REF!</definedName>
    <definedName name="BEx02Y3KJZH5BGDM9QEZ1PVVI114" localSheetId="12" hidden="1">#REF!</definedName>
    <definedName name="BEx02Y3KJZH5BGDM9QEZ1PVVI114" localSheetId="13" hidden="1">#REF!</definedName>
    <definedName name="BEx02Y3KJZH5BGDM9QEZ1PVVI114" localSheetId="17" hidden="1">#REF!</definedName>
    <definedName name="BEx02Y3KJZH5BGDM9QEZ1PVVI114" localSheetId="16" hidden="1">#REF!</definedName>
    <definedName name="BEx02Y3KJZH5BGDM9QEZ1PVVI114" hidden="1">#REF!</definedName>
    <definedName name="BEx0313GRLLASDTVPW5DHTXHE74M" localSheetId="19" hidden="1">#REF!</definedName>
    <definedName name="BEx0313GRLLASDTVPW5DHTXHE74M" localSheetId="27" hidden="1">#REF!</definedName>
    <definedName name="BEx0313GRLLASDTVPW5DHTXHE74M" localSheetId="18" hidden="1">#REF!</definedName>
    <definedName name="BEx0313GRLLASDTVPW5DHTXHE74M" localSheetId="30" hidden="1">#REF!</definedName>
    <definedName name="BEx0313GRLLASDTVPW5DHTXHE74M" localSheetId="4" hidden="1">#REF!</definedName>
    <definedName name="BEx0313GRLLASDTVPW5DHTXHE74M" localSheetId="14" hidden="1">#REF!</definedName>
    <definedName name="BEx0313GRLLASDTVPW5DHTXHE74M" localSheetId="6" hidden="1">#REF!</definedName>
    <definedName name="BEx0313GRLLASDTVPW5DHTXHE74M" localSheetId="7" hidden="1">#REF!</definedName>
    <definedName name="BEx0313GRLLASDTVPW5DHTXHE74M" localSheetId="8" hidden="1">#REF!</definedName>
    <definedName name="BEx0313GRLLASDTVPW5DHTXHE74M" localSheetId="9" hidden="1">#REF!</definedName>
    <definedName name="BEx0313GRLLASDTVPW5DHTXHE74M" localSheetId="10" hidden="1">#REF!</definedName>
    <definedName name="BEx0313GRLLASDTVPW5DHTXHE74M" localSheetId="11" hidden="1">#REF!</definedName>
    <definedName name="BEx0313GRLLASDTVPW5DHTXHE74M" localSheetId="12" hidden="1">#REF!</definedName>
    <definedName name="BEx0313GRLLASDTVPW5DHTXHE74M" localSheetId="13" hidden="1">#REF!</definedName>
    <definedName name="BEx0313GRLLASDTVPW5DHTXHE74M" localSheetId="17" hidden="1">#REF!</definedName>
    <definedName name="BEx0313GRLLASDTVPW5DHTXHE74M" localSheetId="16" hidden="1">#REF!</definedName>
    <definedName name="BEx0313GRLLASDTVPW5DHTXHE74M" hidden="1">#REF!</definedName>
    <definedName name="BEx1F0SOZ3H5XUHXD7O01TCR8T6J" localSheetId="19" hidden="1">#REF!</definedName>
    <definedName name="BEx1F0SOZ3H5XUHXD7O01TCR8T6J" localSheetId="27" hidden="1">#REF!</definedName>
    <definedName name="BEx1F0SOZ3H5XUHXD7O01TCR8T6J" localSheetId="18" hidden="1">#REF!</definedName>
    <definedName name="BEx1F0SOZ3H5XUHXD7O01TCR8T6J" localSheetId="30" hidden="1">#REF!</definedName>
    <definedName name="BEx1F0SOZ3H5XUHXD7O01TCR8T6J" localSheetId="4" hidden="1">#REF!</definedName>
    <definedName name="BEx1F0SOZ3H5XUHXD7O01TCR8T6J" localSheetId="14" hidden="1">#REF!</definedName>
    <definedName name="BEx1F0SOZ3H5XUHXD7O01TCR8T6J" localSheetId="6" hidden="1">#REF!</definedName>
    <definedName name="BEx1F0SOZ3H5XUHXD7O01TCR8T6J" localSheetId="7" hidden="1">#REF!</definedName>
    <definedName name="BEx1F0SOZ3H5XUHXD7O01TCR8T6J" localSheetId="8" hidden="1">#REF!</definedName>
    <definedName name="BEx1F0SOZ3H5XUHXD7O01TCR8T6J" localSheetId="9" hidden="1">#REF!</definedName>
    <definedName name="BEx1F0SOZ3H5XUHXD7O01TCR8T6J" localSheetId="10" hidden="1">#REF!</definedName>
    <definedName name="BEx1F0SOZ3H5XUHXD7O01TCR8T6J" localSheetId="11" hidden="1">#REF!</definedName>
    <definedName name="BEx1F0SOZ3H5XUHXD7O01TCR8T6J" localSheetId="12" hidden="1">#REF!</definedName>
    <definedName name="BEx1F0SOZ3H5XUHXD7O01TCR8T6J" localSheetId="13" hidden="1">#REF!</definedName>
    <definedName name="BEx1F0SOZ3H5XUHXD7O01TCR8T6J" localSheetId="17" hidden="1">#REF!</definedName>
    <definedName name="BEx1F0SOZ3H5XUHXD7O01TCR8T6J" localSheetId="16" hidden="1">#REF!</definedName>
    <definedName name="BEx1F0SOZ3H5XUHXD7O01TCR8T6J" hidden="1">#REF!</definedName>
    <definedName name="BEx1F9HL824UCNCVZ2U62J4KZCX8" localSheetId="19" hidden="1">#REF!</definedName>
    <definedName name="BEx1F9HL824UCNCVZ2U62J4KZCX8" localSheetId="27" hidden="1">#REF!</definedName>
    <definedName name="BEx1F9HL824UCNCVZ2U62J4KZCX8" localSheetId="18" hidden="1">#REF!</definedName>
    <definedName name="BEx1F9HL824UCNCVZ2U62J4KZCX8" localSheetId="30" hidden="1">#REF!</definedName>
    <definedName name="BEx1F9HL824UCNCVZ2U62J4KZCX8" localSheetId="4" hidden="1">#REF!</definedName>
    <definedName name="BEx1F9HL824UCNCVZ2U62J4KZCX8" localSheetId="14" hidden="1">#REF!</definedName>
    <definedName name="BEx1F9HL824UCNCVZ2U62J4KZCX8" localSheetId="6" hidden="1">#REF!</definedName>
    <definedName name="BEx1F9HL824UCNCVZ2U62J4KZCX8" localSheetId="7" hidden="1">#REF!</definedName>
    <definedName name="BEx1F9HL824UCNCVZ2U62J4KZCX8" localSheetId="8" hidden="1">#REF!</definedName>
    <definedName name="BEx1F9HL824UCNCVZ2U62J4KZCX8" localSheetId="9" hidden="1">#REF!</definedName>
    <definedName name="BEx1F9HL824UCNCVZ2U62J4KZCX8" localSheetId="10" hidden="1">#REF!</definedName>
    <definedName name="BEx1F9HL824UCNCVZ2U62J4KZCX8" localSheetId="11" hidden="1">#REF!</definedName>
    <definedName name="BEx1F9HL824UCNCVZ2U62J4KZCX8" localSheetId="12" hidden="1">#REF!</definedName>
    <definedName name="BEx1F9HL824UCNCVZ2U62J4KZCX8" localSheetId="13" hidden="1">#REF!</definedName>
    <definedName name="BEx1F9HL824UCNCVZ2U62J4KZCX8" localSheetId="17" hidden="1">#REF!</definedName>
    <definedName name="BEx1F9HL824UCNCVZ2U62J4KZCX8" localSheetId="16" hidden="1">#REF!</definedName>
    <definedName name="BEx1F9HL824UCNCVZ2U62J4KZCX8" hidden="1">#REF!</definedName>
    <definedName name="BEx1FEVSJKTI1Q1Z874QZVFSJSVA" localSheetId="19" hidden="1">#REF!</definedName>
    <definedName name="BEx1FEVSJKTI1Q1Z874QZVFSJSVA" localSheetId="27" hidden="1">#REF!</definedName>
    <definedName name="BEx1FEVSJKTI1Q1Z874QZVFSJSVA" localSheetId="18" hidden="1">#REF!</definedName>
    <definedName name="BEx1FEVSJKTI1Q1Z874QZVFSJSVA" localSheetId="30" hidden="1">#REF!</definedName>
    <definedName name="BEx1FEVSJKTI1Q1Z874QZVFSJSVA" localSheetId="4" hidden="1">#REF!</definedName>
    <definedName name="BEx1FEVSJKTI1Q1Z874QZVFSJSVA" localSheetId="14" hidden="1">#REF!</definedName>
    <definedName name="BEx1FEVSJKTI1Q1Z874QZVFSJSVA" localSheetId="6" hidden="1">#REF!</definedName>
    <definedName name="BEx1FEVSJKTI1Q1Z874QZVFSJSVA" localSheetId="7" hidden="1">#REF!</definedName>
    <definedName name="BEx1FEVSJKTI1Q1Z874QZVFSJSVA" localSheetId="8" hidden="1">#REF!</definedName>
    <definedName name="BEx1FEVSJKTI1Q1Z874QZVFSJSVA" localSheetId="9" hidden="1">#REF!</definedName>
    <definedName name="BEx1FEVSJKTI1Q1Z874QZVFSJSVA" localSheetId="10" hidden="1">#REF!</definedName>
    <definedName name="BEx1FEVSJKTI1Q1Z874QZVFSJSVA" localSheetId="11" hidden="1">#REF!</definedName>
    <definedName name="BEx1FEVSJKTI1Q1Z874QZVFSJSVA" localSheetId="12" hidden="1">#REF!</definedName>
    <definedName name="BEx1FEVSJKTI1Q1Z874QZVFSJSVA" localSheetId="13" hidden="1">#REF!</definedName>
    <definedName name="BEx1FEVSJKTI1Q1Z874QZVFSJSVA" localSheetId="17" hidden="1">#REF!</definedName>
    <definedName name="BEx1FEVSJKTI1Q1Z874QZVFSJSVA" localSheetId="16" hidden="1">#REF!</definedName>
    <definedName name="BEx1FEVSJKTI1Q1Z874QZVFSJSVA" hidden="1">#REF!</definedName>
    <definedName name="BEx1FGDRUHHLI1GBHELT4PK0LY4V" localSheetId="19" hidden="1">#REF!</definedName>
    <definedName name="BEx1FGDRUHHLI1GBHELT4PK0LY4V" localSheetId="27" hidden="1">#REF!</definedName>
    <definedName name="BEx1FGDRUHHLI1GBHELT4PK0LY4V" localSheetId="18" hidden="1">#REF!</definedName>
    <definedName name="BEx1FGDRUHHLI1GBHELT4PK0LY4V" localSheetId="30" hidden="1">#REF!</definedName>
    <definedName name="BEx1FGDRUHHLI1GBHELT4PK0LY4V" localSheetId="4" hidden="1">#REF!</definedName>
    <definedName name="BEx1FGDRUHHLI1GBHELT4PK0LY4V" localSheetId="14" hidden="1">#REF!</definedName>
    <definedName name="BEx1FGDRUHHLI1GBHELT4PK0LY4V" localSheetId="6" hidden="1">#REF!</definedName>
    <definedName name="BEx1FGDRUHHLI1GBHELT4PK0LY4V" localSheetId="7" hidden="1">#REF!</definedName>
    <definedName name="BEx1FGDRUHHLI1GBHELT4PK0LY4V" localSheetId="8" hidden="1">#REF!</definedName>
    <definedName name="BEx1FGDRUHHLI1GBHELT4PK0LY4V" localSheetId="9" hidden="1">#REF!</definedName>
    <definedName name="BEx1FGDRUHHLI1GBHELT4PK0LY4V" localSheetId="10" hidden="1">#REF!</definedName>
    <definedName name="BEx1FGDRUHHLI1GBHELT4PK0LY4V" localSheetId="11" hidden="1">#REF!</definedName>
    <definedName name="BEx1FGDRUHHLI1GBHELT4PK0LY4V" localSheetId="12" hidden="1">#REF!</definedName>
    <definedName name="BEx1FGDRUHHLI1GBHELT4PK0LY4V" localSheetId="13" hidden="1">#REF!</definedName>
    <definedName name="BEx1FGDRUHHLI1GBHELT4PK0LY4V" localSheetId="17" hidden="1">#REF!</definedName>
    <definedName name="BEx1FGDRUHHLI1GBHELT4PK0LY4V" localSheetId="16" hidden="1">#REF!</definedName>
    <definedName name="BEx1FGDRUHHLI1GBHELT4PK0LY4V" hidden="1">#REF!</definedName>
    <definedName name="BEx1FJZ7GKO99IYTP6GGGF7EUL3Z" localSheetId="19" hidden="1">#REF!</definedName>
    <definedName name="BEx1FJZ7GKO99IYTP6GGGF7EUL3Z" localSheetId="27" hidden="1">#REF!</definedName>
    <definedName name="BEx1FJZ7GKO99IYTP6GGGF7EUL3Z" localSheetId="18" hidden="1">#REF!</definedName>
    <definedName name="BEx1FJZ7GKO99IYTP6GGGF7EUL3Z" localSheetId="30" hidden="1">#REF!</definedName>
    <definedName name="BEx1FJZ7GKO99IYTP6GGGF7EUL3Z" localSheetId="4" hidden="1">#REF!</definedName>
    <definedName name="BEx1FJZ7GKO99IYTP6GGGF7EUL3Z" localSheetId="14" hidden="1">#REF!</definedName>
    <definedName name="BEx1FJZ7GKO99IYTP6GGGF7EUL3Z" localSheetId="6" hidden="1">#REF!</definedName>
    <definedName name="BEx1FJZ7GKO99IYTP6GGGF7EUL3Z" localSheetId="7" hidden="1">#REF!</definedName>
    <definedName name="BEx1FJZ7GKO99IYTP6GGGF7EUL3Z" localSheetId="8" hidden="1">#REF!</definedName>
    <definedName name="BEx1FJZ7GKO99IYTP6GGGF7EUL3Z" localSheetId="9" hidden="1">#REF!</definedName>
    <definedName name="BEx1FJZ7GKO99IYTP6GGGF7EUL3Z" localSheetId="10" hidden="1">#REF!</definedName>
    <definedName name="BEx1FJZ7GKO99IYTP6GGGF7EUL3Z" localSheetId="11" hidden="1">#REF!</definedName>
    <definedName name="BEx1FJZ7GKO99IYTP6GGGF7EUL3Z" localSheetId="12" hidden="1">#REF!</definedName>
    <definedName name="BEx1FJZ7GKO99IYTP6GGGF7EUL3Z" localSheetId="13" hidden="1">#REF!</definedName>
    <definedName name="BEx1FJZ7GKO99IYTP6GGGF7EUL3Z" localSheetId="17" hidden="1">#REF!</definedName>
    <definedName name="BEx1FJZ7GKO99IYTP6GGGF7EUL3Z" localSheetId="16" hidden="1">#REF!</definedName>
    <definedName name="BEx1FJZ7GKO99IYTP6GGGF7EUL3Z" hidden="1">#REF!</definedName>
    <definedName name="BEx1FPDH0YKYQXDHUTFIQLIF34J8" localSheetId="19" hidden="1">#REF!</definedName>
    <definedName name="BEx1FPDH0YKYQXDHUTFIQLIF34J8" localSheetId="27" hidden="1">#REF!</definedName>
    <definedName name="BEx1FPDH0YKYQXDHUTFIQLIF34J8" localSheetId="18" hidden="1">#REF!</definedName>
    <definedName name="BEx1FPDH0YKYQXDHUTFIQLIF34J8" localSheetId="30" hidden="1">#REF!</definedName>
    <definedName name="BEx1FPDH0YKYQXDHUTFIQLIF34J8" localSheetId="4" hidden="1">#REF!</definedName>
    <definedName name="BEx1FPDH0YKYQXDHUTFIQLIF34J8" localSheetId="14" hidden="1">#REF!</definedName>
    <definedName name="BEx1FPDH0YKYQXDHUTFIQLIF34J8" localSheetId="6" hidden="1">#REF!</definedName>
    <definedName name="BEx1FPDH0YKYQXDHUTFIQLIF34J8" localSheetId="7" hidden="1">#REF!</definedName>
    <definedName name="BEx1FPDH0YKYQXDHUTFIQLIF34J8" localSheetId="8" hidden="1">#REF!</definedName>
    <definedName name="BEx1FPDH0YKYQXDHUTFIQLIF34J8" localSheetId="9" hidden="1">#REF!</definedName>
    <definedName name="BEx1FPDH0YKYQXDHUTFIQLIF34J8" localSheetId="10" hidden="1">#REF!</definedName>
    <definedName name="BEx1FPDH0YKYQXDHUTFIQLIF34J8" localSheetId="11" hidden="1">#REF!</definedName>
    <definedName name="BEx1FPDH0YKYQXDHUTFIQLIF34J8" localSheetId="12" hidden="1">#REF!</definedName>
    <definedName name="BEx1FPDH0YKYQXDHUTFIQLIF34J8" localSheetId="13" hidden="1">#REF!</definedName>
    <definedName name="BEx1FPDH0YKYQXDHUTFIQLIF34J8" localSheetId="17" hidden="1">#REF!</definedName>
    <definedName name="BEx1FPDH0YKYQXDHUTFIQLIF34J8" localSheetId="16" hidden="1">#REF!</definedName>
    <definedName name="BEx1FPDH0YKYQXDHUTFIQLIF34J8" hidden="1">#REF!</definedName>
    <definedName name="BEx1FQ9SZAGL2HEKRB046EOQDWOX" localSheetId="19" hidden="1">#REF!</definedName>
    <definedName name="BEx1FQ9SZAGL2HEKRB046EOQDWOX" localSheetId="27" hidden="1">#REF!</definedName>
    <definedName name="BEx1FQ9SZAGL2HEKRB046EOQDWOX" localSheetId="18" hidden="1">#REF!</definedName>
    <definedName name="BEx1FQ9SZAGL2HEKRB046EOQDWOX" localSheetId="30" hidden="1">#REF!</definedName>
    <definedName name="BEx1FQ9SZAGL2HEKRB046EOQDWOX" localSheetId="4" hidden="1">#REF!</definedName>
    <definedName name="BEx1FQ9SZAGL2HEKRB046EOQDWOX" localSheetId="14" hidden="1">#REF!</definedName>
    <definedName name="BEx1FQ9SZAGL2HEKRB046EOQDWOX" localSheetId="6" hidden="1">#REF!</definedName>
    <definedName name="BEx1FQ9SZAGL2HEKRB046EOQDWOX" localSheetId="7" hidden="1">#REF!</definedName>
    <definedName name="BEx1FQ9SZAGL2HEKRB046EOQDWOX" localSheetId="8" hidden="1">#REF!</definedName>
    <definedName name="BEx1FQ9SZAGL2HEKRB046EOQDWOX" localSheetId="9" hidden="1">#REF!</definedName>
    <definedName name="BEx1FQ9SZAGL2HEKRB046EOQDWOX" localSheetId="10" hidden="1">#REF!</definedName>
    <definedName name="BEx1FQ9SZAGL2HEKRB046EOQDWOX" localSheetId="11" hidden="1">#REF!</definedName>
    <definedName name="BEx1FQ9SZAGL2HEKRB046EOQDWOX" localSheetId="12" hidden="1">#REF!</definedName>
    <definedName name="BEx1FQ9SZAGL2HEKRB046EOQDWOX" localSheetId="13" hidden="1">#REF!</definedName>
    <definedName name="BEx1FQ9SZAGL2HEKRB046EOQDWOX" localSheetId="17" hidden="1">#REF!</definedName>
    <definedName name="BEx1FQ9SZAGL2HEKRB046EOQDWOX" localSheetId="16" hidden="1">#REF!</definedName>
    <definedName name="BEx1FQ9SZAGL2HEKRB046EOQDWOX" hidden="1">#REF!</definedName>
    <definedName name="BEx1FZV2CM77TBH1R6YYV9P06KA2" localSheetId="19" hidden="1">#REF!</definedName>
    <definedName name="BEx1FZV2CM77TBH1R6YYV9P06KA2" localSheetId="27" hidden="1">#REF!</definedName>
    <definedName name="BEx1FZV2CM77TBH1R6YYV9P06KA2" localSheetId="18" hidden="1">#REF!</definedName>
    <definedName name="BEx1FZV2CM77TBH1R6YYV9P06KA2" localSheetId="30" hidden="1">#REF!</definedName>
    <definedName name="BEx1FZV2CM77TBH1R6YYV9P06KA2" localSheetId="4" hidden="1">#REF!</definedName>
    <definedName name="BEx1FZV2CM77TBH1R6YYV9P06KA2" localSheetId="14" hidden="1">#REF!</definedName>
    <definedName name="BEx1FZV2CM77TBH1R6YYV9P06KA2" localSheetId="6" hidden="1">#REF!</definedName>
    <definedName name="BEx1FZV2CM77TBH1R6YYV9P06KA2" localSheetId="7" hidden="1">#REF!</definedName>
    <definedName name="BEx1FZV2CM77TBH1R6YYV9P06KA2" localSheetId="8" hidden="1">#REF!</definedName>
    <definedName name="BEx1FZV2CM77TBH1R6YYV9P06KA2" localSheetId="9" hidden="1">#REF!</definedName>
    <definedName name="BEx1FZV2CM77TBH1R6YYV9P06KA2" localSheetId="10" hidden="1">#REF!</definedName>
    <definedName name="BEx1FZV2CM77TBH1R6YYV9P06KA2" localSheetId="11" hidden="1">#REF!</definedName>
    <definedName name="BEx1FZV2CM77TBH1R6YYV9P06KA2" localSheetId="12" hidden="1">#REF!</definedName>
    <definedName name="BEx1FZV2CM77TBH1R6YYV9P06KA2" localSheetId="13" hidden="1">#REF!</definedName>
    <definedName name="BEx1FZV2CM77TBH1R6YYV9P06KA2" localSheetId="17" hidden="1">#REF!</definedName>
    <definedName name="BEx1FZV2CM77TBH1R6YYV9P06KA2" localSheetId="16" hidden="1">#REF!</definedName>
    <definedName name="BEx1FZV2CM77TBH1R6YYV9P06KA2" hidden="1">#REF!</definedName>
    <definedName name="BEx1G59AY8195JTUM6P18VXUFJ3E" localSheetId="19" hidden="1">#REF!</definedName>
    <definedName name="BEx1G59AY8195JTUM6P18VXUFJ3E" localSheetId="27" hidden="1">#REF!</definedName>
    <definedName name="BEx1G59AY8195JTUM6P18VXUFJ3E" localSheetId="18" hidden="1">#REF!</definedName>
    <definedName name="BEx1G59AY8195JTUM6P18VXUFJ3E" localSheetId="30" hidden="1">#REF!</definedName>
    <definedName name="BEx1G59AY8195JTUM6P18VXUFJ3E" localSheetId="4" hidden="1">#REF!</definedName>
    <definedName name="BEx1G59AY8195JTUM6P18VXUFJ3E" localSheetId="14" hidden="1">#REF!</definedName>
    <definedName name="BEx1G59AY8195JTUM6P18VXUFJ3E" localSheetId="6" hidden="1">#REF!</definedName>
    <definedName name="BEx1G59AY8195JTUM6P18VXUFJ3E" localSheetId="7" hidden="1">#REF!</definedName>
    <definedName name="BEx1G59AY8195JTUM6P18VXUFJ3E" localSheetId="8" hidden="1">#REF!</definedName>
    <definedName name="BEx1G59AY8195JTUM6P18VXUFJ3E" localSheetId="9" hidden="1">#REF!</definedName>
    <definedName name="BEx1G59AY8195JTUM6P18VXUFJ3E" localSheetId="10" hidden="1">#REF!</definedName>
    <definedName name="BEx1G59AY8195JTUM6P18VXUFJ3E" localSheetId="11" hidden="1">#REF!</definedName>
    <definedName name="BEx1G59AY8195JTUM6P18VXUFJ3E" localSheetId="12" hidden="1">#REF!</definedName>
    <definedName name="BEx1G59AY8195JTUM6P18VXUFJ3E" localSheetId="13" hidden="1">#REF!</definedName>
    <definedName name="BEx1G59AY8195JTUM6P18VXUFJ3E" localSheetId="17" hidden="1">#REF!</definedName>
    <definedName name="BEx1G59AY8195JTUM6P18VXUFJ3E" localSheetId="16" hidden="1">#REF!</definedName>
    <definedName name="BEx1G59AY8195JTUM6P18VXUFJ3E" hidden="1">#REF!</definedName>
    <definedName name="BEx1GKUDMCV60BOZT0SENCT0MD8L" localSheetId="19" hidden="1">#REF!</definedName>
    <definedName name="BEx1GKUDMCV60BOZT0SENCT0MD8L" localSheetId="27" hidden="1">#REF!</definedName>
    <definedName name="BEx1GKUDMCV60BOZT0SENCT0MD8L" localSheetId="18" hidden="1">#REF!</definedName>
    <definedName name="BEx1GKUDMCV60BOZT0SENCT0MD8L" localSheetId="30" hidden="1">#REF!</definedName>
    <definedName name="BEx1GKUDMCV60BOZT0SENCT0MD8L" localSheetId="4" hidden="1">#REF!</definedName>
    <definedName name="BEx1GKUDMCV60BOZT0SENCT0MD8L" localSheetId="14" hidden="1">#REF!</definedName>
    <definedName name="BEx1GKUDMCV60BOZT0SENCT0MD8L" localSheetId="6" hidden="1">#REF!</definedName>
    <definedName name="BEx1GKUDMCV60BOZT0SENCT0MD8L" localSheetId="7" hidden="1">#REF!</definedName>
    <definedName name="BEx1GKUDMCV60BOZT0SENCT0MD8L" localSheetId="8" hidden="1">#REF!</definedName>
    <definedName name="BEx1GKUDMCV60BOZT0SENCT0MD8L" localSheetId="9" hidden="1">#REF!</definedName>
    <definedName name="BEx1GKUDMCV60BOZT0SENCT0MD8L" localSheetId="10" hidden="1">#REF!</definedName>
    <definedName name="BEx1GKUDMCV60BOZT0SENCT0MD8L" localSheetId="11" hidden="1">#REF!</definedName>
    <definedName name="BEx1GKUDMCV60BOZT0SENCT0MD8L" localSheetId="12" hidden="1">#REF!</definedName>
    <definedName name="BEx1GKUDMCV60BOZT0SENCT0MD8L" localSheetId="13" hidden="1">#REF!</definedName>
    <definedName name="BEx1GKUDMCV60BOZT0SENCT0MD8L" localSheetId="17" hidden="1">#REF!</definedName>
    <definedName name="BEx1GKUDMCV60BOZT0SENCT0MD8L" localSheetId="16" hidden="1">#REF!</definedName>
    <definedName name="BEx1GKUDMCV60BOZT0SENCT0MD8L" hidden="1">#REF!</definedName>
    <definedName name="BEx1GUVQ5L0JCX3E4SROI4WBYVTO" localSheetId="19" hidden="1">#REF!</definedName>
    <definedName name="BEx1GUVQ5L0JCX3E4SROI4WBYVTO" localSheetId="27" hidden="1">#REF!</definedName>
    <definedName name="BEx1GUVQ5L0JCX3E4SROI4WBYVTO" localSheetId="18" hidden="1">#REF!</definedName>
    <definedName name="BEx1GUVQ5L0JCX3E4SROI4WBYVTO" localSheetId="30" hidden="1">#REF!</definedName>
    <definedName name="BEx1GUVQ5L0JCX3E4SROI4WBYVTO" localSheetId="4" hidden="1">#REF!</definedName>
    <definedName name="BEx1GUVQ5L0JCX3E4SROI4WBYVTO" localSheetId="14" hidden="1">#REF!</definedName>
    <definedName name="BEx1GUVQ5L0JCX3E4SROI4WBYVTO" localSheetId="6" hidden="1">#REF!</definedName>
    <definedName name="BEx1GUVQ5L0JCX3E4SROI4WBYVTO" localSheetId="7" hidden="1">#REF!</definedName>
    <definedName name="BEx1GUVQ5L0JCX3E4SROI4WBYVTO" localSheetId="8" hidden="1">#REF!</definedName>
    <definedName name="BEx1GUVQ5L0JCX3E4SROI4WBYVTO" localSheetId="9" hidden="1">#REF!</definedName>
    <definedName name="BEx1GUVQ5L0JCX3E4SROI4WBYVTO" localSheetId="10" hidden="1">#REF!</definedName>
    <definedName name="BEx1GUVQ5L0JCX3E4SROI4WBYVTO" localSheetId="11" hidden="1">#REF!</definedName>
    <definedName name="BEx1GUVQ5L0JCX3E4SROI4WBYVTO" localSheetId="12" hidden="1">#REF!</definedName>
    <definedName name="BEx1GUVQ5L0JCX3E4SROI4WBYVTO" localSheetId="13" hidden="1">#REF!</definedName>
    <definedName name="BEx1GUVQ5L0JCX3E4SROI4WBYVTO" localSheetId="17" hidden="1">#REF!</definedName>
    <definedName name="BEx1GUVQ5L0JCX3E4SROI4WBYVTO" localSheetId="16" hidden="1">#REF!</definedName>
    <definedName name="BEx1GUVQ5L0JCX3E4SROI4WBYVTO" hidden="1">#REF!</definedName>
    <definedName name="BEx1GVMRHFXUP6XYYY9NR12PV5TF" localSheetId="19" hidden="1">#REF!</definedName>
    <definedName name="BEx1GVMRHFXUP6XYYY9NR12PV5TF" localSheetId="27" hidden="1">#REF!</definedName>
    <definedName name="BEx1GVMRHFXUP6XYYY9NR12PV5TF" localSheetId="18" hidden="1">#REF!</definedName>
    <definedName name="BEx1GVMRHFXUP6XYYY9NR12PV5TF" localSheetId="30" hidden="1">#REF!</definedName>
    <definedName name="BEx1GVMRHFXUP6XYYY9NR12PV5TF" localSheetId="4" hidden="1">#REF!</definedName>
    <definedName name="BEx1GVMRHFXUP6XYYY9NR12PV5TF" localSheetId="14" hidden="1">#REF!</definedName>
    <definedName name="BEx1GVMRHFXUP6XYYY9NR12PV5TF" localSheetId="6" hidden="1">#REF!</definedName>
    <definedName name="BEx1GVMRHFXUP6XYYY9NR12PV5TF" localSheetId="7" hidden="1">#REF!</definedName>
    <definedName name="BEx1GVMRHFXUP6XYYY9NR12PV5TF" localSheetId="8" hidden="1">#REF!</definedName>
    <definedName name="BEx1GVMRHFXUP6XYYY9NR12PV5TF" localSheetId="9" hidden="1">#REF!</definedName>
    <definedName name="BEx1GVMRHFXUP6XYYY9NR12PV5TF" localSheetId="10" hidden="1">#REF!</definedName>
    <definedName name="BEx1GVMRHFXUP6XYYY9NR12PV5TF" localSheetId="11" hidden="1">#REF!</definedName>
    <definedName name="BEx1GVMRHFXUP6XYYY9NR12PV5TF" localSheetId="12" hidden="1">#REF!</definedName>
    <definedName name="BEx1GVMRHFXUP6XYYY9NR12PV5TF" localSheetId="13" hidden="1">#REF!</definedName>
    <definedName name="BEx1GVMRHFXUP6XYYY9NR12PV5TF" localSheetId="17" hidden="1">#REF!</definedName>
    <definedName name="BEx1GVMRHFXUP6XYYY9NR12PV5TF" localSheetId="16" hidden="1">#REF!</definedName>
    <definedName name="BEx1GVMRHFXUP6XYYY9NR12PV5TF" hidden="1">#REF!</definedName>
    <definedName name="BEx1H6KIT7BHUH6MDDWC935V9N47" localSheetId="19" hidden="1">#REF!</definedName>
    <definedName name="BEx1H6KIT7BHUH6MDDWC935V9N47" localSheetId="27" hidden="1">#REF!</definedName>
    <definedName name="BEx1H6KIT7BHUH6MDDWC935V9N47" localSheetId="18" hidden="1">#REF!</definedName>
    <definedName name="BEx1H6KIT7BHUH6MDDWC935V9N47" localSheetId="30" hidden="1">#REF!</definedName>
    <definedName name="BEx1H6KIT7BHUH6MDDWC935V9N47" localSheetId="4" hidden="1">#REF!</definedName>
    <definedName name="BEx1H6KIT7BHUH6MDDWC935V9N47" localSheetId="14" hidden="1">#REF!</definedName>
    <definedName name="BEx1H6KIT7BHUH6MDDWC935V9N47" localSheetId="6" hidden="1">#REF!</definedName>
    <definedName name="BEx1H6KIT7BHUH6MDDWC935V9N47" localSheetId="7" hidden="1">#REF!</definedName>
    <definedName name="BEx1H6KIT7BHUH6MDDWC935V9N47" localSheetId="8" hidden="1">#REF!</definedName>
    <definedName name="BEx1H6KIT7BHUH6MDDWC935V9N47" localSheetId="9" hidden="1">#REF!</definedName>
    <definedName name="BEx1H6KIT7BHUH6MDDWC935V9N47" localSheetId="10" hidden="1">#REF!</definedName>
    <definedName name="BEx1H6KIT7BHUH6MDDWC935V9N47" localSheetId="11" hidden="1">#REF!</definedName>
    <definedName name="BEx1H6KIT7BHUH6MDDWC935V9N47" localSheetId="12" hidden="1">#REF!</definedName>
    <definedName name="BEx1H6KIT7BHUH6MDDWC935V9N47" localSheetId="13" hidden="1">#REF!</definedName>
    <definedName name="BEx1H6KIT7BHUH6MDDWC935V9N47" localSheetId="17" hidden="1">#REF!</definedName>
    <definedName name="BEx1H6KIT7BHUH6MDDWC935V9N47" localSheetId="16" hidden="1">#REF!</definedName>
    <definedName name="BEx1H6KIT7BHUH6MDDWC935V9N47" hidden="1">#REF!</definedName>
    <definedName name="BEx1HA60AI3STEJQZAQ0RA3Q3AZV" localSheetId="19" hidden="1">#REF!</definedName>
    <definedName name="BEx1HA60AI3STEJQZAQ0RA3Q3AZV" localSheetId="27" hidden="1">#REF!</definedName>
    <definedName name="BEx1HA60AI3STEJQZAQ0RA3Q3AZV" localSheetId="18" hidden="1">#REF!</definedName>
    <definedName name="BEx1HA60AI3STEJQZAQ0RA3Q3AZV" localSheetId="30" hidden="1">#REF!</definedName>
    <definedName name="BEx1HA60AI3STEJQZAQ0RA3Q3AZV" localSheetId="4" hidden="1">#REF!</definedName>
    <definedName name="BEx1HA60AI3STEJQZAQ0RA3Q3AZV" localSheetId="14" hidden="1">#REF!</definedName>
    <definedName name="BEx1HA60AI3STEJQZAQ0RA3Q3AZV" localSheetId="6" hidden="1">#REF!</definedName>
    <definedName name="BEx1HA60AI3STEJQZAQ0RA3Q3AZV" localSheetId="7" hidden="1">#REF!</definedName>
    <definedName name="BEx1HA60AI3STEJQZAQ0RA3Q3AZV" localSheetId="8" hidden="1">#REF!</definedName>
    <definedName name="BEx1HA60AI3STEJQZAQ0RA3Q3AZV" localSheetId="9" hidden="1">#REF!</definedName>
    <definedName name="BEx1HA60AI3STEJQZAQ0RA3Q3AZV" localSheetId="10" hidden="1">#REF!</definedName>
    <definedName name="BEx1HA60AI3STEJQZAQ0RA3Q3AZV" localSheetId="11" hidden="1">#REF!</definedName>
    <definedName name="BEx1HA60AI3STEJQZAQ0RA3Q3AZV" localSheetId="12" hidden="1">#REF!</definedName>
    <definedName name="BEx1HA60AI3STEJQZAQ0RA3Q3AZV" localSheetId="13" hidden="1">#REF!</definedName>
    <definedName name="BEx1HA60AI3STEJQZAQ0RA3Q3AZV" localSheetId="17" hidden="1">#REF!</definedName>
    <definedName name="BEx1HA60AI3STEJQZAQ0RA3Q3AZV" localSheetId="16" hidden="1">#REF!</definedName>
    <definedName name="BEx1HA60AI3STEJQZAQ0RA3Q3AZV" hidden="1">#REF!</definedName>
    <definedName name="BEx1HB2DBVO5N6V2WX7BEHUFYTFU" localSheetId="19" hidden="1">#REF!</definedName>
    <definedName name="BEx1HB2DBVO5N6V2WX7BEHUFYTFU" localSheetId="27" hidden="1">#REF!</definedName>
    <definedName name="BEx1HB2DBVO5N6V2WX7BEHUFYTFU" localSheetId="18" hidden="1">#REF!</definedName>
    <definedName name="BEx1HB2DBVO5N6V2WX7BEHUFYTFU" localSheetId="30" hidden="1">#REF!</definedName>
    <definedName name="BEx1HB2DBVO5N6V2WX7BEHUFYTFU" localSheetId="4" hidden="1">#REF!</definedName>
    <definedName name="BEx1HB2DBVO5N6V2WX7BEHUFYTFU" localSheetId="14" hidden="1">#REF!</definedName>
    <definedName name="BEx1HB2DBVO5N6V2WX7BEHUFYTFU" localSheetId="6" hidden="1">#REF!</definedName>
    <definedName name="BEx1HB2DBVO5N6V2WX7BEHUFYTFU" localSheetId="7" hidden="1">#REF!</definedName>
    <definedName name="BEx1HB2DBVO5N6V2WX7BEHUFYTFU" localSheetId="8" hidden="1">#REF!</definedName>
    <definedName name="BEx1HB2DBVO5N6V2WX7BEHUFYTFU" localSheetId="9" hidden="1">#REF!</definedName>
    <definedName name="BEx1HB2DBVO5N6V2WX7BEHUFYTFU" localSheetId="10" hidden="1">#REF!</definedName>
    <definedName name="BEx1HB2DBVO5N6V2WX7BEHUFYTFU" localSheetId="11" hidden="1">#REF!</definedName>
    <definedName name="BEx1HB2DBVO5N6V2WX7BEHUFYTFU" localSheetId="12" hidden="1">#REF!</definedName>
    <definedName name="BEx1HB2DBVO5N6V2WX7BEHUFYTFU" localSheetId="13" hidden="1">#REF!</definedName>
    <definedName name="BEx1HB2DBVO5N6V2WX7BEHUFYTFU" localSheetId="17" hidden="1">#REF!</definedName>
    <definedName name="BEx1HB2DBVO5N6V2WX7BEHUFYTFU" localSheetId="16" hidden="1">#REF!</definedName>
    <definedName name="BEx1HB2DBVO5N6V2WX7BEHUFYTFU" hidden="1">#REF!</definedName>
    <definedName name="BEx1HDGOOJ3SKHYMWUZJ1P0RQZ9N" localSheetId="19" hidden="1">#REF!</definedName>
    <definedName name="BEx1HDGOOJ3SKHYMWUZJ1P0RQZ9N" localSheetId="27" hidden="1">#REF!</definedName>
    <definedName name="BEx1HDGOOJ3SKHYMWUZJ1P0RQZ9N" localSheetId="18" hidden="1">#REF!</definedName>
    <definedName name="BEx1HDGOOJ3SKHYMWUZJ1P0RQZ9N" localSheetId="30" hidden="1">#REF!</definedName>
    <definedName name="BEx1HDGOOJ3SKHYMWUZJ1P0RQZ9N" localSheetId="4" hidden="1">#REF!</definedName>
    <definedName name="BEx1HDGOOJ3SKHYMWUZJ1P0RQZ9N" localSheetId="14" hidden="1">#REF!</definedName>
    <definedName name="BEx1HDGOOJ3SKHYMWUZJ1P0RQZ9N" localSheetId="6" hidden="1">#REF!</definedName>
    <definedName name="BEx1HDGOOJ3SKHYMWUZJ1P0RQZ9N" localSheetId="7" hidden="1">#REF!</definedName>
    <definedName name="BEx1HDGOOJ3SKHYMWUZJ1P0RQZ9N" localSheetId="8" hidden="1">#REF!</definedName>
    <definedName name="BEx1HDGOOJ3SKHYMWUZJ1P0RQZ9N" localSheetId="9" hidden="1">#REF!</definedName>
    <definedName name="BEx1HDGOOJ3SKHYMWUZJ1P0RQZ9N" localSheetId="10" hidden="1">#REF!</definedName>
    <definedName name="BEx1HDGOOJ3SKHYMWUZJ1P0RQZ9N" localSheetId="11" hidden="1">#REF!</definedName>
    <definedName name="BEx1HDGOOJ3SKHYMWUZJ1P0RQZ9N" localSheetId="12" hidden="1">#REF!</definedName>
    <definedName name="BEx1HDGOOJ3SKHYMWUZJ1P0RQZ9N" localSheetId="13" hidden="1">#REF!</definedName>
    <definedName name="BEx1HDGOOJ3SKHYMWUZJ1P0RQZ9N" localSheetId="17" hidden="1">#REF!</definedName>
    <definedName name="BEx1HDGOOJ3SKHYMWUZJ1P0RQZ9N" localSheetId="16" hidden="1">#REF!</definedName>
    <definedName name="BEx1HDGOOJ3SKHYMWUZJ1P0RQZ9N" hidden="1">#REF!</definedName>
    <definedName name="BEx1HDM5ZXSJG6JQEMSFV52PZ10V" localSheetId="19" hidden="1">#REF!</definedName>
    <definedName name="BEx1HDM5ZXSJG6JQEMSFV52PZ10V" localSheetId="27" hidden="1">#REF!</definedName>
    <definedName name="BEx1HDM5ZXSJG6JQEMSFV52PZ10V" localSheetId="18" hidden="1">#REF!</definedName>
    <definedName name="BEx1HDM5ZXSJG6JQEMSFV52PZ10V" localSheetId="30" hidden="1">#REF!</definedName>
    <definedName name="BEx1HDM5ZXSJG6JQEMSFV52PZ10V" localSheetId="4" hidden="1">#REF!</definedName>
    <definedName name="BEx1HDM5ZXSJG6JQEMSFV52PZ10V" localSheetId="14" hidden="1">#REF!</definedName>
    <definedName name="BEx1HDM5ZXSJG6JQEMSFV52PZ10V" localSheetId="6" hidden="1">#REF!</definedName>
    <definedName name="BEx1HDM5ZXSJG6JQEMSFV52PZ10V" localSheetId="7" hidden="1">#REF!</definedName>
    <definedName name="BEx1HDM5ZXSJG6JQEMSFV52PZ10V" localSheetId="8" hidden="1">#REF!</definedName>
    <definedName name="BEx1HDM5ZXSJG6JQEMSFV52PZ10V" localSheetId="9" hidden="1">#REF!</definedName>
    <definedName name="BEx1HDM5ZXSJG6JQEMSFV52PZ10V" localSheetId="10" hidden="1">#REF!</definedName>
    <definedName name="BEx1HDM5ZXSJG6JQEMSFV52PZ10V" localSheetId="11" hidden="1">#REF!</definedName>
    <definedName name="BEx1HDM5ZXSJG6JQEMSFV52PZ10V" localSheetId="12" hidden="1">#REF!</definedName>
    <definedName name="BEx1HDM5ZXSJG6JQEMSFV52PZ10V" localSheetId="13" hidden="1">#REF!</definedName>
    <definedName name="BEx1HDM5ZXSJG6JQEMSFV52PZ10V" localSheetId="17" hidden="1">#REF!</definedName>
    <definedName name="BEx1HDM5ZXSJG6JQEMSFV52PZ10V" localSheetId="16" hidden="1">#REF!</definedName>
    <definedName name="BEx1HDM5ZXSJG6JQEMSFV52PZ10V" hidden="1">#REF!</definedName>
    <definedName name="BEx1HETBBZVN5F43LKOFMC4QB0CR" localSheetId="19" hidden="1">#REF!</definedName>
    <definedName name="BEx1HETBBZVN5F43LKOFMC4QB0CR" localSheetId="27" hidden="1">#REF!</definedName>
    <definedName name="BEx1HETBBZVN5F43LKOFMC4QB0CR" localSheetId="18" hidden="1">#REF!</definedName>
    <definedName name="BEx1HETBBZVN5F43LKOFMC4QB0CR" localSheetId="30" hidden="1">#REF!</definedName>
    <definedName name="BEx1HETBBZVN5F43LKOFMC4QB0CR" localSheetId="4" hidden="1">#REF!</definedName>
    <definedName name="BEx1HETBBZVN5F43LKOFMC4QB0CR" localSheetId="14" hidden="1">#REF!</definedName>
    <definedName name="BEx1HETBBZVN5F43LKOFMC4QB0CR" localSheetId="6" hidden="1">#REF!</definedName>
    <definedName name="BEx1HETBBZVN5F43LKOFMC4QB0CR" localSheetId="7" hidden="1">#REF!</definedName>
    <definedName name="BEx1HETBBZVN5F43LKOFMC4QB0CR" localSheetId="8" hidden="1">#REF!</definedName>
    <definedName name="BEx1HETBBZVN5F43LKOFMC4QB0CR" localSheetId="9" hidden="1">#REF!</definedName>
    <definedName name="BEx1HETBBZVN5F43LKOFMC4QB0CR" localSheetId="10" hidden="1">#REF!</definedName>
    <definedName name="BEx1HETBBZVN5F43LKOFMC4QB0CR" localSheetId="11" hidden="1">#REF!</definedName>
    <definedName name="BEx1HETBBZVN5F43LKOFMC4QB0CR" localSheetId="12" hidden="1">#REF!</definedName>
    <definedName name="BEx1HETBBZVN5F43LKOFMC4QB0CR" localSheetId="13" hidden="1">#REF!</definedName>
    <definedName name="BEx1HETBBZVN5F43LKOFMC4QB0CR" localSheetId="17" hidden="1">#REF!</definedName>
    <definedName name="BEx1HETBBZVN5F43LKOFMC4QB0CR" localSheetId="16" hidden="1">#REF!</definedName>
    <definedName name="BEx1HETBBZVN5F43LKOFMC4QB0CR" hidden="1">#REF!</definedName>
    <definedName name="BEx1HGWNWPLNXICOTP90TKQVVE4E" localSheetId="19" hidden="1">#REF!</definedName>
    <definedName name="BEx1HGWNWPLNXICOTP90TKQVVE4E" localSheetId="27" hidden="1">#REF!</definedName>
    <definedName name="BEx1HGWNWPLNXICOTP90TKQVVE4E" localSheetId="18" hidden="1">#REF!</definedName>
    <definedName name="BEx1HGWNWPLNXICOTP90TKQVVE4E" localSheetId="30" hidden="1">#REF!</definedName>
    <definedName name="BEx1HGWNWPLNXICOTP90TKQVVE4E" localSheetId="4" hidden="1">#REF!</definedName>
    <definedName name="BEx1HGWNWPLNXICOTP90TKQVVE4E" localSheetId="14" hidden="1">#REF!</definedName>
    <definedName name="BEx1HGWNWPLNXICOTP90TKQVVE4E" localSheetId="6" hidden="1">#REF!</definedName>
    <definedName name="BEx1HGWNWPLNXICOTP90TKQVVE4E" localSheetId="7" hidden="1">#REF!</definedName>
    <definedName name="BEx1HGWNWPLNXICOTP90TKQVVE4E" localSheetId="8" hidden="1">#REF!</definedName>
    <definedName name="BEx1HGWNWPLNXICOTP90TKQVVE4E" localSheetId="9" hidden="1">#REF!</definedName>
    <definedName name="BEx1HGWNWPLNXICOTP90TKQVVE4E" localSheetId="10" hidden="1">#REF!</definedName>
    <definedName name="BEx1HGWNWPLNXICOTP90TKQVVE4E" localSheetId="11" hidden="1">#REF!</definedName>
    <definedName name="BEx1HGWNWPLNXICOTP90TKQVVE4E" localSheetId="12" hidden="1">#REF!</definedName>
    <definedName name="BEx1HGWNWPLNXICOTP90TKQVVE4E" localSheetId="13" hidden="1">#REF!</definedName>
    <definedName name="BEx1HGWNWPLNXICOTP90TKQVVE4E" localSheetId="17" hidden="1">#REF!</definedName>
    <definedName name="BEx1HGWNWPLNXICOTP90TKQVVE4E" localSheetId="16" hidden="1">#REF!</definedName>
    <definedName name="BEx1HGWNWPLNXICOTP90TKQVVE4E" hidden="1">#REF!</definedName>
    <definedName name="BEx1HIPLJZABY0EMUOTZN0EQMDPU" localSheetId="19" hidden="1">#REF!</definedName>
    <definedName name="BEx1HIPLJZABY0EMUOTZN0EQMDPU" localSheetId="27" hidden="1">#REF!</definedName>
    <definedName name="BEx1HIPLJZABY0EMUOTZN0EQMDPU" localSheetId="18" hidden="1">#REF!</definedName>
    <definedName name="BEx1HIPLJZABY0EMUOTZN0EQMDPU" localSheetId="30" hidden="1">#REF!</definedName>
    <definedName name="BEx1HIPLJZABY0EMUOTZN0EQMDPU" localSheetId="4" hidden="1">#REF!</definedName>
    <definedName name="BEx1HIPLJZABY0EMUOTZN0EQMDPU" localSheetId="14" hidden="1">#REF!</definedName>
    <definedName name="BEx1HIPLJZABY0EMUOTZN0EQMDPU" localSheetId="6" hidden="1">#REF!</definedName>
    <definedName name="BEx1HIPLJZABY0EMUOTZN0EQMDPU" localSheetId="7" hidden="1">#REF!</definedName>
    <definedName name="BEx1HIPLJZABY0EMUOTZN0EQMDPU" localSheetId="8" hidden="1">#REF!</definedName>
    <definedName name="BEx1HIPLJZABY0EMUOTZN0EQMDPU" localSheetId="9" hidden="1">#REF!</definedName>
    <definedName name="BEx1HIPLJZABY0EMUOTZN0EQMDPU" localSheetId="10" hidden="1">#REF!</definedName>
    <definedName name="BEx1HIPLJZABY0EMUOTZN0EQMDPU" localSheetId="11" hidden="1">#REF!</definedName>
    <definedName name="BEx1HIPLJZABY0EMUOTZN0EQMDPU" localSheetId="12" hidden="1">#REF!</definedName>
    <definedName name="BEx1HIPLJZABY0EMUOTZN0EQMDPU" localSheetId="13" hidden="1">#REF!</definedName>
    <definedName name="BEx1HIPLJZABY0EMUOTZN0EQMDPU" localSheetId="17" hidden="1">#REF!</definedName>
    <definedName name="BEx1HIPLJZABY0EMUOTZN0EQMDPU" localSheetId="16" hidden="1">#REF!</definedName>
    <definedName name="BEx1HIPLJZABY0EMUOTZN0EQMDPU" hidden="1">#REF!</definedName>
    <definedName name="BEx1HO94JIRX219MPWMB5E5XZ04X" localSheetId="19" hidden="1">#REF!</definedName>
    <definedName name="BEx1HO94JIRX219MPWMB5E5XZ04X" localSheetId="27" hidden="1">#REF!</definedName>
    <definedName name="BEx1HO94JIRX219MPWMB5E5XZ04X" localSheetId="18" hidden="1">#REF!</definedName>
    <definedName name="BEx1HO94JIRX219MPWMB5E5XZ04X" localSheetId="30" hidden="1">#REF!</definedName>
    <definedName name="BEx1HO94JIRX219MPWMB5E5XZ04X" localSheetId="4" hidden="1">#REF!</definedName>
    <definedName name="BEx1HO94JIRX219MPWMB5E5XZ04X" localSheetId="14" hidden="1">#REF!</definedName>
    <definedName name="BEx1HO94JIRX219MPWMB5E5XZ04X" localSheetId="6" hidden="1">#REF!</definedName>
    <definedName name="BEx1HO94JIRX219MPWMB5E5XZ04X" localSheetId="7" hidden="1">#REF!</definedName>
    <definedName name="BEx1HO94JIRX219MPWMB5E5XZ04X" localSheetId="8" hidden="1">#REF!</definedName>
    <definedName name="BEx1HO94JIRX219MPWMB5E5XZ04X" localSheetId="9" hidden="1">#REF!</definedName>
    <definedName name="BEx1HO94JIRX219MPWMB5E5XZ04X" localSheetId="10" hidden="1">#REF!</definedName>
    <definedName name="BEx1HO94JIRX219MPWMB5E5XZ04X" localSheetId="11" hidden="1">#REF!</definedName>
    <definedName name="BEx1HO94JIRX219MPWMB5E5XZ04X" localSheetId="12" hidden="1">#REF!</definedName>
    <definedName name="BEx1HO94JIRX219MPWMB5E5XZ04X" localSheetId="13" hidden="1">#REF!</definedName>
    <definedName name="BEx1HO94JIRX219MPWMB5E5XZ04X" localSheetId="17" hidden="1">#REF!</definedName>
    <definedName name="BEx1HO94JIRX219MPWMB5E5XZ04X" localSheetId="16" hidden="1">#REF!</definedName>
    <definedName name="BEx1HO94JIRX219MPWMB5E5XZ04X" hidden="1">#REF!</definedName>
    <definedName name="BEx1HQNF6KHM21E3XLW0NMSSEI9S" localSheetId="19" hidden="1">#REF!</definedName>
    <definedName name="BEx1HQNF6KHM21E3XLW0NMSSEI9S" localSheetId="27" hidden="1">#REF!</definedName>
    <definedName name="BEx1HQNF6KHM21E3XLW0NMSSEI9S" localSheetId="18" hidden="1">#REF!</definedName>
    <definedName name="BEx1HQNF6KHM21E3XLW0NMSSEI9S" localSheetId="30" hidden="1">#REF!</definedName>
    <definedName name="BEx1HQNF6KHM21E3XLW0NMSSEI9S" localSheetId="4" hidden="1">#REF!</definedName>
    <definedName name="BEx1HQNF6KHM21E3XLW0NMSSEI9S" localSheetId="14" hidden="1">#REF!</definedName>
    <definedName name="BEx1HQNF6KHM21E3XLW0NMSSEI9S" localSheetId="6" hidden="1">#REF!</definedName>
    <definedName name="BEx1HQNF6KHM21E3XLW0NMSSEI9S" localSheetId="7" hidden="1">#REF!</definedName>
    <definedName name="BEx1HQNF6KHM21E3XLW0NMSSEI9S" localSheetId="8" hidden="1">#REF!</definedName>
    <definedName name="BEx1HQNF6KHM21E3XLW0NMSSEI9S" localSheetId="9" hidden="1">#REF!</definedName>
    <definedName name="BEx1HQNF6KHM21E3XLW0NMSSEI9S" localSheetId="10" hidden="1">#REF!</definedName>
    <definedName name="BEx1HQNF6KHM21E3XLW0NMSSEI9S" localSheetId="11" hidden="1">#REF!</definedName>
    <definedName name="BEx1HQNF6KHM21E3XLW0NMSSEI9S" localSheetId="12" hidden="1">#REF!</definedName>
    <definedName name="BEx1HQNF6KHM21E3XLW0NMSSEI9S" localSheetId="13" hidden="1">#REF!</definedName>
    <definedName name="BEx1HQNF6KHM21E3XLW0NMSSEI9S" localSheetId="17" hidden="1">#REF!</definedName>
    <definedName name="BEx1HQNF6KHM21E3XLW0NMSSEI9S" localSheetId="16" hidden="1">#REF!</definedName>
    <definedName name="BEx1HQNF6KHM21E3XLW0NMSSEI9S" hidden="1">#REF!</definedName>
    <definedName name="BEx1HSLNWIW4S97ZBYY7I7M5YVH4" localSheetId="19" hidden="1">#REF!</definedName>
    <definedName name="BEx1HSLNWIW4S97ZBYY7I7M5YVH4" localSheetId="27" hidden="1">#REF!</definedName>
    <definedName name="BEx1HSLNWIW4S97ZBYY7I7M5YVH4" localSheetId="18" hidden="1">#REF!</definedName>
    <definedName name="BEx1HSLNWIW4S97ZBYY7I7M5YVH4" localSheetId="30" hidden="1">#REF!</definedName>
    <definedName name="BEx1HSLNWIW4S97ZBYY7I7M5YVH4" localSheetId="4" hidden="1">#REF!</definedName>
    <definedName name="BEx1HSLNWIW4S97ZBYY7I7M5YVH4" localSheetId="14" hidden="1">#REF!</definedName>
    <definedName name="BEx1HSLNWIW4S97ZBYY7I7M5YVH4" localSheetId="6" hidden="1">#REF!</definedName>
    <definedName name="BEx1HSLNWIW4S97ZBYY7I7M5YVH4" localSheetId="7" hidden="1">#REF!</definedName>
    <definedName name="BEx1HSLNWIW4S97ZBYY7I7M5YVH4" localSheetId="8" hidden="1">#REF!</definedName>
    <definedName name="BEx1HSLNWIW4S97ZBYY7I7M5YVH4" localSheetId="9" hidden="1">#REF!</definedName>
    <definedName name="BEx1HSLNWIW4S97ZBYY7I7M5YVH4" localSheetId="10" hidden="1">#REF!</definedName>
    <definedName name="BEx1HSLNWIW4S97ZBYY7I7M5YVH4" localSheetId="11" hidden="1">#REF!</definedName>
    <definedName name="BEx1HSLNWIW4S97ZBYY7I7M5YVH4" localSheetId="12" hidden="1">#REF!</definedName>
    <definedName name="BEx1HSLNWIW4S97ZBYY7I7M5YVH4" localSheetId="13" hidden="1">#REF!</definedName>
    <definedName name="BEx1HSLNWIW4S97ZBYY7I7M5YVH4" localSheetId="17" hidden="1">#REF!</definedName>
    <definedName name="BEx1HSLNWIW4S97ZBYY7I7M5YVH4" localSheetId="16" hidden="1">#REF!</definedName>
    <definedName name="BEx1HSLNWIW4S97ZBYY7I7M5YVH4" hidden="1">#REF!</definedName>
    <definedName name="BEx1HZCBBWLB2BTNOXP319ZDEVOJ" localSheetId="19" hidden="1">#REF!</definedName>
    <definedName name="BEx1HZCBBWLB2BTNOXP319ZDEVOJ" localSheetId="27" hidden="1">#REF!</definedName>
    <definedName name="BEx1HZCBBWLB2BTNOXP319ZDEVOJ" localSheetId="18" hidden="1">#REF!</definedName>
    <definedName name="BEx1HZCBBWLB2BTNOXP319ZDEVOJ" localSheetId="30" hidden="1">#REF!</definedName>
    <definedName name="BEx1HZCBBWLB2BTNOXP319ZDEVOJ" localSheetId="4" hidden="1">#REF!</definedName>
    <definedName name="BEx1HZCBBWLB2BTNOXP319ZDEVOJ" localSheetId="14" hidden="1">#REF!</definedName>
    <definedName name="BEx1HZCBBWLB2BTNOXP319ZDEVOJ" localSheetId="6" hidden="1">#REF!</definedName>
    <definedName name="BEx1HZCBBWLB2BTNOXP319ZDEVOJ" localSheetId="7" hidden="1">#REF!</definedName>
    <definedName name="BEx1HZCBBWLB2BTNOXP319ZDEVOJ" localSheetId="8" hidden="1">#REF!</definedName>
    <definedName name="BEx1HZCBBWLB2BTNOXP319ZDEVOJ" localSheetId="9" hidden="1">#REF!</definedName>
    <definedName name="BEx1HZCBBWLB2BTNOXP319ZDEVOJ" localSheetId="10" hidden="1">#REF!</definedName>
    <definedName name="BEx1HZCBBWLB2BTNOXP319ZDEVOJ" localSheetId="11" hidden="1">#REF!</definedName>
    <definedName name="BEx1HZCBBWLB2BTNOXP319ZDEVOJ" localSheetId="12" hidden="1">#REF!</definedName>
    <definedName name="BEx1HZCBBWLB2BTNOXP319ZDEVOJ" localSheetId="13" hidden="1">#REF!</definedName>
    <definedName name="BEx1HZCBBWLB2BTNOXP319ZDEVOJ" localSheetId="17" hidden="1">#REF!</definedName>
    <definedName name="BEx1HZCBBWLB2BTNOXP319ZDEVOJ" localSheetId="16" hidden="1">#REF!</definedName>
    <definedName name="BEx1HZCBBWLB2BTNOXP319ZDEVOJ" hidden="1">#REF!</definedName>
    <definedName name="BEx1I4QKTILCKZUSOJCVZN7SNHL5" localSheetId="19" hidden="1">#REF!</definedName>
    <definedName name="BEx1I4QKTILCKZUSOJCVZN7SNHL5" localSheetId="27" hidden="1">#REF!</definedName>
    <definedName name="BEx1I4QKTILCKZUSOJCVZN7SNHL5" localSheetId="18" hidden="1">#REF!</definedName>
    <definedName name="BEx1I4QKTILCKZUSOJCVZN7SNHL5" localSheetId="30" hidden="1">#REF!</definedName>
    <definedName name="BEx1I4QKTILCKZUSOJCVZN7SNHL5" localSheetId="4" hidden="1">#REF!</definedName>
    <definedName name="BEx1I4QKTILCKZUSOJCVZN7SNHL5" localSheetId="14" hidden="1">#REF!</definedName>
    <definedName name="BEx1I4QKTILCKZUSOJCVZN7SNHL5" localSheetId="6" hidden="1">#REF!</definedName>
    <definedName name="BEx1I4QKTILCKZUSOJCVZN7SNHL5" localSheetId="7" hidden="1">#REF!</definedName>
    <definedName name="BEx1I4QKTILCKZUSOJCVZN7SNHL5" localSheetId="8" hidden="1">#REF!</definedName>
    <definedName name="BEx1I4QKTILCKZUSOJCVZN7SNHL5" localSheetId="9" hidden="1">#REF!</definedName>
    <definedName name="BEx1I4QKTILCKZUSOJCVZN7SNHL5" localSheetId="10" hidden="1">#REF!</definedName>
    <definedName name="BEx1I4QKTILCKZUSOJCVZN7SNHL5" localSheetId="11" hidden="1">#REF!</definedName>
    <definedName name="BEx1I4QKTILCKZUSOJCVZN7SNHL5" localSheetId="12" hidden="1">#REF!</definedName>
    <definedName name="BEx1I4QKTILCKZUSOJCVZN7SNHL5" localSheetId="13" hidden="1">#REF!</definedName>
    <definedName name="BEx1I4QKTILCKZUSOJCVZN7SNHL5" localSheetId="17" hidden="1">#REF!</definedName>
    <definedName name="BEx1I4QKTILCKZUSOJCVZN7SNHL5" localSheetId="16" hidden="1">#REF!</definedName>
    <definedName name="BEx1I4QKTILCKZUSOJCVZN7SNHL5" hidden="1">#REF!</definedName>
    <definedName name="BEx1IE0ZP7RIFM9FI24S9I6AAJ14" localSheetId="19" hidden="1">#REF!</definedName>
    <definedName name="BEx1IE0ZP7RIFM9FI24S9I6AAJ14" localSheetId="27" hidden="1">#REF!</definedName>
    <definedName name="BEx1IE0ZP7RIFM9FI24S9I6AAJ14" localSheetId="18" hidden="1">#REF!</definedName>
    <definedName name="BEx1IE0ZP7RIFM9FI24S9I6AAJ14" localSheetId="30" hidden="1">#REF!</definedName>
    <definedName name="BEx1IE0ZP7RIFM9FI24S9I6AAJ14" localSheetId="4" hidden="1">#REF!</definedName>
    <definedName name="BEx1IE0ZP7RIFM9FI24S9I6AAJ14" localSheetId="14" hidden="1">#REF!</definedName>
    <definedName name="BEx1IE0ZP7RIFM9FI24S9I6AAJ14" localSheetId="6" hidden="1">#REF!</definedName>
    <definedName name="BEx1IE0ZP7RIFM9FI24S9I6AAJ14" localSheetId="7" hidden="1">#REF!</definedName>
    <definedName name="BEx1IE0ZP7RIFM9FI24S9I6AAJ14" localSheetId="8" hidden="1">#REF!</definedName>
    <definedName name="BEx1IE0ZP7RIFM9FI24S9I6AAJ14" localSheetId="9" hidden="1">#REF!</definedName>
    <definedName name="BEx1IE0ZP7RIFM9FI24S9I6AAJ14" localSheetId="10" hidden="1">#REF!</definedName>
    <definedName name="BEx1IE0ZP7RIFM9FI24S9I6AAJ14" localSheetId="11" hidden="1">#REF!</definedName>
    <definedName name="BEx1IE0ZP7RIFM9FI24S9I6AAJ14" localSheetId="12" hidden="1">#REF!</definedName>
    <definedName name="BEx1IE0ZP7RIFM9FI24S9I6AAJ14" localSheetId="13" hidden="1">#REF!</definedName>
    <definedName name="BEx1IE0ZP7RIFM9FI24S9I6AAJ14" localSheetId="17" hidden="1">#REF!</definedName>
    <definedName name="BEx1IE0ZP7RIFM9FI24S9I6AAJ14" localSheetId="16" hidden="1">#REF!</definedName>
    <definedName name="BEx1IE0ZP7RIFM9FI24S9I6AAJ14" hidden="1">#REF!</definedName>
    <definedName name="BEx1IGQ5B697MNDOE06MVSR0H58E" localSheetId="19" hidden="1">#REF!</definedName>
    <definedName name="BEx1IGQ5B697MNDOE06MVSR0H58E" localSheetId="27" hidden="1">#REF!</definedName>
    <definedName name="BEx1IGQ5B697MNDOE06MVSR0H58E" localSheetId="18" hidden="1">#REF!</definedName>
    <definedName name="BEx1IGQ5B697MNDOE06MVSR0H58E" localSheetId="30" hidden="1">#REF!</definedName>
    <definedName name="BEx1IGQ5B697MNDOE06MVSR0H58E" localSheetId="4" hidden="1">#REF!</definedName>
    <definedName name="BEx1IGQ5B697MNDOE06MVSR0H58E" localSheetId="14" hidden="1">#REF!</definedName>
    <definedName name="BEx1IGQ5B697MNDOE06MVSR0H58E" localSheetId="6" hidden="1">#REF!</definedName>
    <definedName name="BEx1IGQ5B697MNDOE06MVSR0H58E" localSheetId="7" hidden="1">#REF!</definedName>
    <definedName name="BEx1IGQ5B697MNDOE06MVSR0H58E" localSheetId="8" hidden="1">#REF!</definedName>
    <definedName name="BEx1IGQ5B697MNDOE06MVSR0H58E" localSheetId="9" hidden="1">#REF!</definedName>
    <definedName name="BEx1IGQ5B697MNDOE06MVSR0H58E" localSheetId="10" hidden="1">#REF!</definedName>
    <definedName name="BEx1IGQ5B697MNDOE06MVSR0H58E" localSheetId="11" hidden="1">#REF!</definedName>
    <definedName name="BEx1IGQ5B697MNDOE06MVSR0H58E" localSheetId="12" hidden="1">#REF!</definedName>
    <definedName name="BEx1IGQ5B697MNDOE06MVSR0H58E" localSheetId="13" hidden="1">#REF!</definedName>
    <definedName name="BEx1IGQ5B697MNDOE06MVSR0H58E" localSheetId="17" hidden="1">#REF!</definedName>
    <definedName name="BEx1IGQ5B697MNDOE06MVSR0H58E" localSheetId="16" hidden="1">#REF!</definedName>
    <definedName name="BEx1IGQ5B697MNDOE06MVSR0H58E" hidden="1">#REF!</definedName>
    <definedName name="BEx1IKRPW8MLB9Y485M1TL2IT9SH" localSheetId="19" hidden="1">#REF!</definedName>
    <definedName name="BEx1IKRPW8MLB9Y485M1TL2IT9SH" localSheetId="27" hidden="1">#REF!</definedName>
    <definedName name="BEx1IKRPW8MLB9Y485M1TL2IT9SH" localSheetId="18" hidden="1">#REF!</definedName>
    <definedName name="BEx1IKRPW8MLB9Y485M1TL2IT9SH" localSheetId="30" hidden="1">#REF!</definedName>
    <definedName name="BEx1IKRPW8MLB9Y485M1TL2IT9SH" localSheetId="4" hidden="1">#REF!</definedName>
    <definedName name="BEx1IKRPW8MLB9Y485M1TL2IT9SH" localSheetId="14" hidden="1">#REF!</definedName>
    <definedName name="BEx1IKRPW8MLB9Y485M1TL2IT9SH" localSheetId="6" hidden="1">#REF!</definedName>
    <definedName name="BEx1IKRPW8MLB9Y485M1TL2IT9SH" localSheetId="7" hidden="1">#REF!</definedName>
    <definedName name="BEx1IKRPW8MLB9Y485M1TL2IT9SH" localSheetId="8" hidden="1">#REF!</definedName>
    <definedName name="BEx1IKRPW8MLB9Y485M1TL2IT9SH" localSheetId="9" hidden="1">#REF!</definedName>
    <definedName name="BEx1IKRPW8MLB9Y485M1TL2IT9SH" localSheetId="10" hidden="1">#REF!</definedName>
    <definedName name="BEx1IKRPW8MLB9Y485M1TL2IT9SH" localSheetId="11" hidden="1">#REF!</definedName>
    <definedName name="BEx1IKRPW8MLB9Y485M1TL2IT9SH" localSheetId="12" hidden="1">#REF!</definedName>
    <definedName name="BEx1IKRPW8MLB9Y485M1TL2IT9SH" localSheetId="13" hidden="1">#REF!</definedName>
    <definedName name="BEx1IKRPW8MLB9Y485M1TL2IT9SH" localSheetId="17" hidden="1">#REF!</definedName>
    <definedName name="BEx1IKRPW8MLB9Y485M1TL2IT9SH" localSheetId="16" hidden="1">#REF!</definedName>
    <definedName name="BEx1IKRPW8MLB9Y485M1TL2IT9SH" hidden="1">#REF!</definedName>
    <definedName name="BEx1IPKCFCT3TL9MSO1LSYJ2VJ2X" localSheetId="19" hidden="1">#REF!</definedName>
    <definedName name="BEx1IPKCFCT3TL9MSO1LSYJ2VJ2X" localSheetId="27" hidden="1">#REF!</definedName>
    <definedName name="BEx1IPKCFCT3TL9MSO1LSYJ2VJ2X" localSheetId="18" hidden="1">#REF!</definedName>
    <definedName name="BEx1IPKCFCT3TL9MSO1LSYJ2VJ2X" localSheetId="30" hidden="1">#REF!</definedName>
    <definedName name="BEx1IPKCFCT3TL9MSO1LSYJ2VJ2X" localSheetId="4" hidden="1">#REF!</definedName>
    <definedName name="BEx1IPKCFCT3TL9MSO1LSYJ2VJ2X" localSheetId="14" hidden="1">#REF!</definedName>
    <definedName name="BEx1IPKCFCT3TL9MSO1LSYJ2VJ2X" localSheetId="6" hidden="1">#REF!</definedName>
    <definedName name="BEx1IPKCFCT3TL9MSO1LSYJ2VJ2X" localSheetId="7" hidden="1">#REF!</definedName>
    <definedName name="BEx1IPKCFCT3TL9MSO1LSYJ2VJ2X" localSheetId="8" hidden="1">#REF!</definedName>
    <definedName name="BEx1IPKCFCT3TL9MSO1LSYJ2VJ2X" localSheetId="9" hidden="1">#REF!</definedName>
    <definedName name="BEx1IPKCFCT3TL9MSO1LSYJ2VJ2X" localSheetId="10" hidden="1">#REF!</definedName>
    <definedName name="BEx1IPKCFCT3TL9MSO1LSYJ2VJ2X" localSheetId="11" hidden="1">#REF!</definedName>
    <definedName name="BEx1IPKCFCT3TL9MSO1LSYJ2VJ2X" localSheetId="12" hidden="1">#REF!</definedName>
    <definedName name="BEx1IPKCFCT3TL9MSO1LSYJ2VJ2X" localSheetId="13" hidden="1">#REF!</definedName>
    <definedName name="BEx1IPKCFCT3TL9MSO1LSYJ2VJ2X" localSheetId="17" hidden="1">#REF!</definedName>
    <definedName name="BEx1IPKCFCT3TL9MSO1LSYJ2VJ2X" localSheetId="16" hidden="1">#REF!</definedName>
    <definedName name="BEx1IPKCFCT3TL9MSO1LSYJ2VJ2X" hidden="1">#REF!</definedName>
    <definedName name="BEx1IW5PQTTMD62XZ287XF2O3FBQ" localSheetId="19" hidden="1">#REF!</definedName>
    <definedName name="BEx1IW5PQTTMD62XZ287XF2O3FBQ" localSheetId="27" hidden="1">#REF!</definedName>
    <definedName name="BEx1IW5PQTTMD62XZ287XF2O3FBQ" localSheetId="18" hidden="1">#REF!</definedName>
    <definedName name="BEx1IW5PQTTMD62XZ287XF2O3FBQ" localSheetId="30" hidden="1">#REF!</definedName>
    <definedName name="BEx1IW5PQTTMD62XZ287XF2O3FBQ" localSheetId="4" hidden="1">#REF!</definedName>
    <definedName name="BEx1IW5PQTTMD62XZ287XF2O3FBQ" localSheetId="14" hidden="1">#REF!</definedName>
    <definedName name="BEx1IW5PQTTMD62XZ287XF2O3FBQ" localSheetId="6" hidden="1">#REF!</definedName>
    <definedName name="BEx1IW5PQTTMD62XZ287XF2O3FBQ" localSheetId="7" hidden="1">#REF!</definedName>
    <definedName name="BEx1IW5PQTTMD62XZ287XF2O3FBQ" localSheetId="8" hidden="1">#REF!</definedName>
    <definedName name="BEx1IW5PQTTMD62XZ287XF2O3FBQ" localSheetId="9" hidden="1">#REF!</definedName>
    <definedName name="BEx1IW5PQTTMD62XZ287XF2O3FBQ" localSheetId="10" hidden="1">#REF!</definedName>
    <definedName name="BEx1IW5PQTTMD62XZ287XF2O3FBQ" localSheetId="11" hidden="1">#REF!</definedName>
    <definedName name="BEx1IW5PQTTMD62XZ287XF2O3FBQ" localSheetId="12" hidden="1">#REF!</definedName>
    <definedName name="BEx1IW5PQTTMD62XZ287XF2O3FBQ" localSheetId="13" hidden="1">#REF!</definedName>
    <definedName name="BEx1IW5PQTTMD62XZ287XF2O3FBQ" localSheetId="17" hidden="1">#REF!</definedName>
    <definedName name="BEx1IW5PQTTMD62XZ287XF2O3FBQ" localSheetId="16" hidden="1">#REF!</definedName>
    <definedName name="BEx1IW5PQTTMD62XZ287XF2O3FBQ" hidden="1">#REF!</definedName>
    <definedName name="BEx1J0CSSHDJGBJUHVOEMCF2P4DL" localSheetId="19" hidden="1">#REF!</definedName>
    <definedName name="BEx1J0CSSHDJGBJUHVOEMCF2P4DL" localSheetId="27" hidden="1">#REF!</definedName>
    <definedName name="BEx1J0CSSHDJGBJUHVOEMCF2P4DL" localSheetId="18" hidden="1">#REF!</definedName>
    <definedName name="BEx1J0CSSHDJGBJUHVOEMCF2P4DL" localSheetId="30" hidden="1">#REF!</definedName>
    <definedName name="BEx1J0CSSHDJGBJUHVOEMCF2P4DL" localSheetId="4" hidden="1">#REF!</definedName>
    <definedName name="BEx1J0CSSHDJGBJUHVOEMCF2P4DL" localSheetId="14" hidden="1">#REF!</definedName>
    <definedName name="BEx1J0CSSHDJGBJUHVOEMCF2P4DL" localSheetId="6" hidden="1">#REF!</definedName>
    <definedName name="BEx1J0CSSHDJGBJUHVOEMCF2P4DL" localSheetId="7" hidden="1">#REF!</definedName>
    <definedName name="BEx1J0CSSHDJGBJUHVOEMCF2P4DL" localSheetId="8" hidden="1">#REF!</definedName>
    <definedName name="BEx1J0CSSHDJGBJUHVOEMCF2P4DL" localSheetId="9" hidden="1">#REF!</definedName>
    <definedName name="BEx1J0CSSHDJGBJUHVOEMCF2P4DL" localSheetId="10" hidden="1">#REF!</definedName>
    <definedName name="BEx1J0CSSHDJGBJUHVOEMCF2P4DL" localSheetId="11" hidden="1">#REF!</definedName>
    <definedName name="BEx1J0CSSHDJGBJUHVOEMCF2P4DL" localSheetId="12" hidden="1">#REF!</definedName>
    <definedName name="BEx1J0CSSHDJGBJUHVOEMCF2P4DL" localSheetId="13" hidden="1">#REF!</definedName>
    <definedName name="BEx1J0CSSHDJGBJUHVOEMCF2P4DL" localSheetId="17" hidden="1">#REF!</definedName>
    <definedName name="BEx1J0CSSHDJGBJUHVOEMCF2P4DL" localSheetId="16" hidden="1">#REF!</definedName>
    <definedName name="BEx1J0CSSHDJGBJUHVOEMCF2P4DL" hidden="1">#REF!</definedName>
    <definedName name="BEx1J0NL6D3ILC18B48AL0VNEN9A" localSheetId="19" hidden="1">#REF!</definedName>
    <definedName name="BEx1J0NL6D3ILC18B48AL0VNEN9A" localSheetId="27" hidden="1">#REF!</definedName>
    <definedName name="BEx1J0NL6D3ILC18B48AL0VNEN9A" localSheetId="18" hidden="1">#REF!</definedName>
    <definedName name="BEx1J0NL6D3ILC18B48AL0VNEN9A" localSheetId="30" hidden="1">#REF!</definedName>
    <definedName name="BEx1J0NL6D3ILC18B48AL0VNEN9A" localSheetId="4" hidden="1">#REF!</definedName>
    <definedName name="BEx1J0NL6D3ILC18B48AL0VNEN9A" localSheetId="14" hidden="1">#REF!</definedName>
    <definedName name="BEx1J0NL6D3ILC18B48AL0VNEN9A" localSheetId="6" hidden="1">#REF!</definedName>
    <definedName name="BEx1J0NL6D3ILC18B48AL0VNEN9A" localSheetId="7" hidden="1">#REF!</definedName>
    <definedName name="BEx1J0NL6D3ILC18B48AL0VNEN9A" localSheetId="8" hidden="1">#REF!</definedName>
    <definedName name="BEx1J0NL6D3ILC18B48AL0VNEN9A" localSheetId="9" hidden="1">#REF!</definedName>
    <definedName name="BEx1J0NL6D3ILC18B48AL0VNEN9A" localSheetId="10" hidden="1">#REF!</definedName>
    <definedName name="BEx1J0NL6D3ILC18B48AL0VNEN9A" localSheetId="11" hidden="1">#REF!</definedName>
    <definedName name="BEx1J0NL6D3ILC18B48AL0VNEN9A" localSheetId="12" hidden="1">#REF!</definedName>
    <definedName name="BEx1J0NL6D3ILC18B48AL0VNEN9A" localSheetId="13" hidden="1">#REF!</definedName>
    <definedName name="BEx1J0NL6D3ILC18B48AL0VNEN9A" localSheetId="17" hidden="1">#REF!</definedName>
    <definedName name="BEx1J0NL6D3ILC18B48AL0VNEN9A" localSheetId="16" hidden="1">#REF!</definedName>
    <definedName name="BEx1J0NL6D3ILC18B48AL0VNEN9A" hidden="1">#REF!</definedName>
    <definedName name="BEx1J7E8VCGLPYU82QXVUG5N3ZAI" localSheetId="19" hidden="1">#REF!</definedName>
    <definedName name="BEx1J7E8VCGLPYU82QXVUG5N3ZAI" localSheetId="27" hidden="1">#REF!</definedName>
    <definedName name="BEx1J7E8VCGLPYU82QXVUG5N3ZAI" localSheetId="18" hidden="1">#REF!</definedName>
    <definedName name="BEx1J7E8VCGLPYU82QXVUG5N3ZAI" localSheetId="30" hidden="1">#REF!</definedName>
    <definedName name="BEx1J7E8VCGLPYU82QXVUG5N3ZAI" localSheetId="4" hidden="1">#REF!</definedName>
    <definedName name="BEx1J7E8VCGLPYU82QXVUG5N3ZAI" localSheetId="14" hidden="1">#REF!</definedName>
    <definedName name="BEx1J7E8VCGLPYU82QXVUG5N3ZAI" localSheetId="6" hidden="1">#REF!</definedName>
    <definedName name="BEx1J7E8VCGLPYU82QXVUG5N3ZAI" localSheetId="7" hidden="1">#REF!</definedName>
    <definedName name="BEx1J7E8VCGLPYU82QXVUG5N3ZAI" localSheetId="8" hidden="1">#REF!</definedName>
    <definedName name="BEx1J7E8VCGLPYU82QXVUG5N3ZAI" localSheetId="9" hidden="1">#REF!</definedName>
    <definedName name="BEx1J7E8VCGLPYU82QXVUG5N3ZAI" localSheetId="10" hidden="1">#REF!</definedName>
    <definedName name="BEx1J7E8VCGLPYU82QXVUG5N3ZAI" localSheetId="11" hidden="1">#REF!</definedName>
    <definedName name="BEx1J7E8VCGLPYU82QXVUG5N3ZAI" localSheetId="12" hidden="1">#REF!</definedName>
    <definedName name="BEx1J7E8VCGLPYU82QXVUG5N3ZAI" localSheetId="13" hidden="1">#REF!</definedName>
    <definedName name="BEx1J7E8VCGLPYU82QXVUG5N3ZAI" localSheetId="17" hidden="1">#REF!</definedName>
    <definedName name="BEx1J7E8VCGLPYU82QXVUG5N3ZAI" localSheetId="16" hidden="1">#REF!</definedName>
    <definedName name="BEx1J7E8VCGLPYU82QXVUG5N3ZAI" hidden="1">#REF!</definedName>
    <definedName name="BEx1JGE2YQWH8S25USOY08XVGO0D" localSheetId="19" hidden="1">#REF!</definedName>
    <definedName name="BEx1JGE2YQWH8S25USOY08XVGO0D" localSheetId="27" hidden="1">#REF!</definedName>
    <definedName name="BEx1JGE2YQWH8S25USOY08XVGO0D" localSheetId="18" hidden="1">#REF!</definedName>
    <definedName name="BEx1JGE2YQWH8S25USOY08XVGO0D" localSheetId="30" hidden="1">#REF!</definedName>
    <definedName name="BEx1JGE2YQWH8S25USOY08XVGO0D" localSheetId="4" hidden="1">#REF!</definedName>
    <definedName name="BEx1JGE2YQWH8S25USOY08XVGO0D" localSheetId="14" hidden="1">#REF!</definedName>
    <definedName name="BEx1JGE2YQWH8S25USOY08XVGO0D" localSheetId="6" hidden="1">#REF!</definedName>
    <definedName name="BEx1JGE2YQWH8S25USOY08XVGO0D" localSheetId="7" hidden="1">#REF!</definedName>
    <definedName name="BEx1JGE2YQWH8S25USOY08XVGO0D" localSheetId="8" hidden="1">#REF!</definedName>
    <definedName name="BEx1JGE2YQWH8S25USOY08XVGO0D" localSheetId="9" hidden="1">#REF!</definedName>
    <definedName name="BEx1JGE2YQWH8S25USOY08XVGO0D" localSheetId="10" hidden="1">#REF!</definedName>
    <definedName name="BEx1JGE2YQWH8S25USOY08XVGO0D" localSheetId="11" hidden="1">#REF!</definedName>
    <definedName name="BEx1JGE2YQWH8S25USOY08XVGO0D" localSheetId="12" hidden="1">#REF!</definedName>
    <definedName name="BEx1JGE2YQWH8S25USOY08XVGO0D" localSheetId="13" hidden="1">#REF!</definedName>
    <definedName name="BEx1JGE2YQWH8S25USOY08XVGO0D" localSheetId="17" hidden="1">#REF!</definedName>
    <definedName name="BEx1JGE2YQWH8S25USOY08XVGO0D" localSheetId="16" hidden="1">#REF!</definedName>
    <definedName name="BEx1JGE2YQWH8S25USOY08XVGO0D" hidden="1">#REF!</definedName>
    <definedName name="BEx1JJJC9T1W7HY4V7HP1S1W4JO1" localSheetId="19" hidden="1">#REF!</definedName>
    <definedName name="BEx1JJJC9T1W7HY4V7HP1S1W4JO1" localSheetId="27" hidden="1">#REF!</definedName>
    <definedName name="BEx1JJJC9T1W7HY4V7HP1S1W4JO1" localSheetId="18" hidden="1">#REF!</definedName>
    <definedName name="BEx1JJJC9T1W7HY4V7HP1S1W4JO1" localSheetId="30" hidden="1">#REF!</definedName>
    <definedName name="BEx1JJJC9T1W7HY4V7HP1S1W4JO1" localSheetId="4" hidden="1">#REF!</definedName>
    <definedName name="BEx1JJJC9T1W7HY4V7HP1S1W4JO1" localSheetId="14" hidden="1">#REF!</definedName>
    <definedName name="BEx1JJJC9T1W7HY4V7HP1S1W4JO1" localSheetId="6" hidden="1">#REF!</definedName>
    <definedName name="BEx1JJJC9T1W7HY4V7HP1S1W4JO1" localSheetId="7" hidden="1">#REF!</definedName>
    <definedName name="BEx1JJJC9T1W7HY4V7HP1S1W4JO1" localSheetId="8" hidden="1">#REF!</definedName>
    <definedName name="BEx1JJJC9T1W7HY4V7HP1S1W4JO1" localSheetId="9" hidden="1">#REF!</definedName>
    <definedName name="BEx1JJJC9T1W7HY4V7HP1S1W4JO1" localSheetId="10" hidden="1">#REF!</definedName>
    <definedName name="BEx1JJJC9T1W7HY4V7HP1S1W4JO1" localSheetId="11" hidden="1">#REF!</definedName>
    <definedName name="BEx1JJJC9T1W7HY4V7HP1S1W4JO1" localSheetId="12" hidden="1">#REF!</definedName>
    <definedName name="BEx1JJJC9T1W7HY4V7HP1S1W4JO1" localSheetId="13" hidden="1">#REF!</definedName>
    <definedName name="BEx1JJJC9T1W7HY4V7HP1S1W4JO1" localSheetId="17" hidden="1">#REF!</definedName>
    <definedName name="BEx1JJJC9T1W7HY4V7HP1S1W4JO1" localSheetId="16" hidden="1">#REF!</definedName>
    <definedName name="BEx1JJJC9T1W7HY4V7HP1S1W4JO1" hidden="1">#REF!</definedName>
    <definedName name="BEx1JKKZSJ7DI4PTFVI9VVFMB1X2" localSheetId="19" hidden="1">#REF!</definedName>
    <definedName name="BEx1JKKZSJ7DI4PTFVI9VVFMB1X2" localSheetId="27" hidden="1">#REF!</definedName>
    <definedName name="BEx1JKKZSJ7DI4PTFVI9VVFMB1X2" localSheetId="18" hidden="1">#REF!</definedName>
    <definedName name="BEx1JKKZSJ7DI4PTFVI9VVFMB1X2" localSheetId="30" hidden="1">#REF!</definedName>
    <definedName name="BEx1JKKZSJ7DI4PTFVI9VVFMB1X2" localSheetId="4" hidden="1">#REF!</definedName>
    <definedName name="BEx1JKKZSJ7DI4PTFVI9VVFMB1X2" localSheetId="14" hidden="1">#REF!</definedName>
    <definedName name="BEx1JKKZSJ7DI4PTFVI9VVFMB1X2" localSheetId="6" hidden="1">#REF!</definedName>
    <definedName name="BEx1JKKZSJ7DI4PTFVI9VVFMB1X2" localSheetId="7" hidden="1">#REF!</definedName>
    <definedName name="BEx1JKKZSJ7DI4PTFVI9VVFMB1X2" localSheetId="8" hidden="1">#REF!</definedName>
    <definedName name="BEx1JKKZSJ7DI4PTFVI9VVFMB1X2" localSheetId="9" hidden="1">#REF!</definedName>
    <definedName name="BEx1JKKZSJ7DI4PTFVI9VVFMB1X2" localSheetId="10" hidden="1">#REF!</definedName>
    <definedName name="BEx1JKKZSJ7DI4PTFVI9VVFMB1X2" localSheetId="11" hidden="1">#REF!</definedName>
    <definedName name="BEx1JKKZSJ7DI4PTFVI9VVFMB1X2" localSheetId="12" hidden="1">#REF!</definedName>
    <definedName name="BEx1JKKZSJ7DI4PTFVI9VVFMB1X2" localSheetId="13" hidden="1">#REF!</definedName>
    <definedName name="BEx1JKKZSJ7DI4PTFVI9VVFMB1X2" localSheetId="17" hidden="1">#REF!</definedName>
    <definedName name="BEx1JKKZSJ7DI4PTFVI9VVFMB1X2" localSheetId="16" hidden="1">#REF!</definedName>
    <definedName name="BEx1JKKZSJ7DI4PTFVI9VVFMB1X2" hidden="1">#REF!</definedName>
    <definedName name="BEx1JUBQFRVMASSFK4B3V0AD7YP9" localSheetId="19" hidden="1">#REF!</definedName>
    <definedName name="BEx1JUBQFRVMASSFK4B3V0AD7YP9" localSheetId="27" hidden="1">#REF!</definedName>
    <definedName name="BEx1JUBQFRVMASSFK4B3V0AD7YP9" localSheetId="18" hidden="1">#REF!</definedName>
    <definedName name="BEx1JUBQFRVMASSFK4B3V0AD7YP9" localSheetId="30" hidden="1">#REF!</definedName>
    <definedName name="BEx1JUBQFRVMASSFK4B3V0AD7YP9" localSheetId="4" hidden="1">#REF!</definedName>
    <definedName name="BEx1JUBQFRVMASSFK4B3V0AD7YP9" localSheetId="14" hidden="1">#REF!</definedName>
    <definedName name="BEx1JUBQFRVMASSFK4B3V0AD7YP9" localSheetId="6" hidden="1">#REF!</definedName>
    <definedName name="BEx1JUBQFRVMASSFK4B3V0AD7YP9" localSheetId="7" hidden="1">#REF!</definedName>
    <definedName name="BEx1JUBQFRVMASSFK4B3V0AD7YP9" localSheetId="8" hidden="1">#REF!</definedName>
    <definedName name="BEx1JUBQFRVMASSFK4B3V0AD7YP9" localSheetId="9" hidden="1">#REF!</definedName>
    <definedName name="BEx1JUBQFRVMASSFK4B3V0AD7YP9" localSheetId="10" hidden="1">#REF!</definedName>
    <definedName name="BEx1JUBQFRVMASSFK4B3V0AD7YP9" localSheetId="11" hidden="1">#REF!</definedName>
    <definedName name="BEx1JUBQFRVMASSFK4B3V0AD7YP9" localSheetId="12" hidden="1">#REF!</definedName>
    <definedName name="BEx1JUBQFRVMASSFK4B3V0AD7YP9" localSheetId="13" hidden="1">#REF!</definedName>
    <definedName name="BEx1JUBQFRVMASSFK4B3V0AD7YP9" localSheetId="17" hidden="1">#REF!</definedName>
    <definedName name="BEx1JUBQFRVMASSFK4B3V0AD7YP9" localSheetId="16" hidden="1">#REF!</definedName>
    <definedName name="BEx1JUBQFRVMASSFK4B3V0AD7YP9" hidden="1">#REF!</definedName>
    <definedName name="BEx1JVTOATZGRJFXGXPJJLC4DOBE" localSheetId="19" hidden="1">#REF!</definedName>
    <definedName name="BEx1JVTOATZGRJFXGXPJJLC4DOBE" localSheetId="27" hidden="1">#REF!</definedName>
    <definedName name="BEx1JVTOATZGRJFXGXPJJLC4DOBE" localSheetId="18" hidden="1">#REF!</definedName>
    <definedName name="BEx1JVTOATZGRJFXGXPJJLC4DOBE" localSheetId="30" hidden="1">#REF!</definedName>
    <definedName name="BEx1JVTOATZGRJFXGXPJJLC4DOBE" localSheetId="4" hidden="1">#REF!</definedName>
    <definedName name="BEx1JVTOATZGRJFXGXPJJLC4DOBE" localSheetId="14" hidden="1">#REF!</definedName>
    <definedName name="BEx1JVTOATZGRJFXGXPJJLC4DOBE" localSheetId="6" hidden="1">#REF!</definedName>
    <definedName name="BEx1JVTOATZGRJFXGXPJJLC4DOBE" localSheetId="7" hidden="1">#REF!</definedName>
    <definedName name="BEx1JVTOATZGRJFXGXPJJLC4DOBE" localSheetId="8" hidden="1">#REF!</definedName>
    <definedName name="BEx1JVTOATZGRJFXGXPJJLC4DOBE" localSheetId="9" hidden="1">#REF!</definedName>
    <definedName name="BEx1JVTOATZGRJFXGXPJJLC4DOBE" localSheetId="10" hidden="1">#REF!</definedName>
    <definedName name="BEx1JVTOATZGRJFXGXPJJLC4DOBE" localSheetId="11" hidden="1">#REF!</definedName>
    <definedName name="BEx1JVTOATZGRJFXGXPJJLC4DOBE" localSheetId="12" hidden="1">#REF!</definedName>
    <definedName name="BEx1JVTOATZGRJFXGXPJJLC4DOBE" localSheetId="13" hidden="1">#REF!</definedName>
    <definedName name="BEx1JVTOATZGRJFXGXPJJLC4DOBE" localSheetId="17" hidden="1">#REF!</definedName>
    <definedName name="BEx1JVTOATZGRJFXGXPJJLC4DOBE" localSheetId="16" hidden="1">#REF!</definedName>
    <definedName name="BEx1JVTOATZGRJFXGXPJJLC4DOBE" hidden="1">#REF!</definedName>
    <definedName name="BEx1JXBM5W4YRWNQ0P95QQS6JWD6" localSheetId="19" hidden="1">#REF!</definedName>
    <definedName name="BEx1JXBM5W4YRWNQ0P95QQS6JWD6" localSheetId="27" hidden="1">#REF!</definedName>
    <definedName name="BEx1JXBM5W4YRWNQ0P95QQS6JWD6" localSheetId="18" hidden="1">#REF!</definedName>
    <definedName name="BEx1JXBM5W4YRWNQ0P95QQS6JWD6" localSheetId="30" hidden="1">#REF!</definedName>
    <definedName name="BEx1JXBM5W4YRWNQ0P95QQS6JWD6" localSheetId="4" hidden="1">#REF!</definedName>
    <definedName name="BEx1JXBM5W4YRWNQ0P95QQS6JWD6" localSheetId="14" hidden="1">#REF!</definedName>
    <definedName name="BEx1JXBM5W4YRWNQ0P95QQS6JWD6" localSheetId="6" hidden="1">#REF!</definedName>
    <definedName name="BEx1JXBM5W4YRWNQ0P95QQS6JWD6" localSheetId="7" hidden="1">#REF!</definedName>
    <definedName name="BEx1JXBM5W4YRWNQ0P95QQS6JWD6" localSheetId="8" hidden="1">#REF!</definedName>
    <definedName name="BEx1JXBM5W4YRWNQ0P95QQS6JWD6" localSheetId="9" hidden="1">#REF!</definedName>
    <definedName name="BEx1JXBM5W4YRWNQ0P95QQS6JWD6" localSheetId="10" hidden="1">#REF!</definedName>
    <definedName name="BEx1JXBM5W4YRWNQ0P95QQS6JWD6" localSheetId="11" hidden="1">#REF!</definedName>
    <definedName name="BEx1JXBM5W4YRWNQ0P95QQS6JWD6" localSheetId="12" hidden="1">#REF!</definedName>
    <definedName name="BEx1JXBM5W4YRWNQ0P95QQS6JWD6" localSheetId="13" hidden="1">#REF!</definedName>
    <definedName name="BEx1JXBM5W4YRWNQ0P95QQS6JWD6" localSheetId="17" hidden="1">#REF!</definedName>
    <definedName name="BEx1JXBM5W4YRWNQ0P95QQS6JWD6" localSheetId="16" hidden="1">#REF!</definedName>
    <definedName name="BEx1JXBM5W4YRWNQ0P95QQS6JWD6" hidden="1">#REF!</definedName>
    <definedName name="BEx1KGY9QEHZ9QSARMQUTQKRK4UX" localSheetId="19" hidden="1">#REF!</definedName>
    <definedName name="BEx1KGY9QEHZ9QSARMQUTQKRK4UX" localSheetId="27" hidden="1">#REF!</definedName>
    <definedName name="BEx1KGY9QEHZ9QSARMQUTQKRK4UX" localSheetId="18" hidden="1">#REF!</definedName>
    <definedName name="BEx1KGY9QEHZ9QSARMQUTQKRK4UX" localSheetId="30" hidden="1">#REF!</definedName>
    <definedName name="BEx1KGY9QEHZ9QSARMQUTQKRK4UX" localSheetId="4" hidden="1">#REF!</definedName>
    <definedName name="BEx1KGY9QEHZ9QSARMQUTQKRK4UX" localSheetId="14" hidden="1">#REF!</definedName>
    <definedName name="BEx1KGY9QEHZ9QSARMQUTQKRK4UX" localSheetId="6" hidden="1">#REF!</definedName>
    <definedName name="BEx1KGY9QEHZ9QSARMQUTQKRK4UX" localSheetId="7" hidden="1">#REF!</definedName>
    <definedName name="BEx1KGY9QEHZ9QSARMQUTQKRK4UX" localSheetId="8" hidden="1">#REF!</definedName>
    <definedName name="BEx1KGY9QEHZ9QSARMQUTQKRK4UX" localSheetId="9" hidden="1">#REF!</definedName>
    <definedName name="BEx1KGY9QEHZ9QSARMQUTQKRK4UX" localSheetId="10" hidden="1">#REF!</definedName>
    <definedName name="BEx1KGY9QEHZ9QSARMQUTQKRK4UX" localSheetId="11" hidden="1">#REF!</definedName>
    <definedName name="BEx1KGY9QEHZ9QSARMQUTQKRK4UX" localSheetId="12" hidden="1">#REF!</definedName>
    <definedName name="BEx1KGY9QEHZ9QSARMQUTQKRK4UX" localSheetId="13" hidden="1">#REF!</definedName>
    <definedName name="BEx1KGY9QEHZ9QSARMQUTQKRK4UX" localSheetId="17" hidden="1">#REF!</definedName>
    <definedName name="BEx1KGY9QEHZ9QSARMQUTQKRK4UX" localSheetId="16" hidden="1">#REF!</definedName>
    <definedName name="BEx1KGY9QEHZ9QSARMQUTQKRK4UX" hidden="1">#REF!</definedName>
    <definedName name="BEx1KIWH5MOLR00SBECT39NS3AJ1" localSheetId="19" hidden="1">#REF!</definedName>
    <definedName name="BEx1KIWH5MOLR00SBECT39NS3AJ1" localSheetId="27" hidden="1">#REF!</definedName>
    <definedName name="BEx1KIWH5MOLR00SBECT39NS3AJ1" localSheetId="18" hidden="1">#REF!</definedName>
    <definedName name="BEx1KIWH5MOLR00SBECT39NS3AJ1" localSheetId="30" hidden="1">#REF!</definedName>
    <definedName name="BEx1KIWH5MOLR00SBECT39NS3AJ1" localSheetId="4" hidden="1">#REF!</definedName>
    <definedName name="BEx1KIWH5MOLR00SBECT39NS3AJ1" localSheetId="14" hidden="1">#REF!</definedName>
    <definedName name="BEx1KIWH5MOLR00SBECT39NS3AJ1" localSheetId="6" hidden="1">#REF!</definedName>
    <definedName name="BEx1KIWH5MOLR00SBECT39NS3AJ1" localSheetId="7" hidden="1">#REF!</definedName>
    <definedName name="BEx1KIWH5MOLR00SBECT39NS3AJ1" localSheetId="8" hidden="1">#REF!</definedName>
    <definedName name="BEx1KIWH5MOLR00SBECT39NS3AJ1" localSheetId="9" hidden="1">#REF!</definedName>
    <definedName name="BEx1KIWH5MOLR00SBECT39NS3AJ1" localSheetId="10" hidden="1">#REF!</definedName>
    <definedName name="BEx1KIWH5MOLR00SBECT39NS3AJ1" localSheetId="11" hidden="1">#REF!</definedName>
    <definedName name="BEx1KIWH5MOLR00SBECT39NS3AJ1" localSheetId="12" hidden="1">#REF!</definedName>
    <definedName name="BEx1KIWH5MOLR00SBECT39NS3AJ1" localSheetId="13" hidden="1">#REF!</definedName>
    <definedName name="BEx1KIWH5MOLR00SBECT39NS3AJ1" localSheetId="17" hidden="1">#REF!</definedName>
    <definedName name="BEx1KIWH5MOLR00SBECT39NS3AJ1" localSheetId="16" hidden="1">#REF!</definedName>
    <definedName name="BEx1KIWH5MOLR00SBECT39NS3AJ1" hidden="1">#REF!</definedName>
    <definedName name="BEx1KKP1ELIF2UII2FWVGL7M1X7J" localSheetId="19" hidden="1">#REF!</definedName>
    <definedName name="BEx1KKP1ELIF2UII2FWVGL7M1X7J" localSheetId="27" hidden="1">#REF!</definedName>
    <definedName name="BEx1KKP1ELIF2UII2FWVGL7M1X7J" localSheetId="18" hidden="1">#REF!</definedName>
    <definedName name="BEx1KKP1ELIF2UII2FWVGL7M1X7J" localSheetId="30" hidden="1">#REF!</definedName>
    <definedName name="BEx1KKP1ELIF2UII2FWVGL7M1X7J" localSheetId="4" hidden="1">#REF!</definedName>
    <definedName name="BEx1KKP1ELIF2UII2FWVGL7M1X7J" localSheetId="14" hidden="1">#REF!</definedName>
    <definedName name="BEx1KKP1ELIF2UII2FWVGL7M1X7J" localSheetId="6" hidden="1">#REF!</definedName>
    <definedName name="BEx1KKP1ELIF2UII2FWVGL7M1X7J" localSheetId="7" hidden="1">#REF!</definedName>
    <definedName name="BEx1KKP1ELIF2UII2FWVGL7M1X7J" localSheetId="8" hidden="1">#REF!</definedName>
    <definedName name="BEx1KKP1ELIF2UII2FWVGL7M1X7J" localSheetId="9" hidden="1">#REF!</definedName>
    <definedName name="BEx1KKP1ELIF2UII2FWVGL7M1X7J" localSheetId="10" hidden="1">#REF!</definedName>
    <definedName name="BEx1KKP1ELIF2UII2FWVGL7M1X7J" localSheetId="11" hidden="1">#REF!</definedName>
    <definedName name="BEx1KKP1ELIF2UII2FWVGL7M1X7J" localSheetId="12" hidden="1">#REF!</definedName>
    <definedName name="BEx1KKP1ELIF2UII2FWVGL7M1X7J" localSheetId="13" hidden="1">#REF!</definedName>
    <definedName name="BEx1KKP1ELIF2UII2FWVGL7M1X7J" localSheetId="17" hidden="1">#REF!</definedName>
    <definedName name="BEx1KKP1ELIF2UII2FWVGL7M1X7J" localSheetId="16" hidden="1">#REF!</definedName>
    <definedName name="BEx1KKP1ELIF2UII2FWVGL7M1X7J" hidden="1">#REF!</definedName>
    <definedName name="BEx1KQJKIAPZKE9YDYH5HKXX52FM" localSheetId="19" hidden="1">#REF!</definedName>
    <definedName name="BEx1KQJKIAPZKE9YDYH5HKXX52FM" localSheetId="27" hidden="1">#REF!</definedName>
    <definedName name="BEx1KQJKIAPZKE9YDYH5HKXX52FM" localSheetId="18" hidden="1">#REF!</definedName>
    <definedName name="BEx1KQJKIAPZKE9YDYH5HKXX52FM" localSheetId="30" hidden="1">#REF!</definedName>
    <definedName name="BEx1KQJKIAPZKE9YDYH5HKXX52FM" localSheetId="4" hidden="1">#REF!</definedName>
    <definedName name="BEx1KQJKIAPZKE9YDYH5HKXX52FM" localSheetId="14" hidden="1">#REF!</definedName>
    <definedName name="BEx1KQJKIAPZKE9YDYH5HKXX52FM" localSheetId="6" hidden="1">#REF!</definedName>
    <definedName name="BEx1KQJKIAPZKE9YDYH5HKXX52FM" localSheetId="7" hidden="1">#REF!</definedName>
    <definedName name="BEx1KQJKIAPZKE9YDYH5HKXX52FM" localSheetId="8" hidden="1">#REF!</definedName>
    <definedName name="BEx1KQJKIAPZKE9YDYH5HKXX52FM" localSheetId="9" hidden="1">#REF!</definedName>
    <definedName name="BEx1KQJKIAPZKE9YDYH5HKXX52FM" localSheetId="10" hidden="1">#REF!</definedName>
    <definedName name="BEx1KQJKIAPZKE9YDYH5HKXX52FM" localSheetId="11" hidden="1">#REF!</definedName>
    <definedName name="BEx1KQJKIAPZKE9YDYH5HKXX52FM" localSheetId="12" hidden="1">#REF!</definedName>
    <definedName name="BEx1KQJKIAPZKE9YDYH5HKXX52FM" localSheetId="13" hidden="1">#REF!</definedName>
    <definedName name="BEx1KQJKIAPZKE9YDYH5HKXX52FM" localSheetId="17" hidden="1">#REF!</definedName>
    <definedName name="BEx1KQJKIAPZKE9YDYH5HKXX52FM" localSheetId="16" hidden="1">#REF!</definedName>
    <definedName name="BEx1KQJKIAPZKE9YDYH5HKXX52FM" hidden="1">#REF!</definedName>
    <definedName name="BEx1KUVWMB0QCWA3RBE4CADFVRIS" localSheetId="19" hidden="1">#REF!</definedName>
    <definedName name="BEx1KUVWMB0QCWA3RBE4CADFVRIS" localSheetId="27" hidden="1">#REF!</definedName>
    <definedName name="BEx1KUVWMB0QCWA3RBE4CADFVRIS" localSheetId="18" hidden="1">#REF!</definedName>
    <definedName name="BEx1KUVWMB0QCWA3RBE4CADFVRIS" localSheetId="30" hidden="1">#REF!</definedName>
    <definedName name="BEx1KUVWMB0QCWA3RBE4CADFVRIS" localSheetId="4" hidden="1">#REF!</definedName>
    <definedName name="BEx1KUVWMB0QCWA3RBE4CADFVRIS" localSheetId="14" hidden="1">#REF!</definedName>
    <definedName name="BEx1KUVWMB0QCWA3RBE4CADFVRIS" localSheetId="6" hidden="1">#REF!</definedName>
    <definedName name="BEx1KUVWMB0QCWA3RBE4CADFVRIS" localSheetId="7" hidden="1">#REF!</definedName>
    <definedName name="BEx1KUVWMB0QCWA3RBE4CADFVRIS" localSheetId="8" hidden="1">#REF!</definedName>
    <definedName name="BEx1KUVWMB0QCWA3RBE4CADFVRIS" localSheetId="9" hidden="1">#REF!</definedName>
    <definedName name="BEx1KUVWMB0QCWA3RBE4CADFVRIS" localSheetId="10" hidden="1">#REF!</definedName>
    <definedName name="BEx1KUVWMB0QCWA3RBE4CADFVRIS" localSheetId="11" hidden="1">#REF!</definedName>
    <definedName name="BEx1KUVWMB0QCWA3RBE4CADFVRIS" localSheetId="12" hidden="1">#REF!</definedName>
    <definedName name="BEx1KUVWMB0QCWA3RBE4CADFVRIS" localSheetId="13" hidden="1">#REF!</definedName>
    <definedName name="BEx1KUVWMB0QCWA3RBE4CADFVRIS" localSheetId="17" hidden="1">#REF!</definedName>
    <definedName name="BEx1KUVWMB0QCWA3RBE4CADFVRIS" localSheetId="16" hidden="1">#REF!</definedName>
    <definedName name="BEx1KUVWMB0QCWA3RBE4CADFVRIS" hidden="1">#REF!</definedName>
    <definedName name="BEx1L0AAH7PV8PPQQDBP5AI4TLYP" localSheetId="19" hidden="1">#REF!</definedName>
    <definedName name="BEx1L0AAH7PV8PPQQDBP5AI4TLYP" localSheetId="27" hidden="1">#REF!</definedName>
    <definedName name="BEx1L0AAH7PV8PPQQDBP5AI4TLYP" localSheetId="18" hidden="1">#REF!</definedName>
    <definedName name="BEx1L0AAH7PV8PPQQDBP5AI4TLYP" localSheetId="30" hidden="1">#REF!</definedName>
    <definedName name="BEx1L0AAH7PV8PPQQDBP5AI4TLYP" localSheetId="4" hidden="1">#REF!</definedName>
    <definedName name="BEx1L0AAH7PV8PPQQDBP5AI4TLYP" localSheetId="14" hidden="1">#REF!</definedName>
    <definedName name="BEx1L0AAH7PV8PPQQDBP5AI4TLYP" localSheetId="6" hidden="1">#REF!</definedName>
    <definedName name="BEx1L0AAH7PV8PPQQDBP5AI4TLYP" localSheetId="7" hidden="1">#REF!</definedName>
    <definedName name="BEx1L0AAH7PV8PPQQDBP5AI4TLYP" localSheetId="8" hidden="1">#REF!</definedName>
    <definedName name="BEx1L0AAH7PV8PPQQDBP5AI4TLYP" localSheetId="9" hidden="1">#REF!</definedName>
    <definedName name="BEx1L0AAH7PV8PPQQDBP5AI4TLYP" localSheetId="10" hidden="1">#REF!</definedName>
    <definedName name="BEx1L0AAH7PV8PPQQDBP5AI4TLYP" localSheetId="11" hidden="1">#REF!</definedName>
    <definedName name="BEx1L0AAH7PV8PPQQDBP5AI4TLYP" localSheetId="12" hidden="1">#REF!</definedName>
    <definedName name="BEx1L0AAH7PV8PPQQDBP5AI4TLYP" localSheetId="13" hidden="1">#REF!</definedName>
    <definedName name="BEx1L0AAH7PV8PPQQDBP5AI4TLYP" localSheetId="17" hidden="1">#REF!</definedName>
    <definedName name="BEx1L0AAH7PV8PPQQDBP5AI4TLYP" localSheetId="16" hidden="1">#REF!</definedName>
    <definedName name="BEx1L0AAH7PV8PPQQDBP5AI4TLYP" hidden="1">#REF!</definedName>
    <definedName name="BEx1L2OG1SDFK2TPXELJ77YP4NI2" localSheetId="19" hidden="1">#REF!</definedName>
    <definedName name="BEx1L2OG1SDFK2TPXELJ77YP4NI2" localSheetId="27" hidden="1">#REF!</definedName>
    <definedName name="BEx1L2OG1SDFK2TPXELJ77YP4NI2" localSheetId="18" hidden="1">#REF!</definedName>
    <definedName name="BEx1L2OG1SDFK2TPXELJ77YP4NI2" localSheetId="30" hidden="1">#REF!</definedName>
    <definedName name="BEx1L2OG1SDFK2TPXELJ77YP4NI2" localSheetId="4" hidden="1">#REF!</definedName>
    <definedName name="BEx1L2OG1SDFK2TPXELJ77YP4NI2" localSheetId="14" hidden="1">#REF!</definedName>
    <definedName name="BEx1L2OG1SDFK2TPXELJ77YP4NI2" localSheetId="6" hidden="1">#REF!</definedName>
    <definedName name="BEx1L2OG1SDFK2TPXELJ77YP4NI2" localSheetId="7" hidden="1">#REF!</definedName>
    <definedName name="BEx1L2OG1SDFK2TPXELJ77YP4NI2" localSheetId="8" hidden="1">#REF!</definedName>
    <definedName name="BEx1L2OG1SDFK2TPXELJ77YP4NI2" localSheetId="9" hidden="1">#REF!</definedName>
    <definedName name="BEx1L2OG1SDFK2TPXELJ77YP4NI2" localSheetId="10" hidden="1">#REF!</definedName>
    <definedName name="BEx1L2OG1SDFK2TPXELJ77YP4NI2" localSheetId="11" hidden="1">#REF!</definedName>
    <definedName name="BEx1L2OG1SDFK2TPXELJ77YP4NI2" localSheetId="12" hidden="1">#REF!</definedName>
    <definedName name="BEx1L2OG1SDFK2TPXELJ77YP4NI2" localSheetId="13" hidden="1">#REF!</definedName>
    <definedName name="BEx1L2OG1SDFK2TPXELJ77YP4NI2" localSheetId="17" hidden="1">#REF!</definedName>
    <definedName name="BEx1L2OG1SDFK2TPXELJ77YP4NI2" localSheetId="16" hidden="1">#REF!</definedName>
    <definedName name="BEx1L2OG1SDFK2TPXELJ77YP4NI2" hidden="1">#REF!</definedName>
    <definedName name="BEx1L6Q60MWRDJB4L20LK0XPA0Z2" localSheetId="19" hidden="1">#REF!</definedName>
    <definedName name="BEx1L6Q60MWRDJB4L20LK0XPA0Z2" localSheetId="27" hidden="1">#REF!</definedName>
    <definedName name="BEx1L6Q60MWRDJB4L20LK0XPA0Z2" localSheetId="18" hidden="1">#REF!</definedName>
    <definedName name="BEx1L6Q60MWRDJB4L20LK0XPA0Z2" localSheetId="30" hidden="1">#REF!</definedName>
    <definedName name="BEx1L6Q60MWRDJB4L20LK0XPA0Z2" localSheetId="4" hidden="1">#REF!</definedName>
    <definedName name="BEx1L6Q60MWRDJB4L20LK0XPA0Z2" localSheetId="14" hidden="1">#REF!</definedName>
    <definedName name="BEx1L6Q60MWRDJB4L20LK0XPA0Z2" localSheetId="6" hidden="1">#REF!</definedName>
    <definedName name="BEx1L6Q60MWRDJB4L20LK0XPA0Z2" localSheetId="7" hidden="1">#REF!</definedName>
    <definedName name="BEx1L6Q60MWRDJB4L20LK0XPA0Z2" localSheetId="8" hidden="1">#REF!</definedName>
    <definedName name="BEx1L6Q60MWRDJB4L20LK0XPA0Z2" localSheetId="9" hidden="1">#REF!</definedName>
    <definedName name="BEx1L6Q60MWRDJB4L20LK0XPA0Z2" localSheetId="10" hidden="1">#REF!</definedName>
    <definedName name="BEx1L6Q60MWRDJB4L20LK0XPA0Z2" localSheetId="11" hidden="1">#REF!</definedName>
    <definedName name="BEx1L6Q60MWRDJB4L20LK0XPA0Z2" localSheetId="12" hidden="1">#REF!</definedName>
    <definedName name="BEx1L6Q60MWRDJB4L20LK0XPA0Z2" localSheetId="13" hidden="1">#REF!</definedName>
    <definedName name="BEx1L6Q60MWRDJB4L20LK0XPA0Z2" localSheetId="17" hidden="1">#REF!</definedName>
    <definedName name="BEx1L6Q60MWRDJB4L20LK0XPA0Z2" localSheetId="16" hidden="1">#REF!</definedName>
    <definedName name="BEx1L6Q60MWRDJB4L20LK0XPA0Z2" hidden="1">#REF!</definedName>
    <definedName name="BEx1L7BSEFOLQDNZWMLUNBRO08T4" localSheetId="19" hidden="1">#REF!</definedName>
    <definedName name="BEx1L7BSEFOLQDNZWMLUNBRO08T4" localSheetId="27" hidden="1">#REF!</definedName>
    <definedName name="BEx1L7BSEFOLQDNZWMLUNBRO08T4" localSheetId="18" hidden="1">#REF!</definedName>
    <definedName name="BEx1L7BSEFOLQDNZWMLUNBRO08T4" localSheetId="30" hidden="1">#REF!</definedName>
    <definedName name="BEx1L7BSEFOLQDNZWMLUNBRO08T4" localSheetId="4" hidden="1">#REF!</definedName>
    <definedName name="BEx1L7BSEFOLQDNZWMLUNBRO08T4" localSheetId="14" hidden="1">#REF!</definedName>
    <definedName name="BEx1L7BSEFOLQDNZWMLUNBRO08T4" localSheetId="6" hidden="1">#REF!</definedName>
    <definedName name="BEx1L7BSEFOLQDNZWMLUNBRO08T4" localSheetId="7" hidden="1">#REF!</definedName>
    <definedName name="BEx1L7BSEFOLQDNZWMLUNBRO08T4" localSheetId="8" hidden="1">#REF!</definedName>
    <definedName name="BEx1L7BSEFOLQDNZWMLUNBRO08T4" localSheetId="9" hidden="1">#REF!</definedName>
    <definedName name="BEx1L7BSEFOLQDNZWMLUNBRO08T4" localSheetId="10" hidden="1">#REF!</definedName>
    <definedName name="BEx1L7BSEFOLQDNZWMLUNBRO08T4" localSheetId="11" hidden="1">#REF!</definedName>
    <definedName name="BEx1L7BSEFOLQDNZWMLUNBRO08T4" localSheetId="12" hidden="1">#REF!</definedName>
    <definedName name="BEx1L7BSEFOLQDNZWMLUNBRO08T4" localSheetId="13" hidden="1">#REF!</definedName>
    <definedName name="BEx1L7BSEFOLQDNZWMLUNBRO08T4" localSheetId="17" hidden="1">#REF!</definedName>
    <definedName name="BEx1L7BSEFOLQDNZWMLUNBRO08T4" localSheetId="16" hidden="1">#REF!</definedName>
    <definedName name="BEx1L7BSEFOLQDNZWMLUNBRO08T4" hidden="1">#REF!</definedName>
    <definedName name="BEx1LD63FP2Z4BR9TKSHOZW9KKZ5" localSheetId="19" hidden="1">#REF!</definedName>
    <definedName name="BEx1LD63FP2Z4BR9TKSHOZW9KKZ5" localSheetId="27" hidden="1">#REF!</definedName>
    <definedName name="BEx1LD63FP2Z4BR9TKSHOZW9KKZ5" localSheetId="18" hidden="1">#REF!</definedName>
    <definedName name="BEx1LD63FP2Z4BR9TKSHOZW9KKZ5" localSheetId="30" hidden="1">#REF!</definedName>
    <definedName name="BEx1LD63FP2Z4BR9TKSHOZW9KKZ5" localSheetId="4" hidden="1">#REF!</definedName>
    <definedName name="BEx1LD63FP2Z4BR9TKSHOZW9KKZ5" localSheetId="14" hidden="1">#REF!</definedName>
    <definedName name="BEx1LD63FP2Z4BR9TKSHOZW9KKZ5" localSheetId="6" hidden="1">#REF!</definedName>
    <definedName name="BEx1LD63FP2Z4BR9TKSHOZW9KKZ5" localSheetId="7" hidden="1">#REF!</definedName>
    <definedName name="BEx1LD63FP2Z4BR9TKSHOZW9KKZ5" localSheetId="8" hidden="1">#REF!</definedName>
    <definedName name="BEx1LD63FP2Z4BR9TKSHOZW9KKZ5" localSheetId="9" hidden="1">#REF!</definedName>
    <definedName name="BEx1LD63FP2Z4BR9TKSHOZW9KKZ5" localSheetId="10" hidden="1">#REF!</definedName>
    <definedName name="BEx1LD63FP2Z4BR9TKSHOZW9KKZ5" localSheetId="11" hidden="1">#REF!</definedName>
    <definedName name="BEx1LD63FP2Z4BR9TKSHOZW9KKZ5" localSheetId="12" hidden="1">#REF!</definedName>
    <definedName name="BEx1LD63FP2Z4BR9TKSHOZW9KKZ5" localSheetId="13" hidden="1">#REF!</definedName>
    <definedName name="BEx1LD63FP2Z4BR9TKSHOZW9KKZ5" localSheetId="17" hidden="1">#REF!</definedName>
    <definedName name="BEx1LD63FP2Z4BR9TKSHOZW9KKZ5" localSheetId="16" hidden="1">#REF!</definedName>
    <definedName name="BEx1LD63FP2Z4BR9TKSHOZW9KKZ5" hidden="1">#REF!</definedName>
    <definedName name="BEx1LDMB9RW982DUILM2WPT5VWQ3" localSheetId="19" hidden="1">#REF!</definedName>
    <definedName name="BEx1LDMB9RW982DUILM2WPT5VWQ3" localSheetId="27" hidden="1">#REF!</definedName>
    <definedName name="BEx1LDMB9RW982DUILM2WPT5VWQ3" localSheetId="18" hidden="1">#REF!</definedName>
    <definedName name="BEx1LDMB9RW982DUILM2WPT5VWQ3" localSheetId="30" hidden="1">#REF!</definedName>
    <definedName name="BEx1LDMB9RW982DUILM2WPT5VWQ3" localSheetId="4" hidden="1">#REF!</definedName>
    <definedName name="BEx1LDMB9RW982DUILM2WPT5VWQ3" localSheetId="14" hidden="1">#REF!</definedName>
    <definedName name="BEx1LDMB9RW982DUILM2WPT5VWQ3" localSheetId="6" hidden="1">#REF!</definedName>
    <definedName name="BEx1LDMB9RW982DUILM2WPT5VWQ3" localSheetId="7" hidden="1">#REF!</definedName>
    <definedName name="BEx1LDMB9RW982DUILM2WPT5VWQ3" localSheetId="8" hidden="1">#REF!</definedName>
    <definedName name="BEx1LDMB9RW982DUILM2WPT5VWQ3" localSheetId="9" hidden="1">#REF!</definedName>
    <definedName name="BEx1LDMB9RW982DUILM2WPT5VWQ3" localSheetId="10" hidden="1">#REF!</definedName>
    <definedName name="BEx1LDMB9RW982DUILM2WPT5VWQ3" localSheetId="11" hidden="1">#REF!</definedName>
    <definedName name="BEx1LDMB9RW982DUILM2WPT5VWQ3" localSheetId="12" hidden="1">#REF!</definedName>
    <definedName name="BEx1LDMB9RW982DUILM2WPT5VWQ3" localSheetId="13" hidden="1">#REF!</definedName>
    <definedName name="BEx1LDMB9RW982DUILM2WPT5VWQ3" localSheetId="17" hidden="1">#REF!</definedName>
    <definedName name="BEx1LDMB9RW982DUILM2WPT5VWQ3" localSheetId="16" hidden="1">#REF!</definedName>
    <definedName name="BEx1LDMB9RW982DUILM2WPT5VWQ3" hidden="1">#REF!</definedName>
    <definedName name="BEx1LFF2UQ13XL4X1I2WBD73NZ21" localSheetId="19" hidden="1">#REF!</definedName>
    <definedName name="BEx1LFF2UQ13XL4X1I2WBD73NZ21" localSheetId="27" hidden="1">#REF!</definedName>
    <definedName name="BEx1LFF2UQ13XL4X1I2WBD73NZ21" localSheetId="18" hidden="1">#REF!</definedName>
    <definedName name="BEx1LFF2UQ13XL4X1I2WBD73NZ21" localSheetId="30" hidden="1">#REF!</definedName>
    <definedName name="BEx1LFF2UQ13XL4X1I2WBD73NZ21" localSheetId="4" hidden="1">#REF!</definedName>
    <definedName name="BEx1LFF2UQ13XL4X1I2WBD73NZ21" localSheetId="14" hidden="1">#REF!</definedName>
    <definedName name="BEx1LFF2UQ13XL4X1I2WBD73NZ21" localSheetId="6" hidden="1">#REF!</definedName>
    <definedName name="BEx1LFF2UQ13XL4X1I2WBD73NZ21" localSheetId="7" hidden="1">#REF!</definedName>
    <definedName name="BEx1LFF2UQ13XL4X1I2WBD73NZ21" localSheetId="8" hidden="1">#REF!</definedName>
    <definedName name="BEx1LFF2UQ13XL4X1I2WBD73NZ21" localSheetId="9" hidden="1">#REF!</definedName>
    <definedName name="BEx1LFF2UQ13XL4X1I2WBD73NZ21" localSheetId="10" hidden="1">#REF!</definedName>
    <definedName name="BEx1LFF2UQ13XL4X1I2WBD73NZ21" localSheetId="11" hidden="1">#REF!</definedName>
    <definedName name="BEx1LFF2UQ13XL4X1I2WBD73NZ21" localSheetId="12" hidden="1">#REF!</definedName>
    <definedName name="BEx1LFF2UQ13XL4X1I2WBD73NZ21" localSheetId="13" hidden="1">#REF!</definedName>
    <definedName name="BEx1LFF2UQ13XL4X1I2WBD73NZ21" localSheetId="17" hidden="1">#REF!</definedName>
    <definedName name="BEx1LFF2UQ13XL4X1I2WBD73NZ21" localSheetId="16" hidden="1">#REF!</definedName>
    <definedName name="BEx1LFF2UQ13XL4X1I2WBD73NZ21" hidden="1">#REF!</definedName>
    <definedName name="BEx1LKTB33LO23ACTADIVRY7ZNFC" localSheetId="19" hidden="1">#REF!</definedName>
    <definedName name="BEx1LKTB33LO23ACTADIVRY7ZNFC" localSheetId="27" hidden="1">#REF!</definedName>
    <definedName name="BEx1LKTB33LO23ACTADIVRY7ZNFC" localSheetId="18" hidden="1">#REF!</definedName>
    <definedName name="BEx1LKTB33LO23ACTADIVRY7ZNFC" localSheetId="30" hidden="1">#REF!</definedName>
    <definedName name="BEx1LKTB33LO23ACTADIVRY7ZNFC" localSheetId="4" hidden="1">#REF!</definedName>
    <definedName name="BEx1LKTB33LO23ACTADIVRY7ZNFC" localSheetId="14" hidden="1">#REF!</definedName>
    <definedName name="BEx1LKTB33LO23ACTADIVRY7ZNFC" localSheetId="6" hidden="1">#REF!</definedName>
    <definedName name="BEx1LKTB33LO23ACTADIVRY7ZNFC" localSheetId="7" hidden="1">#REF!</definedName>
    <definedName name="BEx1LKTB33LO23ACTADIVRY7ZNFC" localSheetId="8" hidden="1">#REF!</definedName>
    <definedName name="BEx1LKTB33LO23ACTADIVRY7ZNFC" localSheetId="9" hidden="1">#REF!</definedName>
    <definedName name="BEx1LKTB33LO23ACTADIVRY7ZNFC" localSheetId="10" hidden="1">#REF!</definedName>
    <definedName name="BEx1LKTB33LO23ACTADIVRY7ZNFC" localSheetId="11" hidden="1">#REF!</definedName>
    <definedName name="BEx1LKTB33LO23ACTADIVRY7ZNFC" localSheetId="12" hidden="1">#REF!</definedName>
    <definedName name="BEx1LKTB33LO23ACTADIVRY7ZNFC" localSheetId="13" hidden="1">#REF!</definedName>
    <definedName name="BEx1LKTB33LO23ACTADIVRY7ZNFC" localSheetId="17" hidden="1">#REF!</definedName>
    <definedName name="BEx1LKTB33LO23ACTADIVRY7ZNFC" localSheetId="16" hidden="1">#REF!</definedName>
    <definedName name="BEx1LKTB33LO23ACTADIVRY7ZNFC" hidden="1">#REF!</definedName>
    <definedName name="BEx1LQNKVZAXGSEPDAM8AWU2FHHJ" localSheetId="19" hidden="1">#REF!</definedName>
    <definedName name="BEx1LQNKVZAXGSEPDAM8AWU2FHHJ" localSheetId="27" hidden="1">#REF!</definedName>
    <definedName name="BEx1LQNKVZAXGSEPDAM8AWU2FHHJ" localSheetId="18" hidden="1">#REF!</definedName>
    <definedName name="BEx1LQNKVZAXGSEPDAM8AWU2FHHJ" localSheetId="30" hidden="1">#REF!</definedName>
    <definedName name="BEx1LQNKVZAXGSEPDAM8AWU2FHHJ" localSheetId="4" hidden="1">#REF!</definedName>
    <definedName name="BEx1LQNKVZAXGSEPDAM8AWU2FHHJ" localSheetId="14" hidden="1">#REF!</definedName>
    <definedName name="BEx1LQNKVZAXGSEPDAM8AWU2FHHJ" localSheetId="6" hidden="1">#REF!</definedName>
    <definedName name="BEx1LQNKVZAXGSEPDAM8AWU2FHHJ" localSheetId="7" hidden="1">#REF!</definedName>
    <definedName name="BEx1LQNKVZAXGSEPDAM8AWU2FHHJ" localSheetId="8" hidden="1">#REF!</definedName>
    <definedName name="BEx1LQNKVZAXGSEPDAM8AWU2FHHJ" localSheetId="9" hidden="1">#REF!</definedName>
    <definedName name="BEx1LQNKVZAXGSEPDAM8AWU2FHHJ" localSheetId="10" hidden="1">#REF!</definedName>
    <definedName name="BEx1LQNKVZAXGSEPDAM8AWU2FHHJ" localSheetId="11" hidden="1">#REF!</definedName>
    <definedName name="BEx1LQNKVZAXGSEPDAM8AWU2FHHJ" localSheetId="12" hidden="1">#REF!</definedName>
    <definedName name="BEx1LQNKVZAXGSEPDAM8AWU2FHHJ" localSheetId="13" hidden="1">#REF!</definedName>
    <definedName name="BEx1LQNKVZAXGSEPDAM8AWU2FHHJ" localSheetId="17" hidden="1">#REF!</definedName>
    <definedName name="BEx1LQNKVZAXGSEPDAM8AWU2FHHJ" localSheetId="16" hidden="1">#REF!</definedName>
    <definedName name="BEx1LQNKVZAXGSEPDAM8AWU2FHHJ" hidden="1">#REF!</definedName>
    <definedName name="BEx1LRPGDQCOEMW8YT80J1XCDCIV" localSheetId="19" hidden="1">#REF!</definedName>
    <definedName name="BEx1LRPGDQCOEMW8YT80J1XCDCIV" localSheetId="27" hidden="1">#REF!</definedName>
    <definedName name="BEx1LRPGDQCOEMW8YT80J1XCDCIV" localSheetId="18" hidden="1">#REF!</definedName>
    <definedName name="BEx1LRPGDQCOEMW8YT80J1XCDCIV" localSheetId="30" hidden="1">#REF!</definedName>
    <definedName name="BEx1LRPGDQCOEMW8YT80J1XCDCIV" localSheetId="4" hidden="1">#REF!</definedName>
    <definedName name="BEx1LRPGDQCOEMW8YT80J1XCDCIV" localSheetId="14" hidden="1">#REF!</definedName>
    <definedName name="BEx1LRPGDQCOEMW8YT80J1XCDCIV" localSheetId="6" hidden="1">#REF!</definedName>
    <definedName name="BEx1LRPGDQCOEMW8YT80J1XCDCIV" localSheetId="7" hidden="1">#REF!</definedName>
    <definedName name="BEx1LRPGDQCOEMW8YT80J1XCDCIV" localSheetId="8" hidden="1">#REF!</definedName>
    <definedName name="BEx1LRPGDQCOEMW8YT80J1XCDCIV" localSheetId="9" hidden="1">#REF!</definedName>
    <definedName name="BEx1LRPGDQCOEMW8YT80J1XCDCIV" localSheetId="10" hidden="1">#REF!</definedName>
    <definedName name="BEx1LRPGDQCOEMW8YT80J1XCDCIV" localSheetId="11" hidden="1">#REF!</definedName>
    <definedName name="BEx1LRPGDQCOEMW8YT80J1XCDCIV" localSheetId="12" hidden="1">#REF!</definedName>
    <definedName name="BEx1LRPGDQCOEMW8YT80J1XCDCIV" localSheetId="13" hidden="1">#REF!</definedName>
    <definedName name="BEx1LRPGDQCOEMW8YT80J1XCDCIV" localSheetId="17" hidden="1">#REF!</definedName>
    <definedName name="BEx1LRPGDQCOEMW8YT80J1XCDCIV" localSheetId="16" hidden="1">#REF!</definedName>
    <definedName name="BEx1LRPGDQCOEMW8YT80J1XCDCIV" hidden="1">#REF!</definedName>
    <definedName name="BEx1LRUSJW4JG54X07QWD9R27WV9" localSheetId="19" hidden="1">#REF!</definedName>
    <definedName name="BEx1LRUSJW4JG54X07QWD9R27WV9" localSheetId="27" hidden="1">#REF!</definedName>
    <definedName name="BEx1LRUSJW4JG54X07QWD9R27WV9" localSheetId="18" hidden="1">#REF!</definedName>
    <definedName name="BEx1LRUSJW4JG54X07QWD9R27WV9" localSheetId="30" hidden="1">#REF!</definedName>
    <definedName name="BEx1LRUSJW4JG54X07QWD9R27WV9" localSheetId="4" hidden="1">#REF!</definedName>
    <definedName name="BEx1LRUSJW4JG54X07QWD9R27WV9" localSheetId="14" hidden="1">#REF!</definedName>
    <definedName name="BEx1LRUSJW4JG54X07QWD9R27WV9" localSheetId="6" hidden="1">#REF!</definedName>
    <definedName name="BEx1LRUSJW4JG54X07QWD9R27WV9" localSheetId="7" hidden="1">#REF!</definedName>
    <definedName name="BEx1LRUSJW4JG54X07QWD9R27WV9" localSheetId="8" hidden="1">#REF!</definedName>
    <definedName name="BEx1LRUSJW4JG54X07QWD9R27WV9" localSheetId="9" hidden="1">#REF!</definedName>
    <definedName name="BEx1LRUSJW4JG54X07QWD9R27WV9" localSheetId="10" hidden="1">#REF!</definedName>
    <definedName name="BEx1LRUSJW4JG54X07QWD9R27WV9" localSheetId="11" hidden="1">#REF!</definedName>
    <definedName name="BEx1LRUSJW4JG54X07QWD9R27WV9" localSheetId="12" hidden="1">#REF!</definedName>
    <definedName name="BEx1LRUSJW4JG54X07QWD9R27WV9" localSheetId="13" hidden="1">#REF!</definedName>
    <definedName name="BEx1LRUSJW4JG54X07QWD9R27WV9" localSheetId="17" hidden="1">#REF!</definedName>
    <definedName name="BEx1LRUSJW4JG54X07QWD9R27WV9" localSheetId="16" hidden="1">#REF!</definedName>
    <definedName name="BEx1LRUSJW4JG54X07QWD9R27WV9" hidden="1">#REF!</definedName>
    <definedName name="BEx1M1WBK5T0LP1AK2JYV6W87ID6" localSheetId="19" hidden="1">#REF!</definedName>
    <definedName name="BEx1M1WBK5T0LP1AK2JYV6W87ID6" localSheetId="27" hidden="1">#REF!</definedName>
    <definedName name="BEx1M1WBK5T0LP1AK2JYV6W87ID6" localSheetId="18" hidden="1">#REF!</definedName>
    <definedName name="BEx1M1WBK5T0LP1AK2JYV6W87ID6" localSheetId="30" hidden="1">#REF!</definedName>
    <definedName name="BEx1M1WBK5T0LP1AK2JYV6W87ID6" localSheetId="4" hidden="1">#REF!</definedName>
    <definedName name="BEx1M1WBK5T0LP1AK2JYV6W87ID6" localSheetId="14" hidden="1">#REF!</definedName>
    <definedName name="BEx1M1WBK5T0LP1AK2JYV6W87ID6" localSheetId="6" hidden="1">#REF!</definedName>
    <definedName name="BEx1M1WBK5T0LP1AK2JYV6W87ID6" localSheetId="7" hidden="1">#REF!</definedName>
    <definedName name="BEx1M1WBK5T0LP1AK2JYV6W87ID6" localSheetId="8" hidden="1">#REF!</definedName>
    <definedName name="BEx1M1WBK5T0LP1AK2JYV6W87ID6" localSheetId="9" hidden="1">#REF!</definedName>
    <definedName name="BEx1M1WBK5T0LP1AK2JYV6W87ID6" localSheetId="10" hidden="1">#REF!</definedName>
    <definedName name="BEx1M1WBK5T0LP1AK2JYV6W87ID6" localSheetId="11" hidden="1">#REF!</definedName>
    <definedName name="BEx1M1WBK5T0LP1AK2JYV6W87ID6" localSheetId="12" hidden="1">#REF!</definedName>
    <definedName name="BEx1M1WBK5T0LP1AK2JYV6W87ID6" localSheetId="13" hidden="1">#REF!</definedName>
    <definedName name="BEx1M1WBK5T0LP1AK2JYV6W87ID6" localSheetId="17" hidden="1">#REF!</definedName>
    <definedName name="BEx1M1WBK5T0LP1AK2JYV6W87ID6" localSheetId="16" hidden="1">#REF!</definedName>
    <definedName name="BEx1M1WBK5T0LP1AK2JYV6W87ID6" hidden="1">#REF!</definedName>
    <definedName name="BEx1M51HHDYGIT8PON7U8ICL2S95" localSheetId="19" hidden="1">#REF!</definedName>
    <definedName name="BEx1M51HHDYGIT8PON7U8ICL2S95" localSheetId="27" hidden="1">#REF!</definedName>
    <definedName name="BEx1M51HHDYGIT8PON7U8ICL2S95" localSheetId="18" hidden="1">#REF!</definedName>
    <definedName name="BEx1M51HHDYGIT8PON7U8ICL2S95" localSheetId="30" hidden="1">#REF!</definedName>
    <definedName name="BEx1M51HHDYGIT8PON7U8ICL2S95" localSheetId="4" hidden="1">#REF!</definedName>
    <definedName name="BEx1M51HHDYGIT8PON7U8ICL2S95" localSheetId="14" hidden="1">#REF!</definedName>
    <definedName name="BEx1M51HHDYGIT8PON7U8ICL2S95" localSheetId="6" hidden="1">#REF!</definedName>
    <definedName name="BEx1M51HHDYGIT8PON7U8ICL2S95" localSheetId="7" hidden="1">#REF!</definedName>
    <definedName name="BEx1M51HHDYGIT8PON7U8ICL2S95" localSheetId="8" hidden="1">#REF!</definedName>
    <definedName name="BEx1M51HHDYGIT8PON7U8ICL2S95" localSheetId="9" hidden="1">#REF!</definedName>
    <definedName name="BEx1M51HHDYGIT8PON7U8ICL2S95" localSheetId="10" hidden="1">#REF!</definedName>
    <definedName name="BEx1M51HHDYGIT8PON7U8ICL2S95" localSheetId="11" hidden="1">#REF!</definedName>
    <definedName name="BEx1M51HHDYGIT8PON7U8ICL2S95" localSheetId="12" hidden="1">#REF!</definedName>
    <definedName name="BEx1M51HHDYGIT8PON7U8ICL2S95" localSheetId="13" hidden="1">#REF!</definedName>
    <definedName name="BEx1M51HHDYGIT8PON7U8ICL2S95" localSheetId="17" hidden="1">#REF!</definedName>
    <definedName name="BEx1M51HHDYGIT8PON7U8ICL2S95" localSheetId="16" hidden="1">#REF!</definedName>
    <definedName name="BEx1M51HHDYGIT8PON7U8ICL2S95" hidden="1">#REF!</definedName>
    <definedName name="BEx1MP4FWKV0QYXE13PX9JSNA270" localSheetId="19" hidden="1">#REF!</definedName>
    <definedName name="BEx1MP4FWKV0QYXE13PX9JSNA270" localSheetId="27" hidden="1">#REF!</definedName>
    <definedName name="BEx1MP4FWKV0QYXE13PX9JSNA270" localSheetId="18" hidden="1">#REF!</definedName>
    <definedName name="BEx1MP4FWKV0QYXE13PX9JSNA270" localSheetId="30" hidden="1">#REF!</definedName>
    <definedName name="BEx1MP4FWKV0QYXE13PX9JSNA270" localSheetId="4" hidden="1">#REF!</definedName>
    <definedName name="BEx1MP4FWKV0QYXE13PX9JSNA270" localSheetId="14" hidden="1">#REF!</definedName>
    <definedName name="BEx1MP4FWKV0QYXE13PX9JSNA270" localSheetId="6" hidden="1">#REF!</definedName>
    <definedName name="BEx1MP4FWKV0QYXE13PX9JSNA270" localSheetId="7" hidden="1">#REF!</definedName>
    <definedName name="BEx1MP4FWKV0QYXE13PX9JSNA270" localSheetId="8" hidden="1">#REF!</definedName>
    <definedName name="BEx1MP4FWKV0QYXE13PX9JSNA270" localSheetId="9" hidden="1">#REF!</definedName>
    <definedName name="BEx1MP4FWKV0QYXE13PX9JSNA270" localSheetId="10" hidden="1">#REF!</definedName>
    <definedName name="BEx1MP4FWKV0QYXE13PX9JSNA270" localSheetId="11" hidden="1">#REF!</definedName>
    <definedName name="BEx1MP4FWKV0QYXE13PX9JSNA270" localSheetId="12" hidden="1">#REF!</definedName>
    <definedName name="BEx1MP4FWKV0QYXE13PX9JSNA270" localSheetId="13" hidden="1">#REF!</definedName>
    <definedName name="BEx1MP4FWKV0QYXE13PX9JSNA270" localSheetId="17" hidden="1">#REF!</definedName>
    <definedName name="BEx1MP4FWKV0QYXE13PX9JSNA270" localSheetId="16" hidden="1">#REF!</definedName>
    <definedName name="BEx1MP4FWKV0QYXE13PX9JSNA270" hidden="1">#REF!</definedName>
    <definedName name="BEx1MSV791FSS4CZQKG04NHT3F79" localSheetId="19" hidden="1">#REF!</definedName>
    <definedName name="BEx1MSV791FSS4CZQKG04NHT3F79" localSheetId="27" hidden="1">#REF!</definedName>
    <definedName name="BEx1MSV791FSS4CZQKG04NHT3F79" localSheetId="18" hidden="1">#REF!</definedName>
    <definedName name="BEx1MSV791FSS4CZQKG04NHT3F79" localSheetId="30" hidden="1">#REF!</definedName>
    <definedName name="BEx1MSV791FSS4CZQKG04NHT3F79" localSheetId="4" hidden="1">#REF!</definedName>
    <definedName name="BEx1MSV791FSS4CZQKG04NHT3F79" localSheetId="14" hidden="1">#REF!</definedName>
    <definedName name="BEx1MSV791FSS4CZQKG04NHT3F79" localSheetId="6" hidden="1">#REF!</definedName>
    <definedName name="BEx1MSV791FSS4CZQKG04NHT3F79" localSheetId="7" hidden="1">#REF!</definedName>
    <definedName name="BEx1MSV791FSS4CZQKG04NHT3F79" localSheetId="8" hidden="1">#REF!</definedName>
    <definedName name="BEx1MSV791FSS4CZQKG04NHT3F79" localSheetId="9" hidden="1">#REF!</definedName>
    <definedName name="BEx1MSV791FSS4CZQKG04NHT3F79" localSheetId="10" hidden="1">#REF!</definedName>
    <definedName name="BEx1MSV791FSS4CZQKG04NHT3F79" localSheetId="11" hidden="1">#REF!</definedName>
    <definedName name="BEx1MSV791FSS4CZQKG04NHT3F79" localSheetId="12" hidden="1">#REF!</definedName>
    <definedName name="BEx1MSV791FSS4CZQKG04NHT3F79" localSheetId="13" hidden="1">#REF!</definedName>
    <definedName name="BEx1MSV791FSS4CZQKG04NHT3F79" localSheetId="17" hidden="1">#REF!</definedName>
    <definedName name="BEx1MSV791FSS4CZQKG04NHT3F79" localSheetId="16" hidden="1">#REF!</definedName>
    <definedName name="BEx1MSV791FSS4CZQKG04NHT3F79" hidden="1">#REF!</definedName>
    <definedName name="BEx1MTRKKVCHOZ0YGID6HZ49LJTO" localSheetId="19" hidden="1">#REF!</definedName>
    <definedName name="BEx1MTRKKVCHOZ0YGID6HZ49LJTO" localSheetId="27" hidden="1">#REF!</definedName>
    <definedName name="BEx1MTRKKVCHOZ0YGID6HZ49LJTO" localSheetId="18" hidden="1">#REF!</definedName>
    <definedName name="BEx1MTRKKVCHOZ0YGID6HZ49LJTO" localSheetId="30" hidden="1">#REF!</definedName>
    <definedName name="BEx1MTRKKVCHOZ0YGID6HZ49LJTO" localSheetId="4" hidden="1">#REF!</definedName>
    <definedName name="BEx1MTRKKVCHOZ0YGID6HZ49LJTO" localSheetId="14" hidden="1">#REF!</definedName>
    <definedName name="BEx1MTRKKVCHOZ0YGID6HZ49LJTO" localSheetId="6" hidden="1">#REF!</definedName>
    <definedName name="BEx1MTRKKVCHOZ0YGID6HZ49LJTO" localSheetId="7" hidden="1">#REF!</definedName>
    <definedName name="BEx1MTRKKVCHOZ0YGID6HZ49LJTO" localSheetId="8" hidden="1">#REF!</definedName>
    <definedName name="BEx1MTRKKVCHOZ0YGID6HZ49LJTO" localSheetId="9" hidden="1">#REF!</definedName>
    <definedName name="BEx1MTRKKVCHOZ0YGID6HZ49LJTO" localSheetId="10" hidden="1">#REF!</definedName>
    <definedName name="BEx1MTRKKVCHOZ0YGID6HZ49LJTO" localSheetId="11" hidden="1">#REF!</definedName>
    <definedName name="BEx1MTRKKVCHOZ0YGID6HZ49LJTO" localSheetId="12" hidden="1">#REF!</definedName>
    <definedName name="BEx1MTRKKVCHOZ0YGID6HZ49LJTO" localSheetId="13" hidden="1">#REF!</definedName>
    <definedName name="BEx1MTRKKVCHOZ0YGID6HZ49LJTO" localSheetId="17" hidden="1">#REF!</definedName>
    <definedName name="BEx1MTRKKVCHOZ0YGID6HZ49LJTO" localSheetId="16" hidden="1">#REF!</definedName>
    <definedName name="BEx1MTRKKVCHOZ0YGID6HZ49LJTO" hidden="1">#REF!</definedName>
    <definedName name="BEx1N3CUJ3UX61X38ZAJVPEN4KMC" localSheetId="19" hidden="1">#REF!</definedName>
    <definedName name="BEx1N3CUJ3UX61X38ZAJVPEN4KMC" localSheetId="27" hidden="1">#REF!</definedName>
    <definedName name="BEx1N3CUJ3UX61X38ZAJVPEN4KMC" localSheetId="18" hidden="1">#REF!</definedName>
    <definedName name="BEx1N3CUJ3UX61X38ZAJVPEN4KMC" localSheetId="30" hidden="1">#REF!</definedName>
    <definedName name="BEx1N3CUJ3UX61X38ZAJVPEN4KMC" localSheetId="4" hidden="1">#REF!</definedName>
    <definedName name="BEx1N3CUJ3UX61X38ZAJVPEN4KMC" localSheetId="14" hidden="1">#REF!</definedName>
    <definedName name="BEx1N3CUJ3UX61X38ZAJVPEN4KMC" localSheetId="6" hidden="1">#REF!</definedName>
    <definedName name="BEx1N3CUJ3UX61X38ZAJVPEN4KMC" localSheetId="7" hidden="1">#REF!</definedName>
    <definedName name="BEx1N3CUJ3UX61X38ZAJVPEN4KMC" localSheetId="8" hidden="1">#REF!</definedName>
    <definedName name="BEx1N3CUJ3UX61X38ZAJVPEN4KMC" localSheetId="9" hidden="1">#REF!</definedName>
    <definedName name="BEx1N3CUJ3UX61X38ZAJVPEN4KMC" localSheetId="10" hidden="1">#REF!</definedName>
    <definedName name="BEx1N3CUJ3UX61X38ZAJVPEN4KMC" localSheetId="11" hidden="1">#REF!</definedName>
    <definedName name="BEx1N3CUJ3UX61X38ZAJVPEN4KMC" localSheetId="12" hidden="1">#REF!</definedName>
    <definedName name="BEx1N3CUJ3UX61X38ZAJVPEN4KMC" localSheetId="13" hidden="1">#REF!</definedName>
    <definedName name="BEx1N3CUJ3UX61X38ZAJVPEN4KMC" localSheetId="17" hidden="1">#REF!</definedName>
    <definedName name="BEx1N3CUJ3UX61X38ZAJVPEN4KMC" localSheetId="16" hidden="1">#REF!</definedName>
    <definedName name="BEx1N3CUJ3UX61X38ZAJVPEN4KMC" hidden="1">#REF!</definedName>
    <definedName name="BEx1N5R5IJ3CG6CL344F5KWPINEO" localSheetId="19" hidden="1">#REF!</definedName>
    <definedName name="BEx1N5R5IJ3CG6CL344F5KWPINEO" localSheetId="27" hidden="1">#REF!</definedName>
    <definedName name="BEx1N5R5IJ3CG6CL344F5KWPINEO" localSheetId="18" hidden="1">#REF!</definedName>
    <definedName name="BEx1N5R5IJ3CG6CL344F5KWPINEO" localSheetId="30" hidden="1">#REF!</definedName>
    <definedName name="BEx1N5R5IJ3CG6CL344F5KWPINEO" localSheetId="4" hidden="1">#REF!</definedName>
    <definedName name="BEx1N5R5IJ3CG6CL344F5KWPINEO" localSheetId="14" hidden="1">#REF!</definedName>
    <definedName name="BEx1N5R5IJ3CG6CL344F5KWPINEO" localSheetId="6" hidden="1">#REF!</definedName>
    <definedName name="BEx1N5R5IJ3CG6CL344F5KWPINEO" localSheetId="7" hidden="1">#REF!</definedName>
    <definedName name="BEx1N5R5IJ3CG6CL344F5KWPINEO" localSheetId="8" hidden="1">#REF!</definedName>
    <definedName name="BEx1N5R5IJ3CG6CL344F5KWPINEO" localSheetId="9" hidden="1">#REF!</definedName>
    <definedName name="BEx1N5R5IJ3CG6CL344F5KWPINEO" localSheetId="10" hidden="1">#REF!</definedName>
    <definedName name="BEx1N5R5IJ3CG6CL344F5KWPINEO" localSheetId="11" hidden="1">#REF!</definedName>
    <definedName name="BEx1N5R5IJ3CG6CL344F5KWPINEO" localSheetId="12" hidden="1">#REF!</definedName>
    <definedName name="BEx1N5R5IJ3CG6CL344F5KWPINEO" localSheetId="13" hidden="1">#REF!</definedName>
    <definedName name="BEx1N5R5IJ3CG6CL344F5KWPINEO" localSheetId="17" hidden="1">#REF!</definedName>
    <definedName name="BEx1N5R5IJ3CG6CL344F5KWPINEO" localSheetId="16" hidden="1">#REF!</definedName>
    <definedName name="BEx1N5R5IJ3CG6CL344F5KWPINEO" hidden="1">#REF!</definedName>
    <definedName name="BEx1NFCFVPBS7XURQ8Y0BZEGPBVP" localSheetId="19" hidden="1">#REF!</definedName>
    <definedName name="BEx1NFCFVPBS7XURQ8Y0BZEGPBVP" localSheetId="27" hidden="1">#REF!</definedName>
    <definedName name="BEx1NFCFVPBS7XURQ8Y0BZEGPBVP" localSheetId="18" hidden="1">#REF!</definedName>
    <definedName name="BEx1NFCFVPBS7XURQ8Y0BZEGPBVP" localSheetId="30" hidden="1">#REF!</definedName>
    <definedName name="BEx1NFCFVPBS7XURQ8Y0BZEGPBVP" localSheetId="4" hidden="1">#REF!</definedName>
    <definedName name="BEx1NFCFVPBS7XURQ8Y0BZEGPBVP" localSheetId="14" hidden="1">#REF!</definedName>
    <definedName name="BEx1NFCFVPBS7XURQ8Y0BZEGPBVP" localSheetId="6" hidden="1">#REF!</definedName>
    <definedName name="BEx1NFCFVPBS7XURQ8Y0BZEGPBVP" localSheetId="7" hidden="1">#REF!</definedName>
    <definedName name="BEx1NFCFVPBS7XURQ8Y0BZEGPBVP" localSheetId="8" hidden="1">#REF!</definedName>
    <definedName name="BEx1NFCFVPBS7XURQ8Y0BZEGPBVP" localSheetId="9" hidden="1">#REF!</definedName>
    <definedName name="BEx1NFCFVPBS7XURQ8Y0BZEGPBVP" localSheetId="10" hidden="1">#REF!</definedName>
    <definedName name="BEx1NFCFVPBS7XURQ8Y0BZEGPBVP" localSheetId="11" hidden="1">#REF!</definedName>
    <definedName name="BEx1NFCFVPBS7XURQ8Y0BZEGPBVP" localSheetId="12" hidden="1">#REF!</definedName>
    <definedName name="BEx1NFCFVPBS7XURQ8Y0BZEGPBVP" localSheetId="13" hidden="1">#REF!</definedName>
    <definedName name="BEx1NFCFVPBS7XURQ8Y0BZEGPBVP" localSheetId="17" hidden="1">#REF!</definedName>
    <definedName name="BEx1NFCFVPBS7XURQ8Y0BZEGPBVP" localSheetId="16" hidden="1">#REF!</definedName>
    <definedName name="BEx1NFCFVPBS7XURQ8Y0BZEGPBVP" hidden="1">#REF!</definedName>
    <definedName name="BEx1NM34KQTO1LDNSAFD1L82UZFG" localSheetId="19" hidden="1">#REF!</definedName>
    <definedName name="BEx1NM34KQTO1LDNSAFD1L82UZFG" localSheetId="27" hidden="1">#REF!</definedName>
    <definedName name="BEx1NM34KQTO1LDNSAFD1L82UZFG" localSheetId="18" hidden="1">#REF!</definedName>
    <definedName name="BEx1NM34KQTO1LDNSAFD1L82UZFG" localSheetId="30" hidden="1">#REF!</definedName>
    <definedName name="BEx1NM34KQTO1LDNSAFD1L82UZFG" localSheetId="4" hidden="1">#REF!</definedName>
    <definedName name="BEx1NM34KQTO1LDNSAFD1L82UZFG" localSheetId="14" hidden="1">#REF!</definedName>
    <definedName name="BEx1NM34KQTO1LDNSAFD1L82UZFG" localSheetId="6" hidden="1">#REF!</definedName>
    <definedName name="BEx1NM34KQTO1LDNSAFD1L82UZFG" localSheetId="7" hidden="1">#REF!</definedName>
    <definedName name="BEx1NM34KQTO1LDNSAFD1L82UZFG" localSheetId="8" hidden="1">#REF!</definedName>
    <definedName name="BEx1NM34KQTO1LDNSAFD1L82UZFG" localSheetId="9" hidden="1">#REF!</definedName>
    <definedName name="BEx1NM34KQTO1LDNSAFD1L82UZFG" localSheetId="10" hidden="1">#REF!</definedName>
    <definedName name="BEx1NM34KQTO1LDNSAFD1L82UZFG" localSheetId="11" hidden="1">#REF!</definedName>
    <definedName name="BEx1NM34KQTO1LDNSAFD1L82UZFG" localSheetId="12" hidden="1">#REF!</definedName>
    <definedName name="BEx1NM34KQTO1LDNSAFD1L82UZFG" localSheetId="13" hidden="1">#REF!</definedName>
    <definedName name="BEx1NM34KQTO1LDNSAFD1L82UZFG" localSheetId="17" hidden="1">#REF!</definedName>
    <definedName name="BEx1NM34KQTO1LDNSAFD1L82UZFG" localSheetId="16" hidden="1">#REF!</definedName>
    <definedName name="BEx1NM34KQTO1LDNSAFD1L82UZFG" hidden="1">#REF!</definedName>
    <definedName name="BEx1NO6TXZVOGCUWCCRTXRXWW0XL" localSheetId="19" hidden="1">#REF!</definedName>
    <definedName name="BEx1NO6TXZVOGCUWCCRTXRXWW0XL" localSheetId="27" hidden="1">#REF!</definedName>
    <definedName name="BEx1NO6TXZVOGCUWCCRTXRXWW0XL" localSheetId="18" hidden="1">#REF!</definedName>
    <definedName name="BEx1NO6TXZVOGCUWCCRTXRXWW0XL" localSheetId="30" hidden="1">#REF!</definedName>
    <definedName name="BEx1NO6TXZVOGCUWCCRTXRXWW0XL" localSheetId="4" hidden="1">#REF!</definedName>
    <definedName name="BEx1NO6TXZVOGCUWCCRTXRXWW0XL" localSheetId="14" hidden="1">#REF!</definedName>
    <definedName name="BEx1NO6TXZVOGCUWCCRTXRXWW0XL" localSheetId="6" hidden="1">#REF!</definedName>
    <definedName name="BEx1NO6TXZVOGCUWCCRTXRXWW0XL" localSheetId="7" hidden="1">#REF!</definedName>
    <definedName name="BEx1NO6TXZVOGCUWCCRTXRXWW0XL" localSheetId="8" hidden="1">#REF!</definedName>
    <definedName name="BEx1NO6TXZVOGCUWCCRTXRXWW0XL" localSheetId="9" hidden="1">#REF!</definedName>
    <definedName name="BEx1NO6TXZVOGCUWCCRTXRXWW0XL" localSheetId="10" hidden="1">#REF!</definedName>
    <definedName name="BEx1NO6TXZVOGCUWCCRTXRXWW0XL" localSheetId="11" hidden="1">#REF!</definedName>
    <definedName name="BEx1NO6TXZVOGCUWCCRTXRXWW0XL" localSheetId="12" hidden="1">#REF!</definedName>
    <definedName name="BEx1NO6TXZVOGCUWCCRTXRXWW0XL" localSheetId="13" hidden="1">#REF!</definedName>
    <definedName name="BEx1NO6TXZVOGCUWCCRTXRXWW0XL" localSheetId="17" hidden="1">#REF!</definedName>
    <definedName name="BEx1NO6TXZVOGCUWCCRTXRXWW0XL" localSheetId="16" hidden="1">#REF!</definedName>
    <definedName name="BEx1NO6TXZVOGCUWCCRTXRXWW0XL" hidden="1">#REF!</definedName>
    <definedName name="BEx1NS8EU5P9FQV3S0WRTXI5L361" localSheetId="19" hidden="1">#REF!</definedName>
    <definedName name="BEx1NS8EU5P9FQV3S0WRTXI5L361" localSheetId="27" hidden="1">#REF!</definedName>
    <definedName name="BEx1NS8EU5P9FQV3S0WRTXI5L361" localSheetId="18" hidden="1">#REF!</definedName>
    <definedName name="BEx1NS8EU5P9FQV3S0WRTXI5L361" localSheetId="30" hidden="1">#REF!</definedName>
    <definedName name="BEx1NS8EU5P9FQV3S0WRTXI5L361" localSheetId="4" hidden="1">#REF!</definedName>
    <definedName name="BEx1NS8EU5P9FQV3S0WRTXI5L361" localSheetId="14" hidden="1">#REF!</definedName>
    <definedName name="BEx1NS8EU5P9FQV3S0WRTXI5L361" localSheetId="6" hidden="1">#REF!</definedName>
    <definedName name="BEx1NS8EU5P9FQV3S0WRTXI5L361" localSheetId="7" hidden="1">#REF!</definedName>
    <definedName name="BEx1NS8EU5P9FQV3S0WRTXI5L361" localSheetId="8" hidden="1">#REF!</definedName>
    <definedName name="BEx1NS8EU5P9FQV3S0WRTXI5L361" localSheetId="9" hidden="1">#REF!</definedName>
    <definedName name="BEx1NS8EU5P9FQV3S0WRTXI5L361" localSheetId="10" hidden="1">#REF!</definedName>
    <definedName name="BEx1NS8EU5P9FQV3S0WRTXI5L361" localSheetId="11" hidden="1">#REF!</definedName>
    <definedName name="BEx1NS8EU5P9FQV3S0WRTXI5L361" localSheetId="12" hidden="1">#REF!</definedName>
    <definedName name="BEx1NS8EU5P9FQV3S0WRTXI5L361" localSheetId="13" hidden="1">#REF!</definedName>
    <definedName name="BEx1NS8EU5P9FQV3S0WRTXI5L361" localSheetId="17" hidden="1">#REF!</definedName>
    <definedName name="BEx1NS8EU5P9FQV3S0WRTXI5L361" localSheetId="16" hidden="1">#REF!</definedName>
    <definedName name="BEx1NS8EU5P9FQV3S0WRTXI5L361" hidden="1">#REF!</definedName>
    <definedName name="BEx1NUBX5VUYZFKQH69FN6BTLWCR" localSheetId="19" hidden="1">#REF!</definedName>
    <definedName name="BEx1NUBX5VUYZFKQH69FN6BTLWCR" localSheetId="27" hidden="1">#REF!</definedName>
    <definedName name="BEx1NUBX5VUYZFKQH69FN6BTLWCR" localSheetId="18" hidden="1">#REF!</definedName>
    <definedName name="BEx1NUBX5VUYZFKQH69FN6BTLWCR" localSheetId="30" hidden="1">#REF!</definedName>
    <definedName name="BEx1NUBX5VUYZFKQH69FN6BTLWCR" localSheetId="4" hidden="1">#REF!</definedName>
    <definedName name="BEx1NUBX5VUYZFKQH69FN6BTLWCR" localSheetId="14" hidden="1">#REF!</definedName>
    <definedName name="BEx1NUBX5VUYZFKQH69FN6BTLWCR" localSheetId="6" hidden="1">#REF!</definedName>
    <definedName name="BEx1NUBX5VUYZFKQH69FN6BTLWCR" localSheetId="7" hidden="1">#REF!</definedName>
    <definedName name="BEx1NUBX5VUYZFKQH69FN6BTLWCR" localSheetId="8" hidden="1">#REF!</definedName>
    <definedName name="BEx1NUBX5VUYZFKQH69FN6BTLWCR" localSheetId="9" hidden="1">#REF!</definedName>
    <definedName name="BEx1NUBX5VUYZFKQH69FN6BTLWCR" localSheetId="10" hidden="1">#REF!</definedName>
    <definedName name="BEx1NUBX5VUYZFKQH69FN6BTLWCR" localSheetId="11" hidden="1">#REF!</definedName>
    <definedName name="BEx1NUBX5VUYZFKQH69FN6BTLWCR" localSheetId="12" hidden="1">#REF!</definedName>
    <definedName name="BEx1NUBX5VUYZFKQH69FN6BTLWCR" localSheetId="13" hidden="1">#REF!</definedName>
    <definedName name="BEx1NUBX5VUYZFKQH69FN6BTLWCR" localSheetId="17" hidden="1">#REF!</definedName>
    <definedName name="BEx1NUBX5VUYZFKQH69FN6BTLWCR" localSheetId="16" hidden="1">#REF!</definedName>
    <definedName name="BEx1NUBX5VUYZFKQH69FN6BTLWCR" hidden="1">#REF!</definedName>
    <definedName name="BEx1NZ4K1L8UON80Y2A4RASKWGNP" localSheetId="19" hidden="1">#REF!</definedName>
    <definedName name="BEx1NZ4K1L8UON80Y2A4RASKWGNP" localSheetId="27" hidden="1">#REF!</definedName>
    <definedName name="BEx1NZ4K1L8UON80Y2A4RASKWGNP" localSheetId="18" hidden="1">#REF!</definedName>
    <definedName name="BEx1NZ4K1L8UON80Y2A4RASKWGNP" localSheetId="30" hidden="1">#REF!</definedName>
    <definedName name="BEx1NZ4K1L8UON80Y2A4RASKWGNP" localSheetId="4" hidden="1">#REF!</definedName>
    <definedName name="BEx1NZ4K1L8UON80Y2A4RASKWGNP" localSheetId="14" hidden="1">#REF!</definedName>
    <definedName name="BEx1NZ4K1L8UON80Y2A4RASKWGNP" localSheetId="6" hidden="1">#REF!</definedName>
    <definedName name="BEx1NZ4K1L8UON80Y2A4RASKWGNP" localSheetId="7" hidden="1">#REF!</definedName>
    <definedName name="BEx1NZ4K1L8UON80Y2A4RASKWGNP" localSheetId="8" hidden="1">#REF!</definedName>
    <definedName name="BEx1NZ4K1L8UON80Y2A4RASKWGNP" localSheetId="9" hidden="1">#REF!</definedName>
    <definedName name="BEx1NZ4K1L8UON80Y2A4RASKWGNP" localSheetId="10" hidden="1">#REF!</definedName>
    <definedName name="BEx1NZ4K1L8UON80Y2A4RASKWGNP" localSheetId="11" hidden="1">#REF!</definedName>
    <definedName name="BEx1NZ4K1L8UON80Y2A4RASKWGNP" localSheetId="12" hidden="1">#REF!</definedName>
    <definedName name="BEx1NZ4K1L8UON80Y2A4RASKWGNP" localSheetId="13" hidden="1">#REF!</definedName>
    <definedName name="BEx1NZ4K1L8UON80Y2A4RASKWGNP" localSheetId="17" hidden="1">#REF!</definedName>
    <definedName name="BEx1NZ4K1L8UON80Y2A4RASKWGNP" localSheetId="16" hidden="1">#REF!</definedName>
    <definedName name="BEx1NZ4K1L8UON80Y2A4RASKWGNP" hidden="1">#REF!</definedName>
    <definedName name="BEx1O24FB2CPATAGE3T7L1NBQQO1" localSheetId="19" hidden="1">#REF!</definedName>
    <definedName name="BEx1O24FB2CPATAGE3T7L1NBQQO1" localSheetId="27" hidden="1">#REF!</definedName>
    <definedName name="BEx1O24FB2CPATAGE3T7L1NBQQO1" localSheetId="18" hidden="1">#REF!</definedName>
    <definedName name="BEx1O24FB2CPATAGE3T7L1NBQQO1" localSheetId="30" hidden="1">#REF!</definedName>
    <definedName name="BEx1O24FB2CPATAGE3T7L1NBQQO1" localSheetId="4" hidden="1">#REF!</definedName>
    <definedName name="BEx1O24FB2CPATAGE3T7L1NBQQO1" localSheetId="14" hidden="1">#REF!</definedName>
    <definedName name="BEx1O24FB2CPATAGE3T7L1NBQQO1" localSheetId="6" hidden="1">#REF!</definedName>
    <definedName name="BEx1O24FB2CPATAGE3T7L1NBQQO1" localSheetId="7" hidden="1">#REF!</definedName>
    <definedName name="BEx1O24FB2CPATAGE3T7L1NBQQO1" localSheetId="8" hidden="1">#REF!</definedName>
    <definedName name="BEx1O24FB2CPATAGE3T7L1NBQQO1" localSheetId="9" hidden="1">#REF!</definedName>
    <definedName name="BEx1O24FB2CPATAGE3T7L1NBQQO1" localSheetId="10" hidden="1">#REF!</definedName>
    <definedName name="BEx1O24FB2CPATAGE3T7L1NBQQO1" localSheetId="11" hidden="1">#REF!</definedName>
    <definedName name="BEx1O24FB2CPATAGE3T7L1NBQQO1" localSheetId="12" hidden="1">#REF!</definedName>
    <definedName name="BEx1O24FB2CPATAGE3T7L1NBQQO1" localSheetId="13" hidden="1">#REF!</definedName>
    <definedName name="BEx1O24FB2CPATAGE3T7L1NBQQO1" localSheetId="17" hidden="1">#REF!</definedName>
    <definedName name="BEx1O24FB2CPATAGE3T7L1NBQQO1" localSheetId="16" hidden="1">#REF!</definedName>
    <definedName name="BEx1O24FB2CPATAGE3T7L1NBQQO1" hidden="1">#REF!</definedName>
    <definedName name="BEx1OLAZ915OGYWP0QP1QQWDLCRX" localSheetId="19" hidden="1">#REF!</definedName>
    <definedName name="BEx1OLAZ915OGYWP0QP1QQWDLCRX" localSheetId="27" hidden="1">#REF!</definedName>
    <definedName name="BEx1OLAZ915OGYWP0QP1QQWDLCRX" localSheetId="18" hidden="1">#REF!</definedName>
    <definedName name="BEx1OLAZ915OGYWP0QP1QQWDLCRX" localSheetId="30" hidden="1">#REF!</definedName>
    <definedName name="BEx1OLAZ915OGYWP0QP1QQWDLCRX" localSheetId="4" hidden="1">#REF!</definedName>
    <definedName name="BEx1OLAZ915OGYWP0QP1QQWDLCRX" localSheetId="14" hidden="1">#REF!</definedName>
    <definedName name="BEx1OLAZ915OGYWP0QP1QQWDLCRX" localSheetId="6" hidden="1">#REF!</definedName>
    <definedName name="BEx1OLAZ915OGYWP0QP1QQWDLCRX" localSheetId="7" hidden="1">#REF!</definedName>
    <definedName name="BEx1OLAZ915OGYWP0QP1QQWDLCRX" localSheetId="8" hidden="1">#REF!</definedName>
    <definedName name="BEx1OLAZ915OGYWP0QP1QQWDLCRX" localSheetId="9" hidden="1">#REF!</definedName>
    <definedName name="BEx1OLAZ915OGYWP0QP1QQWDLCRX" localSheetId="10" hidden="1">#REF!</definedName>
    <definedName name="BEx1OLAZ915OGYWP0QP1QQWDLCRX" localSheetId="11" hidden="1">#REF!</definedName>
    <definedName name="BEx1OLAZ915OGYWP0QP1QQWDLCRX" localSheetId="12" hidden="1">#REF!</definedName>
    <definedName name="BEx1OLAZ915OGYWP0QP1QQWDLCRX" localSheetId="13" hidden="1">#REF!</definedName>
    <definedName name="BEx1OLAZ915OGYWP0QP1QQWDLCRX" localSheetId="17" hidden="1">#REF!</definedName>
    <definedName name="BEx1OLAZ915OGYWP0QP1QQWDLCRX" localSheetId="16" hidden="1">#REF!</definedName>
    <definedName name="BEx1OLAZ915OGYWP0QP1QQWDLCRX" hidden="1">#REF!</definedName>
    <definedName name="BEx1OO5ER042IS6IC4TLDI75JNVH" localSheetId="19" hidden="1">#REF!</definedName>
    <definedName name="BEx1OO5ER042IS6IC4TLDI75JNVH" localSheetId="27" hidden="1">#REF!</definedName>
    <definedName name="BEx1OO5ER042IS6IC4TLDI75JNVH" localSheetId="18" hidden="1">#REF!</definedName>
    <definedName name="BEx1OO5ER042IS6IC4TLDI75JNVH" localSheetId="30" hidden="1">#REF!</definedName>
    <definedName name="BEx1OO5ER042IS6IC4TLDI75JNVH" localSheetId="4" hidden="1">#REF!</definedName>
    <definedName name="BEx1OO5ER042IS6IC4TLDI75JNVH" localSheetId="14" hidden="1">#REF!</definedName>
    <definedName name="BEx1OO5ER042IS6IC4TLDI75JNVH" localSheetId="6" hidden="1">#REF!</definedName>
    <definedName name="BEx1OO5ER042IS6IC4TLDI75JNVH" localSheetId="7" hidden="1">#REF!</definedName>
    <definedName name="BEx1OO5ER042IS6IC4TLDI75JNVH" localSheetId="8" hidden="1">#REF!</definedName>
    <definedName name="BEx1OO5ER042IS6IC4TLDI75JNVH" localSheetId="9" hidden="1">#REF!</definedName>
    <definedName name="BEx1OO5ER042IS6IC4TLDI75JNVH" localSheetId="10" hidden="1">#REF!</definedName>
    <definedName name="BEx1OO5ER042IS6IC4TLDI75JNVH" localSheetId="11" hidden="1">#REF!</definedName>
    <definedName name="BEx1OO5ER042IS6IC4TLDI75JNVH" localSheetId="12" hidden="1">#REF!</definedName>
    <definedName name="BEx1OO5ER042IS6IC4TLDI75JNVH" localSheetId="13" hidden="1">#REF!</definedName>
    <definedName name="BEx1OO5ER042IS6IC4TLDI75JNVH" localSheetId="17" hidden="1">#REF!</definedName>
    <definedName name="BEx1OO5ER042IS6IC4TLDI75JNVH" localSheetId="16" hidden="1">#REF!</definedName>
    <definedName name="BEx1OO5ER042IS6IC4TLDI75JNVH" hidden="1">#REF!</definedName>
    <definedName name="BEx1OTE54CBSUT8FWKRALEDCUWN4" localSheetId="19" hidden="1">#REF!</definedName>
    <definedName name="BEx1OTE54CBSUT8FWKRALEDCUWN4" localSheetId="27" hidden="1">#REF!</definedName>
    <definedName name="BEx1OTE54CBSUT8FWKRALEDCUWN4" localSheetId="18" hidden="1">#REF!</definedName>
    <definedName name="BEx1OTE54CBSUT8FWKRALEDCUWN4" localSheetId="30" hidden="1">#REF!</definedName>
    <definedName name="BEx1OTE54CBSUT8FWKRALEDCUWN4" localSheetId="4" hidden="1">#REF!</definedName>
    <definedName name="BEx1OTE54CBSUT8FWKRALEDCUWN4" localSheetId="14" hidden="1">#REF!</definedName>
    <definedName name="BEx1OTE54CBSUT8FWKRALEDCUWN4" localSheetId="6" hidden="1">#REF!</definedName>
    <definedName name="BEx1OTE54CBSUT8FWKRALEDCUWN4" localSheetId="7" hidden="1">#REF!</definedName>
    <definedName name="BEx1OTE54CBSUT8FWKRALEDCUWN4" localSheetId="8" hidden="1">#REF!</definedName>
    <definedName name="BEx1OTE54CBSUT8FWKRALEDCUWN4" localSheetId="9" hidden="1">#REF!</definedName>
    <definedName name="BEx1OTE54CBSUT8FWKRALEDCUWN4" localSheetId="10" hidden="1">#REF!</definedName>
    <definedName name="BEx1OTE54CBSUT8FWKRALEDCUWN4" localSheetId="11" hidden="1">#REF!</definedName>
    <definedName name="BEx1OTE54CBSUT8FWKRALEDCUWN4" localSheetId="12" hidden="1">#REF!</definedName>
    <definedName name="BEx1OTE54CBSUT8FWKRALEDCUWN4" localSheetId="13" hidden="1">#REF!</definedName>
    <definedName name="BEx1OTE54CBSUT8FWKRALEDCUWN4" localSheetId="17" hidden="1">#REF!</definedName>
    <definedName name="BEx1OTE54CBSUT8FWKRALEDCUWN4" localSheetId="16" hidden="1">#REF!</definedName>
    <definedName name="BEx1OTE54CBSUT8FWKRALEDCUWN4" hidden="1">#REF!</definedName>
    <definedName name="BEx1OVSMPADTX95QUOX34KZQ8EDY" localSheetId="19" hidden="1">#REF!</definedName>
    <definedName name="BEx1OVSMPADTX95QUOX34KZQ8EDY" localSheetId="27" hidden="1">#REF!</definedName>
    <definedName name="BEx1OVSMPADTX95QUOX34KZQ8EDY" localSheetId="18" hidden="1">#REF!</definedName>
    <definedName name="BEx1OVSMPADTX95QUOX34KZQ8EDY" localSheetId="30" hidden="1">#REF!</definedName>
    <definedName name="BEx1OVSMPADTX95QUOX34KZQ8EDY" localSheetId="4" hidden="1">#REF!</definedName>
    <definedName name="BEx1OVSMPADTX95QUOX34KZQ8EDY" localSheetId="14" hidden="1">#REF!</definedName>
    <definedName name="BEx1OVSMPADTX95QUOX34KZQ8EDY" localSheetId="6" hidden="1">#REF!</definedName>
    <definedName name="BEx1OVSMPADTX95QUOX34KZQ8EDY" localSheetId="7" hidden="1">#REF!</definedName>
    <definedName name="BEx1OVSMPADTX95QUOX34KZQ8EDY" localSheetId="8" hidden="1">#REF!</definedName>
    <definedName name="BEx1OVSMPADTX95QUOX34KZQ8EDY" localSheetId="9" hidden="1">#REF!</definedName>
    <definedName name="BEx1OVSMPADTX95QUOX34KZQ8EDY" localSheetId="10" hidden="1">#REF!</definedName>
    <definedName name="BEx1OVSMPADTX95QUOX34KZQ8EDY" localSheetId="11" hidden="1">#REF!</definedName>
    <definedName name="BEx1OVSMPADTX95QUOX34KZQ8EDY" localSheetId="12" hidden="1">#REF!</definedName>
    <definedName name="BEx1OVSMPADTX95QUOX34KZQ8EDY" localSheetId="13" hidden="1">#REF!</definedName>
    <definedName name="BEx1OVSMPADTX95QUOX34KZQ8EDY" localSheetId="17" hidden="1">#REF!</definedName>
    <definedName name="BEx1OVSMPADTX95QUOX34KZQ8EDY" localSheetId="16" hidden="1">#REF!</definedName>
    <definedName name="BEx1OVSMPADTX95QUOX34KZQ8EDY" hidden="1">#REF!</definedName>
    <definedName name="BEx1OWJJ0DP4628GCVVRQ9X0DRHQ" localSheetId="19" hidden="1">#REF!</definedName>
    <definedName name="BEx1OWJJ0DP4628GCVVRQ9X0DRHQ" localSheetId="27" hidden="1">#REF!</definedName>
    <definedName name="BEx1OWJJ0DP4628GCVVRQ9X0DRHQ" localSheetId="18" hidden="1">#REF!</definedName>
    <definedName name="BEx1OWJJ0DP4628GCVVRQ9X0DRHQ" localSheetId="30" hidden="1">#REF!</definedName>
    <definedName name="BEx1OWJJ0DP4628GCVVRQ9X0DRHQ" localSheetId="4" hidden="1">#REF!</definedName>
    <definedName name="BEx1OWJJ0DP4628GCVVRQ9X0DRHQ" localSheetId="14" hidden="1">#REF!</definedName>
    <definedName name="BEx1OWJJ0DP4628GCVVRQ9X0DRHQ" localSheetId="6" hidden="1">#REF!</definedName>
    <definedName name="BEx1OWJJ0DP4628GCVVRQ9X0DRHQ" localSheetId="7" hidden="1">#REF!</definedName>
    <definedName name="BEx1OWJJ0DP4628GCVVRQ9X0DRHQ" localSheetId="8" hidden="1">#REF!</definedName>
    <definedName name="BEx1OWJJ0DP4628GCVVRQ9X0DRHQ" localSheetId="9" hidden="1">#REF!</definedName>
    <definedName name="BEx1OWJJ0DP4628GCVVRQ9X0DRHQ" localSheetId="10" hidden="1">#REF!</definedName>
    <definedName name="BEx1OWJJ0DP4628GCVVRQ9X0DRHQ" localSheetId="11" hidden="1">#REF!</definedName>
    <definedName name="BEx1OWJJ0DP4628GCVVRQ9X0DRHQ" localSheetId="12" hidden="1">#REF!</definedName>
    <definedName name="BEx1OWJJ0DP4628GCVVRQ9X0DRHQ" localSheetId="13" hidden="1">#REF!</definedName>
    <definedName name="BEx1OWJJ0DP4628GCVVRQ9X0DRHQ" localSheetId="17" hidden="1">#REF!</definedName>
    <definedName name="BEx1OWJJ0DP4628GCVVRQ9X0DRHQ" localSheetId="16" hidden="1">#REF!</definedName>
    <definedName name="BEx1OWJJ0DP4628GCVVRQ9X0DRHQ" hidden="1">#REF!</definedName>
    <definedName name="BEx1OX544IO9FQJI7YYQGZCEHB3O" localSheetId="19" hidden="1">#REF!</definedName>
    <definedName name="BEx1OX544IO9FQJI7YYQGZCEHB3O" localSheetId="27" hidden="1">#REF!</definedName>
    <definedName name="BEx1OX544IO9FQJI7YYQGZCEHB3O" localSheetId="18" hidden="1">#REF!</definedName>
    <definedName name="BEx1OX544IO9FQJI7YYQGZCEHB3O" localSheetId="30" hidden="1">#REF!</definedName>
    <definedName name="BEx1OX544IO9FQJI7YYQGZCEHB3O" localSheetId="4" hidden="1">#REF!</definedName>
    <definedName name="BEx1OX544IO9FQJI7YYQGZCEHB3O" localSheetId="14" hidden="1">#REF!</definedName>
    <definedName name="BEx1OX544IO9FQJI7YYQGZCEHB3O" localSheetId="6" hidden="1">#REF!</definedName>
    <definedName name="BEx1OX544IO9FQJI7YYQGZCEHB3O" localSheetId="7" hidden="1">#REF!</definedName>
    <definedName name="BEx1OX544IO9FQJI7YYQGZCEHB3O" localSheetId="8" hidden="1">#REF!</definedName>
    <definedName name="BEx1OX544IO9FQJI7YYQGZCEHB3O" localSheetId="9" hidden="1">#REF!</definedName>
    <definedName name="BEx1OX544IO9FQJI7YYQGZCEHB3O" localSheetId="10" hidden="1">#REF!</definedName>
    <definedName name="BEx1OX544IO9FQJI7YYQGZCEHB3O" localSheetId="11" hidden="1">#REF!</definedName>
    <definedName name="BEx1OX544IO9FQJI7YYQGZCEHB3O" localSheetId="12" hidden="1">#REF!</definedName>
    <definedName name="BEx1OX544IO9FQJI7YYQGZCEHB3O" localSheetId="13" hidden="1">#REF!</definedName>
    <definedName name="BEx1OX544IO9FQJI7YYQGZCEHB3O" localSheetId="17" hidden="1">#REF!</definedName>
    <definedName name="BEx1OX544IO9FQJI7YYQGZCEHB3O" localSheetId="16" hidden="1">#REF!</definedName>
    <definedName name="BEx1OX544IO9FQJI7YYQGZCEHB3O" hidden="1">#REF!</definedName>
    <definedName name="BEx1OY6SVEUT2EQ26P7EKEND342G" localSheetId="19" hidden="1">#REF!</definedName>
    <definedName name="BEx1OY6SVEUT2EQ26P7EKEND342G" localSheetId="27" hidden="1">#REF!</definedName>
    <definedName name="BEx1OY6SVEUT2EQ26P7EKEND342G" localSheetId="18" hidden="1">#REF!</definedName>
    <definedName name="BEx1OY6SVEUT2EQ26P7EKEND342G" localSheetId="30" hidden="1">#REF!</definedName>
    <definedName name="BEx1OY6SVEUT2EQ26P7EKEND342G" localSheetId="4" hidden="1">#REF!</definedName>
    <definedName name="BEx1OY6SVEUT2EQ26P7EKEND342G" localSheetId="14" hidden="1">#REF!</definedName>
    <definedName name="BEx1OY6SVEUT2EQ26P7EKEND342G" localSheetId="6" hidden="1">#REF!</definedName>
    <definedName name="BEx1OY6SVEUT2EQ26P7EKEND342G" localSheetId="7" hidden="1">#REF!</definedName>
    <definedName name="BEx1OY6SVEUT2EQ26P7EKEND342G" localSheetId="8" hidden="1">#REF!</definedName>
    <definedName name="BEx1OY6SVEUT2EQ26P7EKEND342G" localSheetId="9" hidden="1">#REF!</definedName>
    <definedName name="BEx1OY6SVEUT2EQ26P7EKEND342G" localSheetId="10" hidden="1">#REF!</definedName>
    <definedName name="BEx1OY6SVEUT2EQ26P7EKEND342G" localSheetId="11" hidden="1">#REF!</definedName>
    <definedName name="BEx1OY6SVEUT2EQ26P7EKEND342G" localSheetId="12" hidden="1">#REF!</definedName>
    <definedName name="BEx1OY6SVEUT2EQ26P7EKEND342G" localSheetId="13" hidden="1">#REF!</definedName>
    <definedName name="BEx1OY6SVEUT2EQ26P7EKEND342G" localSheetId="17" hidden="1">#REF!</definedName>
    <definedName name="BEx1OY6SVEUT2EQ26P7EKEND342G" localSheetId="16" hidden="1">#REF!</definedName>
    <definedName name="BEx1OY6SVEUT2EQ26P7EKEND342G" hidden="1">#REF!</definedName>
    <definedName name="BEx1OYN1LPIPI12O9G6F7QAOS9T4" localSheetId="19" hidden="1">#REF!</definedName>
    <definedName name="BEx1OYN1LPIPI12O9G6F7QAOS9T4" localSheetId="27" hidden="1">#REF!</definedName>
    <definedName name="BEx1OYN1LPIPI12O9G6F7QAOS9T4" localSheetId="18" hidden="1">#REF!</definedName>
    <definedName name="BEx1OYN1LPIPI12O9G6F7QAOS9T4" localSheetId="30" hidden="1">#REF!</definedName>
    <definedName name="BEx1OYN1LPIPI12O9G6F7QAOS9T4" localSheetId="4" hidden="1">#REF!</definedName>
    <definedName name="BEx1OYN1LPIPI12O9G6F7QAOS9T4" localSheetId="14" hidden="1">#REF!</definedName>
    <definedName name="BEx1OYN1LPIPI12O9G6F7QAOS9T4" localSheetId="6" hidden="1">#REF!</definedName>
    <definedName name="BEx1OYN1LPIPI12O9G6F7QAOS9T4" localSheetId="7" hidden="1">#REF!</definedName>
    <definedName name="BEx1OYN1LPIPI12O9G6F7QAOS9T4" localSheetId="8" hidden="1">#REF!</definedName>
    <definedName name="BEx1OYN1LPIPI12O9G6F7QAOS9T4" localSheetId="9" hidden="1">#REF!</definedName>
    <definedName name="BEx1OYN1LPIPI12O9G6F7QAOS9T4" localSheetId="10" hidden="1">#REF!</definedName>
    <definedName name="BEx1OYN1LPIPI12O9G6F7QAOS9T4" localSheetId="11" hidden="1">#REF!</definedName>
    <definedName name="BEx1OYN1LPIPI12O9G6F7QAOS9T4" localSheetId="12" hidden="1">#REF!</definedName>
    <definedName name="BEx1OYN1LPIPI12O9G6F7QAOS9T4" localSheetId="13" hidden="1">#REF!</definedName>
    <definedName name="BEx1OYN1LPIPI12O9G6F7QAOS9T4" localSheetId="17" hidden="1">#REF!</definedName>
    <definedName name="BEx1OYN1LPIPI12O9G6F7QAOS9T4" localSheetId="16" hidden="1">#REF!</definedName>
    <definedName name="BEx1OYN1LPIPI12O9G6F7QAOS9T4" hidden="1">#REF!</definedName>
    <definedName name="BEx1P1HHKJA799O3YZXQAX6KFH58" localSheetId="19" hidden="1">#REF!</definedName>
    <definedName name="BEx1P1HHKJA799O3YZXQAX6KFH58" localSheetId="27" hidden="1">#REF!</definedName>
    <definedName name="BEx1P1HHKJA799O3YZXQAX6KFH58" localSheetId="18" hidden="1">#REF!</definedName>
    <definedName name="BEx1P1HHKJA799O3YZXQAX6KFH58" localSheetId="30" hidden="1">#REF!</definedName>
    <definedName name="BEx1P1HHKJA799O3YZXQAX6KFH58" localSheetId="4" hidden="1">#REF!</definedName>
    <definedName name="BEx1P1HHKJA799O3YZXQAX6KFH58" localSheetId="14" hidden="1">#REF!</definedName>
    <definedName name="BEx1P1HHKJA799O3YZXQAX6KFH58" localSheetId="6" hidden="1">#REF!</definedName>
    <definedName name="BEx1P1HHKJA799O3YZXQAX6KFH58" localSheetId="7" hidden="1">#REF!</definedName>
    <definedName name="BEx1P1HHKJA799O3YZXQAX6KFH58" localSheetId="8" hidden="1">#REF!</definedName>
    <definedName name="BEx1P1HHKJA799O3YZXQAX6KFH58" localSheetId="9" hidden="1">#REF!</definedName>
    <definedName name="BEx1P1HHKJA799O3YZXQAX6KFH58" localSheetId="10" hidden="1">#REF!</definedName>
    <definedName name="BEx1P1HHKJA799O3YZXQAX6KFH58" localSheetId="11" hidden="1">#REF!</definedName>
    <definedName name="BEx1P1HHKJA799O3YZXQAX6KFH58" localSheetId="12" hidden="1">#REF!</definedName>
    <definedName name="BEx1P1HHKJA799O3YZXQAX6KFH58" localSheetId="13" hidden="1">#REF!</definedName>
    <definedName name="BEx1P1HHKJA799O3YZXQAX6KFH58" localSheetId="17" hidden="1">#REF!</definedName>
    <definedName name="BEx1P1HHKJA799O3YZXQAX6KFH58" localSheetId="16" hidden="1">#REF!</definedName>
    <definedName name="BEx1P1HHKJA799O3YZXQAX6KFH58" hidden="1">#REF!</definedName>
    <definedName name="BEx1P34W467WGPOXPK292QFJIPHJ" localSheetId="19" hidden="1">#REF!</definedName>
    <definedName name="BEx1P34W467WGPOXPK292QFJIPHJ" localSheetId="27" hidden="1">#REF!</definedName>
    <definedName name="BEx1P34W467WGPOXPK292QFJIPHJ" localSheetId="18" hidden="1">#REF!</definedName>
    <definedName name="BEx1P34W467WGPOXPK292QFJIPHJ" localSheetId="30" hidden="1">#REF!</definedName>
    <definedName name="BEx1P34W467WGPOXPK292QFJIPHJ" localSheetId="4" hidden="1">#REF!</definedName>
    <definedName name="BEx1P34W467WGPOXPK292QFJIPHJ" localSheetId="14" hidden="1">#REF!</definedName>
    <definedName name="BEx1P34W467WGPOXPK292QFJIPHJ" localSheetId="6" hidden="1">#REF!</definedName>
    <definedName name="BEx1P34W467WGPOXPK292QFJIPHJ" localSheetId="7" hidden="1">#REF!</definedName>
    <definedName name="BEx1P34W467WGPOXPK292QFJIPHJ" localSheetId="8" hidden="1">#REF!</definedName>
    <definedName name="BEx1P34W467WGPOXPK292QFJIPHJ" localSheetId="9" hidden="1">#REF!</definedName>
    <definedName name="BEx1P34W467WGPOXPK292QFJIPHJ" localSheetId="10" hidden="1">#REF!</definedName>
    <definedName name="BEx1P34W467WGPOXPK292QFJIPHJ" localSheetId="11" hidden="1">#REF!</definedName>
    <definedName name="BEx1P34W467WGPOXPK292QFJIPHJ" localSheetId="12" hidden="1">#REF!</definedName>
    <definedName name="BEx1P34W467WGPOXPK292QFJIPHJ" localSheetId="13" hidden="1">#REF!</definedName>
    <definedName name="BEx1P34W467WGPOXPK292QFJIPHJ" localSheetId="17" hidden="1">#REF!</definedName>
    <definedName name="BEx1P34W467WGPOXPK292QFJIPHJ" localSheetId="16" hidden="1">#REF!</definedName>
    <definedName name="BEx1P34W467WGPOXPK292QFJIPHJ" hidden="1">#REF!</definedName>
    <definedName name="BEx1P76FRYAB1BWA5RJS4KOB3G9I" localSheetId="19" hidden="1">#REF!</definedName>
    <definedName name="BEx1P76FRYAB1BWA5RJS4KOB3G9I" localSheetId="27" hidden="1">#REF!</definedName>
    <definedName name="BEx1P76FRYAB1BWA5RJS4KOB3G9I" localSheetId="18" hidden="1">#REF!</definedName>
    <definedName name="BEx1P76FRYAB1BWA5RJS4KOB3G9I" localSheetId="30" hidden="1">#REF!</definedName>
    <definedName name="BEx1P76FRYAB1BWA5RJS4KOB3G9I" localSheetId="4" hidden="1">#REF!</definedName>
    <definedName name="BEx1P76FRYAB1BWA5RJS4KOB3G9I" localSheetId="14" hidden="1">#REF!</definedName>
    <definedName name="BEx1P76FRYAB1BWA5RJS4KOB3G9I" localSheetId="6" hidden="1">#REF!</definedName>
    <definedName name="BEx1P76FRYAB1BWA5RJS4KOB3G9I" localSheetId="7" hidden="1">#REF!</definedName>
    <definedName name="BEx1P76FRYAB1BWA5RJS4KOB3G9I" localSheetId="8" hidden="1">#REF!</definedName>
    <definedName name="BEx1P76FRYAB1BWA5RJS4KOB3G9I" localSheetId="9" hidden="1">#REF!</definedName>
    <definedName name="BEx1P76FRYAB1BWA5RJS4KOB3G9I" localSheetId="10" hidden="1">#REF!</definedName>
    <definedName name="BEx1P76FRYAB1BWA5RJS4KOB3G9I" localSheetId="11" hidden="1">#REF!</definedName>
    <definedName name="BEx1P76FRYAB1BWA5RJS4KOB3G9I" localSheetId="12" hidden="1">#REF!</definedName>
    <definedName name="BEx1P76FRYAB1BWA5RJS4KOB3G9I" localSheetId="13" hidden="1">#REF!</definedName>
    <definedName name="BEx1P76FRYAB1BWA5RJS4KOB3G9I" localSheetId="17" hidden="1">#REF!</definedName>
    <definedName name="BEx1P76FRYAB1BWA5RJS4KOB3G9I" localSheetId="16" hidden="1">#REF!</definedName>
    <definedName name="BEx1P76FRYAB1BWA5RJS4KOB3G9I" hidden="1">#REF!</definedName>
    <definedName name="BEx1P7S1J4TKGVJ43C2Q2R3M9WRB" localSheetId="19" hidden="1">#REF!</definedName>
    <definedName name="BEx1P7S1J4TKGVJ43C2Q2R3M9WRB" localSheetId="27" hidden="1">#REF!</definedName>
    <definedName name="BEx1P7S1J4TKGVJ43C2Q2R3M9WRB" localSheetId="18" hidden="1">#REF!</definedName>
    <definedName name="BEx1P7S1J4TKGVJ43C2Q2R3M9WRB" localSheetId="30" hidden="1">#REF!</definedName>
    <definedName name="BEx1P7S1J4TKGVJ43C2Q2R3M9WRB" localSheetId="4" hidden="1">#REF!</definedName>
    <definedName name="BEx1P7S1J4TKGVJ43C2Q2R3M9WRB" localSheetId="14" hidden="1">#REF!</definedName>
    <definedName name="BEx1P7S1J4TKGVJ43C2Q2R3M9WRB" localSheetId="6" hidden="1">#REF!</definedName>
    <definedName name="BEx1P7S1J4TKGVJ43C2Q2R3M9WRB" localSheetId="7" hidden="1">#REF!</definedName>
    <definedName name="BEx1P7S1J4TKGVJ43C2Q2R3M9WRB" localSheetId="8" hidden="1">#REF!</definedName>
    <definedName name="BEx1P7S1J4TKGVJ43C2Q2R3M9WRB" localSheetId="9" hidden="1">#REF!</definedName>
    <definedName name="BEx1P7S1J4TKGVJ43C2Q2R3M9WRB" localSheetId="10" hidden="1">#REF!</definedName>
    <definedName name="BEx1P7S1J4TKGVJ43C2Q2R3M9WRB" localSheetId="11" hidden="1">#REF!</definedName>
    <definedName name="BEx1P7S1J4TKGVJ43C2Q2R3M9WRB" localSheetId="12" hidden="1">#REF!</definedName>
    <definedName name="BEx1P7S1J4TKGVJ43C2Q2R3M9WRB" localSheetId="13" hidden="1">#REF!</definedName>
    <definedName name="BEx1P7S1J4TKGVJ43C2Q2R3M9WRB" localSheetId="17" hidden="1">#REF!</definedName>
    <definedName name="BEx1P7S1J4TKGVJ43C2Q2R3M9WRB" localSheetId="16" hidden="1">#REF!</definedName>
    <definedName name="BEx1P7S1J4TKGVJ43C2Q2R3M9WRB" hidden="1">#REF!</definedName>
    <definedName name="BEx1P8OF6WY3IH8SO71KQOU83V3Y" localSheetId="19" hidden="1">#REF!</definedName>
    <definedName name="BEx1P8OF6WY3IH8SO71KQOU83V3Y" localSheetId="27" hidden="1">#REF!</definedName>
    <definedName name="BEx1P8OF6WY3IH8SO71KQOU83V3Y" localSheetId="18" hidden="1">#REF!</definedName>
    <definedName name="BEx1P8OF6WY3IH8SO71KQOU83V3Y" localSheetId="30" hidden="1">#REF!</definedName>
    <definedName name="BEx1P8OF6WY3IH8SO71KQOU83V3Y" localSheetId="4" hidden="1">#REF!</definedName>
    <definedName name="BEx1P8OF6WY3IH8SO71KQOU83V3Y" localSheetId="14" hidden="1">#REF!</definedName>
    <definedName name="BEx1P8OF6WY3IH8SO71KQOU83V3Y" localSheetId="6" hidden="1">#REF!</definedName>
    <definedName name="BEx1P8OF6WY3IH8SO71KQOU83V3Y" localSheetId="7" hidden="1">#REF!</definedName>
    <definedName name="BEx1P8OF6WY3IH8SO71KQOU83V3Y" localSheetId="8" hidden="1">#REF!</definedName>
    <definedName name="BEx1P8OF6WY3IH8SO71KQOU83V3Y" localSheetId="9" hidden="1">#REF!</definedName>
    <definedName name="BEx1P8OF6WY3IH8SO71KQOU83V3Y" localSheetId="10" hidden="1">#REF!</definedName>
    <definedName name="BEx1P8OF6WY3IH8SO71KQOU83V3Y" localSheetId="11" hidden="1">#REF!</definedName>
    <definedName name="BEx1P8OF6WY3IH8SO71KQOU83V3Y" localSheetId="12" hidden="1">#REF!</definedName>
    <definedName name="BEx1P8OF6WY3IH8SO71KQOU83V3Y" localSheetId="13" hidden="1">#REF!</definedName>
    <definedName name="BEx1P8OF6WY3IH8SO71KQOU83V3Y" localSheetId="17" hidden="1">#REF!</definedName>
    <definedName name="BEx1P8OF6WY3IH8SO71KQOU83V3Y" localSheetId="16" hidden="1">#REF!</definedName>
    <definedName name="BEx1P8OF6WY3IH8SO71KQOU83V3Y" hidden="1">#REF!</definedName>
    <definedName name="BEx1PA11BLPVZM8RC5BL46WX8YB5" localSheetId="19" hidden="1">#REF!</definedName>
    <definedName name="BEx1PA11BLPVZM8RC5BL46WX8YB5" localSheetId="27" hidden="1">#REF!</definedName>
    <definedName name="BEx1PA11BLPVZM8RC5BL46WX8YB5" localSheetId="18" hidden="1">#REF!</definedName>
    <definedName name="BEx1PA11BLPVZM8RC5BL46WX8YB5" localSheetId="30" hidden="1">#REF!</definedName>
    <definedName name="BEx1PA11BLPVZM8RC5BL46WX8YB5" localSheetId="4" hidden="1">#REF!</definedName>
    <definedName name="BEx1PA11BLPVZM8RC5BL46WX8YB5" localSheetId="14" hidden="1">#REF!</definedName>
    <definedName name="BEx1PA11BLPVZM8RC5BL46WX8YB5" localSheetId="6" hidden="1">#REF!</definedName>
    <definedName name="BEx1PA11BLPVZM8RC5BL46WX8YB5" localSheetId="7" hidden="1">#REF!</definedName>
    <definedName name="BEx1PA11BLPVZM8RC5BL46WX8YB5" localSheetId="8" hidden="1">#REF!</definedName>
    <definedName name="BEx1PA11BLPVZM8RC5BL46WX8YB5" localSheetId="9" hidden="1">#REF!</definedName>
    <definedName name="BEx1PA11BLPVZM8RC5BL46WX8YB5" localSheetId="10" hidden="1">#REF!</definedName>
    <definedName name="BEx1PA11BLPVZM8RC5BL46WX8YB5" localSheetId="11" hidden="1">#REF!</definedName>
    <definedName name="BEx1PA11BLPVZM8RC5BL46WX8YB5" localSheetId="12" hidden="1">#REF!</definedName>
    <definedName name="BEx1PA11BLPVZM8RC5BL46WX8YB5" localSheetId="13" hidden="1">#REF!</definedName>
    <definedName name="BEx1PA11BLPVZM8RC5BL46WX8YB5" localSheetId="17" hidden="1">#REF!</definedName>
    <definedName name="BEx1PA11BLPVZM8RC5BL46WX8YB5" localSheetId="16" hidden="1">#REF!</definedName>
    <definedName name="BEx1PA11BLPVZM8RC5BL46WX8YB5" hidden="1">#REF!</definedName>
    <definedName name="BEx1PAMMMZTO2BTR6YLZ9ASMPS4N" localSheetId="19" hidden="1">#REF!</definedName>
    <definedName name="BEx1PAMMMZTO2BTR6YLZ9ASMPS4N" localSheetId="27" hidden="1">#REF!</definedName>
    <definedName name="BEx1PAMMMZTO2BTR6YLZ9ASMPS4N" localSheetId="18" hidden="1">#REF!</definedName>
    <definedName name="BEx1PAMMMZTO2BTR6YLZ9ASMPS4N" localSheetId="30" hidden="1">#REF!</definedName>
    <definedName name="BEx1PAMMMZTO2BTR6YLZ9ASMPS4N" localSheetId="4" hidden="1">#REF!</definedName>
    <definedName name="BEx1PAMMMZTO2BTR6YLZ9ASMPS4N" localSheetId="14" hidden="1">#REF!</definedName>
    <definedName name="BEx1PAMMMZTO2BTR6YLZ9ASMPS4N" localSheetId="6" hidden="1">#REF!</definedName>
    <definedName name="BEx1PAMMMZTO2BTR6YLZ9ASMPS4N" localSheetId="7" hidden="1">#REF!</definedName>
    <definedName name="BEx1PAMMMZTO2BTR6YLZ9ASMPS4N" localSheetId="8" hidden="1">#REF!</definedName>
    <definedName name="BEx1PAMMMZTO2BTR6YLZ9ASMPS4N" localSheetId="9" hidden="1">#REF!</definedName>
    <definedName name="BEx1PAMMMZTO2BTR6YLZ9ASMPS4N" localSheetId="10" hidden="1">#REF!</definedName>
    <definedName name="BEx1PAMMMZTO2BTR6YLZ9ASMPS4N" localSheetId="11" hidden="1">#REF!</definedName>
    <definedName name="BEx1PAMMMZTO2BTR6YLZ9ASMPS4N" localSheetId="12" hidden="1">#REF!</definedName>
    <definedName name="BEx1PAMMMZTO2BTR6YLZ9ASMPS4N" localSheetId="13" hidden="1">#REF!</definedName>
    <definedName name="BEx1PAMMMZTO2BTR6YLZ9ASMPS4N" localSheetId="17" hidden="1">#REF!</definedName>
    <definedName name="BEx1PAMMMZTO2BTR6YLZ9ASMPS4N" localSheetId="16" hidden="1">#REF!</definedName>
    <definedName name="BEx1PAMMMZTO2BTR6YLZ9ASMPS4N" hidden="1">#REF!</definedName>
    <definedName name="BEx1PBZ4BEFIPGMQXT9T8S4PZ2IM" localSheetId="19" hidden="1">#REF!</definedName>
    <definedName name="BEx1PBZ4BEFIPGMQXT9T8S4PZ2IM" localSheetId="27" hidden="1">#REF!</definedName>
    <definedName name="BEx1PBZ4BEFIPGMQXT9T8S4PZ2IM" localSheetId="18" hidden="1">#REF!</definedName>
    <definedName name="BEx1PBZ4BEFIPGMQXT9T8S4PZ2IM" localSheetId="30" hidden="1">#REF!</definedName>
    <definedName name="BEx1PBZ4BEFIPGMQXT9T8S4PZ2IM" localSheetId="4" hidden="1">#REF!</definedName>
    <definedName name="BEx1PBZ4BEFIPGMQXT9T8S4PZ2IM" localSheetId="14" hidden="1">#REF!</definedName>
    <definedName name="BEx1PBZ4BEFIPGMQXT9T8S4PZ2IM" localSheetId="6" hidden="1">#REF!</definedName>
    <definedName name="BEx1PBZ4BEFIPGMQXT9T8S4PZ2IM" localSheetId="7" hidden="1">#REF!</definedName>
    <definedName name="BEx1PBZ4BEFIPGMQXT9T8S4PZ2IM" localSheetId="8" hidden="1">#REF!</definedName>
    <definedName name="BEx1PBZ4BEFIPGMQXT9T8S4PZ2IM" localSheetId="9" hidden="1">#REF!</definedName>
    <definedName name="BEx1PBZ4BEFIPGMQXT9T8S4PZ2IM" localSheetId="10" hidden="1">#REF!</definedName>
    <definedName name="BEx1PBZ4BEFIPGMQXT9T8S4PZ2IM" localSheetId="11" hidden="1">#REF!</definedName>
    <definedName name="BEx1PBZ4BEFIPGMQXT9T8S4PZ2IM" localSheetId="12" hidden="1">#REF!</definedName>
    <definedName name="BEx1PBZ4BEFIPGMQXT9T8S4PZ2IM" localSheetId="13" hidden="1">#REF!</definedName>
    <definedName name="BEx1PBZ4BEFIPGMQXT9T8S4PZ2IM" localSheetId="17" hidden="1">#REF!</definedName>
    <definedName name="BEx1PBZ4BEFIPGMQXT9T8S4PZ2IM" localSheetId="16" hidden="1">#REF!</definedName>
    <definedName name="BEx1PBZ4BEFIPGMQXT9T8S4PZ2IM" hidden="1">#REF!</definedName>
    <definedName name="BEx1PJMAAUI73DAR3XUON2UMXTBS" localSheetId="19" hidden="1">#REF!</definedName>
    <definedName name="BEx1PJMAAUI73DAR3XUON2UMXTBS" localSheetId="27" hidden="1">#REF!</definedName>
    <definedName name="BEx1PJMAAUI73DAR3XUON2UMXTBS" localSheetId="18" hidden="1">#REF!</definedName>
    <definedName name="BEx1PJMAAUI73DAR3XUON2UMXTBS" localSheetId="30" hidden="1">#REF!</definedName>
    <definedName name="BEx1PJMAAUI73DAR3XUON2UMXTBS" localSheetId="4" hidden="1">#REF!</definedName>
    <definedName name="BEx1PJMAAUI73DAR3XUON2UMXTBS" localSheetId="14" hidden="1">#REF!</definedName>
    <definedName name="BEx1PJMAAUI73DAR3XUON2UMXTBS" localSheetId="6" hidden="1">#REF!</definedName>
    <definedName name="BEx1PJMAAUI73DAR3XUON2UMXTBS" localSheetId="7" hidden="1">#REF!</definedName>
    <definedName name="BEx1PJMAAUI73DAR3XUON2UMXTBS" localSheetId="8" hidden="1">#REF!</definedName>
    <definedName name="BEx1PJMAAUI73DAR3XUON2UMXTBS" localSheetId="9" hidden="1">#REF!</definedName>
    <definedName name="BEx1PJMAAUI73DAR3XUON2UMXTBS" localSheetId="10" hidden="1">#REF!</definedName>
    <definedName name="BEx1PJMAAUI73DAR3XUON2UMXTBS" localSheetId="11" hidden="1">#REF!</definedName>
    <definedName name="BEx1PJMAAUI73DAR3XUON2UMXTBS" localSheetId="12" hidden="1">#REF!</definedName>
    <definedName name="BEx1PJMAAUI73DAR3XUON2UMXTBS" localSheetId="13" hidden="1">#REF!</definedName>
    <definedName name="BEx1PJMAAUI73DAR3XUON2UMXTBS" localSheetId="17" hidden="1">#REF!</definedName>
    <definedName name="BEx1PJMAAUI73DAR3XUON2UMXTBS" localSheetId="16" hidden="1">#REF!</definedName>
    <definedName name="BEx1PJMAAUI73DAR3XUON2UMXTBS" hidden="1">#REF!</definedName>
    <definedName name="BEx1PLF2CFSXBZPVI6CJ534EIJDN" localSheetId="19" hidden="1">#REF!</definedName>
    <definedName name="BEx1PLF2CFSXBZPVI6CJ534EIJDN" localSheetId="27" hidden="1">#REF!</definedName>
    <definedName name="BEx1PLF2CFSXBZPVI6CJ534EIJDN" localSheetId="18" hidden="1">#REF!</definedName>
    <definedName name="BEx1PLF2CFSXBZPVI6CJ534EIJDN" localSheetId="30" hidden="1">#REF!</definedName>
    <definedName name="BEx1PLF2CFSXBZPVI6CJ534EIJDN" localSheetId="4" hidden="1">#REF!</definedName>
    <definedName name="BEx1PLF2CFSXBZPVI6CJ534EIJDN" localSheetId="14" hidden="1">#REF!</definedName>
    <definedName name="BEx1PLF2CFSXBZPVI6CJ534EIJDN" localSheetId="6" hidden="1">#REF!</definedName>
    <definedName name="BEx1PLF2CFSXBZPVI6CJ534EIJDN" localSheetId="7" hidden="1">#REF!</definedName>
    <definedName name="BEx1PLF2CFSXBZPVI6CJ534EIJDN" localSheetId="8" hidden="1">#REF!</definedName>
    <definedName name="BEx1PLF2CFSXBZPVI6CJ534EIJDN" localSheetId="9" hidden="1">#REF!</definedName>
    <definedName name="BEx1PLF2CFSXBZPVI6CJ534EIJDN" localSheetId="10" hidden="1">#REF!</definedName>
    <definedName name="BEx1PLF2CFSXBZPVI6CJ534EIJDN" localSheetId="11" hidden="1">#REF!</definedName>
    <definedName name="BEx1PLF2CFSXBZPVI6CJ534EIJDN" localSheetId="12" hidden="1">#REF!</definedName>
    <definedName name="BEx1PLF2CFSXBZPVI6CJ534EIJDN" localSheetId="13" hidden="1">#REF!</definedName>
    <definedName name="BEx1PLF2CFSXBZPVI6CJ534EIJDN" localSheetId="17" hidden="1">#REF!</definedName>
    <definedName name="BEx1PLF2CFSXBZPVI6CJ534EIJDN" localSheetId="16" hidden="1">#REF!</definedName>
    <definedName name="BEx1PLF2CFSXBZPVI6CJ534EIJDN" hidden="1">#REF!</definedName>
    <definedName name="BEx1PMWZB2DO6EM9BKLUICZJ65HD" localSheetId="19" hidden="1">#REF!</definedName>
    <definedName name="BEx1PMWZB2DO6EM9BKLUICZJ65HD" localSheetId="27" hidden="1">#REF!</definedName>
    <definedName name="BEx1PMWZB2DO6EM9BKLUICZJ65HD" localSheetId="18" hidden="1">#REF!</definedName>
    <definedName name="BEx1PMWZB2DO6EM9BKLUICZJ65HD" localSheetId="30" hidden="1">#REF!</definedName>
    <definedName name="BEx1PMWZB2DO6EM9BKLUICZJ65HD" localSheetId="4" hidden="1">#REF!</definedName>
    <definedName name="BEx1PMWZB2DO6EM9BKLUICZJ65HD" localSheetId="14" hidden="1">#REF!</definedName>
    <definedName name="BEx1PMWZB2DO6EM9BKLUICZJ65HD" localSheetId="6" hidden="1">#REF!</definedName>
    <definedName name="BEx1PMWZB2DO6EM9BKLUICZJ65HD" localSheetId="7" hidden="1">#REF!</definedName>
    <definedName name="BEx1PMWZB2DO6EM9BKLUICZJ65HD" localSheetId="8" hidden="1">#REF!</definedName>
    <definedName name="BEx1PMWZB2DO6EM9BKLUICZJ65HD" localSheetId="9" hidden="1">#REF!</definedName>
    <definedName name="BEx1PMWZB2DO6EM9BKLUICZJ65HD" localSheetId="10" hidden="1">#REF!</definedName>
    <definedName name="BEx1PMWZB2DO6EM9BKLUICZJ65HD" localSheetId="11" hidden="1">#REF!</definedName>
    <definedName name="BEx1PMWZB2DO6EM9BKLUICZJ65HD" localSheetId="12" hidden="1">#REF!</definedName>
    <definedName name="BEx1PMWZB2DO6EM9BKLUICZJ65HD" localSheetId="13" hidden="1">#REF!</definedName>
    <definedName name="BEx1PMWZB2DO6EM9BKLUICZJ65HD" localSheetId="17" hidden="1">#REF!</definedName>
    <definedName name="BEx1PMWZB2DO6EM9BKLUICZJ65HD" localSheetId="16" hidden="1">#REF!</definedName>
    <definedName name="BEx1PMWZB2DO6EM9BKLUICZJ65HD" hidden="1">#REF!</definedName>
    <definedName name="BEx1PU3X6U0EVLY9569KVBPAH7XU" localSheetId="19" hidden="1">#REF!</definedName>
    <definedName name="BEx1PU3X6U0EVLY9569KVBPAH7XU" localSheetId="27" hidden="1">#REF!</definedName>
    <definedName name="BEx1PU3X6U0EVLY9569KVBPAH7XU" localSheetId="18" hidden="1">#REF!</definedName>
    <definedName name="BEx1PU3X6U0EVLY9569KVBPAH7XU" localSheetId="30" hidden="1">#REF!</definedName>
    <definedName name="BEx1PU3X6U0EVLY9569KVBPAH7XU" localSheetId="4" hidden="1">#REF!</definedName>
    <definedName name="BEx1PU3X6U0EVLY9569KVBPAH7XU" localSheetId="14" hidden="1">#REF!</definedName>
    <definedName name="BEx1PU3X6U0EVLY9569KVBPAH7XU" localSheetId="6" hidden="1">#REF!</definedName>
    <definedName name="BEx1PU3X6U0EVLY9569KVBPAH7XU" localSheetId="7" hidden="1">#REF!</definedName>
    <definedName name="BEx1PU3X6U0EVLY9569KVBPAH7XU" localSheetId="8" hidden="1">#REF!</definedName>
    <definedName name="BEx1PU3X6U0EVLY9569KVBPAH7XU" localSheetId="9" hidden="1">#REF!</definedName>
    <definedName name="BEx1PU3X6U0EVLY9569KVBPAH7XU" localSheetId="10" hidden="1">#REF!</definedName>
    <definedName name="BEx1PU3X6U0EVLY9569KVBPAH7XU" localSheetId="11" hidden="1">#REF!</definedName>
    <definedName name="BEx1PU3X6U0EVLY9569KVBPAH7XU" localSheetId="12" hidden="1">#REF!</definedName>
    <definedName name="BEx1PU3X6U0EVLY9569KVBPAH7XU" localSheetId="13" hidden="1">#REF!</definedName>
    <definedName name="BEx1PU3X6U0EVLY9569KVBPAH7XU" localSheetId="17" hidden="1">#REF!</definedName>
    <definedName name="BEx1PU3X6U0EVLY9569KVBPAH7XU" localSheetId="16" hidden="1">#REF!</definedName>
    <definedName name="BEx1PU3X6U0EVLY9569KVBPAH7XU" hidden="1">#REF!</definedName>
    <definedName name="BEx1Q9OV5AOW28OUGRFCD3ZFVWC3" localSheetId="19" hidden="1">#REF!</definedName>
    <definedName name="BEx1Q9OV5AOW28OUGRFCD3ZFVWC3" localSheetId="27" hidden="1">#REF!</definedName>
    <definedName name="BEx1Q9OV5AOW28OUGRFCD3ZFVWC3" localSheetId="18" hidden="1">#REF!</definedName>
    <definedName name="BEx1Q9OV5AOW28OUGRFCD3ZFVWC3" localSheetId="30" hidden="1">#REF!</definedName>
    <definedName name="BEx1Q9OV5AOW28OUGRFCD3ZFVWC3" localSheetId="4" hidden="1">#REF!</definedName>
    <definedName name="BEx1Q9OV5AOW28OUGRFCD3ZFVWC3" localSheetId="14" hidden="1">#REF!</definedName>
    <definedName name="BEx1Q9OV5AOW28OUGRFCD3ZFVWC3" localSheetId="6" hidden="1">#REF!</definedName>
    <definedName name="BEx1Q9OV5AOW28OUGRFCD3ZFVWC3" localSheetId="7" hidden="1">#REF!</definedName>
    <definedName name="BEx1Q9OV5AOW28OUGRFCD3ZFVWC3" localSheetId="8" hidden="1">#REF!</definedName>
    <definedName name="BEx1Q9OV5AOW28OUGRFCD3ZFVWC3" localSheetId="9" hidden="1">#REF!</definedName>
    <definedName name="BEx1Q9OV5AOW28OUGRFCD3ZFVWC3" localSheetId="10" hidden="1">#REF!</definedName>
    <definedName name="BEx1Q9OV5AOW28OUGRFCD3ZFVWC3" localSheetId="11" hidden="1">#REF!</definedName>
    <definedName name="BEx1Q9OV5AOW28OUGRFCD3ZFVWC3" localSheetId="12" hidden="1">#REF!</definedName>
    <definedName name="BEx1Q9OV5AOW28OUGRFCD3ZFVWC3" localSheetId="13" hidden="1">#REF!</definedName>
    <definedName name="BEx1Q9OV5AOW28OUGRFCD3ZFVWC3" localSheetId="17" hidden="1">#REF!</definedName>
    <definedName name="BEx1Q9OV5AOW28OUGRFCD3ZFVWC3" localSheetId="16" hidden="1">#REF!</definedName>
    <definedName name="BEx1Q9OV5AOW28OUGRFCD3ZFVWC3" hidden="1">#REF!</definedName>
    <definedName name="BEx1QA54J2A4I7IBQR19BTY28ZMR" localSheetId="19" hidden="1">#REF!</definedName>
    <definedName name="BEx1QA54J2A4I7IBQR19BTY28ZMR" localSheetId="27" hidden="1">#REF!</definedName>
    <definedName name="BEx1QA54J2A4I7IBQR19BTY28ZMR" localSheetId="18" hidden="1">#REF!</definedName>
    <definedName name="BEx1QA54J2A4I7IBQR19BTY28ZMR" localSheetId="30" hidden="1">#REF!</definedName>
    <definedName name="BEx1QA54J2A4I7IBQR19BTY28ZMR" localSheetId="4" hidden="1">#REF!</definedName>
    <definedName name="BEx1QA54J2A4I7IBQR19BTY28ZMR" localSheetId="14" hidden="1">#REF!</definedName>
    <definedName name="BEx1QA54J2A4I7IBQR19BTY28ZMR" localSheetId="6" hidden="1">#REF!</definedName>
    <definedName name="BEx1QA54J2A4I7IBQR19BTY28ZMR" localSheetId="7" hidden="1">#REF!</definedName>
    <definedName name="BEx1QA54J2A4I7IBQR19BTY28ZMR" localSheetId="8" hidden="1">#REF!</definedName>
    <definedName name="BEx1QA54J2A4I7IBQR19BTY28ZMR" localSheetId="9" hidden="1">#REF!</definedName>
    <definedName name="BEx1QA54J2A4I7IBQR19BTY28ZMR" localSheetId="10" hidden="1">#REF!</definedName>
    <definedName name="BEx1QA54J2A4I7IBQR19BTY28ZMR" localSheetId="11" hidden="1">#REF!</definedName>
    <definedName name="BEx1QA54J2A4I7IBQR19BTY28ZMR" localSheetId="12" hidden="1">#REF!</definedName>
    <definedName name="BEx1QA54J2A4I7IBQR19BTY28ZMR" localSheetId="13" hidden="1">#REF!</definedName>
    <definedName name="BEx1QA54J2A4I7IBQR19BTY28ZMR" localSheetId="17" hidden="1">#REF!</definedName>
    <definedName name="BEx1QA54J2A4I7IBQR19BTY28ZMR" localSheetId="16" hidden="1">#REF!</definedName>
    <definedName name="BEx1QA54J2A4I7IBQR19BTY28ZMR" hidden="1">#REF!</definedName>
    <definedName name="BEx1QD50TNYYZ6YO943BWHPB9UD9" localSheetId="19" hidden="1">#REF!</definedName>
    <definedName name="BEx1QD50TNYYZ6YO943BWHPB9UD9" localSheetId="27" hidden="1">#REF!</definedName>
    <definedName name="BEx1QD50TNYYZ6YO943BWHPB9UD9" localSheetId="18" hidden="1">#REF!</definedName>
    <definedName name="BEx1QD50TNYYZ6YO943BWHPB9UD9" localSheetId="30" hidden="1">#REF!</definedName>
    <definedName name="BEx1QD50TNYYZ6YO943BWHPB9UD9" localSheetId="4" hidden="1">#REF!</definedName>
    <definedName name="BEx1QD50TNYYZ6YO943BWHPB9UD9" localSheetId="14" hidden="1">#REF!</definedName>
    <definedName name="BEx1QD50TNYYZ6YO943BWHPB9UD9" localSheetId="6" hidden="1">#REF!</definedName>
    <definedName name="BEx1QD50TNYYZ6YO943BWHPB9UD9" localSheetId="7" hidden="1">#REF!</definedName>
    <definedName name="BEx1QD50TNYYZ6YO943BWHPB9UD9" localSheetId="8" hidden="1">#REF!</definedName>
    <definedName name="BEx1QD50TNYYZ6YO943BWHPB9UD9" localSheetId="9" hidden="1">#REF!</definedName>
    <definedName name="BEx1QD50TNYYZ6YO943BWHPB9UD9" localSheetId="10" hidden="1">#REF!</definedName>
    <definedName name="BEx1QD50TNYYZ6YO943BWHPB9UD9" localSheetId="11" hidden="1">#REF!</definedName>
    <definedName name="BEx1QD50TNYYZ6YO943BWHPB9UD9" localSheetId="12" hidden="1">#REF!</definedName>
    <definedName name="BEx1QD50TNYYZ6YO943BWHPB9UD9" localSheetId="13" hidden="1">#REF!</definedName>
    <definedName name="BEx1QD50TNYYZ6YO943BWHPB9UD9" localSheetId="17" hidden="1">#REF!</definedName>
    <definedName name="BEx1QD50TNYYZ6YO943BWHPB9UD9" localSheetId="16" hidden="1">#REF!</definedName>
    <definedName name="BEx1QD50TNYYZ6YO943BWHPB9UD9" hidden="1">#REF!</definedName>
    <definedName name="BEx1QMQAHG3KQUK59DVM68SWKZIZ" localSheetId="19" hidden="1">#REF!</definedName>
    <definedName name="BEx1QMQAHG3KQUK59DVM68SWKZIZ" localSheetId="27" hidden="1">#REF!</definedName>
    <definedName name="BEx1QMQAHG3KQUK59DVM68SWKZIZ" localSheetId="18" hidden="1">#REF!</definedName>
    <definedName name="BEx1QMQAHG3KQUK59DVM68SWKZIZ" localSheetId="30" hidden="1">#REF!</definedName>
    <definedName name="BEx1QMQAHG3KQUK59DVM68SWKZIZ" localSheetId="4" hidden="1">#REF!</definedName>
    <definedName name="BEx1QMQAHG3KQUK59DVM68SWKZIZ" localSheetId="14" hidden="1">#REF!</definedName>
    <definedName name="BEx1QMQAHG3KQUK59DVM68SWKZIZ" localSheetId="6" hidden="1">#REF!</definedName>
    <definedName name="BEx1QMQAHG3KQUK59DVM68SWKZIZ" localSheetId="7" hidden="1">#REF!</definedName>
    <definedName name="BEx1QMQAHG3KQUK59DVM68SWKZIZ" localSheetId="8" hidden="1">#REF!</definedName>
    <definedName name="BEx1QMQAHG3KQUK59DVM68SWKZIZ" localSheetId="9" hidden="1">#REF!</definedName>
    <definedName name="BEx1QMQAHG3KQUK59DVM68SWKZIZ" localSheetId="10" hidden="1">#REF!</definedName>
    <definedName name="BEx1QMQAHG3KQUK59DVM68SWKZIZ" localSheetId="11" hidden="1">#REF!</definedName>
    <definedName name="BEx1QMQAHG3KQUK59DVM68SWKZIZ" localSheetId="12" hidden="1">#REF!</definedName>
    <definedName name="BEx1QMQAHG3KQUK59DVM68SWKZIZ" localSheetId="13" hidden="1">#REF!</definedName>
    <definedName name="BEx1QMQAHG3KQUK59DVM68SWKZIZ" localSheetId="17" hidden="1">#REF!</definedName>
    <definedName name="BEx1QMQAHG3KQUK59DVM68SWKZIZ" localSheetId="16" hidden="1">#REF!</definedName>
    <definedName name="BEx1QMQAHG3KQUK59DVM68SWKZIZ" hidden="1">#REF!</definedName>
    <definedName name="BEx1R9YFKJCMSEST8OVCAO5E47FO" localSheetId="19" hidden="1">#REF!</definedName>
    <definedName name="BEx1R9YFKJCMSEST8OVCAO5E47FO" localSheetId="27" hidden="1">#REF!</definedName>
    <definedName name="BEx1R9YFKJCMSEST8OVCAO5E47FO" localSheetId="18" hidden="1">#REF!</definedName>
    <definedName name="BEx1R9YFKJCMSEST8OVCAO5E47FO" localSheetId="30" hidden="1">#REF!</definedName>
    <definedName name="BEx1R9YFKJCMSEST8OVCAO5E47FO" localSheetId="4" hidden="1">#REF!</definedName>
    <definedName name="BEx1R9YFKJCMSEST8OVCAO5E47FO" localSheetId="14" hidden="1">#REF!</definedName>
    <definedName name="BEx1R9YFKJCMSEST8OVCAO5E47FO" localSheetId="6" hidden="1">#REF!</definedName>
    <definedName name="BEx1R9YFKJCMSEST8OVCAO5E47FO" localSheetId="7" hidden="1">#REF!</definedName>
    <definedName name="BEx1R9YFKJCMSEST8OVCAO5E47FO" localSheetId="8" hidden="1">#REF!</definedName>
    <definedName name="BEx1R9YFKJCMSEST8OVCAO5E47FO" localSheetId="9" hidden="1">#REF!</definedName>
    <definedName name="BEx1R9YFKJCMSEST8OVCAO5E47FO" localSheetId="10" hidden="1">#REF!</definedName>
    <definedName name="BEx1R9YFKJCMSEST8OVCAO5E47FO" localSheetId="11" hidden="1">#REF!</definedName>
    <definedName name="BEx1R9YFKJCMSEST8OVCAO5E47FO" localSheetId="12" hidden="1">#REF!</definedName>
    <definedName name="BEx1R9YFKJCMSEST8OVCAO5E47FO" localSheetId="13" hidden="1">#REF!</definedName>
    <definedName name="BEx1R9YFKJCMSEST8OVCAO5E47FO" localSheetId="17" hidden="1">#REF!</definedName>
    <definedName name="BEx1R9YFKJCMSEST8OVCAO5E47FO" localSheetId="16" hidden="1">#REF!</definedName>
    <definedName name="BEx1R9YFKJCMSEST8OVCAO5E47FO" hidden="1">#REF!</definedName>
    <definedName name="BEx1RBGC06B3T52OIC0EQ1KGVP1I" localSheetId="19" hidden="1">#REF!</definedName>
    <definedName name="BEx1RBGC06B3T52OIC0EQ1KGVP1I" localSheetId="27" hidden="1">#REF!</definedName>
    <definedName name="BEx1RBGC06B3T52OIC0EQ1KGVP1I" localSheetId="18" hidden="1">#REF!</definedName>
    <definedName name="BEx1RBGC06B3T52OIC0EQ1KGVP1I" localSheetId="30" hidden="1">#REF!</definedName>
    <definedName name="BEx1RBGC06B3T52OIC0EQ1KGVP1I" localSheetId="4" hidden="1">#REF!</definedName>
    <definedName name="BEx1RBGC06B3T52OIC0EQ1KGVP1I" localSheetId="14" hidden="1">#REF!</definedName>
    <definedName name="BEx1RBGC06B3T52OIC0EQ1KGVP1I" localSheetId="6" hidden="1">#REF!</definedName>
    <definedName name="BEx1RBGC06B3T52OIC0EQ1KGVP1I" localSheetId="7" hidden="1">#REF!</definedName>
    <definedName name="BEx1RBGC06B3T52OIC0EQ1KGVP1I" localSheetId="8" hidden="1">#REF!</definedName>
    <definedName name="BEx1RBGC06B3T52OIC0EQ1KGVP1I" localSheetId="9" hidden="1">#REF!</definedName>
    <definedName name="BEx1RBGC06B3T52OIC0EQ1KGVP1I" localSheetId="10" hidden="1">#REF!</definedName>
    <definedName name="BEx1RBGC06B3T52OIC0EQ1KGVP1I" localSheetId="11" hidden="1">#REF!</definedName>
    <definedName name="BEx1RBGC06B3T52OIC0EQ1KGVP1I" localSheetId="12" hidden="1">#REF!</definedName>
    <definedName name="BEx1RBGC06B3T52OIC0EQ1KGVP1I" localSheetId="13" hidden="1">#REF!</definedName>
    <definedName name="BEx1RBGC06B3T52OIC0EQ1KGVP1I" localSheetId="17" hidden="1">#REF!</definedName>
    <definedName name="BEx1RBGC06B3T52OIC0EQ1KGVP1I" localSheetId="16" hidden="1">#REF!</definedName>
    <definedName name="BEx1RBGC06B3T52OIC0EQ1KGVP1I" hidden="1">#REF!</definedName>
    <definedName name="BEx1RRC7X4NI1CU4EO5XYE2GVARJ" localSheetId="19" hidden="1">#REF!</definedName>
    <definedName name="BEx1RRC7X4NI1CU4EO5XYE2GVARJ" localSheetId="27" hidden="1">#REF!</definedName>
    <definedName name="BEx1RRC7X4NI1CU4EO5XYE2GVARJ" localSheetId="18" hidden="1">#REF!</definedName>
    <definedName name="BEx1RRC7X4NI1CU4EO5XYE2GVARJ" localSheetId="30" hidden="1">#REF!</definedName>
    <definedName name="BEx1RRC7X4NI1CU4EO5XYE2GVARJ" localSheetId="4" hidden="1">#REF!</definedName>
    <definedName name="BEx1RRC7X4NI1CU4EO5XYE2GVARJ" localSheetId="14" hidden="1">#REF!</definedName>
    <definedName name="BEx1RRC7X4NI1CU4EO5XYE2GVARJ" localSheetId="6" hidden="1">#REF!</definedName>
    <definedName name="BEx1RRC7X4NI1CU4EO5XYE2GVARJ" localSheetId="7" hidden="1">#REF!</definedName>
    <definedName name="BEx1RRC7X4NI1CU4EO5XYE2GVARJ" localSheetId="8" hidden="1">#REF!</definedName>
    <definedName name="BEx1RRC7X4NI1CU4EO5XYE2GVARJ" localSheetId="9" hidden="1">#REF!</definedName>
    <definedName name="BEx1RRC7X4NI1CU4EO5XYE2GVARJ" localSheetId="10" hidden="1">#REF!</definedName>
    <definedName name="BEx1RRC7X4NI1CU4EO5XYE2GVARJ" localSheetId="11" hidden="1">#REF!</definedName>
    <definedName name="BEx1RRC7X4NI1CU4EO5XYE2GVARJ" localSheetId="12" hidden="1">#REF!</definedName>
    <definedName name="BEx1RRC7X4NI1CU4EO5XYE2GVARJ" localSheetId="13" hidden="1">#REF!</definedName>
    <definedName name="BEx1RRC7X4NI1CU4EO5XYE2GVARJ" localSheetId="17" hidden="1">#REF!</definedName>
    <definedName name="BEx1RRC7X4NI1CU4EO5XYE2GVARJ" localSheetId="16" hidden="1">#REF!</definedName>
    <definedName name="BEx1RRC7X4NI1CU4EO5XYE2GVARJ" hidden="1">#REF!</definedName>
    <definedName name="BEx1RZA1NCGT832L7EMR7GMF588W" localSheetId="19" hidden="1">#REF!</definedName>
    <definedName name="BEx1RZA1NCGT832L7EMR7GMF588W" localSheetId="27" hidden="1">#REF!</definedName>
    <definedName name="BEx1RZA1NCGT832L7EMR7GMF588W" localSheetId="18" hidden="1">#REF!</definedName>
    <definedName name="BEx1RZA1NCGT832L7EMR7GMF588W" localSheetId="30" hidden="1">#REF!</definedName>
    <definedName name="BEx1RZA1NCGT832L7EMR7GMF588W" localSheetId="4" hidden="1">#REF!</definedName>
    <definedName name="BEx1RZA1NCGT832L7EMR7GMF588W" localSheetId="14" hidden="1">#REF!</definedName>
    <definedName name="BEx1RZA1NCGT832L7EMR7GMF588W" localSheetId="6" hidden="1">#REF!</definedName>
    <definedName name="BEx1RZA1NCGT832L7EMR7GMF588W" localSheetId="7" hidden="1">#REF!</definedName>
    <definedName name="BEx1RZA1NCGT832L7EMR7GMF588W" localSheetId="8" hidden="1">#REF!</definedName>
    <definedName name="BEx1RZA1NCGT832L7EMR7GMF588W" localSheetId="9" hidden="1">#REF!</definedName>
    <definedName name="BEx1RZA1NCGT832L7EMR7GMF588W" localSheetId="10" hidden="1">#REF!</definedName>
    <definedName name="BEx1RZA1NCGT832L7EMR7GMF588W" localSheetId="11" hidden="1">#REF!</definedName>
    <definedName name="BEx1RZA1NCGT832L7EMR7GMF588W" localSheetId="12" hidden="1">#REF!</definedName>
    <definedName name="BEx1RZA1NCGT832L7EMR7GMF588W" localSheetId="13" hidden="1">#REF!</definedName>
    <definedName name="BEx1RZA1NCGT832L7EMR7GMF588W" localSheetId="17" hidden="1">#REF!</definedName>
    <definedName name="BEx1RZA1NCGT832L7EMR7GMF588W" localSheetId="16" hidden="1">#REF!</definedName>
    <definedName name="BEx1RZA1NCGT832L7EMR7GMF588W" hidden="1">#REF!</definedName>
    <definedName name="BEx1S0XGIPUSZQUCSGWSK10GKW7Y" localSheetId="19" hidden="1">#REF!</definedName>
    <definedName name="BEx1S0XGIPUSZQUCSGWSK10GKW7Y" localSheetId="27" hidden="1">#REF!</definedName>
    <definedName name="BEx1S0XGIPUSZQUCSGWSK10GKW7Y" localSheetId="18" hidden="1">#REF!</definedName>
    <definedName name="BEx1S0XGIPUSZQUCSGWSK10GKW7Y" localSheetId="30" hidden="1">#REF!</definedName>
    <definedName name="BEx1S0XGIPUSZQUCSGWSK10GKW7Y" localSheetId="4" hidden="1">#REF!</definedName>
    <definedName name="BEx1S0XGIPUSZQUCSGWSK10GKW7Y" localSheetId="14" hidden="1">#REF!</definedName>
    <definedName name="BEx1S0XGIPUSZQUCSGWSK10GKW7Y" localSheetId="6" hidden="1">#REF!</definedName>
    <definedName name="BEx1S0XGIPUSZQUCSGWSK10GKW7Y" localSheetId="7" hidden="1">#REF!</definedName>
    <definedName name="BEx1S0XGIPUSZQUCSGWSK10GKW7Y" localSheetId="8" hidden="1">#REF!</definedName>
    <definedName name="BEx1S0XGIPUSZQUCSGWSK10GKW7Y" localSheetId="9" hidden="1">#REF!</definedName>
    <definedName name="BEx1S0XGIPUSZQUCSGWSK10GKW7Y" localSheetId="10" hidden="1">#REF!</definedName>
    <definedName name="BEx1S0XGIPUSZQUCSGWSK10GKW7Y" localSheetId="11" hidden="1">#REF!</definedName>
    <definedName name="BEx1S0XGIPUSZQUCSGWSK10GKW7Y" localSheetId="12" hidden="1">#REF!</definedName>
    <definedName name="BEx1S0XGIPUSZQUCSGWSK10GKW7Y" localSheetId="13" hidden="1">#REF!</definedName>
    <definedName name="BEx1S0XGIPUSZQUCSGWSK10GKW7Y" localSheetId="17" hidden="1">#REF!</definedName>
    <definedName name="BEx1S0XGIPUSZQUCSGWSK10GKW7Y" localSheetId="16" hidden="1">#REF!</definedName>
    <definedName name="BEx1S0XGIPUSZQUCSGWSK10GKW7Y" hidden="1">#REF!</definedName>
    <definedName name="BEx1S5VFNKIXHTTCWSV60UC50EZ8" localSheetId="19" hidden="1">#REF!</definedName>
    <definedName name="BEx1S5VFNKIXHTTCWSV60UC50EZ8" localSheetId="27" hidden="1">#REF!</definedName>
    <definedName name="BEx1S5VFNKIXHTTCWSV60UC50EZ8" localSheetId="18" hidden="1">#REF!</definedName>
    <definedName name="BEx1S5VFNKIXHTTCWSV60UC50EZ8" localSheetId="30" hidden="1">#REF!</definedName>
    <definedName name="BEx1S5VFNKIXHTTCWSV60UC50EZ8" localSheetId="4" hidden="1">#REF!</definedName>
    <definedName name="BEx1S5VFNKIXHTTCWSV60UC50EZ8" localSheetId="14" hidden="1">#REF!</definedName>
    <definedName name="BEx1S5VFNKIXHTTCWSV60UC50EZ8" localSheetId="6" hidden="1">#REF!</definedName>
    <definedName name="BEx1S5VFNKIXHTTCWSV60UC50EZ8" localSheetId="7" hidden="1">#REF!</definedName>
    <definedName name="BEx1S5VFNKIXHTTCWSV60UC50EZ8" localSheetId="8" hidden="1">#REF!</definedName>
    <definedName name="BEx1S5VFNKIXHTTCWSV60UC50EZ8" localSheetId="9" hidden="1">#REF!</definedName>
    <definedName name="BEx1S5VFNKIXHTTCWSV60UC50EZ8" localSheetId="10" hidden="1">#REF!</definedName>
    <definedName name="BEx1S5VFNKIXHTTCWSV60UC50EZ8" localSheetId="11" hidden="1">#REF!</definedName>
    <definedName name="BEx1S5VFNKIXHTTCWSV60UC50EZ8" localSheetId="12" hidden="1">#REF!</definedName>
    <definedName name="BEx1S5VFNKIXHTTCWSV60UC50EZ8" localSheetId="13" hidden="1">#REF!</definedName>
    <definedName name="BEx1S5VFNKIXHTTCWSV60UC50EZ8" localSheetId="17" hidden="1">#REF!</definedName>
    <definedName name="BEx1S5VFNKIXHTTCWSV60UC50EZ8" localSheetId="16" hidden="1">#REF!</definedName>
    <definedName name="BEx1S5VFNKIXHTTCWSV60UC50EZ8" hidden="1">#REF!</definedName>
    <definedName name="BEx1SK3U02H0RGKEYXW7ZMCEOF3V" localSheetId="19" hidden="1">#REF!</definedName>
    <definedName name="BEx1SK3U02H0RGKEYXW7ZMCEOF3V" localSheetId="27" hidden="1">#REF!</definedName>
    <definedName name="BEx1SK3U02H0RGKEYXW7ZMCEOF3V" localSheetId="18" hidden="1">#REF!</definedName>
    <definedName name="BEx1SK3U02H0RGKEYXW7ZMCEOF3V" localSheetId="30" hidden="1">#REF!</definedName>
    <definedName name="BEx1SK3U02H0RGKEYXW7ZMCEOF3V" localSheetId="4" hidden="1">#REF!</definedName>
    <definedName name="BEx1SK3U02H0RGKEYXW7ZMCEOF3V" localSheetId="14" hidden="1">#REF!</definedName>
    <definedName name="BEx1SK3U02H0RGKEYXW7ZMCEOF3V" localSheetId="6" hidden="1">#REF!</definedName>
    <definedName name="BEx1SK3U02H0RGKEYXW7ZMCEOF3V" localSheetId="7" hidden="1">#REF!</definedName>
    <definedName name="BEx1SK3U02H0RGKEYXW7ZMCEOF3V" localSheetId="8" hidden="1">#REF!</definedName>
    <definedName name="BEx1SK3U02H0RGKEYXW7ZMCEOF3V" localSheetId="9" hidden="1">#REF!</definedName>
    <definedName name="BEx1SK3U02H0RGKEYXW7ZMCEOF3V" localSheetId="10" hidden="1">#REF!</definedName>
    <definedName name="BEx1SK3U02H0RGKEYXW7ZMCEOF3V" localSheetId="11" hidden="1">#REF!</definedName>
    <definedName name="BEx1SK3U02H0RGKEYXW7ZMCEOF3V" localSheetId="12" hidden="1">#REF!</definedName>
    <definedName name="BEx1SK3U02H0RGKEYXW7ZMCEOF3V" localSheetId="13" hidden="1">#REF!</definedName>
    <definedName name="BEx1SK3U02H0RGKEYXW7ZMCEOF3V" localSheetId="17" hidden="1">#REF!</definedName>
    <definedName name="BEx1SK3U02H0RGKEYXW7ZMCEOF3V" localSheetId="16" hidden="1">#REF!</definedName>
    <definedName name="BEx1SK3U02H0RGKEYXW7ZMCEOF3V" hidden="1">#REF!</definedName>
    <definedName name="BEx1SSNEZINBJT29QVS62VS1THT4" localSheetId="19" hidden="1">#REF!</definedName>
    <definedName name="BEx1SSNEZINBJT29QVS62VS1THT4" localSheetId="27" hidden="1">#REF!</definedName>
    <definedName name="BEx1SSNEZINBJT29QVS62VS1THT4" localSheetId="18" hidden="1">#REF!</definedName>
    <definedName name="BEx1SSNEZINBJT29QVS62VS1THT4" localSheetId="30" hidden="1">#REF!</definedName>
    <definedName name="BEx1SSNEZINBJT29QVS62VS1THT4" localSheetId="4" hidden="1">#REF!</definedName>
    <definedName name="BEx1SSNEZINBJT29QVS62VS1THT4" localSheetId="14" hidden="1">#REF!</definedName>
    <definedName name="BEx1SSNEZINBJT29QVS62VS1THT4" localSheetId="6" hidden="1">#REF!</definedName>
    <definedName name="BEx1SSNEZINBJT29QVS62VS1THT4" localSheetId="7" hidden="1">#REF!</definedName>
    <definedName name="BEx1SSNEZINBJT29QVS62VS1THT4" localSheetId="8" hidden="1">#REF!</definedName>
    <definedName name="BEx1SSNEZINBJT29QVS62VS1THT4" localSheetId="9" hidden="1">#REF!</definedName>
    <definedName name="BEx1SSNEZINBJT29QVS62VS1THT4" localSheetId="10" hidden="1">#REF!</definedName>
    <definedName name="BEx1SSNEZINBJT29QVS62VS1THT4" localSheetId="11" hidden="1">#REF!</definedName>
    <definedName name="BEx1SSNEZINBJT29QVS62VS1THT4" localSheetId="12" hidden="1">#REF!</definedName>
    <definedName name="BEx1SSNEZINBJT29QVS62VS1THT4" localSheetId="13" hidden="1">#REF!</definedName>
    <definedName name="BEx1SSNEZINBJT29QVS62VS1THT4" localSheetId="17" hidden="1">#REF!</definedName>
    <definedName name="BEx1SSNEZINBJT29QVS62VS1THT4" localSheetId="16" hidden="1">#REF!</definedName>
    <definedName name="BEx1SSNEZINBJT29QVS62VS1THT4" hidden="1">#REF!</definedName>
    <definedName name="BEx1SVNCHNANBJIDIQVB8AFK4HAN" localSheetId="19" hidden="1">#REF!</definedName>
    <definedName name="BEx1SVNCHNANBJIDIQVB8AFK4HAN" localSheetId="27" hidden="1">#REF!</definedName>
    <definedName name="BEx1SVNCHNANBJIDIQVB8AFK4HAN" localSheetId="18" hidden="1">#REF!</definedName>
    <definedName name="BEx1SVNCHNANBJIDIQVB8AFK4HAN" localSheetId="30" hidden="1">#REF!</definedName>
    <definedName name="BEx1SVNCHNANBJIDIQVB8AFK4HAN" localSheetId="4" hidden="1">#REF!</definedName>
    <definedName name="BEx1SVNCHNANBJIDIQVB8AFK4HAN" localSheetId="14" hidden="1">#REF!</definedName>
    <definedName name="BEx1SVNCHNANBJIDIQVB8AFK4HAN" localSheetId="6" hidden="1">#REF!</definedName>
    <definedName name="BEx1SVNCHNANBJIDIQVB8AFK4HAN" localSheetId="7" hidden="1">#REF!</definedName>
    <definedName name="BEx1SVNCHNANBJIDIQVB8AFK4HAN" localSheetId="8" hidden="1">#REF!</definedName>
    <definedName name="BEx1SVNCHNANBJIDIQVB8AFK4HAN" localSheetId="9" hidden="1">#REF!</definedName>
    <definedName name="BEx1SVNCHNANBJIDIQVB8AFK4HAN" localSheetId="10" hidden="1">#REF!</definedName>
    <definedName name="BEx1SVNCHNANBJIDIQVB8AFK4HAN" localSheetId="11" hidden="1">#REF!</definedName>
    <definedName name="BEx1SVNCHNANBJIDIQVB8AFK4HAN" localSheetId="12" hidden="1">#REF!</definedName>
    <definedName name="BEx1SVNCHNANBJIDIQVB8AFK4HAN" localSheetId="13" hidden="1">#REF!</definedName>
    <definedName name="BEx1SVNCHNANBJIDIQVB8AFK4HAN" localSheetId="17" hidden="1">#REF!</definedName>
    <definedName name="BEx1SVNCHNANBJIDIQVB8AFK4HAN" localSheetId="16" hidden="1">#REF!</definedName>
    <definedName name="BEx1SVNCHNANBJIDIQVB8AFK4HAN" hidden="1">#REF!</definedName>
    <definedName name="BEx1SY74DYVEPAQ9TGGGXKJA025O" localSheetId="19" hidden="1">#REF!</definedName>
    <definedName name="BEx1SY74DYVEPAQ9TGGGXKJA025O" localSheetId="27" hidden="1">#REF!</definedName>
    <definedName name="BEx1SY74DYVEPAQ9TGGGXKJA025O" localSheetId="18" hidden="1">#REF!</definedName>
    <definedName name="BEx1SY74DYVEPAQ9TGGGXKJA025O" localSheetId="30" hidden="1">#REF!</definedName>
    <definedName name="BEx1SY74DYVEPAQ9TGGGXKJA025O" localSheetId="4" hidden="1">#REF!</definedName>
    <definedName name="BEx1SY74DYVEPAQ9TGGGXKJA025O" localSheetId="14" hidden="1">#REF!</definedName>
    <definedName name="BEx1SY74DYVEPAQ9TGGGXKJA025O" localSheetId="6" hidden="1">#REF!</definedName>
    <definedName name="BEx1SY74DYVEPAQ9TGGGXKJA025O" localSheetId="7" hidden="1">#REF!</definedName>
    <definedName name="BEx1SY74DYVEPAQ9TGGGXKJA025O" localSheetId="8" hidden="1">#REF!</definedName>
    <definedName name="BEx1SY74DYVEPAQ9TGGGXKJA025O" localSheetId="9" hidden="1">#REF!</definedName>
    <definedName name="BEx1SY74DYVEPAQ9TGGGXKJA025O" localSheetId="10" hidden="1">#REF!</definedName>
    <definedName name="BEx1SY74DYVEPAQ9TGGGXKJA025O" localSheetId="11" hidden="1">#REF!</definedName>
    <definedName name="BEx1SY74DYVEPAQ9TGGGXKJA025O" localSheetId="12" hidden="1">#REF!</definedName>
    <definedName name="BEx1SY74DYVEPAQ9TGGGXKJA025O" localSheetId="13" hidden="1">#REF!</definedName>
    <definedName name="BEx1SY74DYVEPAQ9TGGGXKJA025O" localSheetId="17" hidden="1">#REF!</definedName>
    <definedName name="BEx1SY74DYVEPAQ9TGGGXKJA025O" localSheetId="16" hidden="1">#REF!</definedName>
    <definedName name="BEx1SY74DYVEPAQ9TGGGXKJA025O" hidden="1">#REF!</definedName>
    <definedName name="BEx1TJ0WLS9O7KNSGIPWTYHDYI1D" localSheetId="19" hidden="1">#REF!</definedName>
    <definedName name="BEx1TJ0WLS9O7KNSGIPWTYHDYI1D" localSheetId="27" hidden="1">#REF!</definedName>
    <definedName name="BEx1TJ0WLS9O7KNSGIPWTYHDYI1D" localSheetId="18" hidden="1">#REF!</definedName>
    <definedName name="BEx1TJ0WLS9O7KNSGIPWTYHDYI1D" localSheetId="30" hidden="1">#REF!</definedName>
    <definedName name="BEx1TJ0WLS9O7KNSGIPWTYHDYI1D" localSheetId="4" hidden="1">#REF!</definedName>
    <definedName name="BEx1TJ0WLS9O7KNSGIPWTYHDYI1D" localSheetId="14" hidden="1">#REF!</definedName>
    <definedName name="BEx1TJ0WLS9O7KNSGIPWTYHDYI1D" localSheetId="6" hidden="1">#REF!</definedName>
    <definedName name="BEx1TJ0WLS9O7KNSGIPWTYHDYI1D" localSheetId="7" hidden="1">#REF!</definedName>
    <definedName name="BEx1TJ0WLS9O7KNSGIPWTYHDYI1D" localSheetId="8" hidden="1">#REF!</definedName>
    <definedName name="BEx1TJ0WLS9O7KNSGIPWTYHDYI1D" localSheetId="9" hidden="1">#REF!</definedName>
    <definedName name="BEx1TJ0WLS9O7KNSGIPWTYHDYI1D" localSheetId="10" hidden="1">#REF!</definedName>
    <definedName name="BEx1TJ0WLS9O7KNSGIPWTYHDYI1D" localSheetId="11" hidden="1">#REF!</definedName>
    <definedName name="BEx1TJ0WLS9O7KNSGIPWTYHDYI1D" localSheetId="12" hidden="1">#REF!</definedName>
    <definedName name="BEx1TJ0WLS9O7KNSGIPWTYHDYI1D" localSheetId="13" hidden="1">#REF!</definedName>
    <definedName name="BEx1TJ0WLS9O7KNSGIPWTYHDYI1D" localSheetId="17" hidden="1">#REF!</definedName>
    <definedName name="BEx1TJ0WLS9O7KNSGIPWTYHDYI1D" localSheetId="16" hidden="1">#REF!</definedName>
    <definedName name="BEx1TJ0WLS9O7KNSGIPWTYHDYI1D" hidden="1">#REF!</definedName>
    <definedName name="BEx1TUPQAYGAI13ZC7FU1FJXFAPM" localSheetId="19" hidden="1">#REF!</definedName>
    <definedName name="BEx1TUPQAYGAI13ZC7FU1FJXFAPM" localSheetId="27" hidden="1">#REF!</definedName>
    <definedName name="BEx1TUPQAYGAI13ZC7FU1FJXFAPM" localSheetId="18" hidden="1">#REF!</definedName>
    <definedName name="BEx1TUPQAYGAI13ZC7FU1FJXFAPM" localSheetId="30" hidden="1">#REF!</definedName>
    <definedName name="BEx1TUPQAYGAI13ZC7FU1FJXFAPM" localSheetId="4" hidden="1">#REF!</definedName>
    <definedName name="BEx1TUPQAYGAI13ZC7FU1FJXFAPM" localSheetId="14" hidden="1">#REF!</definedName>
    <definedName name="BEx1TUPQAYGAI13ZC7FU1FJXFAPM" localSheetId="6" hidden="1">#REF!</definedName>
    <definedName name="BEx1TUPQAYGAI13ZC7FU1FJXFAPM" localSheetId="7" hidden="1">#REF!</definedName>
    <definedName name="BEx1TUPQAYGAI13ZC7FU1FJXFAPM" localSheetId="8" hidden="1">#REF!</definedName>
    <definedName name="BEx1TUPQAYGAI13ZC7FU1FJXFAPM" localSheetId="9" hidden="1">#REF!</definedName>
    <definedName name="BEx1TUPQAYGAI13ZC7FU1FJXFAPM" localSheetId="10" hidden="1">#REF!</definedName>
    <definedName name="BEx1TUPQAYGAI13ZC7FU1FJXFAPM" localSheetId="11" hidden="1">#REF!</definedName>
    <definedName name="BEx1TUPQAYGAI13ZC7FU1FJXFAPM" localSheetId="12" hidden="1">#REF!</definedName>
    <definedName name="BEx1TUPQAYGAI13ZC7FU1FJXFAPM" localSheetId="13" hidden="1">#REF!</definedName>
    <definedName name="BEx1TUPQAYGAI13ZC7FU1FJXFAPM" localSheetId="17" hidden="1">#REF!</definedName>
    <definedName name="BEx1TUPQAYGAI13ZC7FU1FJXFAPM" localSheetId="16" hidden="1">#REF!</definedName>
    <definedName name="BEx1TUPQAYGAI13ZC7FU1FJXFAPM" hidden="1">#REF!</definedName>
    <definedName name="BEx1TY0F9W7EOF31FZXITWEYBSRT" localSheetId="19" hidden="1">#REF!</definedName>
    <definedName name="BEx1TY0F9W7EOF31FZXITWEYBSRT" localSheetId="27" hidden="1">#REF!</definedName>
    <definedName name="BEx1TY0F9W7EOF31FZXITWEYBSRT" localSheetId="18" hidden="1">#REF!</definedName>
    <definedName name="BEx1TY0F9W7EOF31FZXITWEYBSRT" localSheetId="30" hidden="1">#REF!</definedName>
    <definedName name="BEx1TY0F9W7EOF31FZXITWEYBSRT" localSheetId="4" hidden="1">#REF!</definedName>
    <definedName name="BEx1TY0F9W7EOF31FZXITWEYBSRT" localSheetId="14" hidden="1">#REF!</definedName>
    <definedName name="BEx1TY0F9W7EOF31FZXITWEYBSRT" localSheetId="6" hidden="1">#REF!</definedName>
    <definedName name="BEx1TY0F9W7EOF31FZXITWEYBSRT" localSheetId="7" hidden="1">#REF!</definedName>
    <definedName name="BEx1TY0F9W7EOF31FZXITWEYBSRT" localSheetId="8" hidden="1">#REF!</definedName>
    <definedName name="BEx1TY0F9W7EOF31FZXITWEYBSRT" localSheetId="9" hidden="1">#REF!</definedName>
    <definedName name="BEx1TY0F9W7EOF31FZXITWEYBSRT" localSheetId="10" hidden="1">#REF!</definedName>
    <definedName name="BEx1TY0F9W7EOF31FZXITWEYBSRT" localSheetId="11" hidden="1">#REF!</definedName>
    <definedName name="BEx1TY0F9W7EOF31FZXITWEYBSRT" localSheetId="12" hidden="1">#REF!</definedName>
    <definedName name="BEx1TY0F9W7EOF31FZXITWEYBSRT" localSheetId="13" hidden="1">#REF!</definedName>
    <definedName name="BEx1TY0F9W7EOF31FZXITWEYBSRT" localSheetId="17" hidden="1">#REF!</definedName>
    <definedName name="BEx1TY0F9W7EOF31FZXITWEYBSRT" localSheetId="16" hidden="1">#REF!</definedName>
    <definedName name="BEx1TY0F9W7EOF31FZXITWEYBSRT" hidden="1">#REF!</definedName>
    <definedName name="BEx1U7WFO8OZKB1EBF4H386JW91L" localSheetId="19" hidden="1">#REF!</definedName>
    <definedName name="BEx1U7WFO8OZKB1EBF4H386JW91L" localSheetId="27" hidden="1">#REF!</definedName>
    <definedName name="BEx1U7WFO8OZKB1EBF4H386JW91L" localSheetId="18" hidden="1">#REF!</definedName>
    <definedName name="BEx1U7WFO8OZKB1EBF4H386JW91L" localSheetId="30" hidden="1">#REF!</definedName>
    <definedName name="BEx1U7WFO8OZKB1EBF4H386JW91L" localSheetId="4" hidden="1">#REF!</definedName>
    <definedName name="BEx1U7WFO8OZKB1EBF4H386JW91L" localSheetId="14" hidden="1">#REF!</definedName>
    <definedName name="BEx1U7WFO8OZKB1EBF4H386JW91L" localSheetId="6" hidden="1">#REF!</definedName>
    <definedName name="BEx1U7WFO8OZKB1EBF4H386JW91L" localSheetId="7" hidden="1">#REF!</definedName>
    <definedName name="BEx1U7WFO8OZKB1EBF4H386JW91L" localSheetId="8" hidden="1">#REF!</definedName>
    <definedName name="BEx1U7WFO8OZKB1EBF4H386JW91L" localSheetId="9" hidden="1">#REF!</definedName>
    <definedName name="BEx1U7WFO8OZKB1EBF4H386JW91L" localSheetId="10" hidden="1">#REF!</definedName>
    <definedName name="BEx1U7WFO8OZKB1EBF4H386JW91L" localSheetId="11" hidden="1">#REF!</definedName>
    <definedName name="BEx1U7WFO8OZKB1EBF4H386JW91L" localSheetId="12" hidden="1">#REF!</definedName>
    <definedName name="BEx1U7WFO8OZKB1EBF4H386JW91L" localSheetId="13" hidden="1">#REF!</definedName>
    <definedName name="BEx1U7WFO8OZKB1EBF4H386JW91L" localSheetId="17" hidden="1">#REF!</definedName>
    <definedName name="BEx1U7WFO8OZKB1EBF4H386JW91L" localSheetId="16" hidden="1">#REF!</definedName>
    <definedName name="BEx1U7WFO8OZKB1EBF4H386JW91L" hidden="1">#REF!</definedName>
    <definedName name="BEx1U87938YR9N6HYI24KVBKLOS3" localSheetId="19" hidden="1">#REF!</definedName>
    <definedName name="BEx1U87938YR9N6HYI24KVBKLOS3" localSheetId="27" hidden="1">#REF!</definedName>
    <definedName name="BEx1U87938YR9N6HYI24KVBKLOS3" localSheetId="18" hidden="1">#REF!</definedName>
    <definedName name="BEx1U87938YR9N6HYI24KVBKLOS3" localSheetId="30" hidden="1">#REF!</definedName>
    <definedName name="BEx1U87938YR9N6HYI24KVBKLOS3" localSheetId="4" hidden="1">#REF!</definedName>
    <definedName name="BEx1U87938YR9N6HYI24KVBKLOS3" localSheetId="14" hidden="1">#REF!</definedName>
    <definedName name="BEx1U87938YR9N6HYI24KVBKLOS3" localSheetId="6" hidden="1">#REF!</definedName>
    <definedName name="BEx1U87938YR9N6HYI24KVBKLOS3" localSheetId="7" hidden="1">#REF!</definedName>
    <definedName name="BEx1U87938YR9N6HYI24KVBKLOS3" localSheetId="8" hidden="1">#REF!</definedName>
    <definedName name="BEx1U87938YR9N6HYI24KVBKLOS3" localSheetId="9" hidden="1">#REF!</definedName>
    <definedName name="BEx1U87938YR9N6HYI24KVBKLOS3" localSheetId="10" hidden="1">#REF!</definedName>
    <definedName name="BEx1U87938YR9N6HYI24KVBKLOS3" localSheetId="11" hidden="1">#REF!</definedName>
    <definedName name="BEx1U87938YR9N6HYI24KVBKLOS3" localSheetId="12" hidden="1">#REF!</definedName>
    <definedName name="BEx1U87938YR9N6HYI24KVBKLOS3" localSheetId="13" hidden="1">#REF!</definedName>
    <definedName name="BEx1U87938YR9N6HYI24KVBKLOS3" localSheetId="17" hidden="1">#REF!</definedName>
    <definedName name="BEx1U87938YR9N6HYI24KVBKLOS3" localSheetId="16" hidden="1">#REF!</definedName>
    <definedName name="BEx1U87938YR9N6HYI24KVBKLOS3" hidden="1">#REF!</definedName>
    <definedName name="BEx1U9P6VQWSVRICLZR9DYRMN61U" localSheetId="19" hidden="1">#REF!</definedName>
    <definedName name="BEx1U9P6VQWSVRICLZR9DYRMN61U" localSheetId="27" hidden="1">#REF!</definedName>
    <definedName name="BEx1U9P6VQWSVRICLZR9DYRMN61U" localSheetId="18" hidden="1">#REF!</definedName>
    <definedName name="BEx1U9P6VQWSVRICLZR9DYRMN61U" localSheetId="30" hidden="1">#REF!</definedName>
    <definedName name="BEx1U9P6VQWSVRICLZR9DYRMN61U" localSheetId="4" hidden="1">#REF!</definedName>
    <definedName name="BEx1U9P6VQWSVRICLZR9DYRMN61U" localSheetId="14" hidden="1">#REF!</definedName>
    <definedName name="BEx1U9P6VQWSVRICLZR9DYRMN61U" localSheetId="6" hidden="1">#REF!</definedName>
    <definedName name="BEx1U9P6VQWSVRICLZR9DYRMN61U" localSheetId="7" hidden="1">#REF!</definedName>
    <definedName name="BEx1U9P6VQWSVRICLZR9DYRMN61U" localSheetId="8" hidden="1">#REF!</definedName>
    <definedName name="BEx1U9P6VQWSVRICLZR9DYRMN61U" localSheetId="9" hidden="1">#REF!</definedName>
    <definedName name="BEx1U9P6VQWSVRICLZR9DYRMN61U" localSheetId="10" hidden="1">#REF!</definedName>
    <definedName name="BEx1U9P6VQWSVRICLZR9DYRMN61U" localSheetId="11" hidden="1">#REF!</definedName>
    <definedName name="BEx1U9P6VQWSVRICLZR9DYRMN61U" localSheetId="12" hidden="1">#REF!</definedName>
    <definedName name="BEx1U9P6VQWSVRICLZR9DYRMN61U" localSheetId="13" hidden="1">#REF!</definedName>
    <definedName name="BEx1U9P6VQWSVRICLZR9DYRMN61U" localSheetId="17" hidden="1">#REF!</definedName>
    <definedName name="BEx1U9P6VQWSVRICLZR9DYRMN61U" localSheetId="16" hidden="1">#REF!</definedName>
    <definedName name="BEx1U9P6VQWSVRICLZR9DYRMN61U" hidden="1">#REF!</definedName>
    <definedName name="BEx1UESH4KDWHYESQU2IE55RS3LI" localSheetId="19" hidden="1">#REF!</definedName>
    <definedName name="BEx1UESH4KDWHYESQU2IE55RS3LI" localSheetId="27" hidden="1">#REF!</definedName>
    <definedName name="BEx1UESH4KDWHYESQU2IE55RS3LI" localSheetId="18" hidden="1">#REF!</definedName>
    <definedName name="BEx1UESH4KDWHYESQU2IE55RS3LI" localSheetId="30" hidden="1">#REF!</definedName>
    <definedName name="BEx1UESH4KDWHYESQU2IE55RS3LI" localSheetId="4" hidden="1">#REF!</definedName>
    <definedName name="BEx1UESH4KDWHYESQU2IE55RS3LI" localSheetId="14" hidden="1">#REF!</definedName>
    <definedName name="BEx1UESH4KDWHYESQU2IE55RS3LI" localSheetId="6" hidden="1">#REF!</definedName>
    <definedName name="BEx1UESH4KDWHYESQU2IE55RS3LI" localSheetId="7" hidden="1">#REF!</definedName>
    <definedName name="BEx1UESH4KDWHYESQU2IE55RS3LI" localSheetId="8" hidden="1">#REF!</definedName>
    <definedName name="BEx1UESH4KDWHYESQU2IE55RS3LI" localSheetId="9" hidden="1">#REF!</definedName>
    <definedName name="BEx1UESH4KDWHYESQU2IE55RS3LI" localSheetId="10" hidden="1">#REF!</definedName>
    <definedName name="BEx1UESH4KDWHYESQU2IE55RS3LI" localSheetId="11" hidden="1">#REF!</definedName>
    <definedName name="BEx1UESH4KDWHYESQU2IE55RS3LI" localSheetId="12" hidden="1">#REF!</definedName>
    <definedName name="BEx1UESH4KDWHYESQU2IE55RS3LI" localSheetId="13" hidden="1">#REF!</definedName>
    <definedName name="BEx1UESH4KDWHYESQU2IE55RS3LI" localSheetId="17" hidden="1">#REF!</definedName>
    <definedName name="BEx1UESH4KDWHYESQU2IE55RS3LI" localSheetId="16" hidden="1">#REF!</definedName>
    <definedName name="BEx1UESH4KDWHYESQU2IE55RS3LI" hidden="1">#REF!</definedName>
    <definedName name="BEx1UI8N9KTCPSOJ7RDW0T8UEBNP" localSheetId="19" hidden="1">#REF!</definedName>
    <definedName name="BEx1UI8N9KTCPSOJ7RDW0T8UEBNP" localSheetId="27" hidden="1">#REF!</definedName>
    <definedName name="BEx1UI8N9KTCPSOJ7RDW0T8UEBNP" localSheetId="18" hidden="1">#REF!</definedName>
    <definedName name="BEx1UI8N9KTCPSOJ7RDW0T8UEBNP" localSheetId="30" hidden="1">#REF!</definedName>
    <definedName name="BEx1UI8N9KTCPSOJ7RDW0T8UEBNP" localSheetId="4" hidden="1">#REF!</definedName>
    <definedName name="BEx1UI8N9KTCPSOJ7RDW0T8UEBNP" localSheetId="14" hidden="1">#REF!</definedName>
    <definedName name="BEx1UI8N9KTCPSOJ7RDW0T8UEBNP" localSheetId="6" hidden="1">#REF!</definedName>
    <definedName name="BEx1UI8N9KTCPSOJ7RDW0T8UEBNP" localSheetId="7" hidden="1">#REF!</definedName>
    <definedName name="BEx1UI8N9KTCPSOJ7RDW0T8UEBNP" localSheetId="8" hidden="1">#REF!</definedName>
    <definedName name="BEx1UI8N9KTCPSOJ7RDW0T8UEBNP" localSheetId="9" hidden="1">#REF!</definedName>
    <definedName name="BEx1UI8N9KTCPSOJ7RDW0T8UEBNP" localSheetId="10" hidden="1">#REF!</definedName>
    <definedName name="BEx1UI8N9KTCPSOJ7RDW0T8UEBNP" localSheetId="11" hidden="1">#REF!</definedName>
    <definedName name="BEx1UI8N9KTCPSOJ7RDW0T8UEBNP" localSheetId="12" hidden="1">#REF!</definedName>
    <definedName name="BEx1UI8N9KTCPSOJ7RDW0T8UEBNP" localSheetId="13" hidden="1">#REF!</definedName>
    <definedName name="BEx1UI8N9KTCPSOJ7RDW0T8UEBNP" localSheetId="17" hidden="1">#REF!</definedName>
    <definedName name="BEx1UI8N9KTCPSOJ7RDW0T8UEBNP" localSheetId="16" hidden="1">#REF!</definedName>
    <definedName name="BEx1UI8N9KTCPSOJ7RDW0T8UEBNP" hidden="1">#REF!</definedName>
    <definedName name="BEx1UML0HHJFHA5TBOYQ24I3RV1W" localSheetId="19" hidden="1">#REF!</definedName>
    <definedName name="BEx1UML0HHJFHA5TBOYQ24I3RV1W" localSheetId="27" hidden="1">#REF!</definedName>
    <definedName name="BEx1UML0HHJFHA5TBOYQ24I3RV1W" localSheetId="18" hidden="1">#REF!</definedName>
    <definedName name="BEx1UML0HHJFHA5TBOYQ24I3RV1W" localSheetId="30" hidden="1">#REF!</definedName>
    <definedName name="BEx1UML0HHJFHA5TBOYQ24I3RV1W" localSheetId="4" hidden="1">#REF!</definedName>
    <definedName name="BEx1UML0HHJFHA5TBOYQ24I3RV1W" localSheetId="14" hidden="1">#REF!</definedName>
    <definedName name="BEx1UML0HHJFHA5TBOYQ24I3RV1W" localSheetId="6" hidden="1">#REF!</definedName>
    <definedName name="BEx1UML0HHJFHA5TBOYQ24I3RV1W" localSheetId="7" hidden="1">#REF!</definedName>
    <definedName name="BEx1UML0HHJFHA5TBOYQ24I3RV1W" localSheetId="8" hidden="1">#REF!</definedName>
    <definedName name="BEx1UML0HHJFHA5TBOYQ24I3RV1W" localSheetId="9" hidden="1">#REF!</definedName>
    <definedName name="BEx1UML0HHJFHA5TBOYQ24I3RV1W" localSheetId="10" hidden="1">#REF!</definedName>
    <definedName name="BEx1UML0HHJFHA5TBOYQ24I3RV1W" localSheetId="11" hidden="1">#REF!</definedName>
    <definedName name="BEx1UML0HHJFHA5TBOYQ24I3RV1W" localSheetId="12" hidden="1">#REF!</definedName>
    <definedName name="BEx1UML0HHJFHA5TBOYQ24I3RV1W" localSheetId="13" hidden="1">#REF!</definedName>
    <definedName name="BEx1UML0HHJFHA5TBOYQ24I3RV1W" localSheetId="17" hidden="1">#REF!</definedName>
    <definedName name="BEx1UML0HHJFHA5TBOYQ24I3RV1W" localSheetId="16" hidden="1">#REF!</definedName>
    <definedName name="BEx1UML0HHJFHA5TBOYQ24I3RV1W" hidden="1">#REF!</definedName>
    <definedName name="BEx1UO8ENOJNYCNX5Z95TBIJ3MKP" localSheetId="19" hidden="1">#REF!</definedName>
    <definedName name="BEx1UO8ENOJNYCNX5Z95TBIJ3MKP" localSheetId="27" hidden="1">#REF!</definedName>
    <definedName name="BEx1UO8ENOJNYCNX5Z95TBIJ3MKP" localSheetId="18" hidden="1">#REF!</definedName>
    <definedName name="BEx1UO8ENOJNYCNX5Z95TBIJ3MKP" localSheetId="30" hidden="1">#REF!</definedName>
    <definedName name="BEx1UO8ENOJNYCNX5Z95TBIJ3MKP" localSheetId="4" hidden="1">#REF!</definedName>
    <definedName name="BEx1UO8ENOJNYCNX5Z95TBIJ3MKP" localSheetId="14" hidden="1">#REF!</definedName>
    <definedName name="BEx1UO8ENOJNYCNX5Z95TBIJ3MKP" localSheetId="6" hidden="1">#REF!</definedName>
    <definedName name="BEx1UO8ENOJNYCNX5Z95TBIJ3MKP" localSheetId="7" hidden="1">#REF!</definedName>
    <definedName name="BEx1UO8ENOJNYCNX5Z95TBIJ3MKP" localSheetId="8" hidden="1">#REF!</definedName>
    <definedName name="BEx1UO8ENOJNYCNX5Z95TBIJ3MKP" localSheetId="9" hidden="1">#REF!</definedName>
    <definedName name="BEx1UO8ENOJNYCNX5Z95TBIJ3MKP" localSheetId="10" hidden="1">#REF!</definedName>
    <definedName name="BEx1UO8ENOJNYCNX5Z95TBIJ3MKP" localSheetId="11" hidden="1">#REF!</definedName>
    <definedName name="BEx1UO8ENOJNYCNX5Z95TBIJ3MKP" localSheetId="12" hidden="1">#REF!</definedName>
    <definedName name="BEx1UO8ENOJNYCNX5Z95TBIJ3MKP" localSheetId="13" hidden="1">#REF!</definedName>
    <definedName name="BEx1UO8ENOJNYCNX5Z95TBIJ3MKP" localSheetId="17" hidden="1">#REF!</definedName>
    <definedName name="BEx1UO8ENOJNYCNX5Z95TBIJ3MKP" localSheetId="16" hidden="1">#REF!</definedName>
    <definedName name="BEx1UO8ENOJNYCNX5Z95TBIJ3MKP" hidden="1">#REF!</definedName>
    <definedName name="BEx1UUDIQPZ23XQ79GUL0RAWRSCK" localSheetId="19" hidden="1">#REF!</definedName>
    <definedName name="BEx1UUDIQPZ23XQ79GUL0RAWRSCK" localSheetId="27" hidden="1">#REF!</definedName>
    <definedName name="BEx1UUDIQPZ23XQ79GUL0RAWRSCK" localSheetId="18" hidden="1">#REF!</definedName>
    <definedName name="BEx1UUDIQPZ23XQ79GUL0RAWRSCK" localSheetId="30" hidden="1">#REF!</definedName>
    <definedName name="BEx1UUDIQPZ23XQ79GUL0RAWRSCK" localSheetId="4" hidden="1">#REF!</definedName>
    <definedName name="BEx1UUDIQPZ23XQ79GUL0RAWRSCK" localSheetId="14" hidden="1">#REF!</definedName>
    <definedName name="BEx1UUDIQPZ23XQ79GUL0RAWRSCK" localSheetId="6" hidden="1">#REF!</definedName>
    <definedName name="BEx1UUDIQPZ23XQ79GUL0RAWRSCK" localSheetId="7" hidden="1">#REF!</definedName>
    <definedName name="BEx1UUDIQPZ23XQ79GUL0RAWRSCK" localSheetId="8" hidden="1">#REF!</definedName>
    <definedName name="BEx1UUDIQPZ23XQ79GUL0RAWRSCK" localSheetId="9" hidden="1">#REF!</definedName>
    <definedName name="BEx1UUDIQPZ23XQ79GUL0RAWRSCK" localSheetId="10" hidden="1">#REF!</definedName>
    <definedName name="BEx1UUDIQPZ23XQ79GUL0RAWRSCK" localSheetId="11" hidden="1">#REF!</definedName>
    <definedName name="BEx1UUDIQPZ23XQ79GUL0RAWRSCK" localSheetId="12" hidden="1">#REF!</definedName>
    <definedName name="BEx1UUDIQPZ23XQ79GUL0RAWRSCK" localSheetId="13" hidden="1">#REF!</definedName>
    <definedName name="BEx1UUDIQPZ23XQ79GUL0RAWRSCK" localSheetId="17" hidden="1">#REF!</definedName>
    <definedName name="BEx1UUDIQPZ23XQ79GUL0RAWRSCK" localSheetId="16" hidden="1">#REF!</definedName>
    <definedName name="BEx1UUDIQPZ23XQ79GUL0RAWRSCK" hidden="1">#REF!</definedName>
    <definedName name="BEx1V67SEV778NVW68J8W5SND1J7" localSheetId="19" hidden="1">#REF!</definedName>
    <definedName name="BEx1V67SEV778NVW68J8W5SND1J7" localSheetId="27" hidden="1">#REF!</definedName>
    <definedName name="BEx1V67SEV778NVW68J8W5SND1J7" localSheetId="18" hidden="1">#REF!</definedName>
    <definedName name="BEx1V67SEV778NVW68J8W5SND1J7" localSheetId="30" hidden="1">#REF!</definedName>
    <definedName name="BEx1V67SEV778NVW68J8W5SND1J7" localSheetId="4" hidden="1">#REF!</definedName>
    <definedName name="BEx1V67SEV778NVW68J8W5SND1J7" localSheetId="14" hidden="1">#REF!</definedName>
    <definedName name="BEx1V67SEV778NVW68J8W5SND1J7" localSheetId="6" hidden="1">#REF!</definedName>
    <definedName name="BEx1V67SEV778NVW68J8W5SND1J7" localSheetId="7" hidden="1">#REF!</definedName>
    <definedName name="BEx1V67SEV778NVW68J8W5SND1J7" localSheetId="8" hidden="1">#REF!</definedName>
    <definedName name="BEx1V67SEV778NVW68J8W5SND1J7" localSheetId="9" hidden="1">#REF!</definedName>
    <definedName name="BEx1V67SEV778NVW68J8W5SND1J7" localSheetId="10" hidden="1">#REF!</definedName>
    <definedName name="BEx1V67SEV778NVW68J8W5SND1J7" localSheetId="11" hidden="1">#REF!</definedName>
    <definedName name="BEx1V67SEV778NVW68J8W5SND1J7" localSheetId="12" hidden="1">#REF!</definedName>
    <definedName name="BEx1V67SEV778NVW68J8W5SND1J7" localSheetId="13" hidden="1">#REF!</definedName>
    <definedName name="BEx1V67SEV778NVW68J8W5SND1J7" localSheetId="17" hidden="1">#REF!</definedName>
    <definedName name="BEx1V67SEV778NVW68J8W5SND1J7" localSheetId="16" hidden="1">#REF!</definedName>
    <definedName name="BEx1V67SEV778NVW68J8W5SND1J7" hidden="1">#REF!</definedName>
    <definedName name="BEx1VIY9SQLRESD11CC4PHYT0XSG" localSheetId="19" hidden="1">#REF!</definedName>
    <definedName name="BEx1VIY9SQLRESD11CC4PHYT0XSG" localSheetId="27" hidden="1">#REF!</definedName>
    <definedName name="BEx1VIY9SQLRESD11CC4PHYT0XSG" localSheetId="18" hidden="1">#REF!</definedName>
    <definedName name="BEx1VIY9SQLRESD11CC4PHYT0XSG" localSheetId="30" hidden="1">#REF!</definedName>
    <definedName name="BEx1VIY9SQLRESD11CC4PHYT0XSG" localSheetId="4" hidden="1">#REF!</definedName>
    <definedName name="BEx1VIY9SQLRESD11CC4PHYT0XSG" localSheetId="14" hidden="1">#REF!</definedName>
    <definedName name="BEx1VIY9SQLRESD11CC4PHYT0XSG" localSheetId="6" hidden="1">#REF!</definedName>
    <definedName name="BEx1VIY9SQLRESD11CC4PHYT0XSG" localSheetId="7" hidden="1">#REF!</definedName>
    <definedName name="BEx1VIY9SQLRESD11CC4PHYT0XSG" localSheetId="8" hidden="1">#REF!</definedName>
    <definedName name="BEx1VIY9SQLRESD11CC4PHYT0XSG" localSheetId="9" hidden="1">#REF!</definedName>
    <definedName name="BEx1VIY9SQLRESD11CC4PHYT0XSG" localSheetId="10" hidden="1">#REF!</definedName>
    <definedName name="BEx1VIY9SQLRESD11CC4PHYT0XSG" localSheetId="11" hidden="1">#REF!</definedName>
    <definedName name="BEx1VIY9SQLRESD11CC4PHYT0XSG" localSheetId="12" hidden="1">#REF!</definedName>
    <definedName name="BEx1VIY9SQLRESD11CC4PHYT0XSG" localSheetId="13" hidden="1">#REF!</definedName>
    <definedName name="BEx1VIY9SQLRESD11CC4PHYT0XSG" localSheetId="17" hidden="1">#REF!</definedName>
    <definedName name="BEx1VIY9SQLRESD11CC4PHYT0XSG" localSheetId="16" hidden="1">#REF!</definedName>
    <definedName name="BEx1VIY9SQLRESD11CC4PHYT0XSG" hidden="1">#REF!</definedName>
    <definedName name="BEx1W3170EJU6QEJR4F8E2ULUU2U" localSheetId="19" hidden="1">#REF!</definedName>
    <definedName name="BEx1W3170EJU6QEJR4F8E2ULUU2U" localSheetId="27" hidden="1">#REF!</definedName>
    <definedName name="BEx1W3170EJU6QEJR4F8E2ULUU2U" localSheetId="18" hidden="1">#REF!</definedName>
    <definedName name="BEx1W3170EJU6QEJR4F8E2ULUU2U" localSheetId="30" hidden="1">#REF!</definedName>
    <definedName name="BEx1W3170EJU6QEJR4F8E2ULUU2U" localSheetId="4" hidden="1">#REF!</definedName>
    <definedName name="BEx1W3170EJU6QEJR4F8E2ULUU2U" localSheetId="14" hidden="1">#REF!</definedName>
    <definedName name="BEx1W3170EJU6QEJR4F8E2ULUU2U" localSheetId="6" hidden="1">#REF!</definedName>
    <definedName name="BEx1W3170EJU6QEJR4F8E2ULUU2U" localSheetId="7" hidden="1">#REF!</definedName>
    <definedName name="BEx1W3170EJU6QEJR4F8E2ULUU2U" localSheetId="8" hidden="1">#REF!</definedName>
    <definedName name="BEx1W3170EJU6QEJR4F8E2ULUU2U" localSheetId="9" hidden="1">#REF!</definedName>
    <definedName name="BEx1W3170EJU6QEJR4F8E2ULUU2U" localSheetId="10" hidden="1">#REF!</definedName>
    <definedName name="BEx1W3170EJU6QEJR4F8E2ULUU2U" localSheetId="11" hidden="1">#REF!</definedName>
    <definedName name="BEx1W3170EJU6QEJR4F8E2ULUU2U" localSheetId="12" hidden="1">#REF!</definedName>
    <definedName name="BEx1W3170EJU6QEJR4F8E2ULUU2U" localSheetId="13" hidden="1">#REF!</definedName>
    <definedName name="BEx1W3170EJU6QEJR4F8E2ULUU2U" localSheetId="17" hidden="1">#REF!</definedName>
    <definedName name="BEx1W3170EJU6QEJR4F8E2ULUU2U" localSheetId="16" hidden="1">#REF!</definedName>
    <definedName name="BEx1W3170EJU6QEJR4F8E2ULUU2U" hidden="1">#REF!</definedName>
    <definedName name="BEx1WC67EH10SC38QWX3WEA5KH3A" localSheetId="19" hidden="1">#REF!</definedName>
    <definedName name="BEx1WC67EH10SC38QWX3WEA5KH3A" localSheetId="27" hidden="1">#REF!</definedName>
    <definedName name="BEx1WC67EH10SC38QWX3WEA5KH3A" localSheetId="18" hidden="1">#REF!</definedName>
    <definedName name="BEx1WC67EH10SC38QWX3WEA5KH3A" localSheetId="30" hidden="1">#REF!</definedName>
    <definedName name="BEx1WC67EH10SC38QWX3WEA5KH3A" localSheetId="4" hidden="1">#REF!</definedName>
    <definedName name="BEx1WC67EH10SC38QWX3WEA5KH3A" localSheetId="14" hidden="1">#REF!</definedName>
    <definedName name="BEx1WC67EH10SC38QWX3WEA5KH3A" localSheetId="6" hidden="1">#REF!</definedName>
    <definedName name="BEx1WC67EH10SC38QWX3WEA5KH3A" localSheetId="7" hidden="1">#REF!</definedName>
    <definedName name="BEx1WC67EH10SC38QWX3WEA5KH3A" localSheetId="8" hidden="1">#REF!</definedName>
    <definedName name="BEx1WC67EH10SC38QWX3WEA5KH3A" localSheetId="9" hidden="1">#REF!</definedName>
    <definedName name="BEx1WC67EH10SC38QWX3WEA5KH3A" localSheetId="10" hidden="1">#REF!</definedName>
    <definedName name="BEx1WC67EH10SC38QWX3WEA5KH3A" localSheetId="11" hidden="1">#REF!</definedName>
    <definedName name="BEx1WC67EH10SC38QWX3WEA5KH3A" localSheetId="12" hidden="1">#REF!</definedName>
    <definedName name="BEx1WC67EH10SC38QWX3WEA5KH3A" localSheetId="13" hidden="1">#REF!</definedName>
    <definedName name="BEx1WC67EH10SC38QWX3WEA5KH3A" localSheetId="17" hidden="1">#REF!</definedName>
    <definedName name="BEx1WC67EH10SC38QWX3WEA5KH3A" localSheetId="16" hidden="1">#REF!</definedName>
    <definedName name="BEx1WC67EH10SC38QWX3WEA5KH3A" hidden="1">#REF!</definedName>
    <definedName name="BEx1WDTMC6W73PJPTY0JYLKOA883" localSheetId="19" hidden="1">#REF!</definedName>
    <definedName name="BEx1WDTMC6W73PJPTY0JYLKOA883" localSheetId="27" hidden="1">#REF!</definedName>
    <definedName name="BEx1WDTMC6W73PJPTY0JYLKOA883" localSheetId="18" hidden="1">#REF!</definedName>
    <definedName name="BEx1WDTMC6W73PJPTY0JYLKOA883" localSheetId="30" hidden="1">#REF!</definedName>
    <definedName name="BEx1WDTMC6W73PJPTY0JYLKOA883" localSheetId="4" hidden="1">#REF!</definedName>
    <definedName name="BEx1WDTMC6W73PJPTY0JYLKOA883" localSheetId="14" hidden="1">#REF!</definedName>
    <definedName name="BEx1WDTMC6W73PJPTY0JYLKOA883" localSheetId="6" hidden="1">#REF!</definedName>
    <definedName name="BEx1WDTMC6W73PJPTY0JYLKOA883" localSheetId="7" hidden="1">#REF!</definedName>
    <definedName name="BEx1WDTMC6W73PJPTY0JYLKOA883" localSheetId="8" hidden="1">#REF!</definedName>
    <definedName name="BEx1WDTMC6W73PJPTY0JYLKOA883" localSheetId="9" hidden="1">#REF!</definedName>
    <definedName name="BEx1WDTMC6W73PJPTY0JYLKOA883" localSheetId="10" hidden="1">#REF!</definedName>
    <definedName name="BEx1WDTMC6W73PJPTY0JYLKOA883" localSheetId="11" hidden="1">#REF!</definedName>
    <definedName name="BEx1WDTMC6W73PJPTY0JYLKOA883" localSheetId="12" hidden="1">#REF!</definedName>
    <definedName name="BEx1WDTMC6W73PJPTY0JYLKOA883" localSheetId="13" hidden="1">#REF!</definedName>
    <definedName name="BEx1WDTMC6W73PJPTY0JYLKOA883" localSheetId="17" hidden="1">#REF!</definedName>
    <definedName name="BEx1WDTMC6W73PJPTY0JYLKOA883" localSheetId="16" hidden="1">#REF!</definedName>
    <definedName name="BEx1WDTMC6W73PJPTY0JYLKOA883" hidden="1">#REF!</definedName>
    <definedName name="BEx1WGYTKZZIPM1577W5FEYKFH3V" localSheetId="19" hidden="1">#REF!</definedName>
    <definedName name="BEx1WGYTKZZIPM1577W5FEYKFH3V" localSheetId="27" hidden="1">#REF!</definedName>
    <definedName name="BEx1WGYTKZZIPM1577W5FEYKFH3V" localSheetId="18" hidden="1">#REF!</definedName>
    <definedName name="BEx1WGYTKZZIPM1577W5FEYKFH3V" localSheetId="30" hidden="1">#REF!</definedName>
    <definedName name="BEx1WGYTKZZIPM1577W5FEYKFH3V" localSheetId="4" hidden="1">#REF!</definedName>
    <definedName name="BEx1WGYTKZZIPM1577W5FEYKFH3V" localSheetId="14" hidden="1">#REF!</definedName>
    <definedName name="BEx1WGYTKZZIPM1577W5FEYKFH3V" localSheetId="6" hidden="1">#REF!</definedName>
    <definedName name="BEx1WGYTKZZIPM1577W5FEYKFH3V" localSheetId="7" hidden="1">#REF!</definedName>
    <definedName name="BEx1WGYTKZZIPM1577W5FEYKFH3V" localSheetId="8" hidden="1">#REF!</definedName>
    <definedName name="BEx1WGYTKZZIPM1577W5FEYKFH3V" localSheetId="9" hidden="1">#REF!</definedName>
    <definedName name="BEx1WGYTKZZIPM1577W5FEYKFH3V" localSheetId="10" hidden="1">#REF!</definedName>
    <definedName name="BEx1WGYTKZZIPM1577W5FEYKFH3V" localSheetId="11" hidden="1">#REF!</definedName>
    <definedName name="BEx1WGYTKZZIPM1577W5FEYKFH3V" localSheetId="12" hidden="1">#REF!</definedName>
    <definedName name="BEx1WGYTKZZIPM1577W5FEYKFH3V" localSheetId="13" hidden="1">#REF!</definedName>
    <definedName name="BEx1WGYTKZZIPM1577W5FEYKFH3V" localSheetId="17" hidden="1">#REF!</definedName>
    <definedName name="BEx1WGYTKZZIPM1577W5FEYKFH3V" localSheetId="16" hidden="1">#REF!</definedName>
    <definedName name="BEx1WGYTKZZIPM1577W5FEYKFH3V" hidden="1">#REF!</definedName>
    <definedName name="BEx1WHPURIV3D3PTJJ359H1OP7ZV" localSheetId="19" hidden="1">#REF!</definedName>
    <definedName name="BEx1WHPURIV3D3PTJJ359H1OP7ZV" localSheetId="27" hidden="1">#REF!</definedName>
    <definedName name="BEx1WHPURIV3D3PTJJ359H1OP7ZV" localSheetId="18" hidden="1">#REF!</definedName>
    <definedName name="BEx1WHPURIV3D3PTJJ359H1OP7ZV" localSheetId="30" hidden="1">#REF!</definedName>
    <definedName name="BEx1WHPURIV3D3PTJJ359H1OP7ZV" localSheetId="4" hidden="1">#REF!</definedName>
    <definedName name="BEx1WHPURIV3D3PTJJ359H1OP7ZV" localSheetId="14" hidden="1">#REF!</definedName>
    <definedName name="BEx1WHPURIV3D3PTJJ359H1OP7ZV" localSheetId="6" hidden="1">#REF!</definedName>
    <definedName name="BEx1WHPURIV3D3PTJJ359H1OP7ZV" localSheetId="7" hidden="1">#REF!</definedName>
    <definedName name="BEx1WHPURIV3D3PTJJ359H1OP7ZV" localSheetId="8" hidden="1">#REF!</definedName>
    <definedName name="BEx1WHPURIV3D3PTJJ359H1OP7ZV" localSheetId="9" hidden="1">#REF!</definedName>
    <definedName name="BEx1WHPURIV3D3PTJJ359H1OP7ZV" localSheetId="10" hidden="1">#REF!</definedName>
    <definedName name="BEx1WHPURIV3D3PTJJ359H1OP7ZV" localSheetId="11" hidden="1">#REF!</definedName>
    <definedName name="BEx1WHPURIV3D3PTJJ359H1OP7ZV" localSheetId="12" hidden="1">#REF!</definedName>
    <definedName name="BEx1WHPURIV3D3PTJJ359H1OP7ZV" localSheetId="13" hidden="1">#REF!</definedName>
    <definedName name="BEx1WHPURIV3D3PTJJ359H1OP7ZV" localSheetId="17" hidden="1">#REF!</definedName>
    <definedName name="BEx1WHPURIV3D3PTJJ359H1OP7ZV" localSheetId="16" hidden="1">#REF!</definedName>
    <definedName name="BEx1WHPURIV3D3PTJJ359H1OP7ZV" hidden="1">#REF!</definedName>
    <definedName name="BEx1WLBBR45RLDQX9FCLJWUUQX5R" localSheetId="19" hidden="1">#REF!</definedName>
    <definedName name="BEx1WLBBR45RLDQX9FCLJWUUQX5R" localSheetId="27" hidden="1">#REF!</definedName>
    <definedName name="BEx1WLBBR45RLDQX9FCLJWUUQX5R" localSheetId="18" hidden="1">#REF!</definedName>
    <definedName name="BEx1WLBBR45RLDQX9FCLJWUUQX5R" localSheetId="30" hidden="1">#REF!</definedName>
    <definedName name="BEx1WLBBR45RLDQX9FCLJWUUQX5R" localSheetId="4" hidden="1">#REF!</definedName>
    <definedName name="BEx1WLBBR45RLDQX9FCLJWUUQX5R" localSheetId="14" hidden="1">#REF!</definedName>
    <definedName name="BEx1WLBBR45RLDQX9FCLJWUUQX5R" localSheetId="6" hidden="1">#REF!</definedName>
    <definedName name="BEx1WLBBR45RLDQX9FCLJWUUQX5R" localSheetId="7" hidden="1">#REF!</definedName>
    <definedName name="BEx1WLBBR45RLDQX9FCLJWUUQX5R" localSheetId="8" hidden="1">#REF!</definedName>
    <definedName name="BEx1WLBBR45RLDQX9FCLJWUUQX5R" localSheetId="9" hidden="1">#REF!</definedName>
    <definedName name="BEx1WLBBR45RLDQX9FCLJWUUQX5R" localSheetId="10" hidden="1">#REF!</definedName>
    <definedName name="BEx1WLBBR45RLDQX9FCLJWUUQX5R" localSheetId="11" hidden="1">#REF!</definedName>
    <definedName name="BEx1WLBBR45RLDQX9FCLJWUUQX5R" localSheetId="12" hidden="1">#REF!</definedName>
    <definedName name="BEx1WLBBR45RLDQX9FCLJWUUQX5R" localSheetId="13" hidden="1">#REF!</definedName>
    <definedName name="BEx1WLBBR45RLDQX9FCLJWUUQX5R" localSheetId="17" hidden="1">#REF!</definedName>
    <definedName name="BEx1WLBBR45RLDQX9FCLJWUUQX5R" localSheetId="16" hidden="1">#REF!</definedName>
    <definedName name="BEx1WLBBR45RLDQX9FCLJWUUQX5R" hidden="1">#REF!</definedName>
    <definedName name="BEx1WLWY2CR1WRD694JJSWSDFAIR" localSheetId="19" hidden="1">#REF!</definedName>
    <definedName name="BEx1WLWY2CR1WRD694JJSWSDFAIR" localSheetId="27" hidden="1">#REF!</definedName>
    <definedName name="BEx1WLWY2CR1WRD694JJSWSDFAIR" localSheetId="18" hidden="1">#REF!</definedName>
    <definedName name="BEx1WLWY2CR1WRD694JJSWSDFAIR" localSheetId="30" hidden="1">#REF!</definedName>
    <definedName name="BEx1WLWY2CR1WRD694JJSWSDFAIR" localSheetId="4" hidden="1">#REF!</definedName>
    <definedName name="BEx1WLWY2CR1WRD694JJSWSDFAIR" localSheetId="14" hidden="1">#REF!</definedName>
    <definedName name="BEx1WLWY2CR1WRD694JJSWSDFAIR" localSheetId="6" hidden="1">#REF!</definedName>
    <definedName name="BEx1WLWY2CR1WRD694JJSWSDFAIR" localSheetId="7" hidden="1">#REF!</definedName>
    <definedName name="BEx1WLWY2CR1WRD694JJSWSDFAIR" localSheetId="8" hidden="1">#REF!</definedName>
    <definedName name="BEx1WLWY2CR1WRD694JJSWSDFAIR" localSheetId="9" hidden="1">#REF!</definedName>
    <definedName name="BEx1WLWY2CR1WRD694JJSWSDFAIR" localSheetId="10" hidden="1">#REF!</definedName>
    <definedName name="BEx1WLWY2CR1WRD694JJSWSDFAIR" localSheetId="11" hidden="1">#REF!</definedName>
    <definedName name="BEx1WLWY2CR1WRD694JJSWSDFAIR" localSheetId="12" hidden="1">#REF!</definedName>
    <definedName name="BEx1WLWY2CR1WRD694JJSWSDFAIR" localSheetId="13" hidden="1">#REF!</definedName>
    <definedName name="BEx1WLWY2CR1WRD694JJSWSDFAIR" localSheetId="17" hidden="1">#REF!</definedName>
    <definedName name="BEx1WLWY2CR1WRD694JJSWSDFAIR" localSheetId="16" hidden="1">#REF!</definedName>
    <definedName name="BEx1WLWY2CR1WRD694JJSWSDFAIR" hidden="1">#REF!</definedName>
    <definedName name="BEx1WMD1LWPWRIK6GGAJRJAHJM8I" localSheetId="19" hidden="1">#REF!</definedName>
    <definedName name="BEx1WMD1LWPWRIK6GGAJRJAHJM8I" localSheetId="27" hidden="1">#REF!</definedName>
    <definedName name="BEx1WMD1LWPWRIK6GGAJRJAHJM8I" localSheetId="18" hidden="1">#REF!</definedName>
    <definedName name="BEx1WMD1LWPWRIK6GGAJRJAHJM8I" localSheetId="30" hidden="1">#REF!</definedName>
    <definedName name="BEx1WMD1LWPWRIK6GGAJRJAHJM8I" localSheetId="4" hidden="1">#REF!</definedName>
    <definedName name="BEx1WMD1LWPWRIK6GGAJRJAHJM8I" localSheetId="14" hidden="1">#REF!</definedName>
    <definedName name="BEx1WMD1LWPWRIK6GGAJRJAHJM8I" localSheetId="6" hidden="1">#REF!</definedName>
    <definedName name="BEx1WMD1LWPWRIK6GGAJRJAHJM8I" localSheetId="7" hidden="1">#REF!</definedName>
    <definedName name="BEx1WMD1LWPWRIK6GGAJRJAHJM8I" localSheetId="8" hidden="1">#REF!</definedName>
    <definedName name="BEx1WMD1LWPWRIK6GGAJRJAHJM8I" localSheetId="9" hidden="1">#REF!</definedName>
    <definedName name="BEx1WMD1LWPWRIK6GGAJRJAHJM8I" localSheetId="10" hidden="1">#REF!</definedName>
    <definedName name="BEx1WMD1LWPWRIK6GGAJRJAHJM8I" localSheetId="11" hidden="1">#REF!</definedName>
    <definedName name="BEx1WMD1LWPWRIK6GGAJRJAHJM8I" localSheetId="12" hidden="1">#REF!</definedName>
    <definedName name="BEx1WMD1LWPWRIK6GGAJRJAHJM8I" localSheetId="13" hidden="1">#REF!</definedName>
    <definedName name="BEx1WMD1LWPWRIK6GGAJRJAHJM8I" localSheetId="17" hidden="1">#REF!</definedName>
    <definedName name="BEx1WMD1LWPWRIK6GGAJRJAHJM8I" localSheetId="16" hidden="1">#REF!</definedName>
    <definedName name="BEx1WMD1LWPWRIK6GGAJRJAHJM8I" hidden="1">#REF!</definedName>
    <definedName name="BEx1WR0D41MR174LBF3P9E3K0J51" localSheetId="19" hidden="1">#REF!</definedName>
    <definedName name="BEx1WR0D41MR174LBF3P9E3K0J51" localSheetId="27" hidden="1">#REF!</definedName>
    <definedName name="BEx1WR0D41MR174LBF3P9E3K0J51" localSheetId="18" hidden="1">#REF!</definedName>
    <definedName name="BEx1WR0D41MR174LBF3P9E3K0J51" localSheetId="30" hidden="1">#REF!</definedName>
    <definedName name="BEx1WR0D41MR174LBF3P9E3K0J51" localSheetId="4" hidden="1">#REF!</definedName>
    <definedName name="BEx1WR0D41MR174LBF3P9E3K0J51" localSheetId="14" hidden="1">#REF!</definedName>
    <definedName name="BEx1WR0D41MR174LBF3P9E3K0J51" localSheetId="6" hidden="1">#REF!</definedName>
    <definedName name="BEx1WR0D41MR174LBF3P9E3K0J51" localSheetId="7" hidden="1">#REF!</definedName>
    <definedName name="BEx1WR0D41MR174LBF3P9E3K0J51" localSheetId="8" hidden="1">#REF!</definedName>
    <definedName name="BEx1WR0D41MR174LBF3P9E3K0J51" localSheetId="9" hidden="1">#REF!</definedName>
    <definedName name="BEx1WR0D41MR174LBF3P9E3K0J51" localSheetId="10" hidden="1">#REF!</definedName>
    <definedName name="BEx1WR0D41MR174LBF3P9E3K0J51" localSheetId="11" hidden="1">#REF!</definedName>
    <definedName name="BEx1WR0D41MR174LBF3P9E3K0J51" localSheetId="12" hidden="1">#REF!</definedName>
    <definedName name="BEx1WR0D41MR174LBF3P9E3K0J51" localSheetId="13" hidden="1">#REF!</definedName>
    <definedName name="BEx1WR0D41MR174LBF3P9E3K0J51" localSheetId="17" hidden="1">#REF!</definedName>
    <definedName name="BEx1WR0D41MR174LBF3P9E3K0J51" localSheetId="16" hidden="1">#REF!</definedName>
    <definedName name="BEx1WR0D41MR174LBF3P9E3K0J51" hidden="1">#REF!</definedName>
    <definedName name="BEx1WT3VU2F7OSUQZHBIV4KTTFJ4" localSheetId="19" hidden="1">#REF!</definedName>
    <definedName name="BEx1WT3VU2F7OSUQZHBIV4KTTFJ4" localSheetId="27" hidden="1">#REF!</definedName>
    <definedName name="BEx1WT3VU2F7OSUQZHBIV4KTTFJ4" localSheetId="18" hidden="1">#REF!</definedName>
    <definedName name="BEx1WT3VU2F7OSUQZHBIV4KTTFJ4" localSheetId="30" hidden="1">#REF!</definedName>
    <definedName name="BEx1WT3VU2F7OSUQZHBIV4KTTFJ4" localSheetId="4" hidden="1">#REF!</definedName>
    <definedName name="BEx1WT3VU2F7OSUQZHBIV4KTTFJ4" localSheetId="14" hidden="1">#REF!</definedName>
    <definedName name="BEx1WT3VU2F7OSUQZHBIV4KTTFJ4" localSheetId="6" hidden="1">#REF!</definedName>
    <definedName name="BEx1WT3VU2F7OSUQZHBIV4KTTFJ4" localSheetId="7" hidden="1">#REF!</definedName>
    <definedName name="BEx1WT3VU2F7OSUQZHBIV4KTTFJ4" localSheetId="8" hidden="1">#REF!</definedName>
    <definedName name="BEx1WT3VU2F7OSUQZHBIV4KTTFJ4" localSheetId="9" hidden="1">#REF!</definedName>
    <definedName name="BEx1WT3VU2F7OSUQZHBIV4KTTFJ4" localSheetId="10" hidden="1">#REF!</definedName>
    <definedName name="BEx1WT3VU2F7OSUQZHBIV4KTTFJ4" localSheetId="11" hidden="1">#REF!</definedName>
    <definedName name="BEx1WT3VU2F7OSUQZHBIV4KTTFJ4" localSheetId="12" hidden="1">#REF!</definedName>
    <definedName name="BEx1WT3VU2F7OSUQZHBIV4KTTFJ4" localSheetId="13" hidden="1">#REF!</definedName>
    <definedName name="BEx1WT3VU2F7OSUQZHBIV4KTTFJ4" localSheetId="17" hidden="1">#REF!</definedName>
    <definedName name="BEx1WT3VU2F7OSUQZHBIV4KTTFJ4" localSheetId="16" hidden="1">#REF!</definedName>
    <definedName name="BEx1WT3VU2F7OSUQZHBIV4KTTFJ4" hidden="1">#REF!</definedName>
    <definedName name="BEx1WUB1FAS5PHU33TJ60SUHR618" localSheetId="19" hidden="1">#REF!</definedName>
    <definedName name="BEx1WUB1FAS5PHU33TJ60SUHR618" localSheetId="27" hidden="1">#REF!</definedName>
    <definedName name="BEx1WUB1FAS5PHU33TJ60SUHR618" localSheetId="18" hidden="1">#REF!</definedName>
    <definedName name="BEx1WUB1FAS5PHU33TJ60SUHR618" localSheetId="30" hidden="1">#REF!</definedName>
    <definedName name="BEx1WUB1FAS5PHU33TJ60SUHR618" localSheetId="4" hidden="1">#REF!</definedName>
    <definedName name="BEx1WUB1FAS5PHU33TJ60SUHR618" localSheetId="14" hidden="1">#REF!</definedName>
    <definedName name="BEx1WUB1FAS5PHU33TJ60SUHR618" localSheetId="6" hidden="1">#REF!</definedName>
    <definedName name="BEx1WUB1FAS5PHU33TJ60SUHR618" localSheetId="7" hidden="1">#REF!</definedName>
    <definedName name="BEx1WUB1FAS5PHU33TJ60SUHR618" localSheetId="8" hidden="1">#REF!</definedName>
    <definedName name="BEx1WUB1FAS5PHU33TJ60SUHR618" localSheetId="9" hidden="1">#REF!</definedName>
    <definedName name="BEx1WUB1FAS5PHU33TJ60SUHR618" localSheetId="10" hidden="1">#REF!</definedName>
    <definedName name="BEx1WUB1FAS5PHU33TJ60SUHR618" localSheetId="11" hidden="1">#REF!</definedName>
    <definedName name="BEx1WUB1FAS5PHU33TJ60SUHR618" localSheetId="12" hidden="1">#REF!</definedName>
    <definedName name="BEx1WUB1FAS5PHU33TJ60SUHR618" localSheetId="13" hidden="1">#REF!</definedName>
    <definedName name="BEx1WUB1FAS5PHU33TJ60SUHR618" localSheetId="17" hidden="1">#REF!</definedName>
    <definedName name="BEx1WUB1FAS5PHU33TJ60SUHR618" localSheetId="16" hidden="1">#REF!</definedName>
    <definedName name="BEx1WUB1FAS5PHU33TJ60SUHR618" hidden="1">#REF!</definedName>
    <definedName name="BEx1WX04G0INSPPG9NTNR3DYR6PZ" localSheetId="19" hidden="1">#REF!</definedName>
    <definedName name="BEx1WX04G0INSPPG9NTNR3DYR6PZ" localSheetId="27" hidden="1">#REF!</definedName>
    <definedName name="BEx1WX04G0INSPPG9NTNR3DYR6PZ" localSheetId="18" hidden="1">#REF!</definedName>
    <definedName name="BEx1WX04G0INSPPG9NTNR3DYR6PZ" localSheetId="30" hidden="1">#REF!</definedName>
    <definedName name="BEx1WX04G0INSPPG9NTNR3DYR6PZ" localSheetId="4" hidden="1">#REF!</definedName>
    <definedName name="BEx1WX04G0INSPPG9NTNR3DYR6PZ" localSheetId="14" hidden="1">#REF!</definedName>
    <definedName name="BEx1WX04G0INSPPG9NTNR3DYR6PZ" localSheetId="6" hidden="1">#REF!</definedName>
    <definedName name="BEx1WX04G0INSPPG9NTNR3DYR6PZ" localSheetId="7" hidden="1">#REF!</definedName>
    <definedName name="BEx1WX04G0INSPPG9NTNR3DYR6PZ" localSheetId="8" hidden="1">#REF!</definedName>
    <definedName name="BEx1WX04G0INSPPG9NTNR3DYR6PZ" localSheetId="9" hidden="1">#REF!</definedName>
    <definedName name="BEx1WX04G0INSPPG9NTNR3DYR6PZ" localSheetId="10" hidden="1">#REF!</definedName>
    <definedName name="BEx1WX04G0INSPPG9NTNR3DYR6PZ" localSheetId="11" hidden="1">#REF!</definedName>
    <definedName name="BEx1WX04G0INSPPG9NTNR3DYR6PZ" localSheetId="12" hidden="1">#REF!</definedName>
    <definedName name="BEx1WX04G0INSPPG9NTNR3DYR6PZ" localSheetId="13" hidden="1">#REF!</definedName>
    <definedName name="BEx1WX04G0INSPPG9NTNR3DYR6PZ" localSheetId="17" hidden="1">#REF!</definedName>
    <definedName name="BEx1WX04G0INSPPG9NTNR3DYR6PZ" localSheetId="16" hidden="1">#REF!</definedName>
    <definedName name="BEx1WX04G0INSPPG9NTNR3DYR6PZ" hidden="1">#REF!</definedName>
    <definedName name="BEx1X3LHU9DPG01VWX2IF65TRATF" localSheetId="19" hidden="1">#REF!</definedName>
    <definedName name="BEx1X3LHU9DPG01VWX2IF65TRATF" localSheetId="27" hidden="1">#REF!</definedName>
    <definedName name="BEx1X3LHU9DPG01VWX2IF65TRATF" localSheetId="18" hidden="1">#REF!</definedName>
    <definedName name="BEx1X3LHU9DPG01VWX2IF65TRATF" localSheetId="30" hidden="1">#REF!</definedName>
    <definedName name="BEx1X3LHU9DPG01VWX2IF65TRATF" localSheetId="4" hidden="1">#REF!</definedName>
    <definedName name="BEx1X3LHU9DPG01VWX2IF65TRATF" localSheetId="14" hidden="1">#REF!</definedName>
    <definedName name="BEx1X3LHU9DPG01VWX2IF65TRATF" localSheetId="6" hidden="1">#REF!</definedName>
    <definedName name="BEx1X3LHU9DPG01VWX2IF65TRATF" localSheetId="7" hidden="1">#REF!</definedName>
    <definedName name="BEx1X3LHU9DPG01VWX2IF65TRATF" localSheetId="8" hidden="1">#REF!</definedName>
    <definedName name="BEx1X3LHU9DPG01VWX2IF65TRATF" localSheetId="9" hidden="1">#REF!</definedName>
    <definedName name="BEx1X3LHU9DPG01VWX2IF65TRATF" localSheetId="10" hidden="1">#REF!</definedName>
    <definedName name="BEx1X3LHU9DPG01VWX2IF65TRATF" localSheetId="11" hidden="1">#REF!</definedName>
    <definedName name="BEx1X3LHU9DPG01VWX2IF65TRATF" localSheetId="12" hidden="1">#REF!</definedName>
    <definedName name="BEx1X3LHU9DPG01VWX2IF65TRATF" localSheetId="13" hidden="1">#REF!</definedName>
    <definedName name="BEx1X3LHU9DPG01VWX2IF65TRATF" localSheetId="17" hidden="1">#REF!</definedName>
    <definedName name="BEx1X3LHU9DPG01VWX2IF65TRATF" localSheetId="16" hidden="1">#REF!</definedName>
    <definedName name="BEx1X3LHU9DPG01VWX2IF65TRATF" hidden="1">#REF!</definedName>
    <definedName name="BEx1XFL3ISYW3FU1DQ3US0DYA8NQ" localSheetId="19" hidden="1">#REF!</definedName>
    <definedName name="BEx1XFL3ISYW3FU1DQ3US0DYA8NQ" localSheetId="27" hidden="1">#REF!</definedName>
    <definedName name="BEx1XFL3ISYW3FU1DQ3US0DYA8NQ" localSheetId="18" hidden="1">#REF!</definedName>
    <definedName name="BEx1XFL3ISYW3FU1DQ3US0DYA8NQ" localSheetId="30" hidden="1">#REF!</definedName>
    <definedName name="BEx1XFL3ISYW3FU1DQ3US0DYA8NQ" localSheetId="4" hidden="1">#REF!</definedName>
    <definedName name="BEx1XFL3ISYW3FU1DQ3US0DYA8NQ" localSheetId="14" hidden="1">#REF!</definedName>
    <definedName name="BEx1XFL3ISYW3FU1DQ3US0DYA8NQ" localSheetId="6" hidden="1">#REF!</definedName>
    <definedName name="BEx1XFL3ISYW3FU1DQ3US0DYA8NQ" localSheetId="7" hidden="1">#REF!</definedName>
    <definedName name="BEx1XFL3ISYW3FU1DQ3US0DYA8NQ" localSheetId="8" hidden="1">#REF!</definedName>
    <definedName name="BEx1XFL3ISYW3FU1DQ3US0DYA8NQ" localSheetId="9" hidden="1">#REF!</definedName>
    <definedName name="BEx1XFL3ISYW3FU1DQ3US0DYA8NQ" localSheetId="10" hidden="1">#REF!</definedName>
    <definedName name="BEx1XFL3ISYW3FU1DQ3US0DYA8NQ" localSheetId="11" hidden="1">#REF!</definedName>
    <definedName name="BEx1XFL3ISYW3FU1DQ3US0DYA8NQ" localSheetId="12" hidden="1">#REF!</definedName>
    <definedName name="BEx1XFL3ISYW3FU1DQ3US0DYA8NQ" localSheetId="13" hidden="1">#REF!</definedName>
    <definedName name="BEx1XFL3ISYW3FU1DQ3US0DYA8NQ" localSheetId="17" hidden="1">#REF!</definedName>
    <definedName name="BEx1XFL3ISYW3FU1DQ3US0DYA8NQ" localSheetId="16" hidden="1">#REF!</definedName>
    <definedName name="BEx1XFL3ISYW3FU1DQ3US0DYA8NQ" hidden="1">#REF!</definedName>
    <definedName name="BEx1XK8AAMO0AH0Z1OUKW30CA7EQ" localSheetId="19" hidden="1">#REF!</definedName>
    <definedName name="BEx1XK8AAMO0AH0Z1OUKW30CA7EQ" localSheetId="27" hidden="1">#REF!</definedName>
    <definedName name="BEx1XK8AAMO0AH0Z1OUKW30CA7EQ" localSheetId="18" hidden="1">#REF!</definedName>
    <definedName name="BEx1XK8AAMO0AH0Z1OUKW30CA7EQ" localSheetId="30" hidden="1">#REF!</definedName>
    <definedName name="BEx1XK8AAMO0AH0Z1OUKW30CA7EQ" localSheetId="4" hidden="1">#REF!</definedName>
    <definedName name="BEx1XK8AAMO0AH0Z1OUKW30CA7EQ" localSheetId="14" hidden="1">#REF!</definedName>
    <definedName name="BEx1XK8AAMO0AH0Z1OUKW30CA7EQ" localSheetId="6" hidden="1">#REF!</definedName>
    <definedName name="BEx1XK8AAMO0AH0Z1OUKW30CA7EQ" localSheetId="7" hidden="1">#REF!</definedName>
    <definedName name="BEx1XK8AAMO0AH0Z1OUKW30CA7EQ" localSheetId="8" hidden="1">#REF!</definedName>
    <definedName name="BEx1XK8AAMO0AH0Z1OUKW30CA7EQ" localSheetId="9" hidden="1">#REF!</definedName>
    <definedName name="BEx1XK8AAMO0AH0Z1OUKW30CA7EQ" localSheetId="10" hidden="1">#REF!</definedName>
    <definedName name="BEx1XK8AAMO0AH0Z1OUKW30CA7EQ" localSheetId="11" hidden="1">#REF!</definedName>
    <definedName name="BEx1XK8AAMO0AH0Z1OUKW30CA7EQ" localSheetId="12" hidden="1">#REF!</definedName>
    <definedName name="BEx1XK8AAMO0AH0Z1OUKW30CA7EQ" localSheetId="13" hidden="1">#REF!</definedName>
    <definedName name="BEx1XK8AAMO0AH0Z1OUKW30CA7EQ" localSheetId="17" hidden="1">#REF!</definedName>
    <definedName name="BEx1XK8AAMO0AH0Z1OUKW30CA7EQ" localSheetId="16" hidden="1">#REF!</definedName>
    <definedName name="BEx1XK8AAMO0AH0Z1OUKW30CA7EQ" hidden="1">#REF!</definedName>
    <definedName name="BEx1XL4MZ7C80495GHQRWOBS16PQ" localSheetId="19" hidden="1">#REF!</definedName>
    <definedName name="BEx1XL4MZ7C80495GHQRWOBS16PQ" localSheetId="27" hidden="1">#REF!</definedName>
    <definedName name="BEx1XL4MZ7C80495GHQRWOBS16PQ" localSheetId="18" hidden="1">#REF!</definedName>
    <definedName name="BEx1XL4MZ7C80495GHQRWOBS16PQ" localSheetId="30" hidden="1">#REF!</definedName>
    <definedName name="BEx1XL4MZ7C80495GHQRWOBS16PQ" localSheetId="4" hidden="1">#REF!</definedName>
    <definedName name="BEx1XL4MZ7C80495GHQRWOBS16PQ" localSheetId="14" hidden="1">#REF!</definedName>
    <definedName name="BEx1XL4MZ7C80495GHQRWOBS16PQ" localSheetId="6" hidden="1">#REF!</definedName>
    <definedName name="BEx1XL4MZ7C80495GHQRWOBS16PQ" localSheetId="7" hidden="1">#REF!</definedName>
    <definedName name="BEx1XL4MZ7C80495GHQRWOBS16PQ" localSheetId="8" hidden="1">#REF!</definedName>
    <definedName name="BEx1XL4MZ7C80495GHQRWOBS16PQ" localSheetId="9" hidden="1">#REF!</definedName>
    <definedName name="BEx1XL4MZ7C80495GHQRWOBS16PQ" localSheetId="10" hidden="1">#REF!</definedName>
    <definedName name="BEx1XL4MZ7C80495GHQRWOBS16PQ" localSheetId="11" hidden="1">#REF!</definedName>
    <definedName name="BEx1XL4MZ7C80495GHQRWOBS16PQ" localSheetId="12" hidden="1">#REF!</definedName>
    <definedName name="BEx1XL4MZ7C80495GHQRWOBS16PQ" localSheetId="13" hidden="1">#REF!</definedName>
    <definedName name="BEx1XL4MZ7C80495GHQRWOBS16PQ" localSheetId="17" hidden="1">#REF!</definedName>
    <definedName name="BEx1XL4MZ7C80495GHQRWOBS16PQ" localSheetId="16" hidden="1">#REF!</definedName>
    <definedName name="BEx1XL4MZ7C80495GHQRWOBS16PQ" hidden="1">#REF!</definedName>
    <definedName name="BEx1Y2IGS2K95E1M51PEF9KJZ0KB" localSheetId="19" hidden="1">#REF!</definedName>
    <definedName name="BEx1Y2IGS2K95E1M51PEF9KJZ0KB" localSheetId="27" hidden="1">#REF!</definedName>
    <definedName name="BEx1Y2IGS2K95E1M51PEF9KJZ0KB" localSheetId="18" hidden="1">#REF!</definedName>
    <definedName name="BEx1Y2IGS2K95E1M51PEF9KJZ0KB" localSheetId="30" hidden="1">#REF!</definedName>
    <definedName name="BEx1Y2IGS2K95E1M51PEF9KJZ0KB" localSheetId="4" hidden="1">#REF!</definedName>
    <definedName name="BEx1Y2IGS2K95E1M51PEF9KJZ0KB" localSheetId="14" hidden="1">#REF!</definedName>
    <definedName name="BEx1Y2IGS2K95E1M51PEF9KJZ0KB" localSheetId="6" hidden="1">#REF!</definedName>
    <definedName name="BEx1Y2IGS2K95E1M51PEF9KJZ0KB" localSheetId="7" hidden="1">#REF!</definedName>
    <definedName name="BEx1Y2IGS2K95E1M51PEF9KJZ0KB" localSheetId="8" hidden="1">#REF!</definedName>
    <definedName name="BEx1Y2IGS2K95E1M51PEF9KJZ0KB" localSheetId="9" hidden="1">#REF!</definedName>
    <definedName name="BEx1Y2IGS2K95E1M51PEF9KJZ0KB" localSheetId="10" hidden="1">#REF!</definedName>
    <definedName name="BEx1Y2IGS2K95E1M51PEF9KJZ0KB" localSheetId="11" hidden="1">#REF!</definedName>
    <definedName name="BEx1Y2IGS2K95E1M51PEF9KJZ0KB" localSheetId="12" hidden="1">#REF!</definedName>
    <definedName name="BEx1Y2IGS2K95E1M51PEF9KJZ0KB" localSheetId="13" hidden="1">#REF!</definedName>
    <definedName name="BEx1Y2IGS2K95E1M51PEF9KJZ0KB" localSheetId="17" hidden="1">#REF!</definedName>
    <definedName name="BEx1Y2IGS2K95E1M51PEF9KJZ0KB" localSheetId="16" hidden="1">#REF!</definedName>
    <definedName name="BEx1Y2IGS2K95E1M51PEF9KJZ0KB" hidden="1">#REF!</definedName>
    <definedName name="BEx1Y3PKK83X2FN9SAALFHOWKMRQ" localSheetId="19" hidden="1">#REF!</definedName>
    <definedName name="BEx1Y3PKK83X2FN9SAALFHOWKMRQ" localSheetId="27" hidden="1">#REF!</definedName>
    <definedName name="BEx1Y3PKK83X2FN9SAALFHOWKMRQ" localSheetId="18" hidden="1">#REF!</definedName>
    <definedName name="BEx1Y3PKK83X2FN9SAALFHOWKMRQ" localSheetId="30" hidden="1">#REF!</definedName>
    <definedName name="BEx1Y3PKK83X2FN9SAALFHOWKMRQ" localSheetId="4" hidden="1">#REF!</definedName>
    <definedName name="BEx1Y3PKK83X2FN9SAALFHOWKMRQ" localSheetId="14" hidden="1">#REF!</definedName>
    <definedName name="BEx1Y3PKK83X2FN9SAALFHOWKMRQ" localSheetId="6" hidden="1">#REF!</definedName>
    <definedName name="BEx1Y3PKK83X2FN9SAALFHOWKMRQ" localSheetId="7" hidden="1">#REF!</definedName>
    <definedName name="BEx1Y3PKK83X2FN9SAALFHOWKMRQ" localSheetId="8" hidden="1">#REF!</definedName>
    <definedName name="BEx1Y3PKK83X2FN9SAALFHOWKMRQ" localSheetId="9" hidden="1">#REF!</definedName>
    <definedName name="BEx1Y3PKK83X2FN9SAALFHOWKMRQ" localSheetId="10" hidden="1">#REF!</definedName>
    <definedName name="BEx1Y3PKK83X2FN9SAALFHOWKMRQ" localSheetId="11" hidden="1">#REF!</definedName>
    <definedName name="BEx1Y3PKK83X2FN9SAALFHOWKMRQ" localSheetId="12" hidden="1">#REF!</definedName>
    <definedName name="BEx1Y3PKK83X2FN9SAALFHOWKMRQ" localSheetId="13" hidden="1">#REF!</definedName>
    <definedName name="BEx1Y3PKK83X2FN9SAALFHOWKMRQ" localSheetId="17" hidden="1">#REF!</definedName>
    <definedName name="BEx1Y3PKK83X2FN9SAALFHOWKMRQ" localSheetId="16" hidden="1">#REF!</definedName>
    <definedName name="BEx1Y3PKK83X2FN9SAALFHOWKMRQ" hidden="1">#REF!</definedName>
    <definedName name="BEx1YL3DJ7Y4AZ01ERCOGW0FJ26T" localSheetId="19" hidden="1">#REF!</definedName>
    <definedName name="BEx1YL3DJ7Y4AZ01ERCOGW0FJ26T" localSheetId="27" hidden="1">#REF!</definedName>
    <definedName name="BEx1YL3DJ7Y4AZ01ERCOGW0FJ26T" localSheetId="18" hidden="1">#REF!</definedName>
    <definedName name="BEx1YL3DJ7Y4AZ01ERCOGW0FJ26T" localSheetId="30" hidden="1">#REF!</definedName>
    <definedName name="BEx1YL3DJ7Y4AZ01ERCOGW0FJ26T" localSheetId="4" hidden="1">#REF!</definedName>
    <definedName name="BEx1YL3DJ7Y4AZ01ERCOGW0FJ26T" localSheetId="14" hidden="1">#REF!</definedName>
    <definedName name="BEx1YL3DJ7Y4AZ01ERCOGW0FJ26T" localSheetId="6" hidden="1">#REF!</definedName>
    <definedName name="BEx1YL3DJ7Y4AZ01ERCOGW0FJ26T" localSheetId="7" hidden="1">#REF!</definedName>
    <definedName name="BEx1YL3DJ7Y4AZ01ERCOGW0FJ26T" localSheetId="8" hidden="1">#REF!</definedName>
    <definedName name="BEx1YL3DJ7Y4AZ01ERCOGW0FJ26T" localSheetId="9" hidden="1">#REF!</definedName>
    <definedName name="BEx1YL3DJ7Y4AZ01ERCOGW0FJ26T" localSheetId="10" hidden="1">#REF!</definedName>
    <definedName name="BEx1YL3DJ7Y4AZ01ERCOGW0FJ26T" localSheetId="11" hidden="1">#REF!</definedName>
    <definedName name="BEx1YL3DJ7Y4AZ01ERCOGW0FJ26T" localSheetId="12" hidden="1">#REF!</definedName>
    <definedName name="BEx1YL3DJ7Y4AZ01ERCOGW0FJ26T" localSheetId="13" hidden="1">#REF!</definedName>
    <definedName name="BEx1YL3DJ7Y4AZ01ERCOGW0FJ26T" localSheetId="17" hidden="1">#REF!</definedName>
    <definedName name="BEx1YL3DJ7Y4AZ01ERCOGW0FJ26T" localSheetId="16" hidden="1">#REF!</definedName>
    <definedName name="BEx1YL3DJ7Y4AZ01ERCOGW0FJ26T" hidden="1">#REF!</definedName>
    <definedName name="BEx1Z2RYHSVD1H37817SN93VMURZ" localSheetId="19" hidden="1">#REF!</definedName>
    <definedName name="BEx1Z2RYHSVD1H37817SN93VMURZ" localSheetId="27" hidden="1">#REF!</definedName>
    <definedName name="BEx1Z2RYHSVD1H37817SN93VMURZ" localSheetId="18" hidden="1">#REF!</definedName>
    <definedName name="BEx1Z2RYHSVD1H37817SN93VMURZ" localSheetId="30" hidden="1">#REF!</definedName>
    <definedName name="BEx1Z2RYHSVD1H37817SN93VMURZ" localSheetId="4" hidden="1">#REF!</definedName>
    <definedName name="BEx1Z2RYHSVD1H37817SN93VMURZ" localSheetId="14" hidden="1">#REF!</definedName>
    <definedName name="BEx1Z2RYHSVD1H37817SN93VMURZ" localSheetId="6" hidden="1">#REF!</definedName>
    <definedName name="BEx1Z2RYHSVD1H37817SN93VMURZ" localSheetId="7" hidden="1">#REF!</definedName>
    <definedName name="BEx1Z2RYHSVD1H37817SN93VMURZ" localSheetId="8" hidden="1">#REF!</definedName>
    <definedName name="BEx1Z2RYHSVD1H37817SN93VMURZ" localSheetId="9" hidden="1">#REF!</definedName>
    <definedName name="BEx1Z2RYHSVD1H37817SN93VMURZ" localSheetId="10" hidden="1">#REF!</definedName>
    <definedName name="BEx1Z2RYHSVD1H37817SN93VMURZ" localSheetId="11" hidden="1">#REF!</definedName>
    <definedName name="BEx1Z2RYHSVD1H37817SN93VMURZ" localSheetId="12" hidden="1">#REF!</definedName>
    <definedName name="BEx1Z2RYHSVD1H37817SN93VMURZ" localSheetId="13" hidden="1">#REF!</definedName>
    <definedName name="BEx1Z2RYHSVD1H37817SN93VMURZ" localSheetId="17" hidden="1">#REF!</definedName>
    <definedName name="BEx1Z2RYHSVD1H37817SN93VMURZ" localSheetId="16" hidden="1">#REF!</definedName>
    <definedName name="BEx1Z2RYHSVD1H37817SN93VMURZ" hidden="1">#REF!</definedName>
    <definedName name="BEx3AMAKWI6458B67VKZO56MCNJW" localSheetId="19" hidden="1">#REF!</definedName>
    <definedName name="BEx3AMAKWI6458B67VKZO56MCNJW" localSheetId="27" hidden="1">#REF!</definedName>
    <definedName name="BEx3AMAKWI6458B67VKZO56MCNJW" localSheetId="18" hidden="1">#REF!</definedName>
    <definedName name="BEx3AMAKWI6458B67VKZO56MCNJW" localSheetId="30" hidden="1">#REF!</definedName>
    <definedName name="BEx3AMAKWI6458B67VKZO56MCNJW" localSheetId="4" hidden="1">#REF!</definedName>
    <definedName name="BEx3AMAKWI6458B67VKZO56MCNJW" localSheetId="14" hidden="1">#REF!</definedName>
    <definedName name="BEx3AMAKWI6458B67VKZO56MCNJW" localSheetId="6" hidden="1">#REF!</definedName>
    <definedName name="BEx3AMAKWI6458B67VKZO56MCNJW" localSheetId="7" hidden="1">#REF!</definedName>
    <definedName name="BEx3AMAKWI6458B67VKZO56MCNJW" localSheetId="8" hidden="1">#REF!</definedName>
    <definedName name="BEx3AMAKWI6458B67VKZO56MCNJW" localSheetId="9" hidden="1">#REF!</definedName>
    <definedName name="BEx3AMAKWI6458B67VKZO56MCNJW" localSheetId="10" hidden="1">#REF!</definedName>
    <definedName name="BEx3AMAKWI6458B67VKZO56MCNJW" localSheetId="11" hidden="1">#REF!</definedName>
    <definedName name="BEx3AMAKWI6458B67VKZO56MCNJW" localSheetId="12" hidden="1">#REF!</definedName>
    <definedName name="BEx3AMAKWI6458B67VKZO56MCNJW" localSheetId="13" hidden="1">#REF!</definedName>
    <definedName name="BEx3AMAKWI6458B67VKZO56MCNJW" localSheetId="17" hidden="1">#REF!</definedName>
    <definedName name="BEx3AMAKWI6458B67VKZO56MCNJW" localSheetId="16" hidden="1">#REF!</definedName>
    <definedName name="BEx3AMAKWI6458B67VKZO56MCNJW" hidden="1">#REF!</definedName>
    <definedName name="BEx3AOOVM42G82TNF53W0EKXLUSI" localSheetId="19" hidden="1">#REF!</definedName>
    <definedName name="BEx3AOOVM42G82TNF53W0EKXLUSI" localSheetId="27" hidden="1">#REF!</definedName>
    <definedName name="BEx3AOOVM42G82TNF53W0EKXLUSI" localSheetId="18" hidden="1">#REF!</definedName>
    <definedName name="BEx3AOOVM42G82TNF53W0EKXLUSI" localSheetId="30" hidden="1">#REF!</definedName>
    <definedName name="BEx3AOOVM42G82TNF53W0EKXLUSI" localSheetId="4" hidden="1">#REF!</definedName>
    <definedName name="BEx3AOOVM42G82TNF53W0EKXLUSI" localSheetId="14" hidden="1">#REF!</definedName>
    <definedName name="BEx3AOOVM42G82TNF53W0EKXLUSI" localSheetId="6" hidden="1">#REF!</definedName>
    <definedName name="BEx3AOOVM42G82TNF53W0EKXLUSI" localSheetId="7" hidden="1">#REF!</definedName>
    <definedName name="BEx3AOOVM42G82TNF53W0EKXLUSI" localSheetId="8" hidden="1">#REF!</definedName>
    <definedName name="BEx3AOOVM42G82TNF53W0EKXLUSI" localSheetId="9" hidden="1">#REF!</definedName>
    <definedName name="BEx3AOOVM42G82TNF53W0EKXLUSI" localSheetId="10" hidden="1">#REF!</definedName>
    <definedName name="BEx3AOOVM42G82TNF53W0EKXLUSI" localSheetId="11" hidden="1">#REF!</definedName>
    <definedName name="BEx3AOOVM42G82TNF53W0EKXLUSI" localSheetId="12" hidden="1">#REF!</definedName>
    <definedName name="BEx3AOOVM42G82TNF53W0EKXLUSI" localSheetId="13" hidden="1">#REF!</definedName>
    <definedName name="BEx3AOOVM42G82TNF53W0EKXLUSI" localSheetId="17" hidden="1">#REF!</definedName>
    <definedName name="BEx3AOOVM42G82TNF53W0EKXLUSI" localSheetId="16" hidden="1">#REF!</definedName>
    <definedName name="BEx3AOOVM42G82TNF53W0EKXLUSI" hidden="1">#REF!</definedName>
    <definedName name="BEx3AZH9W4SUFCAHNDOQ728R9V4L" localSheetId="19" hidden="1">#REF!</definedName>
    <definedName name="BEx3AZH9W4SUFCAHNDOQ728R9V4L" localSheetId="27" hidden="1">#REF!</definedName>
    <definedName name="BEx3AZH9W4SUFCAHNDOQ728R9V4L" localSheetId="18" hidden="1">#REF!</definedName>
    <definedName name="BEx3AZH9W4SUFCAHNDOQ728R9V4L" localSheetId="30" hidden="1">#REF!</definedName>
    <definedName name="BEx3AZH9W4SUFCAHNDOQ728R9V4L" localSheetId="4" hidden="1">#REF!</definedName>
    <definedName name="BEx3AZH9W4SUFCAHNDOQ728R9V4L" localSheetId="14" hidden="1">#REF!</definedName>
    <definedName name="BEx3AZH9W4SUFCAHNDOQ728R9V4L" localSheetId="6" hidden="1">#REF!</definedName>
    <definedName name="BEx3AZH9W4SUFCAHNDOQ728R9V4L" localSheetId="7" hidden="1">#REF!</definedName>
    <definedName name="BEx3AZH9W4SUFCAHNDOQ728R9V4L" localSheetId="8" hidden="1">#REF!</definedName>
    <definedName name="BEx3AZH9W4SUFCAHNDOQ728R9V4L" localSheetId="9" hidden="1">#REF!</definedName>
    <definedName name="BEx3AZH9W4SUFCAHNDOQ728R9V4L" localSheetId="10" hidden="1">#REF!</definedName>
    <definedName name="BEx3AZH9W4SUFCAHNDOQ728R9V4L" localSheetId="11" hidden="1">#REF!</definedName>
    <definedName name="BEx3AZH9W4SUFCAHNDOQ728R9V4L" localSheetId="12" hidden="1">#REF!</definedName>
    <definedName name="BEx3AZH9W4SUFCAHNDOQ728R9V4L" localSheetId="13" hidden="1">#REF!</definedName>
    <definedName name="BEx3AZH9W4SUFCAHNDOQ728R9V4L" localSheetId="17" hidden="1">#REF!</definedName>
    <definedName name="BEx3AZH9W4SUFCAHNDOQ728R9V4L" localSheetId="16" hidden="1">#REF!</definedName>
    <definedName name="BEx3AZH9W4SUFCAHNDOQ728R9V4L" hidden="1">#REF!</definedName>
    <definedName name="BEx3BNR9ES4KY7Q1DK83KC5NDGL8" localSheetId="19" hidden="1">#REF!</definedName>
    <definedName name="BEx3BNR9ES4KY7Q1DK83KC5NDGL8" localSheetId="27" hidden="1">#REF!</definedName>
    <definedName name="BEx3BNR9ES4KY7Q1DK83KC5NDGL8" localSheetId="18" hidden="1">#REF!</definedName>
    <definedName name="BEx3BNR9ES4KY7Q1DK83KC5NDGL8" localSheetId="30" hidden="1">#REF!</definedName>
    <definedName name="BEx3BNR9ES4KY7Q1DK83KC5NDGL8" localSheetId="4" hidden="1">#REF!</definedName>
    <definedName name="BEx3BNR9ES4KY7Q1DK83KC5NDGL8" localSheetId="14" hidden="1">#REF!</definedName>
    <definedName name="BEx3BNR9ES4KY7Q1DK83KC5NDGL8" localSheetId="6" hidden="1">#REF!</definedName>
    <definedName name="BEx3BNR9ES4KY7Q1DK83KC5NDGL8" localSheetId="7" hidden="1">#REF!</definedName>
    <definedName name="BEx3BNR9ES4KY7Q1DK83KC5NDGL8" localSheetId="8" hidden="1">#REF!</definedName>
    <definedName name="BEx3BNR9ES4KY7Q1DK83KC5NDGL8" localSheetId="9" hidden="1">#REF!</definedName>
    <definedName name="BEx3BNR9ES4KY7Q1DK83KC5NDGL8" localSheetId="10" hidden="1">#REF!</definedName>
    <definedName name="BEx3BNR9ES4KY7Q1DK83KC5NDGL8" localSheetId="11" hidden="1">#REF!</definedName>
    <definedName name="BEx3BNR9ES4KY7Q1DK83KC5NDGL8" localSheetId="12" hidden="1">#REF!</definedName>
    <definedName name="BEx3BNR9ES4KY7Q1DK83KC5NDGL8" localSheetId="13" hidden="1">#REF!</definedName>
    <definedName name="BEx3BNR9ES4KY7Q1DK83KC5NDGL8" localSheetId="17" hidden="1">#REF!</definedName>
    <definedName name="BEx3BNR9ES4KY7Q1DK83KC5NDGL8" localSheetId="16" hidden="1">#REF!</definedName>
    <definedName name="BEx3BNR9ES4KY7Q1DK83KC5NDGL8" hidden="1">#REF!</definedName>
    <definedName name="BEx3BQR5VZXNQ4H949ORM8ESU3B3" localSheetId="19" hidden="1">#REF!</definedName>
    <definedName name="BEx3BQR5VZXNQ4H949ORM8ESU3B3" localSheetId="27" hidden="1">#REF!</definedName>
    <definedName name="BEx3BQR5VZXNQ4H949ORM8ESU3B3" localSheetId="18" hidden="1">#REF!</definedName>
    <definedName name="BEx3BQR5VZXNQ4H949ORM8ESU3B3" localSheetId="30" hidden="1">#REF!</definedName>
    <definedName name="BEx3BQR5VZXNQ4H949ORM8ESU3B3" localSheetId="4" hidden="1">#REF!</definedName>
    <definedName name="BEx3BQR5VZXNQ4H949ORM8ESU3B3" localSheetId="14" hidden="1">#REF!</definedName>
    <definedName name="BEx3BQR5VZXNQ4H949ORM8ESU3B3" localSheetId="6" hidden="1">#REF!</definedName>
    <definedName name="BEx3BQR5VZXNQ4H949ORM8ESU3B3" localSheetId="7" hidden="1">#REF!</definedName>
    <definedName name="BEx3BQR5VZXNQ4H949ORM8ESU3B3" localSheetId="8" hidden="1">#REF!</definedName>
    <definedName name="BEx3BQR5VZXNQ4H949ORM8ESU3B3" localSheetId="9" hidden="1">#REF!</definedName>
    <definedName name="BEx3BQR5VZXNQ4H949ORM8ESU3B3" localSheetId="10" hidden="1">#REF!</definedName>
    <definedName name="BEx3BQR5VZXNQ4H949ORM8ESU3B3" localSheetId="11" hidden="1">#REF!</definedName>
    <definedName name="BEx3BQR5VZXNQ4H949ORM8ESU3B3" localSheetId="12" hidden="1">#REF!</definedName>
    <definedName name="BEx3BQR5VZXNQ4H949ORM8ESU3B3" localSheetId="13" hidden="1">#REF!</definedName>
    <definedName name="BEx3BQR5VZXNQ4H949ORM8ESU3B3" localSheetId="17" hidden="1">#REF!</definedName>
    <definedName name="BEx3BQR5VZXNQ4H949ORM8ESU3B3" localSheetId="16" hidden="1">#REF!</definedName>
    <definedName name="BEx3BQR5VZXNQ4H949ORM8ESU3B3" hidden="1">#REF!</definedName>
    <definedName name="BEx3BTLL3ASJN134DLEQTQM70VZM" localSheetId="19" hidden="1">#REF!</definedName>
    <definedName name="BEx3BTLL3ASJN134DLEQTQM70VZM" localSheetId="27" hidden="1">#REF!</definedName>
    <definedName name="BEx3BTLL3ASJN134DLEQTQM70VZM" localSheetId="18" hidden="1">#REF!</definedName>
    <definedName name="BEx3BTLL3ASJN134DLEQTQM70VZM" localSheetId="30" hidden="1">#REF!</definedName>
    <definedName name="BEx3BTLL3ASJN134DLEQTQM70VZM" localSheetId="4" hidden="1">#REF!</definedName>
    <definedName name="BEx3BTLL3ASJN134DLEQTQM70VZM" localSheetId="14" hidden="1">#REF!</definedName>
    <definedName name="BEx3BTLL3ASJN134DLEQTQM70VZM" localSheetId="6" hidden="1">#REF!</definedName>
    <definedName name="BEx3BTLL3ASJN134DLEQTQM70VZM" localSheetId="7" hidden="1">#REF!</definedName>
    <definedName name="BEx3BTLL3ASJN134DLEQTQM70VZM" localSheetId="8" hidden="1">#REF!</definedName>
    <definedName name="BEx3BTLL3ASJN134DLEQTQM70VZM" localSheetId="9" hidden="1">#REF!</definedName>
    <definedName name="BEx3BTLL3ASJN134DLEQTQM70VZM" localSheetId="10" hidden="1">#REF!</definedName>
    <definedName name="BEx3BTLL3ASJN134DLEQTQM70VZM" localSheetId="11" hidden="1">#REF!</definedName>
    <definedName name="BEx3BTLL3ASJN134DLEQTQM70VZM" localSheetId="12" hidden="1">#REF!</definedName>
    <definedName name="BEx3BTLL3ASJN134DLEQTQM70VZM" localSheetId="13" hidden="1">#REF!</definedName>
    <definedName name="BEx3BTLL3ASJN134DLEQTQM70VZM" localSheetId="17" hidden="1">#REF!</definedName>
    <definedName name="BEx3BTLL3ASJN134DLEQTQM70VZM" localSheetId="16" hidden="1">#REF!</definedName>
    <definedName name="BEx3BTLL3ASJN134DLEQTQM70VZM" hidden="1">#REF!</definedName>
    <definedName name="BEx3BW5CTV0DJU5AQS3ZQFK2VLF3" localSheetId="19" hidden="1">#REF!</definedName>
    <definedName name="BEx3BW5CTV0DJU5AQS3ZQFK2VLF3" localSheetId="27" hidden="1">#REF!</definedName>
    <definedName name="BEx3BW5CTV0DJU5AQS3ZQFK2VLF3" localSheetId="18" hidden="1">#REF!</definedName>
    <definedName name="BEx3BW5CTV0DJU5AQS3ZQFK2VLF3" localSheetId="30" hidden="1">#REF!</definedName>
    <definedName name="BEx3BW5CTV0DJU5AQS3ZQFK2VLF3" localSheetId="4" hidden="1">#REF!</definedName>
    <definedName name="BEx3BW5CTV0DJU5AQS3ZQFK2VLF3" localSheetId="14" hidden="1">#REF!</definedName>
    <definedName name="BEx3BW5CTV0DJU5AQS3ZQFK2VLF3" localSheetId="6" hidden="1">#REF!</definedName>
    <definedName name="BEx3BW5CTV0DJU5AQS3ZQFK2VLF3" localSheetId="7" hidden="1">#REF!</definedName>
    <definedName name="BEx3BW5CTV0DJU5AQS3ZQFK2VLF3" localSheetId="8" hidden="1">#REF!</definedName>
    <definedName name="BEx3BW5CTV0DJU5AQS3ZQFK2VLF3" localSheetId="9" hidden="1">#REF!</definedName>
    <definedName name="BEx3BW5CTV0DJU5AQS3ZQFK2VLF3" localSheetId="10" hidden="1">#REF!</definedName>
    <definedName name="BEx3BW5CTV0DJU5AQS3ZQFK2VLF3" localSheetId="11" hidden="1">#REF!</definedName>
    <definedName name="BEx3BW5CTV0DJU5AQS3ZQFK2VLF3" localSheetId="12" hidden="1">#REF!</definedName>
    <definedName name="BEx3BW5CTV0DJU5AQS3ZQFK2VLF3" localSheetId="13" hidden="1">#REF!</definedName>
    <definedName name="BEx3BW5CTV0DJU5AQS3ZQFK2VLF3" localSheetId="17" hidden="1">#REF!</definedName>
    <definedName name="BEx3BW5CTV0DJU5AQS3ZQFK2VLF3" localSheetId="16" hidden="1">#REF!</definedName>
    <definedName name="BEx3BW5CTV0DJU5AQS3ZQFK2VLF3" hidden="1">#REF!</definedName>
    <definedName name="BEx3BYP0FG369M7G3JEFLMMXAKTS" localSheetId="19" hidden="1">#REF!</definedName>
    <definedName name="BEx3BYP0FG369M7G3JEFLMMXAKTS" localSheetId="27" hidden="1">#REF!</definedName>
    <definedName name="BEx3BYP0FG369M7G3JEFLMMXAKTS" localSheetId="18" hidden="1">#REF!</definedName>
    <definedName name="BEx3BYP0FG369M7G3JEFLMMXAKTS" localSheetId="30" hidden="1">#REF!</definedName>
    <definedName name="BEx3BYP0FG369M7G3JEFLMMXAKTS" localSheetId="4" hidden="1">#REF!</definedName>
    <definedName name="BEx3BYP0FG369M7G3JEFLMMXAKTS" localSheetId="14" hidden="1">#REF!</definedName>
    <definedName name="BEx3BYP0FG369M7G3JEFLMMXAKTS" localSheetId="6" hidden="1">#REF!</definedName>
    <definedName name="BEx3BYP0FG369M7G3JEFLMMXAKTS" localSheetId="7" hidden="1">#REF!</definedName>
    <definedName name="BEx3BYP0FG369M7G3JEFLMMXAKTS" localSheetId="8" hidden="1">#REF!</definedName>
    <definedName name="BEx3BYP0FG369M7G3JEFLMMXAKTS" localSheetId="9" hidden="1">#REF!</definedName>
    <definedName name="BEx3BYP0FG369M7G3JEFLMMXAKTS" localSheetId="10" hidden="1">#REF!</definedName>
    <definedName name="BEx3BYP0FG369M7G3JEFLMMXAKTS" localSheetId="11" hidden="1">#REF!</definedName>
    <definedName name="BEx3BYP0FG369M7G3JEFLMMXAKTS" localSheetId="12" hidden="1">#REF!</definedName>
    <definedName name="BEx3BYP0FG369M7G3JEFLMMXAKTS" localSheetId="13" hidden="1">#REF!</definedName>
    <definedName name="BEx3BYP0FG369M7G3JEFLMMXAKTS" localSheetId="17" hidden="1">#REF!</definedName>
    <definedName name="BEx3BYP0FG369M7G3JEFLMMXAKTS" localSheetId="16" hidden="1">#REF!</definedName>
    <definedName name="BEx3BYP0FG369M7G3JEFLMMXAKTS" hidden="1">#REF!</definedName>
    <definedName name="BEx3C2QR0WUD19QSVO8EMIPNQJKH" localSheetId="19" hidden="1">#REF!</definedName>
    <definedName name="BEx3C2QR0WUD19QSVO8EMIPNQJKH" localSheetId="27" hidden="1">#REF!</definedName>
    <definedName name="BEx3C2QR0WUD19QSVO8EMIPNQJKH" localSheetId="18" hidden="1">#REF!</definedName>
    <definedName name="BEx3C2QR0WUD19QSVO8EMIPNQJKH" localSheetId="30" hidden="1">#REF!</definedName>
    <definedName name="BEx3C2QR0WUD19QSVO8EMIPNQJKH" localSheetId="4" hidden="1">#REF!</definedName>
    <definedName name="BEx3C2QR0WUD19QSVO8EMIPNQJKH" localSheetId="14" hidden="1">#REF!</definedName>
    <definedName name="BEx3C2QR0WUD19QSVO8EMIPNQJKH" localSheetId="6" hidden="1">#REF!</definedName>
    <definedName name="BEx3C2QR0WUD19QSVO8EMIPNQJKH" localSheetId="7" hidden="1">#REF!</definedName>
    <definedName name="BEx3C2QR0WUD19QSVO8EMIPNQJKH" localSheetId="8" hidden="1">#REF!</definedName>
    <definedName name="BEx3C2QR0WUD19QSVO8EMIPNQJKH" localSheetId="9" hidden="1">#REF!</definedName>
    <definedName name="BEx3C2QR0WUD19QSVO8EMIPNQJKH" localSheetId="10" hidden="1">#REF!</definedName>
    <definedName name="BEx3C2QR0WUD19QSVO8EMIPNQJKH" localSheetId="11" hidden="1">#REF!</definedName>
    <definedName name="BEx3C2QR0WUD19QSVO8EMIPNQJKH" localSheetId="12" hidden="1">#REF!</definedName>
    <definedName name="BEx3C2QR0WUD19QSVO8EMIPNQJKH" localSheetId="13" hidden="1">#REF!</definedName>
    <definedName name="BEx3C2QR0WUD19QSVO8EMIPNQJKH" localSheetId="17" hidden="1">#REF!</definedName>
    <definedName name="BEx3C2QR0WUD19QSVO8EMIPNQJKH" localSheetId="16" hidden="1">#REF!</definedName>
    <definedName name="BEx3C2QR0WUD19QSVO8EMIPNQJKH" hidden="1">#REF!</definedName>
    <definedName name="BEx3CKFCCPZZ6ROLAT5C1DZNIC1U" localSheetId="19" hidden="1">#REF!</definedName>
    <definedName name="BEx3CKFCCPZZ6ROLAT5C1DZNIC1U" localSheetId="27" hidden="1">#REF!</definedName>
    <definedName name="BEx3CKFCCPZZ6ROLAT5C1DZNIC1U" localSheetId="18" hidden="1">#REF!</definedName>
    <definedName name="BEx3CKFCCPZZ6ROLAT5C1DZNIC1U" localSheetId="30" hidden="1">#REF!</definedName>
    <definedName name="BEx3CKFCCPZZ6ROLAT5C1DZNIC1U" localSheetId="4" hidden="1">#REF!</definedName>
    <definedName name="BEx3CKFCCPZZ6ROLAT5C1DZNIC1U" localSheetId="14" hidden="1">#REF!</definedName>
    <definedName name="BEx3CKFCCPZZ6ROLAT5C1DZNIC1U" localSheetId="6" hidden="1">#REF!</definedName>
    <definedName name="BEx3CKFCCPZZ6ROLAT5C1DZNIC1U" localSheetId="7" hidden="1">#REF!</definedName>
    <definedName name="BEx3CKFCCPZZ6ROLAT5C1DZNIC1U" localSheetId="8" hidden="1">#REF!</definedName>
    <definedName name="BEx3CKFCCPZZ6ROLAT5C1DZNIC1U" localSheetId="9" hidden="1">#REF!</definedName>
    <definedName name="BEx3CKFCCPZZ6ROLAT5C1DZNIC1U" localSheetId="10" hidden="1">#REF!</definedName>
    <definedName name="BEx3CKFCCPZZ6ROLAT5C1DZNIC1U" localSheetId="11" hidden="1">#REF!</definedName>
    <definedName name="BEx3CKFCCPZZ6ROLAT5C1DZNIC1U" localSheetId="12" hidden="1">#REF!</definedName>
    <definedName name="BEx3CKFCCPZZ6ROLAT5C1DZNIC1U" localSheetId="13" hidden="1">#REF!</definedName>
    <definedName name="BEx3CKFCCPZZ6ROLAT5C1DZNIC1U" localSheetId="17" hidden="1">#REF!</definedName>
    <definedName name="BEx3CKFCCPZZ6ROLAT5C1DZNIC1U" localSheetId="16" hidden="1">#REF!</definedName>
    <definedName name="BEx3CKFCCPZZ6ROLAT5C1DZNIC1U" hidden="1">#REF!</definedName>
    <definedName name="BEx3CO0SVO4WLH0DO43DCHYDTH1P" localSheetId="19" hidden="1">#REF!</definedName>
    <definedName name="BEx3CO0SVO4WLH0DO43DCHYDTH1P" localSheetId="27" hidden="1">#REF!</definedName>
    <definedName name="BEx3CO0SVO4WLH0DO43DCHYDTH1P" localSheetId="18" hidden="1">#REF!</definedName>
    <definedName name="BEx3CO0SVO4WLH0DO43DCHYDTH1P" localSheetId="30" hidden="1">#REF!</definedName>
    <definedName name="BEx3CO0SVO4WLH0DO43DCHYDTH1P" localSheetId="4" hidden="1">#REF!</definedName>
    <definedName name="BEx3CO0SVO4WLH0DO43DCHYDTH1P" localSheetId="14" hidden="1">#REF!</definedName>
    <definedName name="BEx3CO0SVO4WLH0DO43DCHYDTH1P" localSheetId="6" hidden="1">#REF!</definedName>
    <definedName name="BEx3CO0SVO4WLH0DO43DCHYDTH1P" localSheetId="7" hidden="1">#REF!</definedName>
    <definedName name="BEx3CO0SVO4WLH0DO43DCHYDTH1P" localSheetId="8" hidden="1">#REF!</definedName>
    <definedName name="BEx3CO0SVO4WLH0DO43DCHYDTH1P" localSheetId="9" hidden="1">#REF!</definedName>
    <definedName name="BEx3CO0SVO4WLH0DO43DCHYDTH1P" localSheetId="10" hidden="1">#REF!</definedName>
    <definedName name="BEx3CO0SVO4WLH0DO43DCHYDTH1P" localSheetId="11" hidden="1">#REF!</definedName>
    <definedName name="BEx3CO0SVO4WLH0DO43DCHYDTH1P" localSheetId="12" hidden="1">#REF!</definedName>
    <definedName name="BEx3CO0SVO4WLH0DO43DCHYDTH1P" localSheetId="13" hidden="1">#REF!</definedName>
    <definedName name="BEx3CO0SVO4WLH0DO43DCHYDTH1P" localSheetId="17" hidden="1">#REF!</definedName>
    <definedName name="BEx3CO0SVO4WLH0DO43DCHYDTH1P" localSheetId="16" hidden="1">#REF!</definedName>
    <definedName name="BEx3CO0SVO4WLH0DO43DCHYDTH1P" hidden="1">#REF!</definedName>
    <definedName name="BEx3CPDAEBC12450MVHX6S78ILBS" localSheetId="19" hidden="1">#REF!</definedName>
    <definedName name="BEx3CPDAEBC12450MVHX6S78ILBS" localSheetId="27" hidden="1">#REF!</definedName>
    <definedName name="BEx3CPDAEBC12450MVHX6S78ILBS" localSheetId="18" hidden="1">#REF!</definedName>
    <definedName name="BEx3CPDAEBC12450MVHX6S78ILBS" localSheetId="30" hidden="1">#REF!</definedName>
    <definedName name="BEx3CPDAEBC12450MVHX6S78ILBS" localSheetId="4" hidden="1">#REF!</definedName>
    <definedName name="BEx3CPDAEBC12450MVHX6S78ILBS" localSheetId="14" hidden="1">#REF!</definedName>
    <definedName name="BEx3CPDAEBC12450MVHX6S78ILBS" localSheetId="6" hidden="1">#REF!</definedName>
    <definedName name="BEx3CPDAEBC12450MVHX6S78ILBS" localSheetId="7" hidden="1">#REF!</definedName>
    <definedName name="BEx3CPDAEBC12450MVHX6S78ILBS" localSheetId="8" hidden="1">#REF!</definedName>
    <definedName name="BEx3CPDAEBC12450MVHX6S78ILBS" localSheetId="9" hidden="1">#REF!</definedName>
    <definedName name="BEx3CPDAEBC12450MVHX6S78ILBS" localSheetId="10" hidden="1">#REF!</definedName>
    <definedName name="BEx3CPDAEBC12450MVHX6S78ILBS" localSheetId="11" hidden="1">#REF!</definedName>
    <definedName name="BEx3CPDAEBC12450MVHX6S78ILBS" localSheetId="12" hidden="1">#REF!</definedName>
    <definedName name="BEx3CPDAEBC12450MVHX6S78ILBS" localSheetId="13" hidden="1">#REF!</definedName>
    <definedName name="BEx3CPDAEBC12450MVHX6S78ILBS" localSheetId="17" hidden="1">#REF!</definedName>
    <definedName name="BEx3CPDAEBC12450MVHX6S78ILBS" localSheetId="16" hidden="1">#REF!</definedName>
    <definedName name="BEx3CPDAEBC12450MVHX6S78ILBS" hidden="1">#REF!</definedName>
    <definedName name="BEx3CQ9OQ7E1YH93NADGWWEH0HD5" localSheetId="19" hidden="1">#REF!</definedName>
    <definedName name="BEx3CQ9OQ7E1YH93NADGWWEH0HD5" localSheetId="27" hidden="1">#REF!</definedName>
    <definedName name="BEx3CQ9OQ7E1YH93NADGWWEH0HD5" localSheetId="18" hidden="1">#REF!</definedName>
    <definedName name="BEx3CQ9OQ7E1YH93NADGWWEH0HD5" localSheetId="30" hidden="1">#REF!</definedName>
    <definedName name="BEx3CQ9OQ7E1YH93NADGWWEH0HD5" localSheetId="4" hidden="1">#REF!</definedName>
    <definedName name="BEx3CQ9OQ7E1YH93NADGWWEH0HD5" localSheetId="14" hidden="1">#REF!</definedName>
    <definedName name="BEx3CQ9OQ7E1YH93NADGWWEH0HD5" localSheetId="6" hidden="1">#REF!</definedName>
    <definedName name="BEx3CQ9OQ7E1YH93NADGWWEH0HD5" localSheetId="7" hidden="1">#REF!</definedName>
    <definedName name="BEx3CQ9OQ7E1YH93NADGWWEH0HD5" localSheetId="8" hidden="1">#REF!</definedName>
    <definedName name="BEx3CQ9OQ7E1YH93NADGWWEH0HD5" localSheetId="9" hidden="1">#REF!</definedName>
    <definedName name="BEx3CQ9OQ7E1YH93NADGWWEH0HD5" localSheetId="10" hidden="1">#REF!</definedName>
    <definedName name="BEx3CQ9OQ7E1YH93NADGWWEH0HD5" localSheetId="11" hidden="1">#REF!</definedName>
    <definedName name="BEx3CQ9OQ7E1YH93NADGWWEH0HD5" localSheetId="12" hidden="1">#REF!</definedName>
    <definedName name="BEx3CQ9OQ7E1YH93NADGWWEH0HD5" localSheetId="13" hidden="1">#REF!</definedName>
    <definedName name="BEx3CQ9OQ7E1YH93NADGWWEH0HD5" localSheetId="17" hidden="1">#REF!</definedName>
    <definedName name="BEx3CQ9OQ7E1YH93NADGWWEH0HD5" localSheetId="16" hidden="1">#REF!</definedName>
    <definedName name="BEx3CQ9OQ7E1YH93NADGWWEH0HD5" hidden="1">#REF!</definedName>
    <definedName name="BEx3D9G6QTSPF9UYI4X0XY0VE896" localSheetId="19" hidden="1">#REF!</definedName>
    <definedName name="BEx3D9G6QTSPF9UYI4X0XY0VE896" localSheetId="27" hidden="1">#REF!</definedName>
    <definedName name="BEx3D9G6QTSPF9UYI4X0XY0VE896" localSheetId="18" hidden="1">#REF!</definedName>
    <definedName name="BEx3D9G6QTSPF9UYI4X0XY0VE896" localSheetId="30" hidden="1">#REF!</definedName>
    <definedName name="BEx3D9G6QTSPF9UYI4X0XY0VE896" localSheetId="4" hidden="1">#REF!</definedName>
    <definedName name="BEx3D9G6QTSPF9UYI4X0XY0VE896" localSheetId="14" hidden="1">#REF!</definedName>
    <definedName name="BEx3D9G6QTSPF9UYI4X0XY0VE896" localSheetId="6" hidden="1">#REF!</definedName>
    <definedName name="BEx3D9G6QTSPF9UYI4X0XY0VE896" localSheetId="7" hidden="1">#REF!</definedName>
    <definedName name="BEx3D9G6QTSPF9UYI4X0XY0VE896" localSheetId="8" hidden="1">#REF!</definedName>
    <definedName name="BEx3D9G6QTSPF9UYI4X0XY0VE896" localSheetId="9" hidden="1">#REF!</definedName>
    <definedName name="BEx3D9G6QTSPF9UYI4X0XY0VE896" localSheetId="10" hidden="1">#REF!</definedName>
    <definedName name="BEx3D9G6QTSPF9UYI4X0XY0VE896" localSheetId="11" hidden="1">#REF!</definedName>
    <definedName name="BEx3D9G6QTSPF9UYI4X0XY0VE896" localSheetId="12" hidden="1">#REF!</definedName>
    <definedName name="BEx3D9G6QTSPF9UYI4X0XY0VE896" localSheetId="13" hidden="1">#REF!</definedName>
    <definedName name="BEx3D9G6QTSPF9UYI4X0XY0VE896" localSheetId="17" hidden="1">#REF!</definedName>
    <definedName name="BEx3D9G6QTSPF9UYI4X0XY0VE896" localSheetId="16" hidden="1">#REF!</definedName>
    <definedName name="BEx3D9G6QTSPF9UYI4X0XY0VE896" hidden="1">#REF!</definedName>
    <definedName name="BEx3DCQU9PBRXIMLO62KS5RLH447" localSheetId="19" hidden="1">#REF!</definedName>
    <definedName name="BEx3DCQU9PBRXIMLO62KS5RLH447" localSheetId="27" hidden="1">#REF!</definedName>
    <definedName name="BEx3DCQU9PBRXIMLO62KS5RLH447" localSheetId="18" hidden="1">#REF!</definedName>
    <definedName name="BEx3DCQU9PBRXIMLO62KS5RLH447" localSheetId="30" hidden="1">#REF!</definedName>
    <definedName name="BEx3DCQU9PBRXIMLO62KS5RLH447" localSheetId="4" hidden="1">#REF!</definedName>
    <definedName name="BEx3DCQU9PBRXIMLO62KS5RLH447" localSheetId="14" hidden="1">#REF!</definedName>
    <definedName name="BEx3DCQU9PBRXIMLO62KS5RLH447" localSheetId="6" hidden="1">#REF!</definedName>
    <definedName name="BEx3DCQU9PBRXIMLO62KS5RLH447" localSheetId="7" hidden="1">#REF!</definedName>
    <definedName name="BEx3DCQU9PBRXIMLO62KS5RLH447" localSheetId="8" hidden="1">#REF!</definedName>
    <definedName name="BEx3DCQU9PBRXIMLO62KS5RLH447" localSheetId="9" hidden="1">#REF!</definedName>
    <definedName name="BEx3DCQU9PBRXIMLO62KS5RLH447" localSheetId="10" hidden="1">#REF!</definedName>
    <definedName name="BEx3DCQU9PBRXIMLO62KS5RLH447" localSheetId="11" hidden="1">#REF!</definedName>
    <definedName name="BEx3DCQU9PBRXIMLO62KS5RLH447" localSheetId="12" hidden="1">#REF!</definedName>
    <definedName name="BEx3DCQU9PBRXIMLO62KS5RLH447" localSheetId="13" hidden="1">#REF!</definedName>
    <definedName name="BEx3DCQU9PBRXIMLO62KS5RLH447" localSheetId="17" hidden="1">#REF!</definedName>
    <definedName name="BEx3DCQU9PBRXIMLO62KS5RLH447" localSheetId="16" hidden="1">#REF!</definedName>
    <definedName name="BEx3DCQU9PBRXIMLO62KS5RLH447" hidden="1">#REF!</definedName>
    <definedName name="BEx3DQ8EH7C7L4XQAOL3NRRVRRT3" localSheetId="19" hidden="1">#REF!</definedName>
    <definedName name="BEx3DQ8EH7C7L4XQAOL3NRRVRRT3" localSheetId="27" hidden="1">#REF!</definedName>
    <definedName name="BEx3DQ8EH7C7L4XQAOL3NRRVRRT3" localSheetId="18" hidden="1">#REF!</definedName>
    <definedName name="BEx3DQ8EH7C7L4XQAOL3NRRVRRT3" localSheetId="30" hidden="1">#REF!</definedName>
    <definedName name="BEx3DQ8EH7C7L4XQAOL3NRRVRRT3" localSheetId="4" hidden="1">#REF!</definedName>
    <definedName name="BEx3DQ8EH7C7L4XQAOL3NRRVRRT3" localSheetId="14" hidden="1">#REF!</definedName>
    <definedName name="BEx3DQ8EH7C7L4XQAOL3NRRVRRT3" localSheetId="6" hidden="1">#REF!</definedName>
    <definedName name="BEx3DQ8EH7C7L4XQAOL3NRRVRRT3" localSheetId="7" hidden="1">#REF!</definedName>
    <definedName name="BEx3DQ8EH7C7L4XQAOL3NRRVRRT3" localSheetId="8" hidden="1">#REF!</definedName>
    <definedName name="BEx3DQ8EH7C7L4XQAOL3NRRVRRT3" localSheetId="9" hidden="1">#REF!</definedName>
    <definedName name="BEx3DQ8EH7C7L4XQAOL3NRRVRRT3" localSheetId="10" hidden="1">#REF!</definedName>
    <definedName name="BEx3DQ8EH7C7L4XQAOL3NRRVRRT3" localSheetId="11" hidden="1">#REF!</definedName>
    <definedName name="BEx3DQ8EH7C7L4XQAOL3NRRVRRT3" localSheetId="12" hidden="1">#REF!</definedName>
    <definedName name="BEx3DQ8EH7C7L4XQAOL3NRRVRRT3" localSheetId="13" hidden="1">#REF!</definedName>
    <definedName name="BEx3DQ8EH7C7L4XQAOL3NRRVRRT3" localSheetId="17" hidden="1">#REF!</definedName>
    <definedName name="BEx3DQ8EH7C7L4XQAOL3NRRVRRT3" localSheetId="16" hidden="1">#REF!</definedName>
    <definedName name="BEx3DQ8EH7C7L4XQAOL3NRRVRRT3" hidden="1">#REF!</definedName>
    <definedName name="BEx3EF99FD6QNNCNOKDEE67JHTUJ" localSheetId="19" hidden="1">#REF!</definedName>
    <definedName name="BEx3EF99FD6QNNCNOKDEE67JHTUJ" localSheetId="27" hidden="1">#REF!</definedName>
    <definedName name="BEx3EF99FD6QNNCNOKDEE67JHTUJ" localSheetId="18" hidden="1">#REF!</definedName>
    <definedName name="BEx3EF99FD6QNNCNOKDEE67JHTUJ" localSheetId="30" hidden="1">#REF!</definedName>
    <definedName name="BEx3EF99FD6QNNCNOKDEE67JHTUJ" localSheetId="4" hidden="1">#REF!</definedName>
    <definedName name="BEx3EF99FD6QNNCNOKDEE67JHTUJ" localSheetId="14" hidden="1">#REF!</definedName>
    <definedName name="BEx3EF99FD6QNNCNOKDEE67JHTUJ" localSheetId="6" hidden="1">#REF!</definedName>
    <definedName name="BEx3EF99FD6QNNCNOKDEE67JHTUJ" localSheetId="7" hidden="1">#REF!</definedName>
    <definedName name="BEx3EF99FD6QNNCNOKDEE67JHTUJ" localSheetId="8" hidden="1">#REF!</definedName>
    <definedName name="BEx3EF99FD6QNNCNOKDEE67JHTUJ" localSheetId="9" hidden="1">#REF!</definedName>
    <definedName name="BEx3EF99FD6QNNCNOKDEE67JHTUJ" localSheetId="10" hidden="1">#REF!</definedName>
    <definedName name="BEx3EF99FD6QNNCNOKDEE67JHTUJ" localSheetId="11" hidden="1">#REF!</definedName>
    <definedName name="BEx3EF99FD6QNNCNOKDEE67JHTUJ" localSheetId="12" hidden="1">#REF!</definedName>
    <definedName name="BEx3EF99FD6QNNCNOKDEE67JHTUJ" localSheetId="13" hidden="1">#REF!</definedName>
    <definedName name="BEx3EF99FD6QNNCNOKDEE67JHTUJ" localSheetId="17" hidden="1">#REF!</definedName>
    <definedName name="BEx3EF99FD6QNNCNOKDEE67JHTUJ" localSheetId="16" hidden="1">#REF!</definedName>
    <definedName name="BEx3EF99FD6QNNCNOKDEE67JHTUJ" hidden="1">#REF!</definedName>
    <definedName name="BEx3EGLXG4AU8GXIFP26DZ61E6EP" localSheetId="19" hidden="1">#REF!</definedName>
    <definedName name="BEx3EGLXG4AU8GXIFP26DZ61E6EP" localSheetId="27" hidden="1">#REF!</definedName>
    <definedName name="BEx3EGLXG4AU8GXIFP26DZ61E6EP" localSheetId="18" hidden="1">#REF!</definedName>
    <definedName name="BEx3EGLXG4AU8GXIFP26DZ61E6EP" localSheetId="30" hidden="1">#REF!</definedName>
    <definedName name="BEx3EGLXG4AU8GXIFP26DZ61E6EP" localSheetId="4" hidden="1">#REF!</definedName>
    <definedName name="BEx3EGLXG4AU8GXIFP26DZ61E6EP" localSheetId="14" hidden="1">#REF!</definedName>
    <definedName name="BEx3EGLXG4AU8GXIFP26DZ61E6EP" localSheetId="6" hidden="1">#REF!</definedName>
    <definedName name="BEx3EGLXG4AU8GXIFP26DZ61E6EP" localSheetId="7" hidden="1">#REF!</definedName>
    <definedName name="BEx3EGLXG4AU8GXIFP26DZ61E6EP" localSheetId="8" hidden="1">#REF!</definedName>
    <definedName name="BEx3EGLXG4AU8GXIFP26DZ61E6EP" localSheetId="9" hidden="1">#REF!</definedName>
    <definedName name="BEx3EGLXG4AU8GXIFP26DZ61E6EP" localSheetId="10" hidden="1">#REF!</definedName>
    <definedName name="BEx3EGLXG4AU8GXIFP26DZ61E6EP" localSheetId="11" hidden="1">#REF!</definedName>
    <definedName name="BEx3EGLXG4AU8GXIFP26DZ61E6EP" localSheetId="12" hidden="1">#REF!</definedName>
    <definedName name="BEx3EGLXG4AU8GXIFP26DZ61E6EP" localSheetId="13" hidden="1">#REF!</definedName>
    <definedName name="BEx3EGLXG4AU8GXIFP26DZ61E6EP" localSheetId="17" hidden="1">#REF!</definedName>
    <definedName name="BEx3EGLXG4AU8GXIFP26DZ61E6EP" localSheetId="16" hidden="1">#REF!</definedName>
    <definedName name="BEx3EGLXG4AU8GXIFP26DZ61E6EP" hidden="1">#REF!</definedName>
    <definedName name="BEx3EHCSERZ2O2OAG8Y95UPG2IY9" localSheetId="19" hidden="1">#REF!</definedName>
    <definedName name="BEx3EHCSERZ2O2OAG8Y95UPG2IY9" localSheetId="27" hidden="1">#REF!</definedName>
    <definedName name="BEx3EHCSERZ2O2OAG8Y95UPG2IY9" localSheetId="18" hidden="1">#REF!</definedName>
    <definedName name="BEx3EHCSERZ2O2OAG8Y95UPG2IY9" localSheetId="30" hidden="1">#REF!</definedName>
    <definedName name="BEx3EHCSERZ2O2OAG8Y95UPG2IY9" localSheetId="4" hidden="1">#REF!</definedName>
    <definedName name="BEx3EHCSERZ2O2OAG8Y95UPG2IY9" localSheetId="14" hidden="1">#REF!</definedName>
    <definedName name="BEx3EHCSERZ2O2OAG8Y95UPG2IY9" localSheetId="6" hidden="1">#REF!</definedName>
    <definedName name="BEx3EHCSERZ2O2OAG8Y95UPG2IY9" localSheetId="7" hidden="1">#REF!</definedName>
    <definedName name="BEx3EHCSERZ2O2OAG8Y95UPG2IY9" localSheetId="8" hidden="1">#REF!</definedName>
    <definedName name="BEx3EHCSERZ2O2OAG8Y95UPG2IY9" localSheetId="9" hidden="1">#REF!</definedName>
    <definedName name="BEx3EHCSERZ2O2OAG8Y95UPG2IY9" localSheetId="10" hidden="1">#REF!</definedName>
    <definedName name="BEx3EHCSERZ2O2OAG8Y95UPG2IY9" localSheetId="11" hidden="1">#REF!</definedName>
    <definedName name="BEx3EHCSERZ2O2OAG8Y95UPG2IY9" localSheetId="12" hidden="1">#REF!</definedName>
    <definedName name="BEx3EHCSERZ2O2OAG8Y95UPG2IY9" localSheetId="13" hidden="1">#REF!</definedName>
    <definedName name="BEx3EHCSERZ2O2OAG8Y95UPG2IY9" localSheetId="17" hidden="1">#REF!</definedName>
    <definedName name="BEx3EHCSERZ2O2OAG8Y95UPG2IY9" localSheetId="16" hidden="1">#REF!</definedName>
    <definedName name="BEx3EHCSERZ2O2OAG8Y95UPG2IY9" hidden="1">#REF!</definedName>
    <definedName name="BEx3EJR3TCJDYS7ZXNDS5N9KTGIK" localSheetId="19" hidden="1">#REF!</definedName>
    <definedName name="BEx3EJR3TCJDYS7ZXNDS5N9KTGIK" localSheetId="27" hidden="1">#REF!</definedName>
    <definedName name="BEx3EJR3TCJDYS7ZXNDS5N9KTGIK" localSheetId="18" hidden="1">#REF!</definedName>
    <definedName name="BEx3EJR3TCJDYS7ZXNDS5N9KTGIK" localSheetId="30" hidden="1">#REF!</definedName>
    <definedName name="BEx3EJR3TCJDYS7ZXNDS5N9KTGIK" localSheetId="4" hidden="1">#REF!</definedName>
    <definedName name="BEx3EJR3TCJDYS7ZXNDS5N9KTGIK" localSheetId="14" hidden="1">#REF!</definedName>
    <definedName name="BEx3EJR3TCJDYS7ZXNDS5N9KTGIK" localSheetId="6" hidden="1">#REF!</definedName>
    <definedName name="BEx3EJR3TCJDYS7ZXNDS5N9KTGIK" localSheetId="7" hidden="1">#REF!</definedName>
    <definedName name="BEx3EJR3TCJDYS7ZXNDS5N9KTGIK" localSheetId="8" hidden="1">#REF!</definedName>
    <definedName name="BEx3EJR3TCJDYS7ZXNDS5N9KTGIK" localSheetId="9" hidden="1">#REF!</definedName>
    <definedName name="BEx3EJR3TCJDYS7ZXNDS5N9KTGIK" localSheetId="10" hidden="1">#REF!</definedName>
    <definedName name="BEx3EJR3TCJDYS7ZXNDS5N9KTGIK" localSheetId="11" hidden="1">#REF!</definedName>
    <definedName name="BEx3EJR3TCJDYS7ZXNDS5N9KTGIK" localSheetId="12" hidden="1">#REF!</definedName>
    <definedName name="BEx3EJR3TCJDYS7ZXNDS5N9KTGIK" localSheetId="13" hidden="1">#REF!</definedName>
    <definedName name="BEx3EJR3TCJDYS7ZXNDS5N9KTGIK" localSheetId="17" hidden="1">#REF!</definedName>
    <definedName name="BEx3EJR3TCJDYS7ZXNDS5N9KTGIK" localSheetId="16" hidden="1">#REF!</definedName>
    <definedName name="BEx3EJR3TCJDYS7ZXNDS5N9KTGIK" hidden="1">#REF!</definedName>
    <definedName name="BEx3ELJTTBS6P05CNISMGOJOA60V" localSheetId="19" hidden="1">#REF!</definedName>
    <definedName name="BEx3ELJTTBS6P05CNISMGOJOA60V" localSheetId="27" hidden="1">#REF!</definedName>
    <definedName name="BEx3ELJTTBS6P05CNISMGOJOA60V" localSheetId="18" hidden="1">#REF!</definedName>
    <definedName name="BEx3ELJTTBS6P05CNISMGOJOA60V" localSheetId="30" hidden="1">#REF!</definedName>
    <definedName name="BEx3ELJTTBS6P05CNISMGOJOA60V" localSheetId="4" hidden="1">#REF!</definedName>
    <definedName name="BEx3ELJTTBS6P05CNISMGOJOA60V" localSheetId="14" hidden="1">#REF!</definedName>
    <definedName name="BEx3ELJTTBS6P05CNISMGOJOA60V" localSheetId="6" hidden="1">#REF!</definedName>
    <definedName name="BEx3ELJTTBS6P05CNISMGOJOA60V" localSheetId="7" hidden="1">#REF!</definedName>
    <definedName name="BEx3ELJTTBS6P05CNISMGOJOA60V" localSheetId="8" hidden="1">#REF!</definedName>
    <definedName name="BEx3ELJTTBS6P05CNISMGOJOA60V" localSheetId="9" hidden="1">#REF!</definedName>
    <definedName name="BEx3ELJTTBS6P05CNISMGOJOA60V" localSheetId="10" hidden="1">#REF!</definedName>
    <definedName name="BEx3ELJTTBS6P05CNISMGOJOA60V" localSheetId="11" hidden="1">#REF!</definedName>
    <definedName name="BEx3ELJTTBS6P05CNISMGOJOA60V" localSheetId="12" hidden="1">#REF!</definedName>
    <definedName name="BEx3ELJTTBS6P05CNISMGOJOA60V" localSheetId="13" hidden="1">#REF!</definedName>
    <definedName name="BEx3ELJTTBS6P05CNISMGOJOA60V" localSheetId="17" hidden="1">#REF!</definedName>
    <definedName name="BEx3ELJTTBS6P05CNISMGOJOA60V" localSheetId="16" hidden="1">#REF!</definedName>
    <definedName name="BEx3ELJTTBS6P05CNISMGOJOA60V" hidden="1">#REF!</definedName>
    <definedName name="BEx3EQSLJBDDJRHNX19PBFCKNY2I" localSheetId="19" hidden="1">#REF!</definedName>
    <definedName name="BEx3EQSLJBDDJRHNX19PBFCKNY2I" localSheetId="27" hidden="1">#REF!</definedName>
    <definedName name="BEx3EQSLJBDDJRHNX19PBFCKNY2I" localSheetId="18" hidden="1">#REF!</definedName>
    <definedName name="BEx3EQSLJBDDJRHNX19PBFCKNY2I" localSheetId="30" hidden="1">#REF!</definedName>
    <definedName name="BEx3EQSLJBDDJRHNX19PBFCKNY2I" localSheetId="4" hidden="1">#REF!</definedName>
    <definedName name="BEx3EQSLJBDDJRHNX19PBFCKNY2I" localSheetId="14" hidden="1">#REF!</definedName>
    <definedName name="BEx3EQSLJBDDJRHNX19PBFCKNY2I" localSheetId="6" hidden="1">#REF!</definedName>
    <definedName name="BEx3EQSLJBDDJRHNX19PBFCKNY2I" localSheetId="7" hidden="1">#REF!</definedName>
    <definedName name="BEx3EQSLJBDDJRHNX19PBFCKNY2I" localSheetId="8" hidden="1">#REF!</definedName>
    <definedName name="BEx3EQSLJBDDJRHNX19PBFCKNY2I" localSheetId="9" hidden="1">#REF!</definedName>
    <definedName name="BEx3EQSLJBDDJRHNX19PBFCKNY2I" localSheetId="10" hidden="1">#REF!</definedName>
    <definedName name="BEx3EQSLJBDDJRHNX19PBFCKNY2I" localSheetId="11" hidden="1">#REF!</definedName>
    <definedName name="BEx3EQSLJBDDJRHNX19PBFCKNY2I" localSheetId="12" hidden="1">#REF!</definedName>
    <definedName name="BEx3EQSLJBDDJRHNX19PBFCKNY2I" localSheetId="13" hidden="1">#REF!</definedName>
    <definedName name="BEx3EQSLJBDDJRHNX19PBFCKNY2I" localSheetId="17" hidden="1">#REF!</definedName>
    <definedName name="BEx3EQSLJBDDJRHNX19PBFCKNY2I" localSheetId="16" hidden="1">#REF!</definedName>
    <definedName name="BEx3EQSLJBDDJRHNX19PBFCKNY2I" hidden="1">#REF!</definedName>
    <definedName name="BEx3EUUAX947Q5N6MY6W0KSNY78Y" localSheetId="19" hidden="1">#REF!</definedName>
    <definedName name="BEx3EUUAX947Q5N6MY6W0KSNY78Y" localSheetId="27" hidden="1">#REF!</definedName>
    <definedName name="BEx3EUUAX947Q5N6MY6W0KSNY78Y" localSheetId="18" hidden="1">#REF!</definedName>
    <definedName name="BEx3EUUAX947Q5N6MY6W0KSNY78Y" localSheetId="30" hidden="1">#REF!</definedName>
    <definedName name="BEx3EUUAX947Q5N6MY6W0KSNY78Y" localSheetId="4" hidden="1">#REF!</definedName>
    <definedName name="BEx3EUUAX947Q5N6MY6W0KSNY78Y" localSheetId="14" hidden="1">#REF!</definedName>
    <definedName name="BEx3EUUAX947Q5N6MY6W0KSNY78Y" localSheetId="6" hidden="1">#REF!</definedName>
    <definedName name="BEx3EUUAX947Q5N6MY6W0KSNY78Y" localSheetId="7" hidden="1">#REF!</definedName>
    <definedName name="BEx3EUUAX947Q5N6MY6W0KSNY78Y" localSheetId="8" hidden="1">#REF!</definedName>
    <definedName name="BEx3EUUAX947Q5N6MY6W0KSNY78Y" localSheetId="9" hidden="1">#REF!</definedName>
    <definedName name="BEx3EUUAX947Q5N6MY6W0KSNY78Y" localSheetId="10" hidden="1">#REF!</definedName>
    <definedName name="BEx3EUUAX947Q5N6MY6W0KSNY78Y" localSheetId="11" hidden="1">#REF!</definedName>
    <definedName name="BEx3EUUAX947Q5N6MY6W0KSNY78Y" localSheetId="12" hidden="1">#REF!</definedName>
    <definedName name="BEx3EUUAX947Q5N6MY6W0KSNY78Y" localSheetId="13" hidden="1">#REF!</definedName>
    <definedName name="BEx3EUUAX947Q5N6MY6W0KSNY78Y" localSheetId="17" hidden="1">#REF!</definedName>
    <definedName name="BEx3EUUAX947Q5N6MY6W0KSNY78Y" localSheetId="16" hidden="1">#REF!</definedName>
    <definedName name="BEx3EUUAX947Q5N6MY6W0KSNY78Y" hidden="1">#REF!</definedName>
    <definedName name="BEx3F3OJYKFH63TY4TBS69H5CI8M" localSheetId="19" hidden="1">#REF!</definedName>
    <definedName name="BEx3F3OJYKFH63TY4TBS69H5CI8M" localSheetId="27" hidden="1">#REF!</definedName>
    <definedName name="BEx3F3OJYKFH63TY4TBS69H5CI8M" localSheetId="18" hidden="1">#REF!</definedName>
    <definedName name="BEx3F3OJYKFH63TY4TBS69H5CI8M" localSheetId="30" hidden="1">#REF!</definedName>
    <definedName name="BEx3F3OJYKFH63TY4TBS69H5CI8M" localSheetId="4" hidden="1">#REF!</definedName>
    <definedName name="BEx3F3OJYKFH63TY4TBS69H5CI8M" localSheetId="14" hidden="1">#REF!</definedName>
    <definedName name="BEx3F3OJYKFH63TY4TBS69H5CI8M" localSheetId="6" hidden="1">#REF!</definedName>
    <definedName name="BEx3F3OJYKFH63TY4TBS69H5CI8M" localSheetId="7" hidden="1">#REF!</definedName>
    <definedName name="BEx3F3OJYKFH63TY4TBS69H5CI8M" localSheetId="8" hidden="1">#REF!</definedName>
    <definedName name="BEx3F3OJYKFH63TY4TBS69H5CI8M" localSheetId="9" hidden="1">#REF!</definedName>
    <definedName name="BEx3F3OJYKFH63TY4TBS69H5CI8M" localSheetId="10" hidden="1">#REF!</definedName>
    <definedName name="BEx3F3OJYKFH63TY4TBS69H5CI8M" localSheetId="11" hidden="1">#REF!</definedName>
    <definedName name="BEx3F3OJYKFH63TY4TBS69H5CI8M" localSheetId="12" hidden="1">#REF!</definedName>
    <definedName name="BEx3F3OJYKFH63TY4TBS69H5CI8M" localSheetId="13" hidden="1">#REF!</definedName>
    <definedName name="BEx3F3OJYKFH63TY4TBS69H5CI8M" localSheetId="17" hidden="1">#REF!</definedName>
    <definedName name="BEx3F3OJYKFH63TY4TBS69H5CI8M" localSheetId="16" hidden="1">#REF!</definedName>
    <definedName name="BEx3F3OJYKFH63TY4TBS69H5CI8M" hidden="1">#REF!</definedName>
    <definedName name="BEx3FHMD1P5XBCH23ZKIFO6ZTCNB" localSheetId="19" hidden="1">#REF!</definedName>
    <definedName name="BEx3FHMD1P5XBCH23ZKIFO6ZTCNB" localSheetId="27" hidden="1">#REF!</definedName>
    <definedName name="BEx3FHMD1P5XBCH23ZKIFO6ZTCNB" localSheetId="18" hidden="1">#REF!</definedName>
    <definedName name="BEx3FHMD1P5XBCH23ZKIFO6ZTCNB" localSheetId="30" hidden="1">#REF!</definedName>
    <definedName name="BEx3FHMD1P5XBCH23ZKIFO6ZTCNB" localSheetId="4" hidden="1">#REF!</definedName>
    <definedName name="BEx3FHMD1P5XBCH23ZKIFO6ZTCNB" localSheetId="14" hidden="1">#REF!</definedName>
    <definedName name="BEx3FHMD1P5XBCH23ZKIFO6ZTCNB" localSheetId="6" hidden="1">#REF!</definedName>
    <definedName name="BEx3FHMD1P5XBCH23ZKIFO6ZTCNB" localSheetId="7" hidden="1">#REF!</definedName>
    <definedName name="BEx3FHMD1P5XBCH23ZKIFO6ZTCNB" localSheetId="8" hidden="1">#REF!</definedName>
    <definedName name="BEx3FHMD1P5XBCH23ZKIFO6ZTCNB" localSheetId="9" hidden="1">#REF!</definedName>
    <definedName name="BEx3FHMD1P5XBCH23ZKIFO6ZTCNB" localSheetId="10" hidden="1">#REF!</definedName>
    <definedName name="BEx3FHMD1P5XBCH23ZKIFO6ZTCNB" localSheetId="11" hidden="1">#REF!</definedName>
    <definedName name="BEx3FHMD1P5XBCH23ZKIFO6ZTCNB" localSheetId="12" hidden="1">#REF!</definedName>
    <definedName name="BEx3FHMD1P5XBCH23ZKIFO6ZTCNB" localSheetId="13" hidden="1">#REF!</definedName>
    <definedName name="BEx3FHMD1P5XBCH23ZKIFO6ZTCNB" localSheetId="17" hidden="1">#REF!</definedName>
    <definedName name="BEx3FHMD1P5XBCH23ZKIFO6ZTCNB" localSheetId="16" hidden="1">#REF!</definedName>
    <definedName name="BEx3FHMD1P5XBCH23ZKIFO6ZTCNB" hidden="1">#REF!</definedName>
    <definedName name="BEx3FI2G3YYIACQHXNXEA15M8ZK5" localSheetId="19" hidden="1">#REF!</definedName>
    <definedName name="BEx3FI2G3YYIACQHXNXEA15M8ZK5" localSheetId="27" hidden="1">#REF!</definedName>
    <definedName name="BEx3FI2G3YYIACQHXNXEA15M8ZK5" localSheetId="18" hidden="1">#REF!</definedName>
    <definedName name="BEx3FI2G3YYIACQHXNXEA15M8ZK5" localSheetId="30" hidden="1">#REF!</definedName>
    <definedName name="BEx3FI2G3YYIACQHXNXEA15M8ZK5" localSheetId="4" hidden="1">#REF!</definedName>
    <definedName name="BEx3FI2G3YYIACQHXNXEA15M8ZK5" localSheetId="14" hidden="1">#REF!</definedName>
    <definedName name="BEx3FI2G3YYIACQHXNXEA15M8ZK5" localSheetId="6" hidden="1">#REF!</definedName>
    <definedName name="BEx3FI2G3YYIACQHXNXEA15M8ZK5" localSheetId="7" hidden="1">#REF!</definedName>
    <definedName name="BEx3FI2G3YYIACQHXNXEA15M8ZK5" localSheetId="8" hidden="1">#REF!</definedName>
    <definedName name="BEx3FI2G3YYIACQHXNXEA15M8ZK5" localSheetId="9" hidden="1">#REF!</definedName>
    <definedName name="BEx3FI2G3YYIACQHXNXEA15M8ZK5" localSheetId="10" hidden="1">#REF!</definedName>
    <definedName name="BEx3FI2G3YYIACQHXNXEA15M8ZK5" localSheetId="11" hidden="1">#REF!</definedName>
    <definedName name="BEx3FI2G3YYIACQHXNXEA15M8ZK5" localSheetId="12" hidden="1">#REF!</definedName>
    <definedName name="BEx3FI2G3YYIACQHXNXEA15M8ZK5" localSheetId="13" hidden="1">#REF!</definedName>
    <definedName name="BEx3FI2G3YYIACQHXNXEA15M8ZK5" localSheetId="17" hidden="1">#REF!</definedName>
    <definedName name="BEx3FI2G3YYIACQHXNXEA15M8ZK5" localSheetId="16" hidden="1">#REF!</definedName>
    <definedName name="BEx3FI2G3YYIACQHXNXEA15M8ZK5" hidden="1">#REF!</definedName>
    <definedName name="BEx3FJ9MHSLDK8W91GO85FX1GX57" localSheetId="19" hidden="1">#REF!</definedName>
    <definedName name="BEx3FJ9MHSLDK8W91GO85FX1GX57" localSheetId="27" hidden="1">#REF!</definedName>
    <definedName name="BEx3FJ9MHSLDK8W91GO85FX1GX57" localSheetId="18" hidden="1">#REF!</definedName>
    <definedName name="BEx3FJ9MHSLDK8W91GO85FX1GX57" localSheetId="30" hidden="1">#REF!</definedName>
    <definedName name="BEx3FJ9MHSLDK8W91GO85FX1GX57" localSheetId="4" hidden="1">#REF!</definedName>
    <definedName name="BEx3FJ9MHSLDK8W91GO85FX1GX57" localSheetId="14" hidden="1">#REF!</definedName>
    <definedName name="BEx3FJ9MHSLDK8W91GO85FX1GX57" localSheetId="6" hidden="1">#REF!</definedName>
    <definedName name="BEx3FJ9MHSLDK8W91GO85FX1GX57" localSheetId="7" hidden="1">#REF!</definedName>
    <definedName name="BEx3FJ9MHSLDK8W91GO85FX1GX57" localSheetId="8" hidden="1">#REF!</definedName>
    <definedName name="BEx3FJ9MHSLDK8W91GO85FX1GX57" localSheetId="9" hidden="1">#REF!</definedName>
    <definedName name="BEx3FJ9MHSLDK8W91GO85FX1GX57" localSheetId="10" hidden="1">#REF!</definedName>
    <definedName name="BEx3FJ9MHSLDK8W91GO85FX1GX57" localSheetId="11" hidden="1">#REF!</definedName>
    <definedName name="BEx3FJ9MHSLDK8W91GO85FX1GX57" localSheetId="12" hidden="1">#REF!</definedName>
    <definedName name="BEx3FJ9MHSLDK8W91GO85FX1GX57" localSheetId="13" hidden="1">#REF!</definedName>
    <definedName name="BEx3FJ9MHSLDK8W91GO85FX1GX57" localSheetId="17" hidden="1">#REF!</definedName>
    <definedName name="BEx3FJ9MHSLDK8W91GO85FX1GX57" localSheetId="16" hidden="1">#REF!</definedName>
    <definedName name="BEx3FJ9MHSLDK8W91GO85FX1GX57" hidden="1">#REF!</definedName>
    <definedName name="BEx3FR251HFU7A33PU01SJUENL2B" localSheetId="19" hidden="1">#REF!</definedName>
    <definedName name="BEx3FR251HFU7A33PU01SJUENL2B" localSheetId="27" hidden="1">#REF!</definedName>
    <definedName name="BEx3FR251HFU7A33PU01SJUENL2B" localSheetId="18" hidden="1">#REF!</definedName>
    <definedName name="BEx3FR251HFU7A33PU01SJUENL2B" localSheetId="30" hidden="1">#REF!</definedName>
    <definedName name="BEx3FR251HFU7A33PU01SJUENL2B" localSheetId="4" hidden="1">#REF!</definedName>
    <definedName name="BEx3FR251HFU7A33PU01SJUENL2B" localSheetId="14" hidden="1">#REF!</definedName>
    <definedName name="BEx3FR251HFU7A33PU01SJUENL2B" localSheetId="6" hidden="1">#REF!</definedName>
    <definedName name="BEx3FR251HFU7A33PU01SJUENL2B" localSheetId="7" hidden="1">#REF!</definedName>
    <definedName name="BEx3FR251HFU7A33PU01SJUENL2B" localSheetId="8" hidden="1">#REF!</definedName>
    <definedName name="BEx3FR251HFU7A33PU01SJUENL2B" localSheetId="9" hidden="1">#REF!</definedName>
    <definedName name="BEx3FR251HFU7A33PU01SJUENL2B" localSheetId="10" hidden="1">#REF!</definedName>
    <definedName name="BEx3FR251HFU7A33PU01SJUENL2B" localSheetId="11" hidden="1">#REF!</definedName>
    <definedName name="BEx3FR251HFU7A33PU01SJUENL2B" localSheetId="12" hidden="1">#REF!</definedName>
    <definedName name="BEx3FR251HFU7A33PU01SJUENL2B" localSheetId="13" hidden="1">#REF!</definedName>
    <definedName name="BEx3FR251HFU7A33PU01SJUENL2B" localSheetId="17" hidden="1">#REF!</definedName>
    <definedName name="BEx3FR251HFU7A33PU01SJUENL2B" localSheetId="16" hidden="1">#REF!</definedName>
    <definedName name="BEx3FR251HFU7A33PU01SJUENL2B" hidden="1">#REF!</definedName>
    <definedName name="BEx3FX7EJL47JSLSWP3EOC265WAE" localSheetId="19" hidden="1">#REF!</definedName>
    <definedName name="BEx3FX7EJL47JSLSWP3EOC265WAE" localSheetId="27" hidden="1">#REF!</definedName>
    <definedName name="BEx3FX7EJL47JSLSWP3EOC265WAE" localSheetId="18" hidden="1">#REF!</definedName>
    <definedName name="BEx3FX7EJL47JSLSWP3EOC265WAE" localSheetId="30" hidden="1">#REF!</definedName>
    <definedName name="BEx3FX7EJL47JSLSWP3EOC265WAE" localSheetId="4" hidden="1">#REF!</definedName>
    <definedName name="BEx3FX7EJL47JSLSWP3EOC265WAE" localSheetId="14" hidden="1">#REF!</definedName>
    <definedName name="BEx3FX7EJL47JSLSWP3EOC265WAE" localSheetId="6" hidden="1">#REF!</definedName>
    <definedName name="BEx3FX7EJL47JSLSWP3EOC265WAE" localSheetId="7" hidden="1">#REF!</definedName>
    <definedName name="BEx3FX7EJL47JSLSWP3EOC265WAE" localSheetId="8" hidden="1">#REF!</definedName>
    <definedName name="BEx3FX7EJL47JSLSWP3EOC265WAE" localSheetId="9" hidden="1">#REF!</definedName>
    <definedName name="BEx3FX7EJL47JSLSWP3EOC265WAE" localSheetId="10" hidden="1">#REF!</definedName>
    <definedName name="BEx3FX7EJL47JSLSWP3EOC265WAE" localSheetId="11" hidden="1">#REF!</definedName>
    <definedName name="BEx3FX7EJL47JSLSWP3EOC265WAE" localSheetId="12" hidden="1">#REF!</definedName>
    <definedName name="BEx3FX7EJL47JSLSWP3EOC265WAE" localSheetId="13" hidden="1">#REF!</definedName>
    <definedName name="BEx3FX7EJL47JSLSWP3EOC265WAE" localSheetId="17" hidden="1">#REF!</definedName>
    <definedName name="BEx3FX7EJL47JSLSWP3EOC265WAE" localSheetId="16" hidden="1">#REF!</definedName>
    <definedName name="BEx3FX7EJL47JSLSWP3EOC265WAE" hidden="1">#REF!</definedName>
    <definedName name="BEx3G201R8NLJ6FIHO2QS0SW9QVV" localSheetId="19" hidden="1">#REF!</definedName>
    <definedName name="BEx3G201R8NLJ6FIHO2QS0SW9QVV" localSheetId="27" hidden="1">#REF!</definedName>
    <definedName name="BEx3G201R8NLJ6FIHO2QS0SW9QVV" localSheetId="18" hidden="1">#REF!</definedName>
    <definedName name="BEx3G201R8NLJ6FIHO2QS0SW9QVV" localSheetId="30" hidden="1">#REF!</definedName>
    <definedName name="BEx3G201R8NLJ6FIHO2QS0SW9QVV" localSheetId="4" hidden="1">#REF!</definedName>
    <definedName name="BEx3G201R8NLJ6FIHO2QS0SW9QVV" localSheetId="14" hidden="1">#REF!</definedName>
    <definedName name="BEx3G201R8NLJ6FIHO2QS0SW9QVV" localSheetId="6" hidden="1">#REF!</definedName>
    <definedName name="BEx3G201R8NLJ6FIHO2QS0SW9QVV" localSheetId="7" hidden="1">#REF!</definedName>
    <definedName name="BEx3G201R8NLJ6FIHO2QS0SW9QVV" localSheetId="8" hidden="1">#REF!</definedName>
    <definedName name="BEx3G201R8NLJ6FIHO2QS0SW9QVV" localSheetId="9" hidden="1">#REF!</definedName>
    <definedName name="BEx3G201R8NLJ6FIHO2QS0SW9QVV" localSheetId="10" hidden="1">#REF!</definedName>
    <definedName name="BEx3G201R8NLJ6FIHO2QS0SW9QVV" localSheetId="11" hidden="1">#REF!</definedName>
    <definedName name="BEx3G201R8NLJ6FIHO2QS0SW9QVV" localSheetId="12" hidden="1">#REF!</definedName>
    <definedName name="BEx3G201R8NLJ6FIHO2QS0SW9QVV" localSheetId="13" hidden="1">#REF!</definedName>
    <definedName name="BEx3G201R8NLJ6FIHO2QS0SW9QVV" localSheetId="17" hidden="1">#REF!</definedName>
    <definedName name="BEx3G201R8NLJ6FIHO2QS0SW9QVV" localSheetId="16" hidden="1">#REF!</definedName>
    <definedName name="BEx3G201R8NLJ6FIHO2QS0SW9QVV" hidden="1">#REF!</definedName>
    <definedName name="BEx3G2LL2II66XY5YCDPG4JE13A3" localSheetId="19" hidden="1">#REF!</definedName>
    <definedName name="BEx3G2LL2II66XY5YCDPG4JE13A3" localSheetId="27" hidden="1">#REF!</definedName>
    <definedName name="BEx3G2LL2II66XY5YCDPG4JE13A3" localSheetId="18" hidden="1">#REF!</definedName>
    <definedName name="BEx3G2LL2II66XY5YCDPG4JE13A3" localSheetId="30" hidden="1">#REF!</definedName>
    <definedName name="BEx3G2LL2II66XY5YCDPG4JE13A3" localSheetId="4" hidden="1">#REF!</definedName>
    <definedName name="BEx3G2LL2II66XY5YCDPG4JE13A3" localSheetId="14" hidden="1">#REF!</definedName>
    <definedName name="BEx3G2LL2II66XY5YCDPG4JE13A3" localSheetId="6" hidden="1">#REF!</definedName>
    <definedName name="BEx3G2LL2II66XY5YCDPG4JE13A3" localSheetId="7" hidden="1">#REF!</definedName>
    <definedName name="BEx3G2LL2II66XY5YCDPG4JE13A3" localSheetId="8" hidden="1">#REF!</definedName>
    <definedName name="BEx3G2LL2II66XY5YCDPG4JE13A3" localSheetId="9" hidden="1">#REF!</definedName>
    <definedName name="BEx3G2LL2II66XY5YCDPG4JE13A3" localSheetId="10" hidden="1">#REF!</definedName>
    <definedName name="BEx3G2LL2II66XY5YCDPG4JE13A3" localSheetId="11" hidden="1">#REF!</definedName>
    <definedName name="BEx3G2LL2II66XY5YCDPG4JE13A3" localSheetId="12" hidden="1">#REF!</definedName>
    <definedName name="BEx3G2LL2II66XY5YCDPG4JE13A3" localSheetId="13" hidden="1">#REF!</definedName>
    <definedName name="BEx3G2LL2II66XY5YCDPG4JE13A3" localSheetId="17" hidden="1">#REF!</definedName>
    <definedName name="BEx3G2LL2II66XY5YCDPG4JE13A3" localSheetId="16" hidden="1">#REF!</definedName>
    <definedName name="BEx3G2LL2II66XY5YCDPG4JE13A3" hidden="1">#REF!</definedName>
    <definedName name="BEx3G2WA0DTYY9D8AGHHOBTPE2B2" localSheetId="19" hidden="1">#REF!</definedName>
    <definedName name="BEx3G2WA0DTYY9D8AGHHOBTPE2B2" localSheetId="27" hidden="1">#REF!</definedName>
    <definedName name="BEx3G2WA0DTYY9D8AGHHOBTPE2B2" localSheetId="18" hidden="1">#REF!</definedName>
    <definedName name="BEx3G2WA0DTYY9D8AGHHOBTPE2B2" localSheetId="30" hidden="1">#REF!</definedName>
    <definedName name="BEx3G2WA0DTYY9D8AGHHOBTPE2B2" localSheetId="4" hidden="1">#REF!</definedName>
    <definedName name="BEx3G2WA0DTYY9D8AGHHOBTPE2B2" localSheetId="14" hidden="1">#REF!</definedName>
    <definedName name="BEx3G2WA0DTYY9D8AGHHOBTPE2B2" localSheetId="6" hidden="1">#REF!</definedName>
    <definedName name="BEx3G2WA0DTYY9D8AGHHOBTPE2B2" localSheetId="7" hidden="1">#REF!</definedName>
    <definedName name="BEx3G2WA0DTYY9D8AGHHOBTPE2B2" localSheetId="8" hidden="1">#REF!</definedName>
    <definedName name="BEx3G2WA0DTYY9D8AGHHOBTPE2B2" localSheetId="9" hidden="1">#REF!</definedName>
    <definedName name="BEx3G2WA0DTYY9D8AGHHOBTPE2B2" localSheetId="10" hidden="1">#REF!</definedName>
    <definedName name="BEx3G2WA0DTYY9D8AGHHOBTPE2B2" localSheetId="11" hidden="1">#REF!</definedName>
    <definedName name="BEx3G2WA0DTYY9D8AGHHOBTPE2B2" localSheetId="12" hidden="1">#REF!</definedName>
    <definedName name="BEx3G2WA0DTYY9D8AGHHOBTPE2B2" localSheetId="13" hidden="1">#REF!</definedName>
    <definedName name="BEx3G2WA0DTYY9D8AGHHOBTPE2B2" localSheetId="17" hidden="1">#REF!</definedName>
    <definedName name="BEx3G2WA0DTYY9D8AGHHOBTPE2B2" localSheetId="16" hidden="1">#REF!</definedName>
    <definedName name="BEx3G2WA0DTYY9D8AGHHOBTPE2B2" hidden="1">#REF!</definedName>
    <definedName name="BEx3GCXR6IAS0B6WJ03GJVH7CO52" localSheetId="19" hidden="1">#REF!</definedName>
    <definedName name="BEx3GCXR6IAS0B6WJ03GJVH7CO52" localSheetId="27" hidden="1">#REF!</definedName>
    <definedName name="BEx3GCXR6IAS0B6WJ03GJVH7CO52" localSheetId="18" hidden="1">#REF!</definedName>
    <definedName name="BEx3GCXR6IAS0B6WJ03GJVH7CO52" localSheetId="30" hidden="1">#REF!</definedName>
    <definedName name="BEx3GCXR6IAS0B6WJ03GJVH7CO52" localSheetId="4" hidden="1">#REF!</definedName>
    <definedName name="BEx3GCXR6IAS0B6WJ03GJVH7CO52" localSheetId="14" hidden="1">#REF!</definedName>
    <definedName name="BEx3GCXR6IAS0B6WJ03GJVH7CO52" localSheetId="6" hidden="1">#REF!</definedName>
    <definedName name="BEx3GCXR6IAS0B6WJ03GJVH7CO52" localSheetId="7" hidden="1">#REF!</definedName>
    <definedName name="BEx3GCXR6IAS0B6WJ03GJVH7CO52" localSheetId="8" hidden="1">#REF!</definedName>
    <definedName name="BEx3GCXR6IAS0B6WJ03GJVH7CO52" localSheetId="9" hidden="1">#REF!</definedName>
    <definedName name="BEx3GCXR6IAS0B6WJ03GJVH7CO52" localSheetId="10" hidden="1">#REF!</definedName>
    <definedName name="BEx3GCXR6IAS0B6WJ03GJVH7CO52" localSheetId="11" hidden="1">#REF!</definedName>
    <definedName name="BEx3GCXR6IAS0B6WJ03GJVH7CO52" localSheetId="12" hidden="1">#REF!</definedName>
    <definedName name="BEx3GCXR6IAS0B6WJ03GJVH7CO52" localSheetId="13" hidden="1">#REF!</definedName>
    <definedName name="BEx3GCXR6IAS0B6WJ03GJVH7CO52" localSheetId="17" hidden="1">#REF!</definedName>
    <definedName name="BEx3GCXR6IAS0B6WJ03GJVH7CO52" localSheetId="16" hidden="1">#REF!</definedName>
    <definedName name="BEx3GCXR6IAS0B6WJ03GJVH7CO52" hidden="1">#REF!</definedName>
    <definedName name="BEx3GEVV18SEQDI1JGY7EN6D1GT1" localSheetId="19" hidden="1">#REF!</definedName>
    <definedName name="BEx3GEVV18SEQDI1JGY7EN6D1GT1" localSheetId="27" hidden="1">#REF!</definedName>
    <definedName name="BEx3GEVV18SEQDI1JGY7EN6D1GT1" localSheetId="18" hidden="1">#REF!</definedName>
    <definedName name="BEx3GEVV18SEQDI1JGY7EN6D1GT1" localSheetId="30" hidden="1">#REF!</definedName>
    <definedName name="BEx3GEVV18SEQDI1JGY7EN6D1GT1" localSheetId="4" hidden="1">#REF!</definedName>
    <definedName name="BEx3GEVV18SEQDI1JGY7EN6D1GT1" localSheetId="14" hidden="1">#REF!</definedName>
    <definedName name="BEx3GEVV18SEQDI1JGY7EN6D1GT1" localSheetId="6" hidden="1">#REF!</definedName>
    <definedName name="BEx3GEVV18SEQDI1JGY7EN6D1GT1" localSheetId="7" hidden="1">#REF!</definedName>
    <definedName name="BEx3GEVV18SEQDI1JGY7EN6D1GT1" localSheetId="8" hidden="1">#REF!</definedName>
    <definedName name="BEx3GEVV18SEQDI1JGY7EN6D1GT1" localSheetId="9" hidden="1">#REF!</definedName>
    <definedName name="BEx3GEVV18SEQDI1JGY7EN6D1GT1" localSheetId="10" hidden="1">#REF!</definedName>
    <definedName name="BEx3GEVV18SEQDI1JGY7EN6D1GT1" localSheetId="11" hidden="1">#REF!</definedName>
    <definedName name="BEx3GEVV18SEQDI1JGY7EN6D1GT1" localSheetId="12" hidden="1">#REF!</definedName>
    <definedName name="BEx3GEVV18SEQDI1JGY7EN6D1GT1" localSheetId="13" hidden="1">#REF!</definedName>
    <definedName name="BEx3GEVV18SEQDI1JGY7EN6D1GT1" localSheetId="17" hidden="1">#REF!</definedName>
    <definedName name="BEx3GEVV18SEQDI1JGY7EN6D1GT1" localSheetId="16" hidden="1">#REF!</definedName>
    <definedName name="BEx3GEVV18SEQDI1JGY7EN6D1GT1" hidden="1">#REF!</definedName>
    <definedName name="BEx3GKFH64MKQX61S7DYTZ15JCPY" localSheetId="19" hidden="1">#REF!</definedName>
    <definedName name="BEx3GKFH64MKQX61S7DYTZ15JCPY" localSheetId="27" hidden="1">#REF!</definedName>
    <definedName name="BEx3GKFH64MKQX61S7DYTZ15JCPY" localSheetId="18" hidden="1">#REF!</definedName>
    <definedName name="BEx3GKFH64MKQX61S7DYTZ15JCPY" localSheetId="30" hidden="1">#REF!</definedName>
    <definedName name="BEx3GKFH64MKQX61S7DYTZ15JCPY" localSheetId="4" hidden="1">#REF!</definedName>
    <definedName name="BEx3GKFH64MKQX61S7DYTZ15JCPY" localSheetId="14" hidden="1">#REF!</definedName>
    <definedName name="BEx3GKFH64MKQX61S7DYTZ15JCPY" localSheetId="6" hidden="1">#REF!</definedName>
    <definedName name="BEx3GKFH64MKQX61S7DYTZ15JCPY" localSheetId="7" hidden="1">#REF!</definedName>
    <definedName name="BEx3GKFH64MKQX61S7DYTZ15JCPY" localSheetId="8" hidden="1">#REF!</definedName>
    <definedName name="BEx3GKFH64MKQX61S7DYTZ15JCPY" localSheetId="9" hidden="1">#REF!</definedName>
    <definedName name="BEx3GKFH64MKQX61S7DYTZ15JCPY" localSheetId="10" hidden="1">#REF!</definedName>
    <definedName name="BEx3GKFH64MKQX61S7DYTZ15JCPY" localSheetId="11" hidden="1">#REF!</definedName>
    <definedName name="BEx3GKFH64MKQX61S7DYTZ15JCPY" localSheetId="12" hidden="1">#REF!</definedName>
    <definedName name="BEx3GKFH64MKQX61S7DYTZ15JCPY" localSheetId="13" hidden="1">#REF!</definedName>
    <definedName name="BEx3GKFH64MKQX61S7DYTZ15JCPY" localSheetId="17" hidden="1">#REF!</definedName>
    <definedName name="BEx3GKFH64MKQX61S7DYTZ15JCPY" localSheetId="16" hidden="1">#REF!</definedName>
    <definedName name="BEx3GKFH64MKQX61S7DYTZ15JCPY" hidden="1">#REF!</definedName>
    <definedName name="BEx3GMJ1Y6UU02DLRL0QXCEKDA6C" localSheetId="19" hidden="1">#REF!</definedName>
    <definedName name="BEx3GMJ1Y6UU02DLRL0QXCEKDA6C" localSheetId="27" hidden="1">#REF!</definedName>
    <definedName name="BEx3GMJ1Y6UU02DLRL0QXCEKDA6C" localSheetId="18" hidden="1">#REF!</definedName>
    <definedName name="BEx3GMJ1Y6UU02DLRL0QXCEKDA6C" localSheetId="30" hidden="1">#REF!</definedName>
    <definedName name="BEx3GMJ1Y6UU02DLRL0QXCEKDA6C" localSheetId="4" hidden="1">#REF!</definedName>
    <definedName name="BEx3GMJ1Y6UU02DLRL0QXCEKDA6C" localSheetId="14" hidden="1">#REF!</definedName>
    <definedName name="BEx3GMJ1Y6UU02DLRL0QXCEKDA6C" localSheetId="6" hidden="1">#REF!</definedName>
    <definedName name="BEx3GMJ1Y6UU02DLRL0QXCEKDA6C" localSheetId="7" hidden="1">#REF!</definedName>
    <definedName name="BEx3GMJ1Y6UU02DLRL0QXCEKDA6C" localSheetId="8" hidden="1">#REF!</definedName>
    <definedName name="BEx3GMJ1Y6UU02DLRL0QXCEKDA6C" localSheetId="9" hidden="1">#REF!</definedName>
    <definedName name="BEx3GMJ1Y6UU02DLRL0QXCEKDA6C" localSheetId="10" hidden="1">#REF!</definedName>
    <definedName name="BEx3GMJ1Y6UU02DLRL0QXCEKDA6C" localSheetId="11" hidden="1">#REF!</definedName>
    <definedName name="BEx3GMJ1Y6UU02DLRL0QXCEKDA6C" localSheetId="12" hidden="1">#REF!</definedName>
    <definedName name="BEx3GMJ1Y6UU02DLRL0QXCEKDA6C" localSheetId="13" hidden="1">#REF!</definedName>
    <definedName name="BEx3GMJ1Y6UU02DLRL0QXCEKDA6C" localSheetId="17" hidden="1">#REF!</definedName>
    <definedName name="BEx3GMJ1Y6UU02DLRL0QXCEKDA6C" localSheetId="16" hidden="1">#REF!</definedName>
    <definedName name="BEx3GMJ1Y6UU02DLRL0QXCEKDA6C" hidden="1">#REF!</definedName>
    <definedName name="BEx3GN4LY0135CBDIN1TU2UEODGF" localSheetId="19" hidden="1">#REF!</definedName>
    <definedName name="BEx3GN4LY0135CBDIN1TU2UEODGF" localSheetId="27" hidden="1">#REF!</definedName>
    <definedName name="BEx3GN4LY0135CBDIN1TU2UEODGF" localSheetId="18" hidden="1">#REF!</definedName>
    <definedName name="BEx3GN4LY0135CBDIN1TU2UEODGF" localSheetId="30" hidden="1">#REF!</definedName>
    <definedName name="BEx3GN4LY0135CBDIN1TU2UEODGF" localSheetId="4" hidden="1">#REF!</definedName>
    <definedName name="BEx3GN4LY0135CBDIN1TU2UEODGF" localSheetId="14" hidden="1">#REF!</definedName>
    <definedName name="BEx3GN4LY0135CBDIN1TU2UEODGF" localSheetId="6" hidden="1">#REF!</definedName>
    <definedName name="BEx3GN4LY0135CBDIN1TU2UEODGF" localSheetId="7" hidden="1">#REF!</definedName>
    <definedName name="BEx3GN4LY0135CBDIN1TU2UEODGF" localSheetId="8" hidden="1">#REF!</definedName>
    <definedName name="BEx3GN4LY0135CBDIN1TU2UEODGF" localSheetId="9" hidden="1">#REF!</definedName>
    <definedName name="BEx3GN4LY0135CBDIN1TU2UEODGF" localSheetId="10" hidden="1">#REF!</definedName>
    <definedName name="BEx3GN4LY0135CBDIN1TU2UEODGF" localSheetId="11" hidden="1">#REF!</definedName>
    <definedName name="BEx3GN4LY0135CBDIN1TU2UEODGF" localSheetId="12" hidden="1">#REF!</definedName>
    <definedName name="BEx3GN4LY0135CBDIN1TU2UEODGF" localSheetId="13" hidden="1">#REF!</definedName>
    <definedName name="BEx3GN4LY0135CBDIN1TU2UEODGF" localSheetId="17" hidden="1">#REF!</definedName>
    <definedName name="BEx3GN4LY0135CBDIN1TU2UEODGF" localSheetId="16" hidden="1">#REF!</definedName>
    <definedName name="BEx3GN4LY0135CBDIN1TU2UEODGF" hidden="1">#REF!</definedName>
    <definedName name="BEx3GPDH2AH4QKT4OOSN563XUHBD" localSheetId="19" hidden="1">#REF!</definedName>
    <definedName name="BEx3GPDH2AH4QKT4OOSN563XUHBD" localSheetId="27" hidden="1">#REF!</definedName>
    <definedName name="BEx3GPDH2AH4QKT4OOSN563XUHBD" localSheetId="18" hidden="1">#REF!</definedName>
    <definedName name="BEx3GPDH2AH4QKT4OOSN563XUHBD" localSheetId="30" hidden="1">#REF!</definedName>
    <definedName name="BEx3GPDH2AH4QKT4OOSN563XUHBD" localSheetId="4" hidden="1">#REF!</definedName>
    <definedName name="BEx3GPDH2AH4QKT4OOSN563XUHBD" localSheetId="14" hidden="1">#REF!</definedName>
    <definedName name="BEx3GPDH2AH4QKT4OOSN563XUHBD" localSheetId="6" hidden="1">#REF!</definedName>
    <definedName name="BEx3GPDH2AH4QKT4OOSN563XUHBD" localSheetId="7" hidden="1">#REF!</definedName>
    <definedName name="BEx3GPDH2AH4QKT4OOSN563XUHBD" localSheetId="8" hidden="1">#REF!</definedName>
    <definedName name="BEx3GPDH2AH4QKT4OOSN563XUHBD" localSheetId="9" hidden="1">#REF!</definedName>
    <definedName name="BEx3GPDH2AH4QKT4OOSN563XUHBD" localSheetId="10" hidden="1">#REF!</definedName>
    <definedName name="BEx3GPDH2AH4QKT4OOSN563XUHBD" localSheetId="11" hidden="1">#REF!</definedName>
    <definedName name="BEx3GPDH2AH4QKT4OOSN563XUHBD" localSheetId="12" hidden="1">#REF!</definedName>
    <definedName name="BEx3GPDH2AH4QKT4OOSN563XUHBD" localSheetId="13" hidden="1">#REF!</definedName>
    <definedName name="BEx3GPDH2AH4QKT4OOSN563XUHBD" localSheetId="17" hidden="1">#REF!</definedName>
    <definedName name="BEx3GPDH2AH4QKT4OOSN563XUHBD" localSheetId="16" hidden="1">#REF!</definedName>
    <definedName name="BEx3GPDH2AH4QKT4OOSN563XUHBD" hidden="1">#REF!</definedName>
    <definedName name="BEx3GRGZOH1A62SHC133FKNN9K23" localSheetId="19" hidden="1">#REF!</definedName>
    <definedName name="BEx3GRGZOH1A62SHC133FKNN9K23" localSheetId="27" hidden="1">#REF!</definedName>
    <definedName name="BEx3GRGZOH1A62SHC133FKNN9K23" localSheetId="18" hidden="1">#REF!</definedName>
    <definedName name="BEx3GRGZOH1A62SHC133FKNN9K23" localSheetId="30" hidden="1">#REF!</definedName>
    <definedName name="BEx3GRGZOH1A62SHC133FKNN9K23" localSheetId="4" hidden="1">#REF!</definedName>
    <definedName name="BEx3GRGZOH1A62SHC133FKNN9K23" localSheetId="14" hidden="1">#REF!</definedName>
    <definedName name="BEx3GRGZOH1A62SHC133FKNN9K23" localSheetId="6" hidden="1">#REF!</definedName>
    <definedName name="BEx3GRGZOH1A62SHC133FKNN9K23" localSheetId="7" hidden="1">#REF!</definedName>
    <definedName name="BEx3GRGZOH1A62SHC133FKNN9K23" localSheetId="8" hidden="1">#REF!</definedName>
    <definedName name="BEx3GRGZOH1A62SHC133FKNN9K23" localSheetId="9" hidden="1">#REF!</definedName>
    <definedName name="BEx3GRGZOH1A62SHC133FKNN9K23" localSheetId="10" hidden="1">#REF!</definedName>
    <definedName name="BEx3GRGZOH1A62SHC133FKNN9K23" localSheetId="11" hidden="1">#REF!</definedName>
    <definedName name="BEx3GRGZOH1A62SHC133FKNN9K23" localSheetId="12" hidden="1">#REF!</definedName>
    <definedName name="BEx3GRGZOH1A62SHC133FKNN9K23" localSheetId="13" hidden="1">#REF!</definedName>
    <definedName name="BEx3GRGZOH1A62SHC133FKNN9K23" localSheetId="17" hidden="1">#REF!</definedName>
    <definedName name="BEx3GRGZOH1A62SHC133FKNN9K23" localSheetId="16" hidden="1">#REF!</definedName>
    <definedName name="BEx3GRGZOH1A62SHC133FKNN9K23" hidden="1">#REF!</definedName>
    <definedName name="BEx3GS2LABKJSRV8GPZLJZVX7NMJ" localSheetId="19" hidden="1">#REF!</definedName>
    <definedName name="BEx3GS2LABKJSRV8GPZLJZVX7NMJ" localSheetId="27" hidden="1">#REF!</definedName>
    <definedName name="BEx3GS2LABKJSRV8GPZLJZVX7NMJ" localSheetId="18" hidden="1">#REF!</definedName>
    <definedName name="BEx3GS2LABKJSRV8GPZLJZVX7NMJ" localSheetId="30" hidden="1">#REF!</definedName>
    <definedName name="BEx3GS2LABKJSRV8GPZLJZVX7NMJ" localSheetId="4" hidden="1">#REF!</definedName>
    <definedName name="BEx3GS2LABKJSRV8GPZLJZVX7NMJ" localSheetId="14" hidden="1">#REF!</definedName>
    <definedName name="BEx3GS2LABKJSRV8GPZLJZVX7NMJ" localSheetId="6" hidden="1">#REF!</definedName>
    <definedName name="BEx3GS2LABKJSRV8GPZLJZVX7NMJ" localSheetId="7" hidden="1">#REF!</definedName>
    <definedName name="BEx3GS2LABKJSRV8GPZLJZVX7NMJ" localSheetId="8" hidden="1">#REF!</definedName>
    <definedName name="BEx3GS2LABKJSRV8GPZLJZVX7NMJ" localSheetId="9" hidden="1">#REF!</definedName>
    <definedName name="BEx3GS2LABKJSRV8GPZLJZVX7NMJ" localSheetId="10" hidden="1">#REF!</definedName>
    <definedName name="BEx3GS2LABKJSRV8GPZLJZVX7NMJ" localSheetId="11" hidden="1">#REF!</definedName>
    <definedName name="BEx3GS2LABKJSRV8GPZLJZVX7NMJ" localSheetId="12" hidden="1">#REF!</definedName>
    <definedName name="BEx3GS2LABKJSRV8GPZLJZVX7NMJ" localSheetId="13" hidden="1">#REF!</definedName>
    <definedName name="BEx3GS2LABKJSRV8GPZLJZVX7NMJ" localSheetId="17" hidden="1">#REF!</definedName>
    <definedName name="BEx3GS2LABKJSRV8GPZLJZVX7NMJ" localSheetId="16" hidden="1">#REF!</definedName>
    <definedName name="BEx3GS2LABKJSRV8GPZLJZVX7NMJ" hidden="1">#REF!</definedName>
    <definedName name="BEx3H05W7OEBR6W6YJKGD6W5M3I1" localSheetId="19" hidden="1">#REF!</definedName>
    <definedName name="BEx3H05W7OEBR6W6YJKGD6W5M3I1" localSheetId="27" hidden="1">#REF!</definedName>
    <definedName name="BEx3H05W7OEBR6W6YJKGD6W5M3I1" localSheetId="18" hidden="1">#REF!</definedName>
    <definedName name="BEx3H05W7OEBR6W6YJKGD6W5M3I1" localSheetId="30" hidden="1">#REF!</definedName>
    <definedName name="BEx3H05W7OEBR6W6YJKGD6W5M3I1" localSheetId="4" hidden="1">#REF!</definedName>
    <definedName name="BEx3H05W7OEBR6W6YJKGD6W5M3I1" localSheetId="14" hidden="1">#REF!</definedName>
    <definedName name="BEx3H05W7OEBR6W6YJKGD6W5M3I1" localSheetId="6" hidden="1">#REF!</definedName>
    <definedName name="BEx3H05W7OEBR6W6YJKGD6W5M3I1" localSheetId="7" hidden="1">#REF!</definedName>
    <definedName name="BEx3H05W7OEBR6W6YJKGD6W5M3I1" localSheetId="8" hidden="1">#REF!</definedName>
    <definedName name="BEx3H05W7OEBR6W6YJKGD6W5M3I1" localSheetId="9" hidden="1">#REF!</definedName>
    <definedName name="BEx3H05W7OEBR6W6YJKGD6W5M3I1" localSheetId="10" hidden="1">#REF!</definedName>
    <definedName name="BEx3H05W7OEBR6W6YJKGD6W5M3I1" localSheetId="11" hidden="1">#REF!</definedName>
    <definedName name="BEx3H05W7OEBR6W6YJKGD6W5M3I1" localSheetId="12" hidden="1">#REF!</definedName>
    <definedName name="BEx3H05W7OEBR6W6YJKGD6W5M3I1" localSheetId="13" hidden="1">#REF!</definedName>
    <definedName name="BEx3H05W7OEBR6W6YJKGD6W5M3I1" localSheetId="17" hidden="1">#REF!</definedName>
    <definedName name="BEx3H05W7OEBR6W6YJKGD6W5M3I1" localSheetId="16" hidden="1">#REF!</definedName>
    <definedName name="BEx3H05W7OEBR6W6YJKGD6W5M3I1" hidden="1">#REF!</definedName>
    <definedName name="BEx3H244GCME7ZDNAXG6ZSJ64ZRE" localSheetId="19" hidden="1">#REF!</definedName>
    <definedName name="BEx3H244GCME7ZDNAXG6ZSJ64ZRE" localSheetId="27" hidden="1">#REF!</definedName>
    <definedName name="BEx3H244GCME7ZDNAXG6ZSJ64ZRE" localSheetId="18" hidden="1">#REF!</definedName>
    <definedName name="BEx3H244GCME7ZDNAXG6ZSJ64ZRE" localSheetId="30" hidden="1">#REF!</definedName>
    <definedName name="BEx3H244GCME7ZDNAXG6ZSJ64ZRE" localSheetId="4" hidden="1">#REF!</definedName>
    <definedName name="BEx3H244GCME7ZDNAXG6ZSJ64ZRE" localSheetId="14" hidden="1">#REF!</definedName>
    <definedName name="BEx3H244GCME7ZDNAXG6ZSJ64ZRE" localSheetId="6" hidden="1">#REF!</definedName>
    <definedName name="BEx3H244GCME7ZDNAXG6ZSJ64ZRE" localSheetId="7" hidden="1">#REF!</definedName>
    <definedName name="BEx3H244GCME7ZDNAXG6ZSJ64ZRE" localSheetId="8" hidden="1">#REF!</definedName>
    <definedName name="BEx3H244GCME7ZDNAXG6ZSJ64ZRE" localSheetId="9" hidden="1">#REF!</definedName>
    <definedName name="BEx3H244GCME7ZDNAXG6ZSJ64ZRE" localSheetId="10" hidden="1">#REF!</definedName>
    <definedName name="BEx3H244GCME7ZDNAXG6ZSJ64ZRE" localSheetId="11" hidden="1">#REF!</definedName>
    <definedName name="BEx3H244GCME7ZDNAXG6ZSJ64ZRE" localSheetId="12" hidden="1">#REF!</definedName>
    <definedName name="BEx3H244GCME7ZDNAXG6ZSJ64ZRE" localSheetId="13" hidden="1">#REF!</definedName>
    <definedName name="BEx3H244GCME7ZDNAXG6ZSJ64ZRE" localSheetId="17" hidden="1">#REF!</definedName>
    <definedName name="BEx3H244GCME7ZDNAXG6ZSJ64ZRE" localSheetId="16" hidden="1">#REF!</definedName>
    <definedName name="BEx3H244GCME7ZDNAXG6ZSJ64ZRE" hidden="1">#REF!</definedName>
    <definedName name="BEx3H5UX2GZFZZT657YR76RHW5I6" localSheetId="19" hidden="1">#REF!</definedName>
    <definedName name="BEx3H5UX2GZFZZT657YR76RHW5I6" localSheetId="27" hidden="1">#REF!</definedName>
    <definedName name="BEx3H5UX2GZFZZT657YR76RHW5I6" localSheetId="18" hidden="1">#REF!</definedName>
    <definedName name="BEx3H5UX2GZFZZT657YR76RHW5I6" localSheetId="30" hidden="1">#REF!</definedName>
    <definedName name="BEx3H5UX2GZFZZT657YR76RHW5I6" localSheetId="4" hidden="1">#REF!</definedName>
    <definedName name="BEx3H5UX2GZFZZT657YR76RHW5I6" localSheetId="14" hidden="1">#REF!</definedName>
    <definedName name="BEx3H5UX2GZFZZT657YR76RHW5I6" localSheetId="6" hidden="1">#REF!</definedName>
    <definedName name="BEx3H5UX2GZFZZT657YR76RHW5I6" localSheetId="7" hidden="1">#REF!</definedName>
    <definedName name="BEx3H5UX2GZFZZT657YR76RHW5I6" localSheetId="8" hidden="1">#REF!</definedName>
    <definedName name="BEx3H5UX2GZFZZT657YR76RHW5I6" localSheetId="9" hidden="1">#REF!</definedName>
    <definedName name="BEx3H5UX2GZFZZT657YR76RHW5I6" localSheetId="10" hidden="1">#REF!</definedName>
    <definedName name="BEx3H5UX2GZFZZT657YR76RHW5I6" localSheetId="11" hidden="1">#REF!</definedName>
    <definedName name="BEx3H5UX2GZFZZT657YR76RHW5I6" localSheetId="12" hidden="1">#REF!</definedName>
    <definedName name="BEx3H5UX2GZFZZT657YR76RHW5I6" localSheetId="13" hidden="1">#REF!</definedName>
    <definedName name="BEx3H5UX2GZFZZT657YR76RHW5I6" localSheetId="17" hidden="1">#REF!</definedName>
    <definedName name="BEx3H5UX2GZFZZT657YR76RHW5I6" localSheetId="16" hidden="1">#REF!</definedName>
    <definedName name="BEx3H5UX2GZFZZT657YR76RHW5I6" hidden="1">#REF!</definedName>
    <definedName name="BEx3HACPKDZVUOS9WBDCCFJB46DK" localSheetId="19" hidden="1">#REF!</definedName>
    <definedName name="BEx3HACPKDZVUOS9WBDCCFJB46DK" localSheetId="27" hidden="1">#REF!</definedName>
    <definedName name="BEx3HACPKDZVUOS9WBDCCFJB46DK" localSheetId="18" hidden="1">#REF!</definedName>
    <definedName name="BEx3HACPKDZVUOS9WBDCCFJB46DK" localSheetId="30" hidden="1">#REF!</definedName>
    <definedName name="BEx3HACPKDZVUOS9WBDCCFJB46DK" localSheetId="4" hidden="1">#REF!</definedName>
    <definedName name="BEx3HACPKDZVUOS9WBDCCFJB46DK" localSheetId="14" hidden="1">#REF!</definedName>
    <definedName name="BEx3HACPKDZVUOS9WBDCCFJB46DK" localSheetId="6" hidden="1">#REF!</definedName>
    <definedName name="BEx3HACPKDZVUOS9WBDCCFJB46DK" localSheetId="7" hidden="1">#REF!</definedName>
    <definedName name="BEx3HACPKDZVUOS9WBDCCFJB46DK" localSheetId="8" hidden="1">#REF!</definedName>
    <definedName name="BEx3HACPKDZVUOS9WBDCCFJB46DK" localSheetId="9" hidden="1">#REF!</definedName>
    <definedName name="BEx3HACPKDZVUOS9WBDCCFJB46DK" localSheetId="10" hidden="1">#REF!</definedName>
    <definedName name="BEx3HACPKDZVUOS9WBDCCFJB46DK" localSheetId="11" hidden="1">#REF!</definedName>
    <definedName name="BEx3HACPKDZVUOS9WBDCCFJB46DK" localSheetId="12" hidden="1">#REF!</definedName>
    <definedName name="BEx3HACPKDZVUOS9WBDCCFJB46DK" localSheetId="13" hidden="1">#REF!</definedName>
    <definedName name="BEx3HACPKDZVUOS9WBDCCFJB46DK" localSheetId="17" hidden="1">#REF!</definedName>
    <definedName name="BEx3HACPKDZVUOS9WBDCCFJB46DK" localSheetId="16" hidden="1">#REF!</definedName>
    <definedName name="BEx3HACPKDZVUOS9WBDCCFJB46DK" hidden="1">#REF!</definedName>
    <definedName name="BEx3HMSEFOP6DBM4R97XA6B7NFG6" localSheetId="19" hidden="1">#REF!</definedName>
    <definedName name="BEx3HMSEFOP6DBM4R97XA6B7NFG6" localSheetId="27" hidden="1">#REF!</definedName>
    <definedName name="BEx3HMSEFOP6DBM4R97XA6B7NFG6" localSheetId="18" hidden="1">#REF!</definedName>
    <definedName name="BEx3HMSEFOP6DBM4R97XA6B7NFG6" localSheetId="30" hidden="1">#REF!</definedName>
    <definedName name="BEx3HMSEFOP6DBM4R97XA6B7NFG6" localSheetId="4" hidden="1">#REF!</definedName>
    <definedName name="BEx3HMSEFOP6DBM4R97XA6B7NFG6" localSheetId="14" hidden="1">#REF!</definedName>
    <definedName name="BEx3HMSEFOP6DBM4R97XA6B7NFG6" localSheetId="6" hidden="1">#REF!</definedName>
    <definedName name="BEx3HMSEFOP6DBM4R97XA6B7NFG6" localSheetId="7" hidden="1">#REF!</definedName>
    <definedName name="BEx3HMSEFOP6DBM4R97XA6B7NFG6" localSheetId="8" hidden="1">#REF!</definedName>
    <definedName name="BEx3HMSEFOP6DBM4R97XA6B7NFG6" localSheetId="9" hidden="1">#REF!</definedName>
    <definedName name="BEx3HMSEFOP6DBM4R97XA6B7NFG6" localSheetId="10" hidden="1">#REF!</definedName>
    <definedName name="BEx3HMSEFOP6DBM4R97XA6B7NFG6" localSheetId="11" hidden="1">#REF!</definedName>
    <definedName name="BEx3HMSEFOP6DBM4R97XA6B7NFG6" localSheetId="12" hidden="1">#REF!</definedName>
    <definedName name="BEx3HMSEFOP6DBM4R97XA6B7NFG6" localSheetId="13" hidden="1">#REF!</definedName>
    <definedName name="BEx3HMSEFOP6DBM4R97XA6B7NFG6" localSheetId="17" hidden="1">#REF!</definedName>
    <definedName name="BEx3HMSEFOP6DBM4R97XA6B7NFG6" localSheetId="16" hidden="1">#REF!</definedName>
    <definedName name="BEx3HMSEFOP6DBM4R97XA6B7NFG6" hidden="1">#REF!</definedName>
    <definedName name="BEx3HWJ5SQSD2CVCQNR183X44FR8" localSheetId="19" hidden="1">#REF!</definedName>
    <definedName name="BEx3HWJ5SQSD2CVCQNR183X44FR8" localSheetId="27" hidden="1">#REF!</definedName>
    <definedName name="BEx3HWJ5SQSD2CVCQNR183X44FR8" localSheetId="18" hidden="1">#REF!</definedName>
    <definedName name="BEx3HWJ5SQSD2CVCQNR183X44FR8" localSheetId="30" hidden="1">#REF!</definedName>
    <definedName name="BEx3HWJ5SQSD2CVCQNR183X44FR8" localSheetId="4" hidden="1">#REF!</definedName>
    <definedName name="BEx3HWJ5SQSD2CVCQNR183X44FR8" localSheetId="14" hidden="1">#REF!</definedName>
    <definedName name="BEx3HWJ5SQSD2CVCQNR183X44FR8" localSheetId="6" hidden="1">#REF!</definedName>
    <definedName name="BEx3HWJ5SQSD2CVCQNR183X44FR8" localSheetId="7" hidden="1">#REF!</definedName>
    <definedName name="BEx3HWJ5SQSD2CVCQNR183X44FR8" localSheetId="8" hidden="1">#REF!</definedName>
    <definedName name="BEx3HWJ5SQSD2CVCQNR183X44FR8" localSheetId="9" hidden="1">#REF!</definedName>
    <definedName name="BEx3HWJ5SQSD2CVCQNR183X44FR8" localSheetId="10" hidden="1">#REF!</definedName>
    <definedName name="BEx3HWJ5SQSD2CVCQNR183X44FR8" localSheetId="11" hidden="1">#REF!</definedName>
    <definedName name="BEx3HWJ5SQSD2CVCQNR183X44FR8" localSheetId="12" hidden="1">#REF!</definedName>
    <definedName name="BEx3HWJ5SQSD2CVCQNR183X44FR8" localSheetId="13" hidden="1">#REF!</definedName>
    <definedName name="BEx3HWJ5SQSD2CVCQNR183X44FR8" localSheetId="17" hidden="1">#REF!</definedName>
    <definedName name="BEx3HWJ5SQSD2CVCQNR183X44FR8" localSheetId="16" hidden="1">#REF!</definedName>
    <definedName name="BEx3HWJ5SQSD2CVCQNR183X44FR8" hidden="1">#REF!</definedName>
    <definedName name="BEx3I09YVXO0G4X7KGSA4WGORM35" localSheetId="19" hidden="1">#REF!</definedName>
    <definedName name="BEx3I09YVXO0G4X7KGSA4WGORM35" localSheetId="27" hidden="1">#REF!</definedName>
    <definedName name="BEx3I09YVXO0G4X7KGSA4WGORM35" localSheetId="18" hidden="1">#REF!</definedName>
    <definedName name="BEx3I09YVXO0G4X7KGSA4WGORM35" localSheetId="30" hidden="1">#REF!</definedName>
    <definedName name="BEx3I09YVXO0G4X7KGSA4WGORM35" localSheetId="4" hidden="1">#REF!</definedName>
    <definedName name="BEx3I09YVXO0G4X7KGSA4WGORM35" localSheetId="14" hidden="1">#REF!</definedName>
    <definedName name="BEx3I09YVXO0G4X7KGSA4WGORM35" localSheetId="6" hidden="1">#REF!</definedName>
    <definedName name="BEx3I09YVXO0G4X7KGSA4WGORM35" localSheetId="7" hidden="1">#REF!</definedName>
    <definedName name="BEx3I09YVXO0G4X7KGSA4WGORM35" localSheetId="8" hidden="1">#REF!</definedName>
    <definedName name="BEx3I09YVXO0G4X7KGSA4WGORM35" localSheetId="9" hidden="1">#REF!</definedName>
    <definedName name="BEx3I09YVXO0G4X7KGSA4WGORM35" localSheetId="10" hidden="1">#REF!</definedName>
    <definedName name="BEx3I09YVXO0G4X7KGSA4WGORM35" localSheetId="11" hidden="1">#REF!</definedName>
    <definedName name="BEx3I09YVXO0G4X7KGSA4WGORM35" localSheetId="12" hidden="1">#REF!</definedName>
    <definedName name="BEx3I09YVXO0G4X7KGSA4WGORM35" localSheetId="13" hidden="1">#REF!</definedName>
    <definedName name="BEx3I09YVXO0G4X7KGSA4WGORM35" localSheetId="17" hidden="1">#REF!</definedName>
    <definedName name="BEx3I09YVXO0G4X7KGSA4WGORM35" localSheetId="16" hidden="1">#REF!</definedName>
    <definedName name="BEx3I09YVXO0G4X7KGSA4WGORM35" hidden="1">#REF!</definedName>
    <definedName name="BEx3I3KN8WAL54AYYACGCUM43J9W" localSheetId="19" hidden="1">#REF!</definedName>
    <definedName name="BEx3I3KN8WAL54AYYACGCUM43J9W" localSheetId="27" hidden="1">#REF!</definedName>
    <definedName name="BEx3I3KN8WAL54AYYACGCUM43J9W" localSheetId="18" hidden="1">#REF!</definedName>
    <definedName name="BEx3I3KN8WAL54AYYACGCUM43J9W" localSheetId="30" hidden="1">#REF!</definedName>
    <definedName name="BEx3I3KN8WAL54AYYACGCUM43J9W" localSheetId="4" hidden="1">#REF!</definedName>
    <definedName name="BEx3I3KN8WAL54AYYACGCUM43J9W" localSheetId="14" hidden="1">#REF!</definedName>
    <definedName name="BEx3I3KN8WAL54AYYACGCUM43J9W" localSheetId="6" hidden="1">#REF!</definedName>
    <definedName name="BEx3I3KN8WAL54AYYACGCUM43J9W" localSheetId="7" hidden="1">#REF!</definedName>
    <definedName name="BEx3I3KN8WAL54AYYACGCUM43J9W" localSheetId="8" hidden="1">#REF!</definedName>
    <definedName name="BEx3I3KN8WAL54AYYACGCUM43J9W" localSheetId="9" hidden="1">#REF!</definedName>
    <definedName name="BEx3I3KN8WAL54AYYACGCUM43J9W" localSheetId="10" hidden="1">#REF!</definedName>
    <definedName name="BEx3I3KN8WAL54AYYACGCUM43J9W" localSheetId="11" hidden="1">#REF!</definedName>
    <definedName name="BEx3I3KN8WAL54AYYACGCUM43J9W" localSheetId="12" hidden="1">#REF!</definedName>
    <definedName name="BEx3I3KN8WAL54AYYACGCUM43J9W" localSheetId="13" hidden="1">#REF!</definedName>
    <definedName name="BEx3I3KN8WAL54AYYACGCUM43J9W" localSheetId="17" hidden="1">#REF!</definedName>
    <definedName name="BEx3I3KN8WAL54AYYACGCUM43J9W" localSheetId="16" hidden="1">#REF!</definedName>
    <definedName name="BEx3I3KN8WAL54AYYACGCUM43J9W" hidden="1">#REF!</definedName>
    <definedName name="BEx3ICF1GY8HQEBIU9S43PDJ90BX" localSheetId="19" hidden="1">#REF!</definedName>
    <definedName name="BEx3ICF1GY8HQEBIU9S43PDJ90BX" localSheetId="27" hidden="1">#REF!</definedName>
    <definedName name="BEx3ICF1GY8HQEBIU9S43PDJ90BX" localSheetId="18" hidden="1">#REF!</definedName>
    <definedName name="BEx3ICF1GY8HQEBIU9S43PDJ90BX" localSheetId="30" hidden="1">#REF!</definedName>
    <definedName name="BEx3ICF1GY8HQEBIU9S43PDJ90BX" localSheetId="4" hidden="1">#REF!</definedName>
    <definedName name="BEx3ICF1GY8HQEBIU9S43PDJ90BX" localSheetId="14" hidden="1">#REF!</definedName>
    <definedName name="BEx3ICF1GY8HQEBIU9S43PDJ90BX" localSheetId="6" hidden="1">#REF!</definedName>
    <definedName name="BEx3ICF1GY8HQEBIU9S43PDJ90BX" localSheetId="7" hidden="1">#REF!</definedName>
    <definedName name="BEx3ICF1GY8HQEBIU9S43PDJ90BX" localSheetId="8" hidden="1">#REF!</definedName>
    <definedName name="BEx3ICF1GY8HQEBIU9S43PDJ90BX" localSheetId="9" hidden="1">#REF!</definedName>
    <definedName name="BEx3ICF1GY8HQEBIU9S43PDJ90BX" localSheetId="10" hidden="1">#REF!</definedName>
    <definedName name="BEx3ICF1GY8HQEBIU9S43PDJ90BX" localSheetId="11" hidden="1">#REF!</definedName>
    <definedName name="BEx3ICF1GY8HQEBIU9S43PDJ90BX" localSheetId="12" hidden="1">#REF!</definedName>
    <definedName name="BEx3ICF1GY8HQEBIU9S43PDJ90BX" localSheetId="13" hidden="1">#REF!</definedName>
    <definedName name="BEx3ICF1GY8HQEBIU9S43PDJ90BX" localSheetId="17" hidden="1">#REF!</definedName>
    <definedName name="BEx3ICF1GY8HQEBIU9S43PDJ90BX" localSheetId="16" hidden="1">#REF!</definedName>
    <definedName name="BEx3ICF1GY8HQEBIU9S43PDJ90BX" hidden="1">#REF!</definedName>
    <definedName name="BEx3IYAH2DEBFWO8F94H4MXE3RLY" localSheetId="19" hidden="1">#REF!</definedName>
    <definedName name="BEx3IYAH2DEBFWO8F94H4MXE3RLY" localSheetId="27" hidden="1">#REF!</definedName>
    <definedName name="BEx3IYAH2DEBFWO8F94H4MXE3RLY" localSheetId="18" hidden="1">#REF!</definedName>
    <definedName name="BEx3IYAH2DEBFWO8F94H4MXE3RLY" localSheetId="30" hidden="1">#REF!</definedName>
    <definedName name="BEx3IYAH2DEBFWO8F94H4MXE3RLY" localSheetId="4" hidden="1">#REF!</definedName>
    <definedName name="BEx3IYAH2DEBFWO8F94H4MXE3RLY" localSheetId="14" hidden="1">#REF!</definedName>
    <definedName name="BEx3IYAH2DEBFWO8F94H4MXE3RLY" localSheetId="6" hidden="1">#REF!</definedName>
    <definedName name="BEx3IYAH2DEBFWO8F94H4MXE3RLY" localSheetId="7" hidden="1">#REF!</definedName>
    <definedName name="BEx3IYAH2DEBFWO8F94H4MXE3RLY" localSheetId="8" hidden="1">#REF!</definedName>
    <definedName name="BEx3IYAH2DEBFWO8F94H4MXE3RLY" localSheetId="9" hidden="1">#REF!</definedName>
    <definedName name="BEx3IYAH2DEBFWO8F94H4MXE3RLY" localSheetId="10" hidden="1">#REF!</definedName>
    <definedName name="BEx3IYAH2DEBFWO8F94H4MXE3RLY" localSheetId="11" hidden="1">#REF!</definedName>
    <definedName name="BEx3IYAH2DEBFWO8F94H4MXE3RLY" localSheetId="12" hidden="1">#REF!</definedName>
    <definedName name="BEx3IYAH2DEBFWO8F94H4MXE3RLY" localSheetId="13" hidden="1">#REF!</definedName>
    <definedName name="BEx3IYAH2DEBFWO8F94H4MXE3RLY" localSheetId="17" hidden="1">#REF!</definedName>
    <definedName name="BEx3IYAH2DEBFWO8F94H4MXE3RLY" localSheetId="16" hidden="1">#REF!</definedName>
    <definedName name="BEx3IYAH2DEBFWO8F94H4MXE3RLY" hidden="1">#REF!</definedName>
    <definedName name="BEx3IZSG3932LSWHR5YV78IVRPCK" localSheetId="19" hidden="1">#REF!</definedName>
    <definedName name="BEx3IZSG3932LSWHR5YV78IVRPCK" localSheetId="27" hidden="1">#REF!</definedName>
    <definedName name="BEx3IZSG3932LSWHR5YV78IVRPCK" localSheetId="18" hidden="1">#REF!</definedName>
    <definedName name="BEx3IZSG3932LSWHR5YV78IVRPCK" localSheetId="30" hidden="1">#REF!</definedName>
    <definedName name="BEx3IZSG3932LSWHR5YV78IVRPCK" localSheetId="4" hidden="1">#REF!</definedName>
    <definedName name="BEx3IZSG3932LSWHR5YV78IVRPCK" localSheetId="14" hidden="1">#REF!</definedName>
    <definedName name="BEx3IZSG3932LSWHR5YV78IVRPCK" localSheetId="6" hidden="1">#REF!</definedName>
    <definedName name="BEx3IZSG3932LSWHR5YV78IVRPCK" localSheetId="7" hidden="1">#REF!</definedName>
    <definedName name="BEx3IZSG3932LSWHR5YV78IVRPCK" localSheetId="8" hidden="1">#REF!</definedName>
    <definedName name="BEx3IZSG3932LSWHR5YV78IVRPCK" localSheetId="9" hidden="1">#REF!</definedName>
    <definedName name="BEx3IZSG3932LSWHR5YV78IVRPCK" localSheetId="10" hidden="1">#REF!</definedName>
    <definedName name="BEx3IZSG3932LSWHR5YV78IVRPCK" localSheetId="11" hidden="1">#REF!</definedName>
    <definedName name="BEx3IZSG3932LSWHR5YV78IVRPCK" localSheetId="12" hidden="1">#REF!</definedName>
    <definedName name="BEx3IZSG3932LSWHR5YV78IVRPCK" localSheetId="13" hidden="1">#REF!</definedName>
    <definedName name="BEx3IZSG3932LSWHR5YV78IVRPCK" localSheetId="17" hidden="1">#REF!</definedName>
    <definedName name="BEx3IZSG3932LSWHR5YV78IVRPCK" localSheetId="16" hidden="1">#REF!</definedName>
    <definedName name="BEx3IZSG3932LSWHR5YV78IVRPCK" hidden="1">#REF!</definedName>
    <definedName name="BEx3IZXXSYEW50379N2EAFWO8DZV" localSheetId="19" hidden="1">#REF!</definedName>
    <definedName name="BEx3IZXXSYEW50379N2EAFWO8DZV" localSheetId="27" hidden="1">#REF!</definedName>
    <definedName name="BEx3IZXXSYEW50379N2EAFWO8DZV" localSheetId="18" hidden="1">#REF!</definedName>
    <definedName name="BEx3IZXXSYEW50379N2EAFWO8DZV" localSheetId="30" hidden="1">#REF!</definedName>
    <definedName name="BEx3IZXXSYEW50379N2EAFWO8DZV" localSheetId="4" hidden="1">#REF!</definedName>
    <definedName name="BEx3IZXXSYEW50379N2EAFWO8DZV" localSheetId="14" hidden="1">#REF!</definedName>
    <definedName name="BEx3IZXXSYEW50379N2EAFWO8DZV" localSheetId="6" hidden="1">#REF!</definedName>
    <definedName name="BEx3IZXXSYEW50379N2EAFWO8DZV" localSheetId="7" hidden="1">#REF!</definedName>
    <definedName name="BEx3IZXXSYEW50379N2EAFWO8DZV" localSheetId="8" hidden="1">#REF!</definedName>
    <definedName name="BEx3IZXXSYEW50379N2EAFWO8DZV" localSheetId="9" hidden="1">#REF!</definedName>
    <definedName name="BEx3IZXXSYEW50379N2EAFWO8DZV" localSheetId="10" hidden="1">#REF!</definedName>
    <definedName name="BEx3IZXXSYEW50379N2EAFWO8DZV" localSheetId="11" hidden="1">#REF!</definedName>
    <definedName name="BEx3IZXXSYEW50379N2EAFWO8DZV" localSheetId="12" hidden="1">#REF!</definedName>
    <definedName name="BEx3IZXXSYEW50379N2EAFWO8DZV" localSheetId="13" hidden="1">#REF!</definedName>
    <definedName name="BEx3IZXXSYEW50379N2EAFWO8DZV" localSheetId="17" hidden="1">#REF!</definedName>
    <definedName name="BEx3IZXXSYEW50379N2EAFWO8DZV" localSheetId="16" hidden="1">#REF!</definedName>
    <definedName name="BEx3IZXXSYEW50379N2EAFWO8DZV" hidden="1">#REF!</definedName>
    <definedName name="BEx3J1VZVGTKT4ATPO9O5JCSFTTR" localSheetId="19" hidden="1">#REF!</definedName>
    <definedName name="BEx3J1VZVGTKT4ATPO9O5JCSFTTR" localSheetId="27" hidden="1">#REF!</definedName>
    <definedName name="BEx3J1VZVGTKT4ATPO9O5JCSFTTR" localSheetId="18" hidden="1">#REF!</definedName>
    <definedName name="BEx3J1VZVGTKT4ATPO9O5JCSFTTR" localSheetId="30" hidden="1">#REF!</definedName>
    <definedName name="BEx3J1VZVGTKT4ATPO9O5JCSFTTR" localSheetId="4" hidden="1">#REF!</definedName>
    <definedName name="BEx3J1VZVGTKT4ATPO9O5JCSFTTR" localSheetId="14" hidden="1">#REF!</definedName>
    <definedName name="BEx3J1VZVGTKT4ATPO9O5JCSFTTR" localSheetId="6" hidden="1">#REF!</definedName>
    <definedName name="BEx3J1VZVGTKT4ATPO9O5JCSFTTR" localSheetId="7" hidden="1">#REF!</definedName>
    <definedName name="BEx3J1VZVGTKT4ATPO9O5JCSFTTR" localSheetId="8" hidden="1">#REF!</definedName>
    <definedName name="BEx3J1VZVGTKT4ATPO9O5JCSFTTR" localSheetId="9" hidden="1">#REF!</definedName>
    <definedName name="BEx3J1VZVGTKT4ATPO9O5JCSFTTR" localSheetId="10" hidden="1">#REF!</definedName>
    <definedName name="BEx3J1VZVGTKT4ATPO9O5JCSFTTR" localSheetId="11" hidden="1">#REF!</definedName>
    <definedName name="BEx3J1VZVGTKT4ATPO9O5JCSFTTR" localSheetId="12" hidden="1">#REF!</definedName>
    <definedName name="BEx3J1VZVGTKT4ATPO9O5JCSFTTR" localSheetId="13" hidden="1">#REF!</definedName>
    <definedName name="BEx3J1VZVGTKT4ATPO9O5JCSFTTR" localSheetId="17" hidden="1">#REF!</definedName>
    <definedName name="BEx3J1VZVGTKT4ATPO9O5JCSFTTR" localSheetId="16" hidden="1">#REF!</definedName>
    <definedName name="BEx3J1VZVGTKT4ATPO9O5JCSFTTR" hidden="1">#REF!</definedName>
    <definedName name="BEx3JC2TY7JNAAC3L7QHVPQXLGQ8" localSheetId="19" hidden="1">#REF!</definedName>
    <definedName name="BEx3JC2TY7JNAAC3L7QHVPQXLGQ8" localSheetId="27" hidden="1">#REF!</definedName>
    <definedName name="BEx3JC2TY7JNAAC3L7QHVPQXLGQ8" localSheetId="18" hidden="1">#REF!</definedName>
    <definedName name="BEx3JC2TY7JNAAC3L7QHVPQXLGQ8" localSheetId="30" hidden="1">#REF!</definedName>
    <definedName name="BEx3JC2TY7JNAAC3L7QHVPQXLGQ8" localSheetId="4" hidden="1">#REF!</definedName>
    <definedName name="BEx3JC2TY7JNAAC3L7QHVPQXLGQ8" localSheetId="14" hidden="1">#REF!</definedName>
    <definedName name="BEx3JC2TY7JNAAC3L7QHVPQXLGQ8" localSheetId="6" hidden="1">#REF!</definedName>
    <definedName name="BEx3JC2TY7JNAAC3L7QHVPQXLGQ8" localSheetId="7" hidden="1">#REF!</definedName>
    <definedName name="BEx3JC2TY7JNAAC3L7QHVPQXLGQ8" localSheetId="8" hidden="1">#REF!</definedName>
    <definedName name="BEx3JC2TY7JNAAC3L7QHVPQXLGQ8" localSheetId="9" hidden="1">#REF!</definedName>
    <definedName name="BEx3JC2TY7JNAAC3L7QHVPQXLGQ8" localSheetId="10" hidden="1">#REF!</definedName>
    <definedName name="BEx3JC2TY7JNAAC3L7QHVPQXLGQ8" localSheetId="11" hidden="1">#REF!</definedName>
    <definedName name="BEx3JC2TY7JNAAC3L7QHVPQXLGQ8" localSheetId="12" hidden="1">#REF!</definedName>
    <definedName name="BEx3JC2TY7JNAAC3L7QHVPQXLGQ8" localSheetId="13" hidden="1">#REF!</definedName>
    <definedName name="BEx3JC2TY7JNAAC3L7QHVPQXLGQ8" localSheetId="17" hidden="1">#REF!</definedName>
    <definedName name="BEx3JC2TY7JNAAC3L7QHVPQXLGQ8" localSheetId="16" hidden="1">#REF!</definedName>
    <definedName name="BEx3JC2TY7JNAAC3L7QHVPQXLGQ8" hidden="1">#REF!</definedName>
    <definedName name="BEx3JMF5D7ODCJ7THAJTC1GFSG95" localSheetId="19" hidden="1">#REF!</definedName>
    <definedName name="BEx3JMF5D7ODCJ7THAJTC1GFSG95" localSheetId="27" hidden="1">#REF!</definedName>
    <definedName name="BEx3JMF5D7ODCJ7THAJTC1GFSG95" localSheetId="18" hidden="1">#REF!</definedName>
    <definedName name="BEx3JMF5D7ODCJ7THAJTC1GFSG95" localSheetId="30" hidden="1">#REF!</definedName>
    <definedName name="BEx3JMF5D7ODCJ7THAJTC1GFSG95" localSheetId="4" hidden="1">#REF!</definedName>
    <definedName name="BEx3JMF5D7ODCJ7THAJTC1GFSG95" localSheetId="14" hidden="1">#REF!</definedName>
    <definedName name="BEx3JMF5D7ODCJ7THAJTC1GFSG95" localSheetId="6" hidden="1">#REF!</definedName>
    <definedName name="BEx3JMF5D7ODCJ7THAJTC1GFSG95" localSheetId="7" hidden="1">#REF!</definedName>
    <definedName name="BEx3JMF5D7ODCJ7THAJTC1GFSG95" localSheetId="8" hidden="1">#REF!</definedName>
    <definedName name="BEx3JMF5D7ODCJ7THAJTC1GFSG95" localSheetId="9" hidden="1">#REF!</definedName>
    <definedName name="BEx3JMF5D7ODCJ7THAJTC1GFSG95" localSheetId="10" hidden="1">#REF!</definedName>
    <definedName name="BEx3JMF5D7ODCJ7THAJTC1GFSG95" localSheetId="11" hidden="1">#REF!</definedName>
    <definedName name="BEx3JMF5D7ODCJ7THAJTC1GFSG95" localSheetId="12" hidden="1">#REF!</definedName>
    <definedName name="BEx3JMF5D7ODCJ7THAJTC1GFSG95" localSheetId="13" hidden="1">#REF!</definedName>
    <definedName name="BEx3JMF5D7ODCJ7THAJTC1GFSG95" localSheetId="17" hidden="1">#REF!</definedName>
    <definedName name="BEx3JMF5D7ODCJ7THAJTC1GFSG95" localSheetId="16" hidden="1">#REF!</definedName>
    <definedName name="BEx3JMF5D7ODCJ7THAJTC1GFSG95" hidden="1">#REF!</definedName>
    <definedName name="BEx3JX23SYDIGOGM4Y0CQFBW8ZBV" localSheetId="19" hidden="1">#REF!</definedName>
    <definedName name="BEx3JX23SYDIGOGM4Y0CQFBW8ZBV" localSheetId="27" hidden="1">#REF!</definedName>
    <definedName name="BEx3JX23SYDIGOGM4Y0CQFBW8ZBV" localSheetId="18" hidden="1">#REF!</definedName>
    <definedName name="BEx3JX23SYDIGOGM4Y0CQFBW8ZBV" localSheetId="30" hidden="1">#REF!</definedName>
    <definedName name="BEx3JX23SYDIGOGM4Y0CQFBW8ZBV" localSheetId="4" hidden="1">#REF!</definedName>
    <definedName name="BEx3JX23SYDIGOGM4Y0CQFBW8ZBV" localSheetId="14" hidden="1">#REF!</definedName>
    <definedName name="BEx3JX23SYDIGOGM4Y0CQFBW8ZBV" localSheetId="6" hidden="1">#REF!</definedName>
    <definedName name="BEx3JX23SYDIGOGM4Y0CQFBW8ZBV" localSheetId="7" hidden="1">#REF!</definedName>
    <definedName name="BEx3JX23SYDIGOGM4Y0CQFBW8ZBV" localSheetId="8" hidden="1">#REF!</definedName>
    <definedName name="BEx3JX23SYDIGOGM4Y0CQFBW8ZBV" localSheetId="9" hidden="1">#REF!</definedName>
    <definedName name="BEx3JX23SYDIGOGM4Y0CQFBW8ZBV" localSheetId="10" hidden="1">#REF!</definedName>
    <definedName name="BEx3JX23SYDIGOGM4Y0CQFBW8ZBV" localSheetId="11" hidden="1">#REF!</definedName>
    <definedName name="BEx3JX23SYDIGOGM4Y0CQFBW8ZBV" localSheetId="12" hidden="1">#REF!</definedName>
    <definedName name="BEx3JX23SYDIGOGM4Y0CQFBW8ZBV" localSheetId="13" hidden="1">#REF!</definedName>
    <definedName name="BEx3JX23SYDIGOGM4Y0CQFBW8ZBV" localSheetId="17" hidden="1">#REF!</definedName>
    <definedName name="BEx3JX23SYDIGOGM4Y0CQFBW8ZBV" localSheetId="16" hidden="1">#REF!</definedName>
    <definedName name="BEx3JX23SYDIGOGM4Y0CQFBW8ZBV" hidden="1">#REF!</definedName>
    <definedName name="BEx3JXCXCVBZJGV5VEG9MJEI01AL" localSheetId="19" hidden="1">#REF!</definedName>
    <definedName name="BEx3JXCXCVBZJGV5VEG9MJEI01AL" localSheetId="27" hidden="1">#REF!</definedName>
    <definedName name="BEx3JXCXCVBZJGV5VEG9MJEI01AL" localSheetId="18" hidden="1">#REF!</definedName>
    <definedName name="BEx3JXCXCVBZJGV5VEG9MJEI01AL" localSheetId="30" hidden="1">#REF!</definedName>
    <definedName name="BEx3JXCXCVBZJGV5VEG9MJEI01AL" localSheetId="4" hidden="1">#REF!</definedName>
    <definedName name="BEx3JXCXCVBZJGV5VEG9MJEI01AL" localSheetId="14" hidden="1">#REF!</definedName>
    <definedName name="BEx3JXCXCVBZJGV5VEG9MJEI01AL" localSheetId="6" hidden="1">#REF!</definedName>
    <definedName name="BEx3JXCXCVBZJGV5VEG9MJEI01AL" localSheetId="7" hidden="1">#REF!</definedName>
    <definedName name="BEx3JXCXCVBZJGV5VEG9MJEI01AL" localSheetId="8" hidden="1">#REF!</definedName>
    <definedName name="BEx3JXCXCVBZJGV5VEG9MJEI01AL" localSheetId="9" hidden="1">#REF!</definedName>
    <definedName name="BEx3JXCXCVBZJGV5VEG9MJEI01AL" localSheetId="10" hidden="1">#REF!</definedName>
    <definedName name="BEx3JXCXCVBZJGV5VEG9MJEI01AL" localSheetId="11" hidden="1">#REF!</definedName>
    <definedName name="BEx3JXCXCVBZJGV5VEG9MJEI01AL" localSheetId="12" hidden="1">#REF!</definedName>
    <definedName name="BEx3JXCXCVBZJGV5VEG9MJEI01AL" localSheetId="13" hidden="1">#REF!</definedName>
    <definedName name="BEx3JXCXCVBZJGV5VEG9MJEI01AL" localSheetId="17" hidden="1">#REF!</definedName>
    <definedName name="BEx3JXCXCVBZJGV5VEG9MJEI01AL" localSheetId="16" hidden="1">#REF!</definedName>
    <definedName name="BEx3JXCXCVBZJGV5VEG9MJEI01AL" hidden="1">#REF!</definedName>
    <definedName name="BEx3JYK2N7X59TPJSKYZ77ENY8SS" localSheetId="19" hidden="1">#REF!</definedName>
    <definedName name="BEx3JYK2N7X59TPJSKYZ77ENY8SS" localSheetId="27" hidden="1">#REF!</definedName>
    <definedName name="BEx3JYK2N7X59TPJSKYZ77ENY8SS" localSheetId="18" hidden="1">#REF!</definedName>
    <definedName name="BEx3JYK2N7X59TPJSKYZ77ENY8SS" localSheetId="30" hidden="1">#REF!</definedName>
    <definedName name="BEx3JYK2N7X59TPJSKYZ77ENY8SS" localSheetId="4" hidden="1">#REF!</definedName>
    <definedName name="BEx3JYK2N7X59TPJSKYZ77ENY8SS" localSheetId="14" hidden="1">#REF!</definedName>
    <definedName name="BEx3JYK2N7X59TPJSKYZ77ENY8SS" localSheetId="6" hidden="1">#REF!</definedName>
    <definedName name="BEx3JYK2N7X59TPJSKYZ77ENY8SS" localSheetId="7" hidden="1">#REF!</definedName>
    <definedName name="BEx3JYK2N7X59TPJSKYZ77ENY8SS" localSheetId="8" hidden="1">#REF!</definedName>
    <definedName name="BEx3JYK2N7X59TPJSKYZ77ENY8SS" localSheetId="9" hidden="1">#REF!</definedName>
    <definedName name="BEx3JYK2N7X59TPJSKYZ77ENY8SS" localSheetId="10" hidden="1">#REF!</definedName>
    <definedName name="BEx3JYK2N7X59TPJSKYZ77ENY8SS" localSheetId="11" hidden="1">#REF!</definedName>
    <definedName name="BEx3JYK2N7X59TPJSKYZ77ENY8SS" localSheetId="12" hidden="1">#REF!</definedName>
    <definedName name="BEx3JYK2N7X59TPJSKYZ77ENY8SS" localSheetId="13" hidden="1">#REF!</definedName>
    <definedName name="BEx3JYK2N7X59TPJSKYZ77ENY8SS" localSheetId="17" hidden="1">#REF!</definedName>
    <definedName name="BEx3JYK2N7X59TPJSKYZ77ENY8SS" localSheetId="16" hidden="1">#REF!</definedName>
    <definedName name="BEx3JYK2N7X59TPJSKYZ77ENY8SS" hidden="1">#REF!</definedName>
    <definedName name="BEx3K13PSDK50JLCLD0GX8L4TWAH" localSheetId="19" hidden="1">#REF!</definedName>
    <definedName name="BEx3K13PSDK50JLCLD0GX8L4TWAH" localSheetId="27" hidden="1">#REF!</definedName>
    <definedName name="BEx3K13PSDK50JLCLD0GX8L4TWAH" localSheetId="18" hidden="1">#REF!</definedName>
    <definedName name="BEx3K13PSDK50JLCLD0GX8L4TWAH" localSheetId="30" hidden="1">#REF!</definedName>
    <definedName name="BEx3K13PSDK50JLCLD0GX8L4TWAH" localSheetId="4" hidden="1">#REF!</definedName>
    <definedName name="BEx3K13PSDK50JLCLD0GX8L4TWAH" localSheetId="14" hidden="1">#REF!</definedName>
    <definedName name="BEx3K13PSDK50JLCLD0GX8L4TWAH" localSheetId="6" hidden="1">#REF!</definedName>
    <definedName name="BEx3K13PSDK50JLCLD0GX8L4TWAH" localSheetId="7" hidden="1">#REF!</definedName>
    <definedName name="BEx3K13PSDK50JLCLD0GX8L4TWAH" localSheetId="8" hidden="1">#REF!</definedName>
    <definedName name="BEx3K13PSDK50JLCLD0GX8L4TWAH" localSheetId="9" hidden="1">#REF!</definedName>
    <definedName name="BEx3K13PSDK50JLCLD0GX8L4TWAH" localSheetId="10" hidden="1">#REF!</definedName>
    <definedName name="BEx3K13PSDK50JLCLD0GX8L4TWAH" localSheetId="11" hidden="1">#REF!</definedName>
    <definedName name="BEx3K13PSDK50JLCLD0GX8L4TWAH" localSheetId="12" hidden="1">#REF!</definedName>
    <definedName name="BEx3K13PSDK50JLCLD0GX8L4TWAH" localSheetId="13" hidden="1">#REF!</definedName>
    <definedName name="BEx3K13PSDK50JLCLD0GX8L4TWAH" localSheetId="17" hidden="1">#REF!</definedName>
    <definedName name="BEx3K13PSDK50JLCLD0GX8L4TWAH" localSheetId="16" hidden="1">#REF!</definedName>
    <definedName name="BEx3K13PSDK50JLCLD0GX8L4TWAH" hidden="1">#REF!</definedName>
    <definedName name="BEx3K4EII7GU1CG0BN7UL15M6J8Z" localSheetId="19" hidden="1">#REF!</definedName>
    <definedName name="BEx3K4EII7GU1CG0BN7UL15M6J8Z" localSheetId="27" hidden="1">#REF!</definedName>
    <definedName name="BEx3K4EII7GU1CG0BN7UL15M6J8Z" localSheetId="18" hidden="1">#REF!</definedName>
    <definedName name="BEx3K4EII7GU1CG0BN7UL15M6J8Z" localSheetId="30" hidden="1">#REF!</definedName>
    <definedName name="BEx3K4EII7GU1CG0BN7UL15M6J8Z" localSheetId="4" hidden="1">#REF!</definedName>
    <definedName name="BEx3K4EII7GU1CG0BN7UL15M6J8Z" localSheetId="14" hidden="1">#REF!</definedName>
    <definedName name="BEx3K4EII7GU1CG0BN7UL15M6J8Z" localSheetId="6" hidden="1">#REF!</definedName>
    <definedName name="BEx3K4EII7GU1CG0BN7UL15M6J8Z" localSheetId="7" hidden="1">#REF!</definedName>
    <definedName name="BEx3K4EII7GU1CG0BN7UL15M6J8Z" localSheetId="8" hidden="1">#REF!</definedName>
    <definedName name="BEx3K4EII7GU1CG0BN7UL15M6J8Z" localSheetId="9" hidden="1">#REF!</definedName>
    <definedName name="BEx3K4EII7GU1CG0BN7UL15M6J8Z" localSheetId="10" hidden="1">#REF!</definedName>
    <definedName name="BEx3K4EII7GU1CG0BN7UL15M6J8Z" localSheetId="11" hidden="1">#REF!</definedName>
    <definedName name="BEx3K4EII7GU1CG0BN7UL15M6J8Z" localSheetId="12" hidden="1">#REF!</definedName>
    <definedName name="BEx3K4EII7GU1CG0BN7UL15M6J8Z" localSheetId="13" hidden="1">#REF!</definedName>
    <definedName name="BEx3K4EII7GU1CG0BN7UL15M6J8Z" localSheetId="17" hidden="1">#REF!</definedName>
    <definedName name="BEx3K4EII7GU1CG0BN7UL15M6J8Z" localSheetId="16" hidden="1">#REF!</definedName>
    <definedName name="BEx3K4EII7GU1CG0BN7UL15M6J8Z" hidden="1">#REF!</definedName>
    <definedName name="BEx3K4ZXQUQ2KYZF74B84SO48XMW" localSheetId="19" hidden="1">#REF!</definedName>
    <definedName name="BEx3K4ZXQUQ2KYZF74B84SO48XMW" localSheetId="27" hidden="1">#REF!</definedName>
    <definedName name="BEx3K4ZXQUQ2KYZF74B84SO48XMW" localSheetId="18" hidden="1">#REF!</definedName>
    <definedName name="BEx3K4ZXQUQ2KYZF74B84SO48XMW" localSheetId="30" hidden="1">#REF!</definedName>
    <definedName name="BEx3K4ZXQUQ2KYZF74B84SO48XMW" localSheetId="4" hidden="1">#REF!</definedName>
    <definedName name="BEx3K4ZXQUQ2KYZF74B84SO48XMW" localSheetId="14" hidden="1">#REF!</definedName>
    <definedName name="BEx3K4ZXQUQ2KYZF74B84SO48XMW" localSheetId="6" hidden="1">#REF!</definedName>
    <definedName name="BEx3K4ZXQUQ2KYZF74B84SO48XMW" localSheetId="7" hidden="1">#REF!</definedName>
    <definedName name="BEx3K4ZXQUQ2KYZF74B84SO48XMW" localSheetId="8" hidden="1">#REF!</definedName>
    <definedName name="BEx3K4ZXQUQ2KYZF74B84SO48XMW" localSheetId="9" hidden="1">#REF!</definedName>
    <definedName name="BEx3K4ZXQUQ2KYZF74B84SO48XMW" localSheetId="10" hidden="1">#REF!</definedName>
    <definedName name="BEx3K4ZXQUQ2KYZF74B84SO48XMW" localSheetId="11" hidden="1">#REF!</definedName>
    <definedName name="BEx3K4ZXQUQ2KYZF74B84SO48XMW" localSheetId="12" hidden="1">#REF!</definedName>
    <definedName name="BEx3K4ZXQUQ2KYZF74B84SO48XMW" localSheetId="13" hidden="1">#REF!</definedName>
    <definedName name="BEx3K4ZXQUQ2KYZF74B84SO48XMW" localSheetId="17" hidden="1">#REF!</definedName>
    <definedName name="BEx3K4ZXQUQ2KYZF74B84SO48XMW" localSheetId="16" hidden="1">#REF!</definedName>
    <definedName name="BEx3K4ZXQUQ2KYZF74B84SO48XMW" hidden="1">#REF!</definedName>
    <definedName name="BEx3KEFXUCVNVPH7KSEGAZYX13B5" localSheetId="19" hidden="1">#REF!</definedName>
    <definedName name="BEx3KEFXUCVNVPH7KSEGAZYX13B5" localSheetId="27" hidden="1">#REF!</definedName>
    <definedName name="BEx3KEFXUCVNVPH7KSEGAZYX13B5" localSheetId="18" hidden="1">#REF!</definedName>
    <definedName name="BEx3KEFXUCVNVPH7KSEGAZYX13B5" localSheetId="30" hidden="1">#REF!</definedName>
    <definedName name="BEx3KEFXUCVNVPH7KSEGAZYX13B5" localSheetId="4" hidden="1">#REF!</definedName>
    <definedName name="BEx3KEFXUCVNVPH7KSEGAZYX13B5" localSheetId="14" hidden="1">#REF!</definedName>
    <definedName name="BEx3KEFXUCVNVPH7KSEGAZYX13B5" localSheetId="6" hidden="1">#REF!</definedName>
    <definedName name="BEx3KEFXUCVNVPH7KSEGAZYX13B5" localSheetId="7" hidden="1">#REF!</definedName>
    <definedName name="BEx3KEFXUCVNVPH7KSEGAZYX13B5" localSheetId="8" hidden="1">#REF!</definedName>
    <definedName name="BEx3KEFXUCVNVPH7KSEGAZYX13B5" localSheetId="9" hidden="1">#REF!</definedName>
    <definedName name="BEx3KEFXUCVNVPH7KSEGAZYX13B5" localSheetId="10" hidden="1">#REF!</definedName>
    <definedName name="BEx3KEFXUCVNVPH7KSEGAZYX13B5" localSheetId="11" hidden="1">#REF!</definedName>
    <definedName name="BEx3KEFXUCVNVPH7KSEGAZYX13B5" localSheetId="12" hidden="1">#REF!</definedName>
    <definedName name="BEx3KEFXUCVNVPH7KSEGAZYX13B5" localSheetId="13" hidden="1">#REF!</definedName>
    <definedName name="BEx3KEFXUCVNVPH7KSEGAZYX13B5" localSheetId="17" hidden="1">#REF!</definedName>
    <definedName name="BEx3KEFXUCVNVPH7KSEGAZYX13B5" localSheetId="16" hidden="1">#REF!</definedName>
    <definedName name="BEx3KEFXUCVNVPH7KSEGAZYX13B5" hidden="1">#REF!</definedName>
    <definedName name="BEx3KFXUAF6YXAA47B7Q6X9B3VGB" localSheetId="19" hidden="1">#REF!</definedName>
    <definedName name="BEx3KFXUAF6YXAA47B7Q6X9B3VGB" localSheetId="27" hidden="1">#REF!</definedName>
    <definedName name="BEx3KFXUAF6YXAA47B7Q6X9B3VGB" localSheetId="18" hidden="1">#REF!</definedName>
    <definedName name="BEx3KFXUAF6YXAA47B7Q6X9B3VGB" localSheetId="30" hidden="1">#REF!</definedName>
    <definedName name="BEx3KFXUAF6YXAA47B7Q6X9B3VGB" localSheetId="4" hidden="1">#REF!</definedName>
    <definedName name="BEx3KFXUAF6YXAA47B7Q6X9B3VGB" localSheetId="14" hidden="1">#REF!</definedName>
    <definedName name="BEx3KFXUAF6YXAA47B7Q6X9B3VGB" localSheetId="6" hidden="1">#REF!</definedName>
    <definedName name="BEx3KFXUAF6YXAA47B7Q6X9B3VGB" localSheetId="7" hidden="1">#REF!</definedName>
    <definedName name="BEx3KFXUAF6YXAA47B7Q6X9B3VGB" localSheetId="8" hidden="1">#REF!</definedName>
    <definedName name="BEx3KFXUAF6YXAA47B7Q6X9B3VGB" localSheetId="9" hidden="1">#REF!</definedName>
    <definedName name="BEx3KFXUAF6YXAA47B7Q6X9B3VGB" localSheetId="10" hidden="1">#REF!</definedName>
    <definedName name="BEx3KFXUAF6YXAA47B7Q6X9B3VGB" localSheetId="11" hidden="1">#REF!</definedName>
    <definedName name="BEx3KFXUAF6YXAA47B7Q6X9B3VGB" localSheetId="12" hidden="1">#REF!</definedName>
    <definedName name="BEx3KFXUAF6YXAA47B7Q6X9B3VGB" localSheetId="13" hidden="1">#REF!</definedName>
    <definedName name="BEx3KFXUAF6YXAA47B7Q6X9B3VGB" localSheetId="17" hidden="1">#REF!</definedName>
    <definedName name="BEx3KFXUAF6YXAA47B7Q6X9B3VGB" localSheetId="16" hidden="1">#REF!</definedName>
    <definedName name="BEx3KFXUAF6YXAA47B7Q6X9B3VGB" hidden="1">#REF!</definedName>
    <definedName name="BEx3KIXQYOGMPK4WJJAVBRX4NR28" localSheetId="19" hidden="1">#REF!</definedName>
    <definedName name="BEx3KIXQYOGMPK4WJJAVBRX4NR28" localSheetId="27" hidden="1">#REF!</definedName>
    <definedName name="BEx3KIXQYOGMPK4WJJAVBRX4NR28" localSheetId="18" hidden="1">#REF!</definedName>
    <definedName name="BEx3KIXQYOGMPK4WJJAVBRX4NR28" localSheetId="30" hidden="1">#REF!</definedName>
    <definedName name="BEx3KIXQYOGMPK4WJJAVBRX4NR28" localSheetId="4" hidden="1">#REF!</definedName>
    <definedName name="BEx3KIXQYOGMPK4WJJAVBRX4NR28" localSheetId="14" hidden="1">#REF!</definedName>
    <definedName name="BEx3KIXQYOGMPK4WJJAVBRX4NR28" localSheetId="6" hidden="1">#REF!</definedName>
    <definedName name="BEx3KIXQYOGMPK4WJJAVBRX4NR28" localSheetId="7" hidden="1">#REF!</definedName>
    <definedName name="BEx3KIXQYOGMPK4WJJAVBRX4NR28" localSheetId="8" hidden="1">#REF!</definedName>
    <definedName name="BEx3KIXQYOGMPK4WJJAVBRX4NR28" localSheetId="9" hidden="1">#REF!</definedName>
    <definedName name="BEx3KIXQYOGMPK4WJJAVBRX4NR28" localSheetId="10" hidden="1">#REF!</definedName>
    <definedName name="BEx3KIXQYOGMPK4WJJAVBRX4NR28" localSheetId="11" hidden="1">#REF!</definedName>
    <definedName name="BEx3KIXQYOGMPK4WJJAVBRX4NR28" localSheetId="12" hidden="1">#REF!</definedName>
    <definedName name="BEx3KIXQYOGMPK4WJJAVBRX4NR28" localSheetId="13" hidden="1">#REF!</definedName>
    <definedName name="BEx3KIXQYOGMPK4WJJAVBRX4NR28" localSheetId="17" hidden="1">#REF!</definedName>
    <definedName name="BEx3KIXQYOGMPK4WJJAVBRX4NR28" localSheetId="16" hidden="1">#REF!</definedName>
    <definedName name="BEx3KIXQYOGMPK4WJJAVBRX4NR28" hidden="1">#REF!</definedName>
    <definedName name="BEx3KJOMVOSFZVJUL3GKCNP6DQDS" localSheetId="19" hidden="1">#REF!</definedName>
    <definedName name="BEx3KJOMVOSFZVJUL3GKCNP6DQDS" localSheetId="27" hidden="1">#REF!</definedName>
    <definedName name="BEx3KJOMVOSFZVJUL3GKCNP6DQDS" localSheetId="18" hidden="1">#REF!</definedName>
    <definedName name="BEx3KJOMVOSFZVJUL3GKCNP6DQDS" localSheetId="30" hidden="1">#REF!</definedName>
    <definedName name="BEx3KJOMVOSFZVJUL3GKCNP6DQDS" localSheetId="4" hidden="1">#REF!</definedName>
    <definedName name="BEx3KJOMVOSFZVJUL3GKCNP6DQDS" localSheetId="14" hidden="1">#REF!</definedName>
    <definedName name="BEx3KJOMVOSFZVJUL3GKCNP6DQDS" localSheetId="6" hidden="1">#REF!</definedName>
    <definedName name="BEx3KJOMVOSFZVJUL3GKCNP6DQDS" localSheetId="7" hidden="1">#REF!</definedName>
    <definedName name="BEx3KJOMVOSFZVJUL3GKCNP6DQDS" localSheetId="8" hidden="1">#REF!</definedName>
    <definedName name="BEx3KJOMVOSFZVJUL3GKCNP6DQDS" localSheetId="9" hidden="1">#REF!</definedName>
    <definedName name="BEx3KJOMVOSFZVJUL3GKCNP6DQDS" localSheetId="10" hidden="1">#REF!</definedName>
    <definedName name="BEx3KJOMVOSFZVJUL3GKCNP6DQDS" localSheetId="11" hidden="1">#REF!</definedName>
    <definedName name="BEx3KJOMVOSFZVJUL3GKCNP6DQDS" localSheetId="12" hidden="1">#REF!</definedName>
    <definedName name="BEx3KJOMVOSFZVJUL3GKCNP6DQDS" localSheetId="13" hidden="1">#REF!</definedName>
    <definedName name="BEx3KJOMVOSFZVJUL3GKCNP6DQDS" localSheetId="17" hidden="1">#REF!</definedName>
    <definedName name="BEx3KJOMVOSFZVJUL3GKCNP6DQDS" localSheetId="16" hidden="1">#REF!</definedName>
    <definedName name="BEx3KJOMVOSFZVJUL3GKCNP6DQDS" hidden="1">#REF!</definedName>
    <definedName name="BEx3KP2VRBMORK0QEAZUYCXL3DHJ" localSheetId="19" hidden="1">#REF!</definedName>
    <definedName name="BEx3KP2VRBMORK0QEAZUYCXL3DHJ" localSheetId="27" hidden="1">#REF!</definedName>
    <definedName name="BEx3KP2VRBMORK0QEAZUYCXL3DHJ" localSheetId="18" hidden="1">#REF!</definedName>
    <definedName name="BEx3KP2VRBMORK0QEAZUYCXL3DHJ" localSheetId="30" hidden="1">#REF!</definedName>
    <definedName name="BEx3KP2VRBMORK0QEAZUYCXL3DHJ" localSheetId="4" hidden="1">#REF!</definedName>
    <definedName name="BEx3KP2VRBMORK0QEAZUYCXL3DHJ" localSheetId="14" hidden="1">#REF!</definedName>
    <definedName name="BEx3KP2VRBMORK0QEAZUYCXL3DHJ" localSheetId="6" hidden="1">#REF!</definedName>
    <definedName name="BEx3KP2VRBMORK0QEAZUYCXL3DHJ" localSheetId="7" hidden="1">#REF!</definedName>
    <definedName name="BEx3KP2VRBMORK0QEAZUYCXL3DHJ" localSheetId="8" hidden="1">#REF!</definedName>
    <definedName name="BEx3KP2VRBMORK0QEAZUYCXL3DHJ" localSheetId="9" hidden="1">#REF!</definedName>
    <definedName name="BEx3KP2VRBMORK0QEAZUYCXL3DHJ" localSheetId="10" hidden="1">#REF!</definedName>
    <definedName name="BEx3KP2VRBMORK0QEAZUYCXL3DHJ" localSheetId="11" hidden="1">#REF!</definedName>
    <definedName name="BEx3KP2VRBMORK0QEAZUYCXL3DHJ" localSheetId="12" hidden="1">#REF!</definedName>
    <definedName name="BEx3KP2VRBMORK0QEAZUYCXL3DHJ" localSheetId="13" hidden="1">#REF!</definedName>
    <definedName name="BEx3KP2VRBMORK0QEAZUYCXL3DHJ" localSheetId="17" hidden="1">#REF!</definedName>
    <definedName name="BEx3KP2VRBMORK0QEAZUYCXL3DHJ" localSheetId="16" hidden="1">#REF!</definedName>
    <definedName name="BEx3KP2VRBMORK0QEAZUYCXL3DHJ" hidden="1">#REF!</definedName>
    <definedName name="BEx3L4IN3LI4C26SITKTGAH27CDU" localSheetId="19" hidden="1">#REF!</definedName>
    <definedName name="BEx3L4IN3LI4C26SITKTGAH27CDU" localSheetId="27" hidden="1">#REF!</definedName>
    <definedName name="BEx3L4IN3LI4C26SITKTGAH27CDU" localSheetId="18" hidden="1">#REF!</definedName>
    <definedName name="BEx3L4IN3LI4C26SITKTGAH27CDU" localSheetId="30" hidden="1">#REF!</definedName>
    <definedName name="BEx3L4IN3LI4C26SITKTGAH27CDU" localSheetId="4" hidden="1">#REF!</definedName>
    <definedName name="BEx3L4IN3LI4C26SITKTGAH27CDU" localSheetId="14" hidden="1">#REF!</definedName>
    <definedName name="BEx3L4IN3LI4C26SITKTGAH27CDU" localSheetId="6" hidden="1">#REF!</definedName>
    <definedName name="BEx3L4IN3LI4C26SITKTGAH27CDU" localSheetId="7" hidden="1">#REF!</definedName>
    <definedName name="BEx3L4IN3LI4C26SITKTGAH27CDU" localSheetId="8" hidden="1">#REF!</definedName>
    <definedName name="BEx3L4IN3LI4C26SITKTGAH27CDU" localSheetId="9" hidden="1">#REF!</definedName>
    <definedName name="BEx3L4IN3LI4C26SITKTGAH27CDU" localSheetId="10" hidden="1">#REF!</definedName>
    <definedName name="BEx3L4IN3LI4C26SITKTGAH27CDU" localSheetId="11" hidden="1">#REF!</definedName>
    <definedName name="BEx3L4IN3LI4C26SITKTGAH27CDU" localSheetId="12" hidden="1">#REF!</definedName>
    <definedName name="BEx3L4IN3LI4C26SITKTGAH27CDU" localSheetId="13" hidden="1">#REF!</definedName>
    <definedName name="BEx3L4IN3LI4C26SITKTGAH27CDU" localSheetId="17" hidden="1">#REF!</definedName>
    <definedName name="BEx3L4IN3LI4C26SITKTGAH27CDU" localSheetId="16" hidden="1">#REF!</definedName>
    <definedName name="BEx3L4IN3LI4C26SITKTGAH27CDU" hidden="1">#REF!</definedName>
    <definedName name="BEx3L4YQ0J7ZU0M5QM6YIPCEYC9K" localSheetId="19" hidden="1">#REF!</definedName>
    <definedName name="BEx3L4YQ0J7ZU0M5QM6YIPCEYC9K" localSheetId="27" hidden="1">#REF!</definedName>
    <definedName name="BEx3L4YQ0J7ZU0M5QM6YIPCEYC9K" localSheetId="18" hidden="1">#REF!</definedName>
    <definedName name="BEx3L4YQ0J7ZU0M5QM6YIPCEYC9K" localSheetId="30" hidden="1">#REF!</definedName>
    <definedName name="BEx3L4YQ0J7ZU0M5QM6YIPCEYC9K" localSheetId="4" hidden="1">#REF!</definedName>
    <definedName name="BEx3L4YQ0J7ZU0M5QM6YIPCEYC9K" localSheetId="14" hidden="1">#REF!</definedName>
    <definedName name="BEx3L4YQ0J7ZU0M5QM6YIPCEYC9K" localSheetId="6" hidden="1">#REF!</definedName>
    <definedName name="BEx3L4YQ0J7ZU0M5QM6YIPCEYC9K" localSheetId="7" hidden="1">#REF!</definedName>
    <definedName name="BEx3L4YQ0J7ZU0M5QM6YIPCEYC9K" localSheetId="8" hidden="1">#REF!</definedName>
    <definedName name="BEx3L4YQ0J7ZU0M5QM6YIPCEYC9K" localSheetId="9" hidden="1">#REF!</definedName>
    <definedName name="BEx3L4YQ0J7ZU0M5QM6YIPCEYC9K" localSheetId="10" hidden="1">#REF!</definedName>
    <definedName name="BEx3L4YQ0J7ZU0M5QM6YIPCEYC9K" localSheetId="11" hidden="1">#REF!</definedName>
    <definedName name="BEx3L4YQ0J7ZU0M5QM6YIPCEYC9K" localSheetId="12" hidden="1">#REF!</definedName>
    <definedName name="BEx3L4YQ0J7ZU0M5QM6YIPCEYC9K" localSheetId="13" hidden="1">#REF!</definedName>
    <definedName name="BEx3L4YQ0J7ZU0M5QM6YIPCEYC9K" localSheetId="17" hidden="1">#REF!</definedName>
    <definedName name="BEx3L4YQ0J7ZU0M5QM6YIPCEYC9K" localSheetId="16" hidden="1">#REF!</definedName>
    <definedName name="BEx3L4YQ0J7ZU0M5QM6YIPCEYC9K" hidden="1">#REF!</definedName>
    <definedName name="BEx3L60DJOR7NQN42G7YSAODP1EX" localSheetId="19" hidden="1">#REF!</definedName>
    <definedName name="BEx3L60DJOR7NQN42G7YSAODP1EX" localSheetId="27" hidden="1">#REF!</definedName>
    <definedName name="BEx3L60DJOR7NQN42G7YSAODP1EX" localSheetId="18" hidden="1">#REF!</definedName>
    <definedName name="BEx3L60DJOR7NQN42G7YSAODP1EX" localSheetId="30" hidden="1">#REF!</definedName>
    <definedName name="BEx3L60DJOR7NQN42G7YSAODP1EX" localSheetId="4" hidden="1">#REF!</definedName>
    <definedName name="BEx3L60DJOR7NQN42G7YSAODP1EX" localSheetId="14" hidden="1">#REF!</definedName>
    <definedName name="BEx3L60DJOR7NQN42G7YSAODP1EX" localSheetId="6" hidden="1">#REF!</definedName>
    <definedName name="BEx3L60DJOR7NQN42G7YSAODP1EX" localSheetId="7" hidden="1">#REF!</definedName>
    <definedName name="BEx3L60DJOR7NQN42G7YSAODP1EX" localSheetId="8" hidden="1">#REF!</definedName>
    <definedName name="BEx3L60DJOR7NQN42G7YSAODP1EX" localSheetId="9" hidden="1">#REF!</definedName>
    <definedName name="BEx3L60DJOR7NQN42G7YSAODP1EX" localSheetId="10" hidden="1">#REF!</definedName>
    <definedName name="BEx3L60DJOR7NQN42G7YSAODP1EX" localSheetId="11" hidden="1">#REF!</definedName>
    <definedName name="BEx3L60DJOR7NQN42G7YSAODP1EX" localSheetId="12" hidden="1">#REF!</definedName>
    <definedName name="BEx3L60DJOR7NQN42G7YSAODP1EX" localSheetId="13" hidden="1">#REF!</definedName>
    <definedName name="BEx3L60DJOR7NQN42G7YSAODP1EX" localSheetId="17" hidden="1">#REF!</definedName>
    <definedName name="BEx3L60DJOR7NQN42G7YSAODP1EX" localSheetId="16" hidden="1">#REF!</definedName>
    <definedName name="BEx3L60DJOR7NQN42G7YSAODP1EX" hidden="1">#REF!</definedName>
    <definedName name="BEx3L7D0PI38HWZ7VADU16C9E33D" localSheetId="19" hidden="1">#REF!</definedName>
    <definedName name="BEx3L7D0PI38HWZ7VADU16C9E33D" localSheetId="27" hidden="1">#REF!</definedName>
    <definedName name="BEx3L7D0PI38HWZ7VADU16C9E33D" localSheetId="18" hidden="1">#REF!</definedName>
    <definedName name="BEx3L7D0PI38HWZ7VADU16C9E33D" localSheetId="30" hidden="1">#REF!</definedName>
    <definedName name="BEx3L7D0PI38HWZ7VADU16C9E33D" localSheetId="4" hidden="1">#REF!</definedName>
    <definedName name="BEx3L7D0PI38HWZ7VADU16C9E33D" localSheetId="14" hidden="1">#REF!</definedName>
    <definedName name="BEx3L7D0PI38HWZ7VADU16C9E33D" localSheetId="6" hidden="1">#REF!</definedName>
    <definedName name="BEx3L7D0PI38HWZ7VADU16C9E33D" localSheetId="7" hidden="1">#REF!</definedName>
    <definedName name="BEx3L7D0PI38HWZ7VADU16C9E33D" localSheetId="8" hidden="1">#REF!</definedName>
    <definedName name="BEx3L7D0PI38HWZ7VADU16C9E33D" localSheetId="9" hidden="1">#REF!</definedName>
    <definedName name="BEx3L7D0PI38HWZ7VADU16C9E33D" localSheetId="10" hidden="1">#REF!</definedName>
    <definedName name="BEx3L7D0PI38HWZ7VADU16C9E33D" localSheetId="11" hidden="1">#REF!</definedName>
    <definedName name="BEx3L7D0PI38HWZ7VADU16C9E33D" localSheetId="12" hidden="1">#REF!</definedName>
    <definedName name="BEx3L7D0PI38HWZ7VADU16C9E33D" localSheetId="13" hidden="1">#REF!</definedName>
    <definedName name="BEx3L7D0PI38HWZ7VADU16C9E33D" localSheetId="17" hidden="1">#REF!</definedName>
    <definedName name="BEx3L7D0PI38HWZ7VADU16C9E33D" localSheetId="16" hidden="1">#REF!</definedName>
    <definedName name="BEx3L7D0PI38HWZ7VADU16C9E33D" hidden="1">#REF!</definedName>
    <definedName name="BEx3LANPY1HT49TAH98H4B9RC1D4" localSheetId="19" hidden="1">#REF!</definedName>
    <definedName name="BEx3LANPY1HT49TAH98H4B9RC1D4" localSheetId="18" hidden="1">#REF!</definedName>
    <definedName name="BEx3LANPY1HT49TAH98H4B9RC1D4" localSheetId="8" hidden="1">#REF!</definedName>
    <definedName name="BEx3LANPY1HT49TAH98H4B9RC1D4" localSheetId="12" hidden="1">#REF!</definedName>
    <definedName name="BEx3LANPY1HT49TAH98H4B9RC1D4" hidden="1">#REF!</definedName>
    <definedName name="BEx3LM1PR4Y7KINKMTMKR984GX8Q" localSheetId="19" hidden="1">#REF!</definedName>
    <definedName name="BEx3LM1PR4Y7KINKMTMKR984GX8Q" localSheetId="27" hidden="1">#REF!</definedName>
    <definedName name="BEx3LM1PR4Y7KINKMTMKR984GX8Q" localSheetId="18" hidden="1">#REF!</definedName>
    <definedName name="BEx3LM1PR4Y7KINKMTMKR984GX8Q" localSheetId="30" hidden="1">#REF!</definedName>
    <definedName name="BEx3LM1PR4Y7KINKMTMKR984GX8Q" localSheetId="4" hidden="1">#REF!</definedName>
    <definedName name="BEx3LM1PR4Y7KINKMTMKR984GX8Q" localSheetId="14" hidden="1">#REF!</definedName>
    <definedName name="BEx3LM1PR4Y7KINKMTMKR984GX8Q" localSheetId="6" hidden="1">#REF!</definedName>
    <definedName name="BEx3LM1PR4Y7KINKMTMKR984GX8Q" localSheetId="7" hidden="1">#REF!</definedName>
    <definedName name="BEx3LM1PR4Y7KINKMTMKR984GX8Q" localSheetId="8" hidden="1">#REF!</definedName>
    <definedName name="BEx3LM1PR4Y7KINKMTMKR984GX8Q" localSheetId="9" hidden="1">#REF!</definedName>
    <definedName name="BEx3LM1PR4Y7KINKMTMKR984GX8Q" localSheetId="10" hidden="1">#REF!</definedName>
    <definedName name="BEx3LM1PR4Y7KINKMTMKR984GX8Q" localSheetId="11" hidden="1">#REF!</definedName>
    <definedName name="BEx3LM1PR4Y7KINKMTMKR984GX8Q" localSheetId="12" hidden="1">#REF!</definedName>
    <definedName name="BEx3LM1PR4Y7KINKMTMKR984GX8Q" localSheetId="13" hidden="1">#REF!</definedName>
    <definedName name="BEx3LM1PR4Y7KINKMTMKR984GX8Q" localSheetId="17" hidden="1">#REF!</definedName>
    <definedName name="BEx3LM1PR4Y7KINKMTMKR984GX8Q" localSheetId="16" hidden="1">#REF!</definedName>
    <definedName name="BEx3LM1PR4Y7KINKMTMKR984GX8Q" hidden="1">#REF!</definedName>
    <definedName name="BEx3LM1PWWC9WH0R5TX5K06V559U" localSheetId="19" hidden="1">#REF!</definedName>
    <definedName name="BEx3LM1PWWC9WH0R5TX5K06V559U" localSheetId="27" hidden="1">#REF!</definedName>
    <definedName name="BEx3LM1PWWC9WH0R5TX5K06V559U" localSheetId="18" hidden="1">#REF!</definedName>
    <definedName name="BEx3LM1PWWC9WH0R5TX5K06V559U" localSheetId="30" hidden="1">#REF!</definedName>
    <definedName name="BEx3LM1PWWC9WH0R5TX5K06V559U" localSheetId="4" hidden="1">#REF!</definedName>
    <definedName name="BEx3LM1PWWC9WH0R5TX5K06V559U" localSheetId="14" hidden="1">#REF!</definedName>
    <definedName name="BEx3LM1PWWC9WH0R5TX5K06V559U" localSheetId="6" hidden="1">#REF!</definedName>
    <definedName name="BEx3LM1PWWC9WH0R5TX5K06V559U" localSheetId="7" hidden="1">#REF!</definedName>
    <definedName name="BEx3LM1PWWC9WH0R5TX5K06V559U" localSheetId="8" hidden="1">#REF!</definedName>
    <definedName name="BEx3LM1PWWC9WH0R5TX5K06V559U" localSheetId="9" hidden="1">#REF!</definedName>
    <definedName name="BEx3LM1PWWC9WH0R5TX5K06V559U" localSheetId="10" hidden="1">#REF!</definedName>
    <definedName name="BEx3LM1PWWC9WH0R5TX5K06V559U" localSheetId="11" hidden="1">#REF!</definedName>
    <definedName name="BEx3LM1PWWC9WH0R5TX5K06V559U" localSheetId="12" hidden="1">#REF!</definedName>
    <definedName name="BEx3LM1PWWC9WH0R5TX5K06V559U" localSheetId="13" hidden="1">#REF!</definedName>
    <definedName name="BEx3LM1PWWC9WH0R5TX5K06V559U" localSheetId="17" hidden="1">#REF!</definedName>
    <definedName name="BEx3LM1PWWC9WH0R5TX5K06V559U" localSheetId="16" hidden="1">#REF!</definedName>
    <definedName name="BEx3LM1PWWC9WH0R5TX5K06V559U" hidden="1">#REF!</definedName>
    <definedName name="BEx3LPCEZ1C0XEKNCM3YT09JWCUO" localSheetId="19" hidden="1">#REF!</definedName>
    <definedName name="BEx3LPCEZ1C0XEKNCM3YT09JWCUO" localSheetId="27" hidden="1">#REF!</definedName>
    <definedName name="BEx3LPCEZ1C0XEKNCM3YT09JWCUO" localSheetId="18" hidden="1">#REF!</definedName>
    <definedName name="BEx3LPCEZ1C0XEKNCM3YT09JWCUO" localSheetId="30" hidden="1">#REF!</definedName>
    <definedName name="BEx3LPCEZ1C0XEKNCM3YT09JWCUO" localSheetId="4" hidden="1">#REF!</definedName>
    <definedName name="BEx3LPCEZ1C0XEKNCM3YT09JWCUO" localSheetId="14" hidden="1">#REF!</definedName>
    <definedName name="BEx3LPCEZ1C0XEKNCM3YT09JWCUO" localSheetId="6" hidden="1">#REF!</definedName>
    <definedName name="BEx3LPCEZ1C0XEKNCM3YT09JWCUO" localSheetId="7" hidden="1">#REF!</definedName>
    <definedName name="BEx3LPCEZ1C0XEKNCM3YT09JWCUO" localSheetId="8" hidden="1">#REF!</definedName>
    <definedName name="BEx3LPCEZ1C0XEKNCM3YT09JWCUO" localSheetId="9" hidden="1">#REF!</definedName>
    <definedName name="BEx3LPCEZ1C0XEKNCM3YT09JWCUO" localSheetId="10" hidden="1">#REF!</definedName>
    <definedName name="BEx3LPCEZ1C0XEKNCM3YT09JWCUO" localSheetId="11" hidden="1">#REF!</definedName>
    <definedName name="BEx3LPCEZ1C0XEKNCM3YT09JWCUO" localSheetId="12" hidden="1">#REF!</definedName>
    <definedName name="BEx3LPCEZ1C0XEKNCM3YT09JWCUO" localSheetId="13" hidden="1">#REF!</definedName>
    <definedName name="BEx3LPCEZ1C0XEKNCM3YT09JWCUO" localSheetId="17" hidden="1">#REF!</definedName>
    <definedName name="BEx3LPCEZ1C0XEKNCM3YT09JWCUO" localSheetId="16" hidden="1">#REF!</definedName>
    <definedName name="BEx3LPCEZ1C0XEKNCM3YT09JWCUO" hidden="1">#REF!</definedName>
    <definedName name="BEx3LSXW33WR1ECIMRYUPFBJXGGH" localSheetId="19" hidden="1">#REF!</definedName>
    <definedName name="BEx3LSXW33WR1ECIMRYUPFBJXGGH" localSheetId="27" hidden="1">#REF!</definedName>
    <definedName name="BEx3LSXW33WR1ECIMRYUPFBJXGGH" localSheetId="18" hidden="1">#REF!</definedName>
    <definedName name="BEx3LSXW33WR1ECIMRYUPFBJXGGH" localSheetId="30" hidden="1">#REF!</definedName>
    <definedName name="BEx3LSXW33WR1ECIMRYUPFBJXGGH" localSheetId="4" hidden="1">#REF!</definedName>
    <definedName name="BEx3LSXW33WR1ECIMRYUPFBJXGGH" localSheetId="14" hidden="1">#REF!</definedName>
    <definedName name="BEx3LSXW33WR1ECIMRYUPFBJXGGH" localSheetId="6" hidden="1">#REF!</definedName>
    <definedName name="BEx3LSXW33WR1ECIMRYUPFBJXGGH" localSheetId="7" hidden="1">#REF!</definedName>
    <definedName name="BEx3LSXW33WR1ECIMRYUPFBJXGGH" localSheetId="8" hidden="1">#REF!</definedName>
    <definedName name="BEx3LSXW33WR1ECIMRYUPFBJXGGH" localSheetId="9" hidden="1">#REF!</definedName>
    <definedName name="BEx3LSXW33WR1ECIMRYUPFBJXGGH" localSheetId="10" hidden="1">#REF!</definedName>
    <definedName name="BEx3LSXW33WR1ECIMRYUPFBJXGGH" localSheetId="11" hidden="1">#REF!</definedName>
    <definedName name="BEx3LSXW33WR1ECIMRYUPFBJXGGH" localSheetId="12" hidden="1">#REF!</definedName>
    <definedName name="BEx3LSXW33WR1ECIMRYUPFBJXGGH" localSheetId="13" hidden="1">#REF!</definedName>
    <definedName name="BEx3LSXW33WR1ECIMRYUPFBJXGGH" localSheetId="17" hidden="1">#REF!</definedName>
    <definedName name="BEx3LSXW33WR1ECIMRYUPFBJXGGH" localSheetId="16" hidden="1">#REF!</definedName>
    <definedName name="BEx3LSXW33WR1ECIMRYUPFBJXGGH" hidden="1">#REF!</definedName>
    <definedName name="BEx3M1MR1K1NQD03H74BFWOK4MWQ" localSheetId="19" hidden="1">#REF!</definedName>
    <definedName name="BEx3M1MR1K1NQD03H74BFWOK4MWQ" localSheetId="27" hidden="1">#REF!</definedName>
    <definedName name="BEx3M1MR1K1NQD03H74BFWOK4MWQ" localSheetId="18" hidden="1">#REF!</definedName>
    <definedName name="BEx3M1MR1K1NQD03H74BFWOK4MWQ" localSheetId="30" hidden="1">#REF!</definedName>
    <definedName name="BEx3M1MR1K1NQD03H74BFWOK4MWQ" localSheetId="4" hidden="1">#REF!</definedName>
    <definedName name="BEx3M1MR1K1NQD03H74BFWOK4MWQ" localSheetId="14" hidden="1">#REF!</definedName>
    <definedName name="BEx3M1MR1K1NQD03H74BFWOK4MWQ" localSheetId="6" hidden="1">#REF!</definedName>
    <definedName name="BEx3M1MR1K1NQD03H74BFWOK4MWQ" localSheetId="7" hidden="1">#REF!</definedName>
    <definedName name="BEx3M1MR1K1NQD03H74BFWOK4MWQ" localSheetId="8" hidden="1">#REF!</definedName>
    <definedName name="BEx3M1MR1K1NQD03H74BFWOK4MWQ" localSheetId="9" hidden="1">#REF!</definedName>
    <definedName name="BEx3M1MR1K1NQD03H74BFWOK4MWQ" localSheetId="10" hidden="1">#REF!</definedName>
    <definedName name="BEx3M1MR1K1NQD03H74BFWOK4MWQ" localSheetId="11" hidden="1">#REF!</definedName>
    <definedName name="BEx3M1MR1K1NQD03H74BFWOK4MWQ" localSheetId="12" hidden="1">#REF!</definedName>
    <definedName name="BEx3M1MR1K1NQD03H74BFWOK4MWQ" localSheetId="13" hidden="1">#REF!</definedName>
    <definedName name="BEx3M1MR1K1NQD03H74BFWOK4MWQ" localSheetId="17" hidden="1">#REF!</definedName>
    <definedName name="BEx3M1MR1K1NQD03H74BFWOK4MWQ" localSheetId="16" hidden="1">#REF!</definedName>
    <definedName name="BEx3M1MR1K1NQD03H74BFWOK4MWQ" hidden="1">#REF!</definedName>
    <definedName name="BEx3M4H77MYUKOOD31H9F80NMVK8" localSheetId="19" hidden="1">#REF!</definedName>
    <definedName name="BEx3M4H77MYUKOOD31H9F80NMVK8" localSheetId="27" hidden="1">#REF!</definedName>
    <definedName name="BEx3M4H77MYUKOOD31H9F80NMVK8" localSheetId="18" hidden="1">#REF!</definedName>
    <definedName name="BEx3M4H77MYUKOOD31H9F80NMVK8" localSheetId="30" hidden="1">#REF!</definedName>
    <definedName name="BEx3M4H77MYUKOOD31H9F80NMVK8" localSheetId="4" hidden="1">#REF!</definedName>
    <definedName name="BEx3M4H77MYUKOOD31H9F80NMVK8" localSheetId="14" hidden="1">#REF!</definedName>
    <definedName name="BEx3M4H77MYUKOOD31H9F80NMVK8" localSheetId="6" hidden="1">#REF!</definedName>
    <definedName name="BEx3M4H77MYUKOOD31H9F80NMVK8" localSheetId="7" hidden="1">#REF!</definedName>
    <definedName name="BEx3M4H77MYUKOOD31H9F80NMVK8" localSheetId="8" hidden="1">#REF!</definedName>
    <definedName name="BEx3M4H77MYUKOOD31H9F80NMVK8" localSheetId="9" hidden="1">#REF!</definedName>
    <definedName name="BEx3M4H77MYUKOOD31H9F80NMVK8" localSheetId="10" hidden="1">#REF!</definedName>
    <definedName name="BEx3M4H77MYUKOOD31H9F80NMVK8" localSheetId="11" hidden="1">#REF!</definedName>
    <definedName name="BEx3M4H77MYUKOOD31H9F80NMVK8" localSheetId="12" hidden="1">#REF!</definedName>
    <definedName name="BEx3M4H77MYUKOOD31H9F80NMVK8" localSheetId="13" hidden="1">#REF!</definedName>
    <definedName name="BEx3M4H77MYUKOOD31H9F80NMVK8" localSheetId="17" hidden="1">#REF!</definedName>
    <definedName name="BEx3M4H77MYUKOOD31H9F80NMVK8" localSheetId="16" hidden="1">#REF!</definedName>
    <definedName name="BEx3M4H77MYUKOOD31H9F80NMVK8" hidden="1">#REF!</definedName>
    <definedName name="BEx3M9VFX329PZWYC4DMZ6P3W9R2" localSheetId="19" hidden="1">#REF!</definedName>
    <definedName name="BEx3M9VFX329PZWYC4DMZ6P3W9R2" localSheetId="27" hidden="1">#REF!</definedName>
    <definedName name="BEx3M9VFX329PZWYC4DMZ6P3W9R2" localSheetId="18" hidden="1">#REF!</definedName>
    <definedName name="BEx3M9VFX329PZWYC4DMZ6P3W9R2" localSheetId="30" hidden="1">#REF!</definedName>
    <definedName name="BEx3M9VFX329PZWYC4DMZ6P3W9R2" localSheetId="4" hidden="1">#REF!</definedName>
    <definedName name="BEx3M9VFX329PZWYC4DMZ6P3W9R2" localSheetId="14" hidden="1">#REF!</definedName>
    <definedName name="BEx3M9VFX329PZWYC4DMZ6P3W9R2" localSheetId="6" hidden="1">#REF!</definedName>
    <definedName name="BEx3M9VFX329PZWYC4DMZ6P3W9R2" localSheetId="7" hidden="1">#REF!</definedName>
    <definedName name="BEx3M9VFX329PZWYC4DMZ6P3W9R2" localSheetId="8" hidden="1">#REF!</definedName>
    <definedName name="BEx3M9VFX329PZWYC4DMZ6P3W9R2" localSheetId="9" hidden="1">#REF!</definedName>
    <definedName name="BEx3M9VFX329PZWYC4DMZ6P3W9R2" localSheetId="10" hidden="1">#REF!</definedName>
    <definedName name="BEx3M9VFX329PZWYC4DMZ6P3W9R2" localSheetId="11" hidden="1">#REF!</definedName>
    <definedName name="BEx3M9VFX329PZWYC4DMZ6P3W9R2" localSheetId="12" hidden="1">#REF!</definedName>
    <definedName name="BEx3M9VFX329PZWYC4DMZ6P3W9R2" localSheetId="13" hidden="1">#REF!</definedName>
    <definedName name="BEx3M9VFX329PZWYC4DMZ6P3W9R2" localSheetId="17" hidden="1">#REF!</definedName>
    <definedName name="BEx3M9VFX329PZWYC4DMZ6P3W9R2" localSheetId="16" hidden="1">#REF!</definedName>
    <definedName name="BEx3M9VFX329PZWYC4DMZ6P3W9R2" hidden="1">#REF!</definedName>
    <definedName name="BEx3MCQ0VEBV0CZXDS505L38EQ8N" localSheetId="19" hidden="1">#REF!</definedName>
    <definedName name="BEx3MCQ0VEBV0CZXDS505L38EQ8N" localSheetId="27" hidden="1">#REF!</definedName>
    <definedName name="BEx3MCQ0VEBV0CZXDS505L38EQ8N" localSheetId="18" hidden="1">#REF!</definedName>
    <definedName name="BEx3MCQ0VEBV0CZXDS505L38EQ8N" localSheetId="30" hidden="1">#REF!</definedName>
    <definedName name="BEx3MCQ0VEBV0CZXDS505L38EQ8N" localSheetId="4" hidden="1">#REF!</definedName>
    <definedName name="BEx3MCQ0VEBV0CZXDS505L38EQ8N" localSheetId="14" hidden="1">#REF!</definedName>
    <definedName name="BEx3MCQ0VEBV0CZXDS505L38EQ8N" localSheetId="6" hidden="1">#REF!</definedName>
    <definedName name="BEx3MCQ0VEBV0CZXDS505L38EQ8N" localSheetId="7" hidden="1">#REF!</definedName>
    <definedName name="BEx3MCQ0VEBV0CZXDS505L38EQ8N" localSheetId="8" hidden="1">#REF!</definedName>
    <definedName name="BEx3MCQ0VEBV0CZXDS505L38EQ8N" localSheetId="9" hidden="1">#REF!</definedName>
    <definedName name="BEx3MCQ0VEBV0CZXDS505L38EQ8N" localSheetId="10" hidden="1">#REF!</definedName>
    <definedName name="BEx3MCQ0VEBV0CZXDS505L38EQ8N" localSheetId="11" hidden="1">#REF!</definedName>
    <definedName name="BEx3MCQ0VEBV0CZXDS505L38EQ8N" localSheetId="12" hidden="1">#REF!</definedName>
    <definedName name="BEx3MCQ0VEBV0CZXDS505L38EQ8N" localSheetId="13" hidden="1">#REF!</definedName>
    <definedName name="BEx3MCQ0VEBV0CZXDS505L38EQ8N" localSheetId="17" hidden="1">#REF!</definedName>
    <definedName name="BEx3MCQ0VEBV0CZXDS505L38EQ8N" localSheetId="16" hidden="1">#REF!</definedName>
    <definedName name="BEx3MCQ0VEBV0CZXDS505L38EQ8N" hidden="1">#REF!</definedName>
    <definedName name="BEx3MEYV5LQY0BAL7V3CFAFVOM3T" localSheetId="19" hidden="1">#REF!</definedName>
    <definedName name="BEx3MEYV5LQY0BAL7V3CFAFVOM3T" localSheetId="27" hidden="1">#REF!</definedName>
    <definedName name="BEx3MEYV5LQY0BAL7V3CFAFVOM3T" localSheetId="18" hidden="1">#REF!</definedName>
    <definedName name="BEx3MEYV5LQY0BAL7V3CFAFVOM3T" localSheetId="30" hidden="1">#REF!</definedName>
    <definedName name="BEx3MEYV5LQY0BAL7V3CFAFVOM3T" localSheetId="4" hidden="1">#REF!</definedName>
    <definedName name="BEx3MEYV5LQY0BAL7V3CFAFVOM3T" localSheetId="14" hidden="1">#REF!</definedName>
    <definedName name="BEx3MEYV5LQY0BAL7V3CFAFVOM3T" localSheetId="6" hidden="1">#REF!</definedName>
    <definedName name="BEx3MEYV5LQY0BAL7V3CFAFVOM3T" localSheetId="7" hidden="1">#REF!</definedName>
    <definedName name="BEx3MEYV5LQY0BAL7V3CFAFVOM3T" localSheetId="8" hidden="1">#REF!</definedName>
    <definedName name="BEx3MEYV5LQY0BAL7V3CFAFVOM3T" localSheetId="9" hidden="1">#REF!</definedName>
    <definedName name="BEx3MEYV5LQY0BAL7V3CFAFVOM3T" localSheetId="10" hidden="1">#REF!</definedName>
    <definedName name="BEx3MEYV5LQY0BAL7V3CFAFVOM3T" localSheetId="11" hidden="1">#REF!</definedName>
    <definedName name="BEx3MEYV5LQY0BAL7V3CFAFVOM3T" localSheetId="12" hidden="1">#REF!</definedName>
    <definedName name="BEx3MEYV5LQY0BAL7V3CFAFVOM3T" localSheetId="13" hidden="1">#REF!</definedName>
    <definedName name="BEx3MEYV5LQY0BAL7V3CFAFVOM3T" localSheetId="17" hidden="1">#REF!</definedName>
    <definedName name="BEx3MEYV5LQY0BAL7V3CFAFVOM3T" localSheetId="16" hidden="1">#REF!</definedName>
    <definedName name="BEx3MEYV5LQY0BAL7V3CFAFVOM3T" hidden="1">#REF!</definedName>
    <definedName name="BEx3MF9LX8G8DXGARRYNTDH542WG" localSheetId="19" hidden="1">#REF!</definedName>
    <definedName name="BEx3MF9LX8G8DXGARRYNTDH542WG" localSheetId="27" hidden="1">#REF!</definedName>
    <definedName name="BEx3MF9LX8G8DXGARRYNTDH542WG" localSheetId="18" hidden="1">#REF!</definedName>
    <definedName name="BEx3MF9LX8G8DXGARRYNTDH542WG" localSheetId="30" hidden="1">#REF!</definedName>
    <definedName name="BEx3MF9LX8G8DXGARRYNTDH542WG" localSheetId="4" hidden="1">#REF!</definedName>
    <definedName name="BEx3MF9LX8G8DXGARRYNTDH542WG" localSheetId="14" hidden="1">#REF!</definedName>
    <definedName name="BEx3MF9LX8G8DXGARRYNTDH542WG" localSheetId="6" hidden="1">#REF!</definedName>
    <definedName name="BEx3MF9LX8G8DXGARRYNTDH542WG" localSheetId="7" hidden="1">#REF!</definedName>
    <definedName name="BEx3MF9LX8G8DXGARRYNTDH542WG" localSheetId="8" hidden="1">#REF!</definedName>
    <definedName name="BEx3MF9LX8G8DXGARRYNTDH542WG" localSheetId="9" hidden="1">#REF!</definedName>
    <definedName name="BEx3MF9LX8G8DXGARRYNTDH542WG" localSheetId="10" hidden="1">#REF!</definedName>
    <definedName name="BEx3MF9LX8G8DXGARRYNTDH542WG" localSheetId="11" hidden="1">#REF!</definedName>
    <definedName name="BEx3MF9LX8G8DXGARRYNTDH542WG" localSheetId="12" hidden="1">#REF!</definedName>
    <definedName name="BEx3MF9LX8G8DXGARRYNTDH542WG" localSheetId="13" hidden="1">#REF!</definedName>
    <definedName name="BEx3MF9LX8G8DXGARRYNTDH542WG" localSheetId="17" hidden="1">#REF!</definedName>
    <definedName name="BEx3MF9LX8G8DXGARRYNTDH542WG" localSheetId="16" hidden="1">#REF!</definedName>
    <definedName name="BEx3MF9LX8G8DXGARRYNTDH542WG" hidden="1">#REF!</definedName>
    <definedName name="BEx3MREOFWJQEYMCMBL7ZE06NBN6" localSheetId="19" hidden="1">#REF!</definedName>
    <definedName name="BEx3MREOFWJQEYMCMBL7ZE06NBN6" localSheetId="27" hidden="1">#REF!</definedName>
    <definedName name="BEx3MREOFWJQEYMCMBL7ZE06NBN6" localSheetId="18" hidden="1">#REF!</definedName>
    <definedName name="BEx3MREOFWJQEYMCMBL7ZE06NBN6" localSheetId="30" hidden="1">#REF!</definedName>
    <definedName name="BEx3MREOFWJQEYMCMBL7ZE06NBN6" localSheetId="4" hidden="1">#REF!</definedName>
    <definedName name="BEx3MREOFWJQEYMCMBL7ZE06NBN6" localSheetId="14" hidden="1">#REF!</definedName>
    <definedName name="BEx3MREOFWJQEYMCMBL7ZE06NBN6" localSheetId="6" hidden="1">#REF!</definedName>
    <definedName name="BEx3MREOFWJQEYMCMBL7ZE06NBN6" localSheetId="7" hidden="1">#REF!</definedName>
    <definedName name="BEx3MREOFWJQEYMCMBL7ZE06NBN6" localSheetId="8" hidden="1">#REF!</definedName>
    <definedName name="BEx3MREOFWJQEYMCMBL7ZE06NBN6" localSheetId="9" hidden="1">#REF!</definedName>
    <definedName name="BEx3MREOFWJQEYMCMBL7ZE06NBN6" localSheetId="10" hidden="1">#REF!</definedName>
    <definedName name="BEx3MREOFWJQEYMCMBL7ZE06NBN6" localSheetId="11" hidden="1">#REF!</definedName>
    <definedName name="BEx3MREOFWJQEYMCMBL7ZE06NBN6" localSheetId="12" hidden="1">#REF!</definedName>
    <definedName name="BEx3MREOFWJQEYMCMBL7ZE06NBN6" localSheetId="13" hidden="1">#REF!</definedName>
    <definedName name="BEx3MREOFWJQEYMCMBL7ZE06NBN6" localSheetId="17" hidden="1">#REF!</definedName>
    <definedName name="BEx3MREOFWJQEYMCMBL7ZE06NBN6" localSheetId="16" hidden="1">#REF!</definedName>
    <definedName name="BEx3MREOFWJQEYMCMBL7ZE06NBN6" hidden="1">#REF!</definedName>
    <definedName name="BEx3MSGD8I6KBFD4XFWYGH3DKUK3" localSheetId="19" hidden="1">#REF!</definedName>
    <definedName name="BEx3MSGD8I6KBFD4XFWYGH3DKUK3" localSheetId="27" hidden="1">#REF!</definedName>
    <definedName name="BEx3MSGD8I6KBFD4XFWYGH3DKUK3" localSheetId="18" hidden="1">#REF!</definedName>
    <definedName name="BEx3MSGD8I6KBFD4XFWYGH3DKUK3" localSheetId="30" hidden="1">#REF!</definedName>
    <definedName name="BEx3MSGD8I6KBFD4XFWYGH3DKUK3" localSheetId="4" hidden="1">#REF!</definedName>
    <definedName name="BEx3MSGD8I6KBFD4XFWYGH3DKUK3" localSheetId="14" hidden="1">#REF!</definedName>
    <definedName name="BEx3MSGD8I6KBFD4XFWYGH3DKUK3" localSheetId="6" hidden="1">#REF!</definedName>
    <definedName name="BEx3MSGD8I6KBFD4XFWYGH3DKUK3" localSheetId="7" hidden="1">#REF!</definedName>
    <definedName name="BEx3MSGD8I6KBFD4XFWYGH3DKUK3" localSheetId="8" hidden="1">#REF!</definedName>
    <definedName name="BEx3MSGD8I6KBFD4XFWYGH3DKUK3" localSheetId="9" hidden="1">#REF!</definedName>
    <definedName name="BEx3MSGD8I6KBFD4XFWYGH3DKUK3" localSheetId="10" hidden="1">#REF!</definedName>
    <definedName name="BEx3MSGD8I6KBFD4XFWYGH3DKUK3" localSheetId="11" hidden="1">#REF!</definedName>
    <definedName name="BEx3MSGD8I6KBFD4XFWYGH3DKUK3" localSheetId="12" hidden="1">#REF!</definedName>
    <definedName name="BEx3MSGD8I6KBFD4XFWYGH3DKUK3" localSheetId="13" hidden="1">#REF!</definedName>
    <definedName name="BEx3MSGD8I6KBFD4XFWYGH3DKUK3" localSheetId="17" hidden="1">#REF!</definedName>
    <definedName name="BEx3MSGD8I6KBFD4XFWYGH3DKUK3" localSheetId="16" hidden="1">#REF!</definedName>
    <definedName name="BEx3MSGD8I6KBFD4XFWYGH3DKUK3" hidden="1">#REF!</definedName>
    <definedName name="BEx3NDQFYEWZAUGWFMGT2R7E7RBT" localSheetId="19" hidden="1">#REF!</definedName>
    <definedName name="BEx3NDQFYEWZAUGWFMGT2R7E7RBT" localSheetId="27" hidden="1">#REF!</definedName>
    <definedName name="BEx3NDQFYEWZAUGWFMGT2R7E7RBT" localSheetId="18" hidden="1">#REF!</definedName>
    <definedName name="BEx3NDQFYEWZAUGWFMGT2R7E7RBT" localSheetId="30" hidden="1">#REF!</definedName>
    <definedName name="BEx3NDQFYEWZAUGWFMGT2R7E7RBT" localSheetId="4" hidden="1">#REF!</definedName>
    <definedName name="BEx3NDQFYEWZAUGWFMGT2R7E7RBT" localSheetId="14" hidden="1">#REF!</definedName>
    <definedName name="BEx3NDQFYEWZAUGWFMGT2R7E7RBT" localSheetId="6" hidden="1">#REF!</definedName>
    <definedName name="BEx3NDQFYEWZAUGWFMGT2R7E7RBT" localSheetId="7" hidden="1">#REF!</definedName>
    <definedName name="BEx3NDQFYEWZAUGWFMGT2R7E7RBT" localSheetId="8" hidden="1">#REF!</definedName>
    <definedName name="BEx3NDQFYEWZAUGWFMGT2R7E7RBT" localSheetId="9" hidden="1">#REF!</definedName>
    <definedName name="BEx3NDQFYEWZAUGWFMGT2R7E7RBT" localSheetId="10" hidden="1">#REF!</definedName>
    <definedName name="BEx3NDQFYEWZAUGWFMGT2R7E7RBT" localSheetId="11" hidden="1">#REF!</definedName>
    <definedName name="BEx3NDQFYEWZAUGWFMGT2R7E7RBT" localSheetId="12" hidden="1">#REF!</definedName>
    <definedName name="BEx3NDQFYEWZAUGWFMGT2R7E7RBT" localSheetId="13" hidden="1">#REF!</definedName>
    <definedName name="BEx3NDQFYEWZAUGWFMGT2R7E7RBT" localSheetId="17" hidden="1">#REF!</definedName>
    <definedName name="BEx3NDQFYEWZAUGWFMGT2R7E7RBT" localSheetId="16" hidden="1">#REF!</definedName>
    <definedName name="BEx3NDQFYEWZAUGWFMGT2R7E7RBT" hidden="1">#REF!</definedName>
    <definedName name="BEx3NGQBX2HEDKOCDX0TX1TGBB3P" localSheetId="19" hidden="1">#REF!</definedName>
    <definedName name="BEx3NGQBX2HEDKOCDX0TX1TGBB3P" localSheetId="27" hidden="1">#REF!</definedName>
    <definedName name="BEx3NGQBX2HEDKOCDX0TX1TGBB3P" localSheetId="18" hidden="1">#REF!</definedName>
    <definedName name="BEx3NGQBX2HEDKOCDX0TX1TGBB3P" localSheetId="30" hidden="1">#REF!</definedName>
    <definedName name="BEx3NGQBX2HEDKOCDX0TX1TGBB3P" localSheetId="4" hidden="1">#REF!</definedName>
    <definedName name="BEx3NGQBX2HEDKOCDX0TX1TGBB3P" localSheetId="14" hidden="1">#REF!</definedName>
    <definedName name="BEx3NGQBX2HEDKOCDX0TX1TGBB3P" localSheetId="6" hidden="1">#REF!</definedName>
    <definedName name="BEx3NGQBX2HEDKOCDX0TX1TGBB3P" localSheetId="7" hidden="1">#REF!</definedName>
    <definedName name="BEx3NGQBX2HEDKOCDX0TX1TGBB3P" localSheetId="8" hidden="1">#REF!</definedName>
    <definedName name="BEx3NGQBX2HEDKOCDX0TX1TGBB3P" localSheetId="9" hidden="1">#REF!</definedName>
    <definedName name="BEx3NGQBX2HEDKOCDX0TX1TGBB3P" localSheetId="10" hidden="1">#REF!</definedName>
    <definedName name="BEx3NGQBX2HEDKOCDX0TX1TGBB3P" localSheetId="11" hidden="1">#REF!</definedName>
    <definedName name="BEx3NGQBX2HEDKOCDX0TX1TGBB3P" localSheetId="12" hidden="1">#REF!</definedName>
    <definedName name="BEx3NGQBX2HEDKOCDX0TX1TGBB3P" localSheetId="13" hidden="1">#REF!</definedName>
    <definedName name="BEx3NGQBX2HEDKOCDX0TX1TGBB3P" localSheetId="17" hidden="1">#REF!</definedName>
    <definedName name="BEx3NGQBX2HEDKOCDX0TX1TGBB3P" localSheetId="16" hidden="1">#REF!</definedName>
    <definedName name="BEx3NGQBX2HEDKOCDX0TX1TGBB3P" hidden="1">#REF!</definedName>
    <definedName name="BEx3NLIZ7PHF2XE59ECZ3MD04ZG1" localSheetId="19" hidden="1">#REF!</definedName>
    <definedName name="BEx3NLIZ7PHF2XE59ECZ3MD04ZG1" localSheetId="27" hidden="1">#REF!</definedName>
    <definedName name="BEx3NLIZ7PHF2XE59ECZ3MD04ZG1" localSheetId="18" hidden="1">#REF!</definedName>
    <definedName name="BEx3NLIZ7PHF2XE59ECZ3MD04ZG1" localSheetId="30" hidden="1">#REF!</definedName>
    <definedName name="BEx3NLIZ7PHF2XE59ECZ3MD04ZG1" localSheetId="4" hidden="1">#REF!</definedName>
    <definedName name="BEx3NLIZ7PHF2XE59ECZ3MD04ZG1" localSheetId="14" hidden="1">#REF!</definedName>
    <definedName name="BEx3NLIZ7PHF2XE59ECZ3MD04ZG1" localSheetId="6" hidden="1">#REF!</definedName>
    <definedName name="BEx3NLIZ7PHF2XE59ECZ3MD04ZG1" localSheetId="7" hidden="1">#REF!</definedName>
    <definedName name="BEx3NLIZ7PHF2XE59ECZ3MD04ZG1" localSheetId="8" hidden="1">#REF!</definedName>
    <definedName name="BEx3NLIZ7PHF2XE59ECZ3MD04ZG1" localSheetId="9" hidden="1">#REF!</definedName>
    <definedName name="BEx3NLIZ7PHF2XE59ECZ3MD04ZG1" localSheetId="10" hidden="1">#REF!</definedName>
    <definedName name="BEx3NLIZ7PHF2XE59ECZ3MD04ZG1" localSheetId="11" hidden="1">#REF!</definedName>
    <definedName name="BEx3NLIZ7PHF2XE59ECZ3MD04ZG1" localSheetId="12" hidden="1">#REF!</definedName>
    <definedName name="BEx3NLIZ7PHF2XE59ECZ3MD04ZG1" localSheetId="13" hidden="1">#REF!</definedName>
    <definedName name="BEx3NLIZ7PHF2XE59ECZ3MD04ZG1" localSheetId="17" hidden="1">#REF!</definedName>
    <definedName name="BEx3NLIZ7PHF2XE59ECZ3MD04ZG1" localSheetId="16" hidden="1">#REF!</definedName>
    <definedName name="BEx3NLIZ7PHF2XE59ECZ3MD04ZG1" hidden="1">#REF!</definedName>
    <definedName name="BEx3NMQ4BVC94728AUM7CCX7UHTU" localSheetId="19" hidden="1">#REF!</definedName>
    <definedName name="BEx3NMQ4BVC94728AUM7CCX7UHTU" localSheetId="27" hidden="1">#REF!</definedName>
    <definedName name="BEx3NMQ4BVC94728AUM7CCX7UHTU" localSheetId="18" hidden="1">#REF!</definedName>
    <definedName name="BEx3NMQ4BVC94728AUM7CCX7UHTU" localSheetId="30" hidden="1">#REF!</definedName>
    <definedName name="BEx3NMQ4BVC94728AUM7CCX7UHTU" localSheetId="4" hidden="1">#REF!</definedName>
    <definedName name="BEx3NMQ4BVC94728AUM7CCX7UHTU" localSheetId="14" hidden="1">#REF!</definedName>
    <definedName name="BEx3NMQ4BVC94728AUM7CCX7UHTU" localSheetId="6" hidden="1">#REF!</definedName>
    <definedName name="BEx3NMQ4BVC94728AUM7CCX7UHTU" localSheetId="7" hidden="1">#REF!</definedName>
    <definedName name="BEx3NMQ4BVC94728AUM7CCX7UHTU" localSheetId="8" hidden="1">#REF!</definedName>
    <definedName name="BEx3NMQ4BVC94728AUM7CCX7UHTU" localSheetId="9" hidden="1">#REF!</definedName>
    <definedName name="BEx3NMQ4BVC94728AUM7CCX7UHTU" localSheetId="10" hidden="1">#REF!</definedName>
    <definedName name="BEx3NMQ4BVC94728AUM7CCX7UHTU" localSheetId="11" hidden="1">#REF!</definedName>
    <definedName name="BEx3NMQ4BVC94728AUM7CCX7UHTU" localSheetId="12" hidden="1">#REF!</definedName>
    <definedName name="BEx3NMQ4BVC94728AUM7CCX7UHTU" localSheetId="13" hidden="1">#REF!</definedName>
    <definedName name="BEx3NMQ4BVC94728AUM7CCX7UHTU" localSheetId="17" hidden="1">#REF!</definedName>
    <definedName name="BEx3NMQ4BVC94728AUM7CCX7UHTU" localSheetId="16" hidden="1">#REF!</definedName>
    <definedName name="BEx3NMQ4BVC94728AUM7CCX7UHTU" hidden="1">#REF!</definedName>
    <definedName name="BEx3NR2I4OUFP3Z2QZEDU2PIFIDI" localSheetId="19" hidden="1">#REF!</definedName>
    <definedName name="BEx3NR2I4OUFP3Z2QZEDU2PIFIDI" localSheetId="27" hidden="1">#REF!</definedName>
    <definedName name="BEx3NR2I4OUFP3Z2QZEDU2PIFIDI" localSheetId="18" hidden="1">#REF!</definedName>
    <definedName name="BEx3NR2I4OUFP3Z2QZEDU2PIFIDI" localSheetId="30" hidden="1">#REF!</definedName>
    <definedName name="BEx3NR2I4OUFP3Z2QZEDU2PIFIDI" localSheetId="4" hidden="1">#REF!</definedName>
    <definedName name="BEx3NR2I4OUFP3Z2QZEDU2PIFIDI" localSheetId="14" hidden="1">#REF!</definedName>
    <definedName name="BEx3NR2I4OUFP3Z2QZEDU2PIFIDI" localSheetId="6" hidden="1">#REF!</definedName>
    <definedName name="BEx3NR2I4OUFP3Z2QZEDU2PIFIDI" localSheetId="7" hidden="1">#REF!</definedName>
    <definedName name="BEx3NR2I4OUFP3Z2QZEDU2PIFIDI" localSheetId="8" hidden="1">#REF!</definedName>
    <definedName name="BEx3NR2I4OUFP3Z2QZEDU2PIFIDI" localSheetId="9" hidden="1">#REF!</definedName>
    <definedName name="BEx3NR2I4OUFP3Z2QZEDU2PIFIDI" localSheetId="10" hidden="1">#REF!</definedName>
    <definedName name="BEx3NR2I4OUFP3Z2QZEDU2PIFIDI" localSheetId="11" hidden="1">#REF!</definedName>
    <definedName name="BEx3NR2I4OUFP3Z2QZEDU2PIFIDI" localSheetId="12" hidden="1">#REF!</definedName>
    <definedName name="BEx3NR2I4OUFP3Z2QZEDU2PIFIDI" localSheetId="13" hidden="1">#REF!</definedName>
    <definedName name="BEx3NR2I4OUFP3Z2QZEDU2PIFIDI" localSheetId="17" hidden="1">#REF!</definedName>
    <definedName name="BEx3NR2I4OUFP3Z2QZEDU2PIFIDI" localSheetId="16" hidden="1">#REF!</definedName>
    <definedName name="BEx3NR2I4OUFP3Z2QZEDU2PIFIDI" hidden="1">#REF!</definedName>
    <definedName name="BEx3O19B8FTTAPVT5DZXQGQXWFR8" localSheetId="19" hidden="1">#REF!</definedName>
    <definedName name="BEx3O19B8FTTAPVT5DZXQGQXWFR8" localSheetId="27" hidden="1">#REF!</definedName>
    <definedName name="BEx3O19B8FTTAPVT5DZXQGQXWFR8" localSheetId="18" hidden="1">#REF!</definedName>
    <definedName name="BEx3O19B8FTTAPVT5DZXQGQXWFR8" localSheetId="30" hidden="1">#REF!</definedName>
    <definedName name="BEx3O19B8FTTAPVT5DZXQGQXWFR8" localSheetId="4" hidden="1">#REF!</definedName>
    <definedName name="BEx3O19B8FTTAPVT5DZXQGQXWFR8" localSheetId="14" hidden="1">#REF!</definedName>
    <definedName name="BEx3O19B8FTTAPVT5DZXQGQXWFR8" localSheetId="6" hidden="1">#REF!</definedName>
    <definedName name="BEx3O19B8FTTAPVT5DZXQGQXWFR8" localSheetId="7" hidden="1">#REF!</definedName>
    <definedName name="BEx3O19B8FTTAPVT5DZXQGQXWFR8" localSheetId="8" hidden="1">#REF!</definedName>
    <definedName name="BEx3O19B8FTTAPVT5DZXQGQXWFR8" localSheetId="9" hidden="1">#REF!</definedName>
    <definedName name="BEx3O19B8FTTAPVT5DZXQGQXWFR8" localSheetId="10" hidden="1">#REF!</definedName>
    <definedName name="BEx3O19B8FTTAPVT5DZXQGQXWFR8" localSheetId="11" hidden="1">#REF!</definedName>
    <definedName name="BEx3O19B8FTTAPVT5DZXQGQXWFR8" localSheetId="12" hidden="1">#REF!</definedName>
    <definedName name="BEx3O19B8FTTAPVT5DZXQGQXWFR8" localSheetId="13" hidden="1">#REF!</definedName>
    <definedName name="BEx3O19B8FTTAPVT5DZXQGQXWFR8" localSheetId="17" hidden="1">#REF!</definedName>
    <definedName name="BEx3O19B8FTTAPVT5DZXQGQXWFR8" localSheetId="16" hidden="1">#REF!</definedName>
    <definedName name="BEx3O19B8FTTAPVT5DZXQGQXWFR8" hidden="1">#REF!</definedName>
    <definedName name="BEx3O85IKWARA6NCJOLRBRJFMEWW" localSheetId="19" hidden="1">#REF!</definedName>
    <definedName name="BEx3O85IKWARA6NCJOLRBRJFMEWW" localSheetId="27" hidden="1">[10]ZZCOOM_M03_Q005!#REF!</definedName>
    <definedName name="BEx3O85IKWARA6NCJOLRBRJFMEWW" localSheetId="18" hidden="1">#REF!</definedName>
    <definedName name="BEx3O85IKWARA6NCJOLRBRJFMEWW" localSheetId="30" hidden="1">#REF!</definedName>
    <definedName name="BEx3O85IKWARA6NCJOLRBRJFMEWW" localSheetId="2" hidden="1">#REF!</definedName>
    <definedName name="BEx3O85IKWARA6NCJOLRBRJFMEWW" localSheetId="4" hidden="1">#REF!</definedName>
    <definedName name="BEx3O85IKWARA6NCJOLRBRJFMEWW" localSheetId="14" hidden="1">#REF!</definedName>
    <definedName name="BEx3O85IKWARA6NCJOLRBRJFMEWW" localSheetId="6" hidden="1">#REF!</definedName>
    <definedName name="BEx3O85IKWARA6NCJOLRBRJFMEWW" localSheetId="7" hidden="1">#REF!</definedName>
    <definedName name="BEx3O85IKWARA6NCJOLRBRJFMEWW" localSheetId="8" hidden="1">#REF!</definedName>
    <definedName name="BEx3O85IKWARA6NCJOLRBRJFMEWW" localSheetId="9" hidden="1">#REF!</definedName>
    <definedName name="BEx3O85IKWARA6NCJOLRBRJFMEWW" localSheetId="10" hidden="1">#REF!</definedName>
    <definedName name="BEx3O85IKWARA6NCJOLRBRJFMEWW" localSheetId="11" hidden="1">#REF!</definedName>
    <definedName name="BEx3O85IKWARA6NCJOLRBRJFMEWW" localSheetId="12" hidden="1">#REF!</definedName>
    <definedName name="BEx3O85IKWARA6NCJOLRBRJFMEWW" localSheetId="13" hidden="1">#REF!</definedName>
    <definedName name="BEx3O85IKWARA6NCJOLRBRJFMEWW" localSheetId="17" hidden="1">#REF!</definedName>
    <definedName name="BEx3O85IKWARA6NCJOLRBRJFMEWW" localSheetId="20" hidden="1">[10]ZZCOOM_M03_Q005!#REF!</definedName>
    <definedName name="BEx3O85IKWARA6NCJOLRBRJFMEWW" localSheetId="16" hidden="1">#REF!</definedName>
    <definedName name="BEx3O85IKWARA6NCJOLRBRJFMEWW" hidden="1">#REF!</definedName>
    <definedName name="BEx3OJZSCGFRW7SVGBFI0X9DNVMM" localSheetId="19" hidden="1">#REF!</definedName>
    <definedName name="BEx3OJZSCGFRW7SVGBFI0X9DNVMM" localSheetId="27" hidden="1">#REF!</definedName>
    <definedName name="BEx3OJZSCGFRW7SVGBFI0X9DNVMM" localSheetId="18" hidden="1">#REF!</definedName>
    <definedName name="BEx3OJZSCGFRW7SVGBFI0X9DNVMM" localSheetId="30" hidden="1">#REF!</definedName>
    <definedName name="BEx3OJZSCGFRW7SVGBFI0X9DNVMM" localSheetId="4" hidden="1">#REF!</definedName>
    <definedName name="BEx3OJZSCGFRW7SVGBFI0X9DNVMM" localSheetId="14" hidden="1">#REF!</definedName>
    <definedName name="BEx3OJZSCGFRW7SVGBFI0X9DNVMM" localSheetId="6" hidden="1">#REF!</definedName>
    <definedName name="BEx3OJZSCGFRW7SVGBFI0X9DNVMM" localSheetId="7" hidden="1">#REF!</definedName>
    <definedName name="BEx3OJZSCGFRW7SVGBFI0X9DNVMM" localSheetId="8" hidden="1">#REF!</definedName>
    <definedName name="BEx3OJZSCGFRW7SVGBFI0X9DNVMM" localSheetId="9" hidden="1">#REF!</definedName>
    <definedName name="BEx3OJZSCGFRW7SVGBFI0X9DNVMM" localSheetId="10" hidden="1">#REF!</definedName>
    <definedName name="BEx3OJZSCGFRW7SVGBFI0X9DNVMM" localSheetId="11" hidden="1">#REF!</definedName>
    <definedName name="BEx3OJZSCGFRW7SVGBFI0X9DNVMM" localSheetId="12" hidden="1">#REF!</definedName>
    <definedName name="BEx3OJZSCGFRW7SVGBFI0X9DNVMM" localSheetId="13" hidden="1">#REF!</definedName>
    <definedName name="BEx3OJZSCGFRW7SVGBFI0X9DNVMM" localSheetId="17" hidden="1">#REF!</definedName>
    <definedName name="BEx3OJZSCGFRW7SVGBFI0X9DNVMM" localSheetId="20" hidden="1">#REF!</definedName>
    <definedName name="BEx3OJZSCGFRW7SVGBFI0X9DNVMM" localSheetId="16" hidden="1">#REF!</definedName>
    <definedName name="BEx3OJZSCGFRW7SVGBFI0X9DNVMM" hidden="1">#REF!</definedName>
    <definedName name="BEx3ORSBUXAF21MKEY90YJV9AY9A" localSheetId="19" hidden="1">#REF!</definedName>
    <definedName name="BEx3ORSBUXAF21MKEY90YJV9AY9A" localSheetId="27" hidden="1">#REF!</definedName>
    <definedName name="BEx3ORSBUXAF21MKEY90YJV9AY9A" localSheetId="18" hidden="1">#REF!</definedName>
    <definedName name="BEx3ORSBUXAF21MKEY90YJV9AY9A" localSheetId="30" hidden="1">#REF!</definedName>
    <definedName name="BEx3ORSBUXAF21MKEY90YJV9AY9A" localSheetId="4" hidden="1">#REF!</definedName>
    <definedName name="BEx3ORSBUXAF21MKEY90YJV9AY9A" localSheetId="14" hidden="1">#REF!</definedName>
    <definedName name="BEx3ORSBUXAF21MKEY90YJV9AY9A" localSheetId="6" hidden="1">#REF!</definedName>
    <definedName name="BEx3ORSBUXAF21MKEY90YJV9AY9A" localSheetId="7" hidden="1">#REF!</definedName>
    <definedName name="BEx3ORSBUXAF21MKEY90YJV9AY9A" localSheetId="8" hidden="1">#REF!</definedName>
    <definedName name="BEx3ORSBUXAF21MKEY90YJV9AY9A" localSheetId="9" hidden="1">#REF!</definedName>
    <definedName name="BEx3ORSBUXAF21MKEY90YJV9AY9A" localSheetId="10" hidden="1">#REF!</definedName>
    <definedName name="BEx3ORSBUXAF21MKEY90YJV9AY9A" localSheetId="11" hidden="1">#REF!</definedName>
    <definedName name="BEx3ORSBUXAF21MKEY90YJV9AY9A" localSheetId="12" hidden="1">#REF!</definedName>
    <definedName name="BEx3ORSBUXAF21MKEY90YJV9AY9A" localSheetId="13" hidden="1">#REF!</definedName>
    <definedName name="BEx3ORSBUXAF21MKEY90YJV9AY9A" localSheetId="17" hidden="1">#REF!</definedName>
    <definedName name="BEx3ORSBUXAF21MKEY90YJV9AY9A" localSheetId="20" hidden="1">#REF!</definedName>
    <definedName name="BEx3ORSBUXAF21MKEY90YJV9AY9A" localSheetId="16" hidden="1">#REF!</definedName>
    <definedName name="BEx3ORSBUXAF21MKEY90YJV9AY9A" hidden="1">#REF!</definedName>
    <definedName name="BEx3OUS0N576NJN078Y1BWUWQK6B" localSheetId="19" hidden="1">#REF!</definedName>
    <definedName name="BEx3OUS0N576NJN078Y1BWUWQK6B" localSheetId="27" hidden="1">#REF!</definedName>
    <definedName name="BEx3OUS0N576NJN078Y1BWUWQK6B" localSheetId="18" hidden="1">#REF!</definedName>
    <definedName name="BEx3OUS0N576NJN078Y1BWUWQK6B" localSheetId="30" hidden="1">#REF!</definedName>
    <definedName name="BEx3OUS0N576NJN078Y1BWUWQK6B" localSheetId="4" hidden="1">#REF!</definedName>
    <definedName name="BEx3OUS0N576NJN078Y1BWUWQK6B" localSheetId="14" hidden="1">#REF!</definedName>
    <definedName name="BEx3OUS0N576NJN078Y1BWUWQK6B" localSheetId="6" hidden="1">#REF!</definedName>
    <definedName name="BEx3OUS0N576NJN078Y1BWUWQK6B" localSheetId="7" hidden="1">#REF!</definedName>
    <definedName name="BEx3OUS0N576NJN078Y1BWUWQK6B" localSheetId="8" hidden="1">#REF!</definedName>
    <definedName name="BEx3OUS0N576NJN078Y1BWUWQK6B" localSheetId="9" hidden="1">#REF!</definedName>
    <definedName name="BEx3OUS0N576NJN078Y1BWUWQK6B" localSheetId="10" hidden="1">#REF!</definedName>
    <definedName name="BEx3OUS0N576NJN078Y1BWUWQK6B" localSheetId="11" hidden="1">#REF!</definedName>
    <definedName name="BEx3OUS0N576NJN078Y1BWUWQK6B" localSheetId="12" hidden="1">#REF!</definedName>
    <definedName name="BEx3OUS0N576NJN078Y1BWUWQK6B" localSheetId="13" hidden="1">#REF!</definedName>
    <definedName name="BEx3OUS0N576NJN078Y1BWUWQK6B" localSheetId="17" hidden="1">#REF!</definedName>
    <definedName name="BEx3OUS0N576NJN078Y1BWUWQK6B" localSheetId="20" hidden="1">#REF!</definedName>
    <definedName name="BEx3OUS0N576NJN078Y1BWUWQK6B" localSheetId="16" hidden="1">#REF!</definedName>
    <definedName name="BEx3OUS0N576NJN078Y1BWUWQK6B" hidden="1">#REF!</definedName>
    <definedName name="BEx3OV8BH6PYNZT7C246LOAU9SVX" localSheetId="19" hidden="1">#REF!</definedName>
    <definedName name="BEx3OV8BH6PYNZT7C246LOAU9SVX" localSheetId="27" hidden="1">#REF!</definedName>
    <definedName name="BEx3OV8BH6PYNZT7C246LOAU9SVX" localSheetId="18" hidden="1">#REF!</definedName>
    <definedName name="BEx3OV8BH6PYNZT7C246LOAU9SVX" localSheetId="30" hidden="1">#REF!</definedName>
    <definedName name="BEx3OV8BH6PYNZT7C246LOAU9SVX" localSheetId="4" hidden="1">#REF!</definedName>
    <definedName name="BEx3OV8BH6PYNZT7C246LOAU9SVX" localSheetId="14" hidden="1">#REF!</definedName>
    <definedName name="BEx3OV8BH6PYNZT7C246LOAU9SVX" localSheetId="6" hidden="1">#REF!</definedName>
    <definedName name="BEx3OV8BH6PYNZT7C246LOAU9SVX" localSheetId="7" hidden="1">#REF!</definedName>
    <definedName name="BEx3OV8BH6PYNZT7C246LOAU9SVX" localSheetId="8" hidden="1">#REF!</definedName>
    <definedName name="BEx3OV8BH6PYNZT7C246LOAU9SVX" localSheetId="9" hidden="1">#REF!</definedName>
    <definedName name="BEx3OV8BH6PYNZT7C246LOAU9SVX" localSheetId="10" hidden="1">#REF!</definedName>
    <definedName name="BEx3OV8BH6PYNZT7C246LOAU9SVX" localSheetId="11" hidden="1">#REF!</definedName>
    <definedName name="BEx3OV8BH6PYNZT7C246LOAU9SVX" localSheetId="12" hidden="1">#REF!</definedName>
    <definedName name="BEx3OV8BH6PYNZT7C246LOAU9SVX" localSheetId="13" hidden="1">#REF!</definedName>
    <definedName name="BEx3OV8BH6PYNZT7C246LOAU9SVX" localSheetId="17" hidden="1">#REF!</definedName>
    <definedName name="BEx3OV8BH6PYNZT7C246LOAU9SVX" localSheetId="16" hidden="1">#REF!</definedName>
    <definedName name="BEx3OV8BH6PYNZT7C246LOAU9SVX" hidden="1">#REF!</definedName>
    <definedName name="BEx3OXRYJZUEY6E72UJU0PHLMYAR" localSheetId="19" hidden="1">#REF!</definedName>
    <definedName name="BEx3OXRYJZUEY6E72UJU0PHLMYAR" localSheetId="27" hidden="1">#REF!</definedName>
    <definedName name="BEx3OXRYJZUEY6E72UJU0PHLMYAR" localSheetId="18" hidden="1">#REF!</definedName>
    <definedName name="BEx3OXRYJZUEY6E72UJU0PHLMYAR" localSheetId="30" hidden="1">#REF!</definedName>
    <definedName name="BEx3OXRYJZUEY6E72UJU0PHLMYAR" localSheetId="4" hidden="1">#REF!</definedName>
    <definedName name="BEx3OXRYJZUEY6E72UJU0PHLMYAR" localSheetId="14" hidden="1">#REF!</definedName>
    <definedName name="BEx3OXRYJZUEY6E72UJU0PHLMYAR" localSheetId="6" hidden="1">#REF!</definedName>
    <definedName name="BEx3OXRYJZUEY6E72UJU0PHLMYAR" localSheetId="7" hidden="1">#REF!</definedName>
    <definedName name="BEx3OXRYJZUEY6E72UJU0PHLMYAR" localSheetId="8" hidden="1">#REF!</definedName>
    <definedName name="BEx3OXRYJZUEY6E72UJU0PHLMYAR" localSheetId="9" hidden="1">#REF!</definedName>
    <definedName name="BEx3OXRYJZUEY6E72UJU0PHLMYAR" localSheetId="10" hidden="1">#REF!</definedName>
    <definedName name="BEx3OXRYJZUEY6E72UJU0PHLMYAR" localSheetId="11" hidden="1">#REF!</definedName>
    <definedName name="BEx3OXRYJZUEY6E72UJU0PHLMYAR" localSheetId="12" hidden="1">#REF!</definedName>
    <definedName name="BEx3OXRYJZUEY6E72UJU0PHLMYAR" localSheetId="13" hidden="1">#REF!</definedName>
    <definedName name="BEx3OXRYJZUEY6E72UJU0PHLMYAR" localSheetId="17" hidden="1">#REF!</definedName>
    <definedName name="BEx3OXRYJZUEY6E72UJU0PHLMYAR" localSheetId="16" hidden="1">#REF!</definedName>
    <definedName name="BEx3OXRYJZUEY6E72UJU0PHLMYAR" hidden="1">#REF!</definedName>
    <definedName name="BEx3P3RP5PYI4BJVYGNU1V7KT5EH" localSheetId="19" hidden="1">#REF!</definedName>
    <definedName name="BEx3P3RP5PYI4BJVYGNU1V7KT5EH" localSheetId="27" hidden="1">#REF!</definedName>
    <definedName name="BEx3P3RP5PYI4BJVYGNU1V7KT5EH" localSheetId="18" hidden="1">#REF!</definedName>
    <definedName name="BEx3P3RP5PYI4BJVYGNU1V7KT5EH" localSheetId="30" hidden="1">#REF!</definedName>
    <definedName name="BEx3P3RP5PYI4BJVYGNU1V7KT5EH" localSheetId="4" hidden="1">#REF!</definedName>
    <definedName name="BEx3P3RP5PYI4BJVYGNU1V7KT5EH" localSheetId="14" hidden="1">#REF!</definedName>
    <definedName name="BEx3P3RP5PYI4BJVYGNU1V7KT5EH" localSheetId="6" hidden="1">#REF!</definedName>
    <definedName name="BEx3P3RP5PYI4BJVYGNU1V7KT5EH" localSheetId="7" hidden="1">#REF!</definedName>
    <definedName name="BEx3P3RP5PYI4BJVYGNU1V7KT5EH" localSheetId="8" hidden="1">#REF!</definedName>
    <definedName name="BEx3P3RP5PYI4BJVYGNU1V7KT5EH" localSheetId="9" hidden="1">#REF!</definedName>
    <definedName name="BEx3P3RP5PYI4BJVYGNU1V7KT5EH" localSheetId="10" hidden="1">#REF!</definedName>
    <definedName name="BEx3P3RP5PYI4BJVYGNU1V7KT5EH" localSheetId="11" hidden="1">#REF!</definedName>
    <definedName name="BEx3P3RP5PYI4BJVYGNU1V7KT5EH" localSheetId="12" hidden="1">#REF!</definedName>
    <definedName name="BEx3P3RP5PYI4BJVYGNU1V7KT5EH" localSheetId="13" hidden="1">#REF!</definedName>
    <definedName name="BEx3P3RP5PYI4BJVYGNU1V7KT5EH" localSheetId="17" hidden="1">#REF!</definedName>
    <definedName name="BEx3P3RP5PYI4BJVYGNU1V7KT5EH" localSheetId="16" hidden="1">#REF!</definedName>
    <definedName name="BEx3P3RP5PYI4BJVYGNU1V7KT5EH" hidden="1">#REF!</definedName>
    <definedName name="BEx3P59TTRSGQY888P5C1O7M2PQT" localSheetId="19" hidden="1">#REF!</definedName>
    <definedName name="BEx3P59TTRSGQY888P5C1O7M2PQT" localSheetId="27" hidden="1">#REF!</definedName>
    <definedName name="BEx3P59TTRSGQY888P5C1O7M2PQT" localSheetId="18" hidden="1">#REF!</definedName>
    <definedName name="BEx3P59TTRSGQY888P5C1O7M2PQT" localSheetId="30" hidden="1">#REF!</definedName>
    <definedName name="BEx3P59TTRSGQY888P5C1O7M2PQT" localSheetId="4" hidden="1">#REF!</definedName>
    <definedName name="BEx3P59TTRSGQY888P5C1O7M2PQT" localSheetId="14" hidden="1">#REF!</definedName>
    <definedName name="BEx3P59TTRSGQY888P5C1O7M2PQT" localSheetId="6" hidden="1">#REF!</definedName>
    <definedName name="BEx3P59TTRSGQY888P5C1O7M2PQT" localSheetId="7" hidden="1">#REF!</definedName>
    <definedName name="BEx3P59TTRSGQY888P5C1O7M2PQT" localSheetId="8" hidden="1">#REF!</definedName>
    <definedName name="BEx3P59TTRSGQY888P5C1O7M2PQT" localSheetId="9" hidden="1">#REF!</definedName>
    <definedName name="BEx3P59TTRSGQY888P5C1O7M2PQT" localSheetId="10" hidden="1">#REF!</definedName>
    <definedName name="BEx3P59TTRSGQY888P5C1O7M2PQT" localSheetId="11" hidden="1">#REF!</definedName>
    <definedName name="BEx3P59TTRSGQY888P5C1O7M2PQT" localSheetId="12" hidden="1">#REF!</definedName>
    <definedName name="BEx3P59TTRSGQY888P5C1O7M2PQT" localSheetId="13" hidden="1">#REF!</definedName>
    <definedName name="BEx3P59TTRSGQY888P5C1O7M2PQT" localSheetId="17" hidden="1">#REF!</definedName>
    <definedName name="BEx3P59TTRSGQY888P5C1O7M2PQT" localSheetId="16" hidden="1">#REF!</definedName>
    <definedName name="BEx3P59TTRSGQY888P5C1O7M2PQT" hidden="1">#REF!</definedName>
    <definedName name="BEx3PDNRRNKD5GOUBUQFXAHIXLD9" localSheetId="19" hidden="1">#REF!</definedName>
    <definedName name="BEx3PDNRRNKD5GOUBUQFXAHIXLD9" localSheetId="27" hidden="1">#REF!</definedName>
    <definedName name="BEx3PDNRRNKD5GOUBUQFXAHIXLD9" localSheetId="18" hidden="1">#REF!</definedName>
    <definedName name="BEx3PDNRRNKD5GOUBUQFXAHIXLD9" localSheetId="30" hidden="1">#REF!</definedName>
    <definedName name="BEx3PDNRRNKD5GOUBUQFXAHIXLD9" localSheetId="4" hidden="1">#REF!</definedName>
    <definedName name="BEx3PDNRRNKD5GOUBUQFXAHIXLD9" localSheetId="14" hidden="1">#REF!</definedName>
    <definedName name="BEx3PDNRRNKD5GOUBUQFXAHIXLD9" localSheetId="6" hidden="1">#REF!</definedName>
    <definedName name="BEx3PDNRRNKD5GOUBUQFXAHIXLD9" localSheetId="7" hidden="1">#REF!</definedName>
    <definedName name="BEx3PDNRRNKD5GOUBUQFXAHIXLD9" localSheetId="8" hidden="1">#REF!</definedName>
    <definedName name="BEx3PDNRRNKD5GOUBUQFXAHIXLD9" localSheetId="9" hidden="1">#REF!</definedName>
    <definedName name="BEx3PDNRRNKD5GOUBUQFXAHIXLD9" localSheetId="10" hidden="1">#REF!</definedName>
    <definedName name="BEx3PDNRRNKD5GOUBUQFXAHIXLD9" localSheetId="11" hidden="1">#REF!</definedName>
    <definedName name="BEx3PDNRRNKD5GOUBUQFXAHIXLD9" localSheetId="12" hidden="1">#REF!</definedName>
    <definedName name="BEx3PDNRRNKD5GOUBUQFXAHIXLD9" localSheetId="13" hidden="1">#REF!</definedName>
    <definedName name="BEx3PDNRRNKD5GOUBUQFXAHIXLD9" localSheetId="17" hidden="1">#REF!</definedName>
    <definedName name="BEx3PDNRRNKD5GOUBUQFXAHIXLD9" localSheetId="16" hidden="1">#REF!</definedName>
    <definedName name="BEx3PDNRRNKD5GOUBUQFXAHIXLD9" hidden="1">#REF!</definedName>
    <definedName name="BEx3PDT8GNPWLLN02IH1XPV90XYK" localSheetId="19" hidden="1">#REF!</definedName>
    <definedName name="BEx3PDT8GNPWLLN02IH1XPV90XYK" localSheetId="27" hidden="1">#REF!</definedName>
    <definedName name="BEx3PDT8GNPWLLN02IH1XPV90XYK" localSheetId="18" hidden="1">#REF!</definedName>
    <definedName name="BEx3PDT8GNPWLLN02IH1XPV90XYK" localSheetId="30" hidden="1">#REF!</definedName>
    <definedName name="BEx3PDT8GNPWLLN02IH1XPV90XYK" localSheetId="4" hidden="1">#REF!</definedName>
    <definedName name="BEx3PDT8GNPWLLN02IH1XPV90XYK" localSheetId="14" hidden="1">#REF!</definedName>
    <definedName name="BEx3PDT8GNPWLLN02IH1XPV90XYK" localSheetId="6" hidden="1">#REF!</definedName>
    <definedName name="BEx3PDT8GNPWLLN02IH1XPV90XYK" localSheetId="7" hidden="1">#REF!</definedName>
    <definedName name="BEx3PDT8GNPWLLN02IH1XPV90XYK" localSheetId="8" hidden="1">#REF!</definedName>
    <definedName name="BEx3PDT8GNPWLLN02IH1XPV90XYK" localSheetId="9" hidden="1">#REF!</definedName>
    <definedName name="BEx3PDT8GNPWLLN02IH1XPV90XYK" localSheetId="10" hidden="1">#REF!</definedName>
    <definedName name="BEx3PDT8GNPWLLN02IH1XPV90XYK" localSheetId="11" hidden="1">#REF!</definedName>
    <definedName name="BEx3PDT8GNPWLLN02IH1XPV90XYK" localSheetId="12" hidden="1">#REF!</definedName>
    <definedName name="BEx3PDT8GNPWLLN02IH1XPV90XYK" localSheetId="13" hidden="1">#REF!</definedName>
    <definedName name="BEx3PDT8GNPWLLN02IH1XPV90XYK" localSheetId="17" hidden="1">#REF!</definedName>
    <definedName name="BEx3PDT8GNPWLLN02IH1XPV90XYK" localSheetId="16" hidden="1">#REF!</definedName>
    <definedName name="BEx3PDT8GNPWLLN02IH1XPV90XYK" hidden="1">#REF!</definedName>
    <definedName name="BEx3PKEMDW8KZEP11IL927C5O7I2" localSheetId="19" hidden="1">#REF!</definedName>
    <definedName name="BEx3PKEMDW8KZEP11IL927C5O7I2" localSheetId="27" hidden="1">#REF!</definedName>
    <definedName name="BEx3PKEMDW8KZEP11IL927C5O7I2" localSheetId="18" hidden="1">#REF!</definedName>
    <definedName name="BEx3PKEMDW8KZEP11IL927C5O7I2" localSheetId="30" hidden="1">#REF!</definedName>
    <definedName name="BEx3PKEMDW8KZEP11IL927C5O7I2" localSheetId="4" hidden="1">#REF!</definedName>
    <definedName name="BEx3PKEMDW8KZEP11IL927C5O7I2" localSheetId="14" hidden="1">#REF!</definedName>
    <definedName name="BEx3PKEMDW8KZEP11IL927C5O7I2" localSheetId="6" hidden="1">#REF!</definedName>
    <definedName name="BEx3PKEMDW8KZEP11IL927C5O7I2" localSheetId="7" hidden="1">#REF!</definedName>
    <definedName name="BEx3PKEMDW8KZEP11IL927C5O7I2" localSheetId="8" hidden="1">#REF!</definedName>
    <definedName name="BEx3PKEMDW8KZEP11IL927C5O7I2" localSheetId="9" hidden="1">#REF!</definedName>
    <definedName name="BEx3PKEMDW8KZEP11IL927C5O7I2" localSheetId="10" hidden="1">#REF!</definedName>
    <definedName name="BEx3PKEMDW8KZEP11IL927C5O7I2" localSheetId="11" hidden="1">#REF!</definedName>
    <definedName name="BEx3PKEMDW8KZEP11IL927C5O7I2" localSheetId="12" hidden="1">#REF!</definedName>
    <definedName name="BEx3PKEMDW8KZEP11IL927C5O7I2" localSheetId="13" hidden="1">#REF!</definedName>
    <definedName name="BEx3PKEMDW8KZEP11IL927C5O7I2" localSheetId="17" hidden="1">#REF!</definedName>
    <definedName name="BEx3PKEMDW8KZEP11IL927C5O7I2" localSheetId="16" hidden="1">#REF!</definedName>
    <definedName name="BEx3PKEMDW8KZEP11IL927C5O7I2" hidden="1">#REF!</definedName>
    <definedName name="BEx3PKJZ1Z7L9S6KV8KXVS6B2FX4" localSheetId="19" hidden="1">#REF!</definedName>
    <definedName name="BEx3PKJZ1Z7L9S6KV8KXVS6B2FX4" localSheetId="27" hidden="1">#REF!</definedName>
    <definedName name="BEx3PKJZ1Z7L9S6KV8KXVS6B2FX4" localSheetId="18" hidden="1">#REF!</definedName>
    <definedName name="BEx3PKJZ1Z7L9S6KV8KXVS6B2FX4" localSheetId="30" hidden="1">#REF!</definedName>
    <definedName name="BEx3PKJZ1Z7L9S6KV8KXVS6B2FX4" localSheetId="4" hidden="1">#REF!</definedName>
    <definedName name="BEx3PKJZ1Z7L9S6KV8KXVS6B2FX4" localSheetId="14" hidden="1">#REF!</definedName>
    <definedName name="BEx3PKJZ1Z7L9S6KV8KXVS6B2FX4" localSheetId="6" hidden="1">#REF!</definedName>
    <definedName name="BEx3PKJZ1Z7L9S6KV8KXVS6B2FX4" localSheetId="7" hidden="1">#REF!</definedName>
    <definedName name="BEx3PKJZ1Z7L9S6KV8KXVS6B2FX4" localSheetId="8" hidden="1">#REF!</definedName>
    <definedName name="BEx3PKJZ1Z7L9S6KV8KXVS6B2FX4" localSheetId="9" hidden="1">#REF!</definedName>
    <definedName name="BEx3PKJZ1Z7L9S6KV8KXVS6B2FX4" localSheetId="10" hidden="1">#REF!</definedName>
    <definedName name="BEx3PKJZ1Z7L9S6KV8KXVS6B2FX4" localSheetId="11" hidden="1">#REF!</definedName>
    <definedName name="BEx3PKJZ1Z7L9S6KV8KXVS6B2FX4" localSheetId="12" hidden="1">#REF!</definedName>
    <definedName name="BEx3PKJZ1Z7L9S6KV8KXVS6B2FX4" localSheetId="13" hidden="1">#REF!</definedName>
    <definedName name="BEx3PKJZ1Z7L9S6KV8KXVS6B2FX4" localSheetId="17" hidden="1">#REF!</definedName>
    <definedName name="BEx3PKJZ1Z7L9S6KV8KXVS6B2FX4" localSheetId="16" hidden="1">#REF!</definedName>
    <definedName name="BEx3PKJZ1Z7L9S6KV8KXVS6B2FX4" hidden="1">#REF!</definedName>
    <definedName name="BEx3PMNG53Z5HY138H99QOMTX8W3" localSheetId="19" hidden="1">#REF!</definedName>
    <definedName name="BEx3PMNG53Z5HY138H99QOMTX8W3" localSheetId="27" hidden="1">#REF!</definedName>
    <definedName name="BEx3PMNG53Z5HY138H99QOMTX8W3" localSheetId="18" hidden="1">#REF!</definedName>
    <definedName name="BEx3PMNG53Z5HY138H99QOMTX8W3" localSheetId="30" hidden="1">#REF!</definedName>
    <definedName name="BEx3PMNG53Z5HY138H99QOMTX8W3" localSheetId="4" hidden="1">#REF!</definedName>
    <definedName name="BEx3PMNG53Z5HY138H99QOMTX8W3" localSheetId="14" hidden="1">#REF!</definedName>
    <definedName name="BEx3PMNG53Z5HY138H99QOMTX8W3" localSheetId="6" hidden="1">#REF!</definedName>
    <definedName name="BEx3PMNG53Z5HY138H99QOMTX8W3" localSheetId="7" hidden="1">#REF!</definedName>
    <definedName name="BEx3PMNG53Z5HY138H99QOMTX8W3" localSheetId="8" hidden="1">#REF!</definedName>
    <definedName name="BEx3PMNG53Z5HY138H99QOMTX8W3" localSheetId="9" hidden="1">#REF!</definedName>
    <definedName name="BEx3PMNG53Z5HY138H99QOMTX8W3" localSheetId="10" hidden="1">#REF!</definedName>
    <definedName name="BEx3PMNG53Z5HY138H99QOMTX8W3" localSheetId="11" hidden="1">#REF!</definedName>
    <definedName name="BEx3PMNG53Z5HY138H99QOMTX8W3" localSheetId="12" hidden="1">#REF!</definedName>
    <definedName name="BEx3PMNG53Z5HY138H99QOMTX8W3" localSheetId="13" hidden="1">#REF!</definedName>
    <definedName name="BEx3PMNG53Z5HY138H99QOMTX8W3" localSheetId="17" hidden="1">#REF!</definedName>
    <definedName name="BEx3PMNG53Z5HY138H99QOMTX8W3" localSheetId="16" hidden="1">#REF!</definedName>
    <definedName name="BEx3PMNG53Z5HY138H99QOMTX8W3" hidden="1">#REF!</definedName>
    <definedName name="BEx3PP1RRSFZ8UC0JC9R91W6LNKW" localSheetId="19" hidden="1">#REF!</definedName>
    <definedName name="BEx3PP1RRSFZ8UC0JC9R91W6LNKW" localSheetId="27" hidden="1">#REF!</definedName>
    <definedName name="BEx3PP1RRSFZ8UC0JC9R91W6LNKW" localSheetId="18" hidden="1">#REF!</definedName>
    <definedName name="BEx3PP1RRSFZ8UC0JC9R91W6LNKW" localSheetId="30" hidden="1">#REF!</definedName>
    <definedName name="BEx3PP1RRSFZ8UC0JC9R91W6LNKW" localSheetId="4" hidden="1">#REF!</definedName>
    <definedName name="BEx3PP1RRSFZ8UC0JC9R91W6LNKW" localSheetId="14" hidden="1">#REF!</definedName>
    <definedName name="BEx3PP1RRSFZ8UC0JC9R91W6LNKW" localSheetId="6" hidden="1">#REF!</definedName>
    <definedName name="BEx3PP1RRSFZ8UC0JC9R91W6LNKW" localSheetId="7" hidden="1">#REF!</definedName>
    <definedName name="BEx3PP1RRSFZ8UC0JC9R91W6LNKW" localSheetId="8" hidden="1">#REF!</definedName>
    <definedName name="BEx3PP1RRSFZ8UC0JC9R91W6LNKW" localSheetId="9" hidden="1">#REF!</definedName>
    <definedName name="BEx3PP1RRSFZ8UC0JC9R91W6LNKW" localSheetId="10" hidden="1">#REF!</definedName>
    <definedName name="BEx3PP1RRSFZ8UC0JC9R91W6LNKW" localSheetId="11" hidden="1">#REF!</definedName>
    <definedName name="BEx3PP1RRSFZ8UC0JC9R91W6LNKW" localSheetId="12" hidden="1">#REF!</definedName>
    <definedName name="BEx3PP1RRSFZ8UC0JC9R91W6LNKW" localSheetId="13" hidden="1">#REF!</definedName>
    <definedName name="BEx3PP1RRSFZ8UC0JC9R91W6LNKW" localSheetId="17" hidden="1">#REF!</definedName>
    <definedName name="BEx3PP1RRSFZ8UC0JC9R91W6LNKW" localSheetId="16" hidden="1">#REF!</definedName>
    <definedName name="BEx3PP1RRSFZ8UC0JC9R91W6LNKW" hidden="1">#REF!</definedName>
    <definedName name="BEx3PRQW017D7T1X732WDV7L1KP8" localSheetId="19" hidden="1">#REF!</definedName>
    <definedName name="BEx3PRQW017D7T1X732WDV7L1KP8" localSheetId="27" hidden="1">#REF!</definedName>
    <definedName name="BEx3PRQW017D7T1X732WDV7L1KP8" localSheetId="18" hidden="1">#REF!</definedName>
    <definedName name="BEx3PRQW017D7T1X732WDV7L1KP8" localSheetId="30" hidden="1">#REF!</definedName>
    <definedName name="BEx3PRQW017D7T1X732WDV7L1KP8" localSheetId="4" hidden="1">#REF!</definedName>
    <definedName name="BEx3PRQW017D7T1X732WDV7L1KP8" localSheetId="14" hidden="1">#REF!</definedName>
    <definedName name="BEx3PRQW017D7T1X732WDV7L1KP8" localSheetId="6" hidden="1">#REF!</definedName>
    <definedName name="BEx3PRQW017D7T1X732WDV7L1KP8" localSheetId="7" hidden="1">#REF!</definedName>
    <definedName name="BEx3PRQW017D7T1X732WDV7L1KP8" localSheetId="8" hidden="1">#REF!</definedName>
    <definedName name="BEx3PRQW017D7T1X732WDV7L1KP8" localSheetId="9" hidden="1">#REF!</definedName>
    <definedName name="BEx3PRQW017D7T1X732WDV7L1KP8" localSheetId="10" hidden="1">#REF!</definedName>
    <definedName name="BEx3PRQW017D7T1X732WDV7L1KP8" localSheetId="11" hidden="1">#REF!</definedName>
    <definedName name="BEx3PRQW017D7T1X732WDV7L1KP8" localSheetId="12" hidden="1">#REF!</definedName>
    <definedName name="BEx3PRQW017D7T1X732WDV7L1KP8" localSheetId="13" hidden="1">#REF!</definedName>
    <definedName name="BEx3PRQW017D7T1X732WDV7L1KP8" localSheetId="17" hidden="1">#REF!</definedName>
    <definedName name="BEx3PRQW017D7T1X732WDV7L1KP8" localSheetId="16" hidden="1">#REF!</definedName>
    <definedName name="BEx3PRQW017D7T1X732WDV7L1KP8" hidden="1">#REF!</definedName>
    <definedName name="BEx3PVXYZC8WB9ZJE7OCKUXZ46EA" localSheetId="19" hidden="1">#REF!</definedName>
    <definedName name="BEx3PVXYZC8WB9ZJE7OCKUXZ46EA" localSheetId="27" hidden="1">#REF!</definedName>
    <definedName name="BEx3PVXYZC8WB9ZJE7OCKUXZ46EA" localSheetId="18" hidden="1">#REF!</definedName>
    <definedName name="BEx3PVXYZC8WB9ZJE7OCKUXZ46EA" localSheetId="30" hidden="1">#REF!</definedName>
    <definedName name="BEx3PVXYZC8WB9ZJE7OCKUXZ46EA" localSheetId="2" hidden="1">#REF!</definedName>
    <definedName name="BEx3PVXYZC8WB9ZJE7OCKUXZ46EA" localSheetId="4" hidden="1">#REF!</definedName>
    <definedName name="BEx3PVXYZC8WB9ZJE7OCKUXZ46EA" localSheetId="14" hidden="1">#REF!</definedName>
    <definedName name="BEx3PVXYZC8WB9ZJE7OCKUXZ46EA" localSheetId="6" hidden="1">#REF!</definedName>
    <definedName name="BEx3PVXYZC8WB9ZJE7OCKUXZ46EA" localSheetId="7" hidden="1">#REF!</definedName>
    <definedName name="BEx3PVXYZC8WB9ZJE7OCKUXZ46EA" localSheetId="8" hidden="1">#REF!</definedName>
    <definedName name="BEx3PVXYZC8WB9ZJE7OCKUXZ46EA" localSheetId="9" hidden="1">#REF!</definedName>
    <definedName name="BEx3PVXYZC8WB9ZJE7OCKUXZ46EA" localSheetId="10" hidden="1">#REF!</definedName>
    <definedName name="BEx3PVXYZC8WB9ZJE7OCKUXZ46EA" localSheetId="11" hidden="1">#REF!</definedName>
    <definedName name="BEx3PVXYZC8WB9ZJE7OCKUXZ46EA" localSheetId="12" hidden="1">#REF!</definedName>
    <definedName name="BEx3PVXYZC8WB9ZJE7OCKUXZ46EA" localSheetId="13" hidden="1">#REF!</definedName>
    <definedName name="BEx3PVXYZC8WB9ZJE7OCKUXZ46EA" localSheetId="17" hidden="1">#REF!</definedName>
    <definedName name="BEx3PVXYZC8WB9ZJE7OCKUXZ46EA" localSheetId="16" hidden="1">#REF!</definedName>
    <definedName name="BEx3PVXYZC8WB9ZJE7OCKUXZ46EA" hidden="1">#REF!</definedName>
    <definedName name="BEx3Q0VWPU5EQECK7MQ47TYJ3SWW" localSheetId="19" hidden="1">#REF!</definedName>
    <definedName name="BEx3Q0VWPU5EQECK7MQ47TYJ3SWW" localSheetId="27" hidden="1">#REF!</definedName>
    <definedName name="BEx3Q0VWPU5EQECK7MQ47TYJ3SWW" localSheetId="18" hidden="1">#REF!</definedName>
    <definedName name="BEx3Q0VWPU5EQECK7MQ47TYJ3SWW" localSheetId="30" hidden="1">#REF!</definedName>
    <definedName name="BEx3Q0VWPU5EQECK7MQ47TYJ3SWW" localSheetId="4" hidden="1">#REF!</definedName>
    <definedName name="BEx3Q0VWPU5EQECK7MQ47TYJ3SWW" localSheetId="14" hidden="1">#REF!</definedName>
    <definedName name="BEx3Q0VWPU5EQECK7MQ47TYJ3SWW" localSheetId="6" hidden="1">#REF!</definedName>
    <definedName name="BEx3Q0VWPU5EQECK7MQ47TYJ3SWW" localSheetId="7" hidden="1">#REF!</definedName>
    <definedName name="BEx3Q0VWPU5EQECK7MQ47TYJ3SWW" localSheetId="8" hidden="1">#REF!</definedName>
    <definedName name="BEx3Q0VWPU5EQECK7MQ47TYJ3SWW" localSheetId="9" hidden="1">#REF!</definedName>
    <definedName name="BEx3Q0VWPU5EQECK7MQ47TYJ3SWW" localSheetId="10" hidden="1">#REF!</definedName>
    <definedName name="BEx3Q0VWPU5EQECK7MQ47TYJ3SWW" localSheetId="11" hidden="1">#REF!</definedName>
    <definedName name="BEx3Q0VWPU5EQECK7MQ47TYJ3SWW" localSheetId="12" hidden="1">#REF!</definedName>
    <definedName name="BEx3Q0VWPU5EQECK7MQ47TYJ3SWW" localSheetId="13" hidden="1">#REF!</definedName>
    <definedName name="BEx3Q0VWPU5EQECK7MQ47TYJ3SWW" localSheetId="17" hidden="1">#REF!</definedName>
    <definedName name="BEx3Q0VWPU5EQECK7MQ47TYJ3SWW" localSheetId="16" hidden="1">#REF!</definedName>
    <definedName name="BEx3Q0VWPU5EQECK7MQ47TYJ3SWW" hidden="1">#REF!</definedName>
    <definedName name="BEx3Q7BZ9PUXK2RLIOFSIS9AHU1B" localSheetId="19" hidden="1">#REF!</definedName>
    <definedName name="BEx3Q7BZ9PUXK2RLIOFSIS9AHU1B" localSheetId="27" hidden="1">#REF!</definedName>
    <definedName name="BEx3Q7BZ9PUXK2RLIOFSIS9AHU1B" localSheetId="18" hidden="1">#REF!</definedName>
    <definedName name="BEx3Q7BZ9PUXK2RLIOFSIS9AHU1B" localSheetId="30" hidden="1">#REF!</definedName>
    <definedName name="BEx3Q7BZ9PUXK2RLIOFSIS9AHU1B" localSheetId="4" hidden="1">#REF!</definedName>
    <definedName name="BEx3Q7BZ9PUXK2RLIOFSIS9AHU1B" localSheetId="14" hidden="1">#REF!</definedName>
    <definedName name="BEx3Q7BZ9PUXK2RLIOFSIS9AHU1B" localSheetId="6" hidden="1">#REF!</definedName>
    <definedName name="BEx3Q7BZ9PUXK2RLIOFSIS9AHU1B" localSheetId="7" hidden="1">#REF!</definedName>
    <definedName name="BEx3Q7BZ9PUXK2RLIOFSIS9AHU1B" localSheetId="8" hidden="1">#REF!</definedName>
    <definedName name="BEx3Q7BZ9PUXK2RLIOFSIS9AHU1B" localSheetId="9" hidden="1">#REF!</definedName>
    <definedName name="BEx3Q7BZ9PUXK2RLIOFSIS9AHU1B" localSheetId="10" hidden="1">#REF!</definedName>
    <definedName name="BEx3Q7BZ9PUXK2RLIOFSIS9AHU1B" localSheetId="11" hidden="1">#REF!</definedName>
    <definedName name="BEx3Q7BZ9PUXK2RLIOFSIS9AHU1B" localSheetId="12" hidden="1">#REF!</definedName>
    <definedName name="BEx3Q7BZ9PUXK2RLIOFSIS9AHU1B" localSheetId="13" hidden="1">#REF!</definedName>
    <definedName name="BEx3Q7BZ9PUXK2RLIOFSIS9AHU1B" localSheetId="17" hidden="1">#REF!</definedName>
    <definedName name="BEx3Q7BZ9PUXK2RLIOFSIS9AHU1B" localSheetId="16" hidden="1">#REF!</definedName>
    <definedName name="BEx3Q7BZ9PUXK2RLIOFSIS9AHU1B" hidden="1">#REF!</definedName>
    <definedName name="BEx3Q8J42S9VU6EAN2Y28MR6DF88" localSheetId="19" hidden="1">#REF!</definedName>
    <definedName name="BEx3Q8J42S9VU6EAN2Y28MR6DF88" localSheetId="27" hidden="1">#REF!</definedName>
    <definedName name="BEx3Q8J42S9VU6EAN2Y28MR6DF88" localSheetId="18" hidden="1">#REF!</definedName>
    <definedName name="BEx3Q8J42S9VU6EAN2Y28MR6DF88" localSheetId="30" hidden="1">#REF!</definedName>
    <definedName name="BEx3Q8J42S9VU6EAN2Y28MR6DF88" localSheetId="4" hidden="1">#REF!</definedName>
    <definedName name="BEx3Q8J42S9VU6EAN2Y28MR6DF88" localSheetId="14" hidden="1">#REF!</definedName>
    <definedName name="BEx3Q8J42S9VU6EAN2Y28MR6DF88" localSheetId="6" hidden="1">#REF!</definedName>
    <definedName name="BEx3Q8J42S9VU6EAN2Y28MR6DF88" localSheetId="7" hidden="1">#REF!</definedName>
    <definedName name="BEx3Q8J42S9VU6EAN2Y28MR6DF88" localSheetId="8" hidden="1">#REF!</definedName>
    <definedName name="BEx3Q8J42S9VU6EAN2Y28MR6DF88" localSheetId="9" hidden="1">#REF!</definedName>
    <definedName name="BEx3Q8J42S9VU6EAN2Y28MR6DF88" localSheetId="10" hidden="1">#REF!</definedName>
    <definedName name="BEx3Q8J42S9VU6EAN2Y28MR6DF88" localSheetId="11" hidden="1">#REF!</definedName>
    <definedName name="BEx3Q8J42S9VU6EAN2Y28MR6DF88" localSheetId="12" hidden="1">#REF!</definedName>
    <definedName name="BEx3Q8J42S9VU6EAN2Y28MR6DF88" localSheetId="13" hidden="1">#REF!</definedName>
    <definedName name="BEx3Q8J42S9VU6EAN2Y28MR6DF88" localSheetId="17" hidden="1">#REF!</definedName>
    <definedName name="BEx3Q8J42S9VU6EAN2Y28MR6DF88" localSheetId="16" hidden="1">#REF!</definedName>
    <definedName name="BEx3Q8J42S9VU6EAN2Y28MR6DF88" hidden="1">#REF!</definedName>
    <definedName name="BEx3QCFD2TBUF95ZN83Q7JPV97FK" localSheetId="19" hidden="1">#REF!</definedName>
    <definedName name="BEx3QCFD2TBUF95ZN83Q7JPV97FK" localSheetId="27" hidden="1">#REF!</definedName>
    <definedName name="BEx3QCFD2TBUF95ZN83Q7JPV97FK" localSheetId="18" hidden="1">#REF!</definedName>
    <definedName name="BEx3QCFD2TBUF95ZN83Q7JPV97FK" localSheetId="30" hidden="1">#REF!</definedName>
    <definedName name="BEx3QCFD2TBUF95ZN83Q7JPV97FK" localSheetId="4" hidden="1">#REF!</definedName>
    <definedName name="BEx3QCFD2TBUF95ZN83Q7JPV97FK" localSheetId="14" hidden="1">#REF!</definedName>
    <definedName name="BEx3QCFD2TBUF95ZN83Q7JPV97FK" localSheetId="6" hidden="1">#REF!</definedName>
    <definedName name="BEx3QCFD2TBUF95ZN83Q7JPV97FK" localSheetId="7" hidden="1">#REF!</definedName>
    <definedName name="BEx3QCFD2TBUF95ZN83Q7JPV97FK" localSheetId="8" hidden="1">#REF!</definedName>
    <definedName name="BEx3QCFD2TBUF95ZN83Q7JPV97FK" localSheetId="9" hidden="1">#REF!</definedName>
    <definedName name="BEx3QCFD2TBUF95ZN83Q7JPV97FK" localSheetId="10" hidden="1">#REF!</definedName>
    <definedName name="BEx3QCFD2TBUF95ZN83Q7JPV97FK" localSheetId="11" hidden="1">#REF!</definedName>
    <definedName name="BEx3QCFD2TBUF95ZN83Q7JPV97FK" localSheetId="12" hidden="1">#REF!</definedName>
    <definedName name="BEx3QCFD2TBUF95ZN83Q7JPV97FK" localSheetId="13" hidden="1">#REF!</definedName>
    <definedName name="BEx3QCFD2TBUF95ZN83Q7JPV97FK" localSheetId="17" hidden="1">#REF!</definedName>
    <definedName name="BEx3QCFD2TBUF95ZN83Q7JPV97FK" localSheetId="16" hidden="1">#REF!</definedName>
    <definedName name="BEx3QCFD2TBUF95ZN83Q7JPV97FK" hidden="1">#REF!</definedName>
    <definedName name="BEx3QEDFOYFY5NBTININ5W4RLD4Q" localSheetId="19" hidden="1">#REF!</definedName>
    <definedName name="BEx3QEDFOYFY5NBTININ5W4RLD4Q" localSheetId="27" hidden="1">#REF!</definedName>
    <definedName name="BEx3QEDFOYFY5NBTININ5W4RLD4Q" localSheetId="18" hidden="1">#REF!</definedName>
    <definedName name="BEx3QEDFOYFY5NBTININ5W4RLD4Q" localSheetId="30" hidden="1">#REF!</definedName>
    <definedName name="BEx3QEDFOYFY5NBTININ5W4RLD4Q" localSheetId="4" hidden="1">#REF!</definedName>
    <definedName name="BEx3QEDFOYFY5NBTININ5W4RLD4Q" localSheetId="14" hidden="1">#REF!</definedName>
    <definedName name="BEx3QEDFOYFY5NBTININ5W4RLD4Q" localSheetId="6" hidden="1">#REF!</definedName>
    <definedName name="BEx3QEDFOYFY5NBTININ5W4RLD4Q" localSheetId="7" hidden="1">#REF!</definedName>
    <definedName name="BEx3QEDFOYFY5NBTININ5W4RLD4Q" localSheetId="8" hidden="1">#REF!</definedName>
    <definedName name="BEx3QEDFOYFY5NBTININ5W4RLD4Q" localSheetId="9" hidden="1">#REF!</definedName>
    <definedName name="BEx3QEDFOYFY5NBTININ5W4RLD4Q" localSheetId="10" hidden="1">#REF!</definedName>
    <definedName name="BEx3QEDFOYFY5NBTININ5W4RLD4Q" localSheetId="11" hidden="1">#REF!</definedName>
    <definedName name="BEx3QEDFOYFY5NBTININ5W4RLD4Q" localSheetId="12" hidden="1">#REF!</definedName>
    <definedName name="BEx3QEDFOYFY5NBTININ5W4RLD4Q" localSheetId="13" hidden="1">#REF!</definedName>
    <definedName name="BEx3QEDFOYFY5NBTININ5W4RLD4Q" localSheetId="17" hidden="1">#REF!</definedName>
    <definedName name="BEx3QEDFOYFY5NBTININ5W4RLD4Q" localSheetId="16" hidden="1">#REF!</definedName>
    <definedName name="BEx3QEDFOYFY5NBTININ5W4RLD4Q" hidden="1">#REF!</definedName>
    <definedName name="BEx3QIKJ3U962US1Q564NZDLU8LD" localSheetId="19" hidden="1">#REF!</definedName>
    <definedName name="BEx3QIKJ3U962US1Q564NZDLU8LD" localSheetId="27" hidden="1">#REF!</definedName>
    <definedName name="BEx3QIKJ3U962US1Q564NZDLU8LD" localSheetId="18" hidden="1">#REF!</definedName>
    <definedName name="BEx3QIKJ3U962US1Q564NZDLU8LD" localSheetId="30" hidden="1">#REF!</definedName>
    <definedName name="BEx3QIKJ3U962US1Q564NZDLU8LD" localSheetId="4" hidden="1">#REF!</definedName>
    <definedName name="BEx3QIKJ3U962US1Q564NZDLU8LD" localSheetId="14" hidden="1">#REF!</definedName>
    <definedName name="BEx3QIKJ3U962US1Q564NZDLU8LD" localSheetId="6" hidden="1">#REF!</definedName>
    <definedName name="BEx3QIKJ3U962US1Q564NZDLU8LD" localSheetId="7" hidden="1">#REF!</definedName>
    <definedName name="BEx3QIKJ3U962US1Q564NZDLU8LD" localSheetId="8" hidden="1">#REF!</definedName>
    <definedName name="BEx3QIKJ3U962US1Q564NZDLU8LD" localSheetId="9" hidden="1">#REF!</definedName>
    <definedName name="BEx3QIKJ3U962US1Q564NZDLU8LD" localSheetId="10" hidden="1">#REF!</definedName>
    <definedName name="BEx3QIKJ3U962US1Q564NZDLU8LD" localSheetId="11" hidden="1">#REF!</definedName>
    <definedName name="BEx3QIKJ3U962US1Q564NZDLU8LD" localSheetId="12" hidden="1">#REF!</definedName>
    <definedName name="BEx3QIKJ3U962US1Q564NZDLU8LD" localSheetId="13" hidden="1">#REF!</definedName>
    <definedName name="BEx3QIKJ3U962US1Q564NZDLU8LD" localSheetId="17" hidden="1">#REF!</definedName>
    <definedName name="BEx3QIKJ3U962US1Q564NZDLU8LD" localSheetId="16" hidden="1">#REF!</definedName>
    <definedName name="BEx3QIKJ3U962US1Q564NZDLU8LD" hidden="1">#REF!</definedName>
    <definedName name="BEx3QLF3RHHBNUFLUWEROBZDF1U4" localSheetId="19" hidden="1">#REF!</definedName>
    <definedName name="BEx3QLF3RHHBNUFLUWEROBZDF1U4" localSheetId="27" hidden="1">#REF!</definedName>
    <definedName name="BEx3QLF3RHHBNUFLUWEROBZDF1U4" localSheetId="18" hidden="1">#REF!</definedName>
    <definedName name="BEx3QLF3RHHBNUFLUWEROBZDF1U4" localSheetId="30" hidden="1">#REF!</definedName>
    <definedName name="BEx3QLF3RHHBNUFLUWEROBZDF1U4" localSheetId="4" hidden="1">#REF!</definedName>
    <definedName name="BEx3QLF3RHHBNUFLUWEROBZDF1U4" localSheetId="14" hidden="1">#REF!</definedName>
    <definedName name="BEx3QLF3RHHBNUFLUWEROBZDF1U4" localSheetId="6" hidden="1">#REF!</definedName>
    <definedName name="BEx3QLF3RHHBNUFLUWEROBZDF1U4" localSheetId="7" hidden="1">#REF!</definedName>
    <definedName name="BEx3QLF3RHHBNUFLUWEROBZDF1U4" localSheetId="8" hidden="1">#REF!</definedName>
    <definedName name="BEx3QLF3RHHBNUFLUWEROBZDF1U4" localSheetId="9" hidden="1">#REF!</definedName>
    <definedName name="BEx3QLF3RHHBNUFLUWEROBZDF1U4" localSheetId="10" hidden="1">#REF!</definedName>
    <definedName name="BEx3QLF3RHHBNUFLUWEROBZDF1U4" localSheetId="11" hidden="1">#REF!</definedName>
    <definedName name="BEx3QLF3RHHBNUFLUWEROBZDF1U4" localSheetId="12" hidden="1">#REF!</definedName>
    <definedName name="BEx3QLF3RHHBNUFLUWEROBZDF1U4" localSheetId="13" hidden="1">#REF!</definedName>
    <definedName name="BEx3QLF3RHHBNUFLUWEROBZDF1U4" localSheetId="17" hidden="1">#REF!</definedName>
    <definedName name="BEx3QLF3RHHBNUFLUWEROBZDF1U4" localSheetId="16" hidden="1">#REF!</definedName>
    <definedName name="BEx3QLF3RHHBNUFLUWEROBZDF1U4" hidden="1">#REF!</definedName>
    <definedName name="BEx3QR9D45DHW50VQ7Y3Q1AXPOB9" localSheetId="19" hidden="1">#REF!</definedName>
    <definedName name="BEx3QR9D45DHW50VQ7Y3Q1AXPOB9" localSheetId="27" hidden="1">#REF!</definedName>
    <definedName name="BEx3QR9D45DHW50VQ7Y3Q1AXPOB9" localSheetId="18" hidden="1">#REF!</definedName>
    <definedName name="BEx3QR9D45DHW50VQ7Y3Q1AXPOB9" localSheetId="30" hidden="1">#REF!</definedName>
    <definedName name="BEx3QR9D45DHW50VQ7Y3Q1AXPOB9" localSheetId="4" hidden="1">#REF!</definedName>
    <definedName name="BEx3QR9D45DHW50VQ7Y3Q1AXPOB9" localSheetId="14" hidden="1">#REF!</definedName>
    <definedName name="BEx3QR9D45DHW50VQ7Y3Q1AXPOB9" localSheetId="6" hidden="1">#REF!</definedName>
    <definedName name="BEx3QR9D45DHW50VQ7Y3Q1AXPOB9" localSheetId="7" hidden="1">#REF!</definedName>
    <definedName name="BEx3QR9D45DHW50VQ7Y3Q1AXPOB9" localSheetId="8" hidden="1">#REF!</definedName>
    <definedName name="BEx3QR9D45DHW50VQ7Y3Q1AXPOB9" localSheetId="9" hidden="1">#REF!</definedName>
    <definedName name="BEx3QR9D45DHW50VQ7Y3Q1AXPOB9" localSheetId="10" hidden="1">#REF!</definedName>
    <definedName name="BEx3QR9D45DHW50VQ7Y3Q1AXPOB9" localSheetId="11" hidden="1">#REF!</definedName>
    <definedName name="BEx3QR9D45DHW50VQ7Y3Q1AXPOB9" localSheetId="12" hidden="1">#REF!</definedName>
    <definedName name="BEx3QR9D45DHW50VQ7Y3Q1AXPOB9" localSheetId="13" hidden="1">#REF!</definedName>
    <definedName name="BEx3QR9D45DHW50VQ7Y3Q1AXPOB9" localSheetId="17" hidden="1">#REF!</definedName>
    <definedName name="BEx3QR9D45DHW50VQ7Y3Q1AXPOB9" localSheetId="16" hidden="1">#REF!</definedName>
    <definedName name="BEx3QR9D45DHW50VQ7Y3Q1AXPOB9" hidden="1">#REF!</definedName>
    <definedName name="BEx3QSWT2S5KWG6U2V9711IYDQBM" localSheetId="19" hidden="1">#REF!</definedName>
    <definedName name="BEx3QSWT2S5KWG6U2V9711IYDQBM" localSheetId="27" hidden="1">#REF!</definedName>
    <definedName name="BEx3QSWT2S5KWG6U2V9711IYDQBM" localSheetId="18" hidden="1">#REF!</definedName>
    <definedName name="BEx3QSWT2S5KWG6U2V9711IYDQBM" localSheetId="30" hidden="1">#REF!</definedName>
    <definedName name="BEx3QSWT2S5KWG6U2V9711IYDQBM" localSheetId="4" hidden="1">#REF!</definedName>
    <definedName name="BEx3QSWT2S5KWG6U2V9711IYDQBM" localSheetId="14" hidden="1">#REF!</definedName>
    <definedName name="BEx3QSWT2S5KWG6U2V9711IYDQBM" localSheetId="6" hidden="1">#REF!</definedName>
    <definedName name="BEx3QSWT2S5KWG6U2V9711IYDQBM" localSheetId="7" hidden="1">#REF!</definedName>
    <definedName name="BEx3QSWT2S5KWG6U2V9711IYDQBM" localSheetId="8" hidden="1">#REF!</definedName>
    <definedName name="BEx3QSWT2S5KWG6U2V9711IYDQBM" localSheetId="9" hidden="1">#REF!</definedName>
    <definedName name="BEx3QSWT2S5KWG6U2V9711IYDQBM" localSheetId="10" hidden="1">#REF!</definedName>
    <definedName name="BEx3QSWT2S5KWG6U2V9711IYDQBM" localSheetId="11" hidden="1">#REF!</definedName>
    <definedName name="BEx3QSWT2S5KWG6U2V9711IYDQBM" localSheetId="12" hidden="1">#REF!</definedName>
    <definedName name="BEx3QSWT2S5KWG6U2V9711IYDQBM" localSheetId="13" hidden="1">#REF!</definedName>
    <definedName name="BEx3QSWT2S5KWG6U2V9711IYDQBM" localSheetId="17" hidden="1">#REF!</definedName>
    <definedName name="BEx3QSWT2S5KWG6U2V9711IYDQBM" localSheetId="16" hidden="1">#REF!</definedName>
    <definedName name="BEx3QSWT2S5KWG6U2V9711IYDQBM" hidden="1">#REF!</definedName>
    <definedName name="BEx3QVGG7Q2X4HZHJAM35A8T3VR7" localSheetId="19" hidden="1">#REF!</definedName>
    <definedName name="BEx3QVGG7Q2X4HZHJAM35A8T3VR7" localSheetId="27" hidden="1">#REF!</definedName>
    <definedName name="BEx3QVGG7Q2X4HZHJAM35A8T3VR7" localSheetId="18" hidden="1">#REF!</definedName>
    <definedName name="BEx3QVGG7Q2X4HZHJAM35A8T3VR7" localSheetId="30" hidden="1">#REF!</definedName>
    <definedName name="BEx3QVGG7Q2X4HZHJAM35A8T3VR7" localSheetId="4" hidden="1">#REF!</definedName>
    <definedName name="BEx3QVGG7Q2X4HZHJAM35A8T3VR7" localSheetId="14" hidden="1">#REF!</definedName>
    <definedName name="BEx3QVGG7Q2X4HZHJAM35A8T3VR7" localSheetId="6" hidden="1">#REF!</definedName>
    <definedName name="BEx3QVGG7Q2X4HZHJAM35A8T3VR7" localSheetId="7" hidden="1">#REF!</definedName>
    <definedName name="BEx3QVGG7Q2X4HZHJAM35A8T3VR7" localSheetId="8" hidden="1">#REF!</definedName>
    <definedName name="BEx3QVGG7Q2X4HZHJAM35A8T3VR7" localSheetId="9" hidden="1">#REF!</definedName>
    <definedName name="BEx3QVGG7Q2X4HZHJAM35A8T3VR7" localSheetId="10" hidden="1">#REF!</definedName>
    <definedName name="BEx3QVGG7Q2X4HZHJAM35A8T3VR7" localSheetId="11" hidden="1">#REF!</definedName>
    <definedName name="BEx3QVGG7Q2X4HZHJAM35A8T3VR7" localSheetId="12" hidden="1">#REF!</definedName>
    <definedName name="BEx3QVGG7Q2X4HZHJAM35A8T3VR7" localSheetId="13" hidden="1">#REF!</definedName>
    <definedName name="BEx3QVGG7Q2X4HZHJAM35A8T3VR7" localSheetId="17" hidden="1">#REF!</definedName>
    <definedName name="BEx3QVGG7Q2X4HZHJAM35A8T3VR7" localSheetId="16" hidden="1">#REF!</definedName>
    <definedName name="BEx3QVGG7Q2X4HZHJAM35A8T3VR7" hidden="1">#REF!</definedName>
    <definedName name="BEx3R0JUB9YN8PHPPQTAMIT1IHWK" localSheetId="19" hidden="1">#REF!</definedName>
    <definedName name="BEx3R0JUB9YN8PHPPQTAMIT1IHWK" localSheetId="27" hidden="1">#REF!</definedName>
    <definedName name="BEx3R0JUB9YN8PHPPQTAMIT1IHWK" localSheetId="18" hidden="1">#REF!</definedName>
    <definedName name="BEx3R0JUB9YN8PHPPQTAMIT1IHWK" localSheetId="30" hidden="1">#REF!</definedName>
    <definedName name="BEx3R0JUB9YN8PHPPQTAMIT1IHWK" localSheetId="4" hidden="1">#REF!</definedName>
    <definedName name="BEx3R0JUB9YN8PHPPQTAMIT1IHWK" localSheetId="14" hidden="1">#REF!</definedName>
    <definedName name="BEx3R0JUB9YN8PHPPQTAMIT1IHWK" localSheetId="6" hidden="1">#REF!</definedName>
    <definedName name="BEx3R0JUB9YN8PHPPQTAMIT1IHWK" localSheetId="7" hidden="1">#REF!</definedName>
    <definedName name="BEx3R0JUB9YN8PHPPQTAMIT1IHWK" localSheetId="8" hidden="1">#REF!</definedName>
    <definedName name="BEx3R0JUB9YN8PHPPQTAMIT1IHWK" localSheetId="9" hidden="1">#REF!</definedName>
    <definedName name="BEx3R0JUB9YN8PHPPQTAMIT1IHWK" localSheetId="10" hidden="1">#REF!</definedName>
    <definedName name="BEx3R0JUB9YN8PHPPQTAMIT1IHWK" localSheetId="11" hidden="1">#REF!</definedName>
    <definedName name="BEx3R0JUB9YN8PHPPQTAMIT1IHWK" localSheetId="12" hidden="1">#REF!</definedName>
    <definedName name="BEx3R0JUB9YN8PHPPQTAMIT1IHWK" localSheetId="13" hidden="1">#REF!</definedName>
    <definedName name="BEx3R0JUB9YN8PHPPQTAMIT1IHWK" localSheetId="17" hidden="1">#REF!</definedName>
    <definedName name="BEx3R0JUB9YN8PHPPQTAMIT1IHWK" localSheetId="16" hidden="1">#REF!</definedName>
    <definedName name="BEx3R0JUB9YN8PHPPQTAMIT1IHWK" hidden="1">#REF!</definedName>
    <definedName name="BEx3R81NFRO7M81VHVKOBFT0QBIL" localSheetId="19" hidden="1">#REF!</definedName>
    <definedName name="BEx3R81NFRO7M81VHVKOBFT0QBIL" localSheetId="27" hidden="1">#REF!</definedName>
    <definedName name="BEx3R81NFRO7M81VHVKOBFT0QBIL" localSheetId="18" hidden="1">#REF!</definedName>
    <definedName name="BEx3R81NFRO7M81VHVKOBFT0QBIL" localSheetId="30" hidden="1">#REF!</definedName>
    <definedName name="BEx3R81NFRO7M81VHVKOBFT0QBIL" localSheetId="4" hidden="1">#REF!</definedName>
    <definedName name="BEx3R81NFRO7M81VHVKOBFT0QBIL" localSheetId="14" hidden="1">#REF!</definedName>
    <definedName name="BEx3R81NFRO7M81VHVKOBFT0QBIL" localSheetId="6" hidden="1">#REF!</definedName>
    <definedName name="BEx3R81NFRO7M81VHVKOBFT0QBIL" localSheetId="7" hidden="1">#REF!</definedName>
    <definedName name="BEx3R81NFRO7M81VHVKOBFT0QBIL" localSheetId="8" hidden="1">#REF!</definedName>
    <definedName name="BEx3R81NFRO7M81VHVKOBFT0QBIL" localSheetId="9" hidden="1">#REF!</definedName>
    <definedName name="BEx3R81NFRO7M81VHVKOBFT0QBIL" localSheetId="10" hidden="1">#REF!</definedName>
    <definedName name="BEx3R81NFRO7M81VHVKOBFT0QBIL" localSheetId="11" hidden="1">#REF!</definedName>
    <definedName name="BEx3R81NFRO7M81VHVKOBFT0QBIL" localSheetId="12" hidden="1">#REF!</definedName>
    <definedName name="BEx3R81NFRO7M81VHVKOBFT0QBIL" localSheetId="13" hidden="1">#REF!</definedName>
    <definedName name="BEx3R81NFRO7M81VHVKOBFT0QBIL" localSheetId="17" hidden="1">#REF!</definedName>
    <definedName name="BEx3R81NFRO7M81VHVKOBFT0QBIL" localSheetId="16" hidden="1">#REF!</definedName>
    <definedName name="BEx3R81NFRO7M81VHVKOBFT0QBIL" hidden="1">#REF!</definedName>
    <definedName name="BEx3RHC2ZD5UFS6QD4OPFCNNMWH1" localSheetId="19" hidden="1">#REF!</definedName>
    <definedName name="BEx3RHC2ZD5UFS6QD4OPFCNNMWH1" localSheetId="27" hidden="1">#REF!</definedName>
    <definedName name="BEx3RHC2ZD5UFS6QD4OPFCNNMWH1" localSheetId="18" hidden="1">#REF!</definedName>
    <definedName name="BEx3RHC2ZD5UFS6QD4OPFCNNMWH1" localSheetId="30" hidden="1">#REF!</definedName>
    <definedName name="BEx3RHC2ZD5UFS6QD4OPFCNNMWH1" localSheetId="4" hidden="1">#REF!</definedName>
    <definedName name="BEx3RHC2ZD5UFS6QD4OPFCNNMWH1" localSheetId="14" hidden="1">#REF!</definedName>
    <definedName name="BEx3RHC2ZD5UFS6QD4OPFCNNMWH1" localSheetId="6" hidden="1">#REF!</definedName>
    <definedName name="BEx3RHC2ZD5UFS6QD4OPFCNNMWH1" localSheetId="7" hidden="1">#REF!</definedName>
    <definedName name="BEx3RHC2ZD5UFS6QD4OPFCNNMWH1" localSheetId="8" hidden="1">#REF!</definedName>
    <definedName name="BEx3RHC2ZD5UFS6QD4OPFCNNMWH1" localSheetId="9" hidden="1">#REF!</definedName>
    <definedName name="BEx3RHC2ZD5UFS6QD4OPFCNNMWH1" localSheetId="10" hidden="1">#REF!</definedName>
    <definedName name="BEx3RHC2ZD5UFS6QD4OPFCNNMWH1" localSheetId="11" hidden="1">#REF!</definedName>
    <definedName name="BEx3RHC2ZD5UFS6QD4OPFCNNMWH1" localSheetId="12" hidden="1">#REF!</definedName>
    <definedName name="BEx3RHC2ZD5UFS6QD4OPFCNNMWH1" localSheetId="13" hidden="1">#REF!</definedName>
    <definedName name="BEx3RHC2ZD5UFS6QD4OPFCNNMWH1" localSheetId="17" hidden="1">#REF!</definedName>
    <definedName name="BEx3RHC2ZD5UFS6QD4OPFCNNMWH1" localSheetId="16" hidden="1">#REF!</definedName>
    <definedName name="BEx3RHC2ZD5UFS6QD4OPFCNNMWH1" hidden="1">#REF!</definedName>
    <definedName name="BEx3RQ10QIWBAPHALAA91BUUCM2X" localSheetId="19" hidden="1">#REF!</definedName>
    <definedName name="BEx3RQ10QIWBAPHALAA91BUUCM2X" localSheetId="27" hidden="1">#REF!</definedName>
    <definedName name="BEx3RQ10QIWBAPHALAA91BUUCM2X" localSheetId="18" hidden="1">#REF!</definedName>
    <definedName name="BEx3RQ10QIWBAPHALAA91BUUCM2X" localSheetId="30" hidden="1">#REF!</definedName>
    <definedName name="BEx3RQ10QIWBAPHALAA91BUUCM2X" localSheetId="4" hidden="1">#REF!</definedName>
    <definedName name="BEx3RQ10QIWBAPHALAA91BUUCM2X" localSheetId="14" hidden="1">#REF!</definedName>
    <definedName name="BEx3RQ10QIWBAPHALAA91BUUCM2X" localSheetId="6" hidden="1">#REF!</definedName>
    <definedName name="BEx3RQ10QIWBAPHALAA91BUUCM2X" localSheetId="7" hidden="1">#REF!</definedName>
    <definedName name="BEx3RQ10QIWBAPHALAA91BUUCM2X" localSheetId="8" hidden="1">#REF!</definedName>
    <definedName name="BEx3RQ10QIWBAPHALAA91BUUCM2X" localSheetId="9" hidden="1">#REF!</definedName>
    <definedName name="BEx3RQ10QIWBAPHALAA91BUUCM2X" localSheetId="10" hidden="1">#REF!</definedName>
    <definedName name="BEx3RQ10QIWBAPHALAA91BUUCM2X" localSheetId="11" hidden="1">#REF!</definedName>
    <definedName name="BEx3RQ10QIWBAPHALAA91BUUCM2X" localSheetId="12" hidden="1">#REF!</definedName>
    <definedName name="BEx3RQ10QIWBAPHALAA91BUUCM2X" localSheetId="13" hidden="1">#REF!</definedName>
    <definedName name="BEx3RQ10QIWBAPHALAA91BUUCM2X" localSheetId="17" hidden="1">#REF!</definedName>
    <definedName name="BEx3RQ10QIWBAPHALAA91BUUCM2X" localSheetId="16" hidden="1">#REF!</definedName>
    <definedName name="BEx3RQ10QIWBAPHALAA91BUUCM2X" hidden="1">#REF!</definedName>
    <definedName name="BEx3RV4E1WT43SZBUN09RTB8EK1O" localSheetId="19" hidden="1">#REF!</definedName>
    <definedName name="BEx3RV4E1WT43SZBUN09RTB8EK1O" localSheetId="27" hidden="1">#REF!</definedName>
    <definedName name="BEx3RV4E1WT43SZBUN09RTB8EK1O" localSheetId="18" hidden="1">#REF!</definedName>
    <definedName name="BEx3RV4E1WT43SZBUN09RTB8EK1O" localSheetId="30" hidden="1">#REF!</definedName>
    <definedName name="BEx3RV4E1WT43SZBUN09RTB8EK1O" localSheetId="4" hidden="1">#REF!</definedName>
    <definedName name="BEx3RV4E1WT43SZBUN09RTB8EK1O" localSheetId="14" hidden="1">#REF!</definedName>
    <definedName name="BEx3RV4E1WT43SZBUN09RTB8EK1O" localSheetId="6" hidden="1">#REF!</definedName>
    <definedName name="BEx3RV4E1WT43SZBUN09RTB8EK1O" localSheetId="7" hidden="1">#REF!</definedName>
    <definedName name="BEx3RV4E1WT43SZBUN09RTB8EK1O" localSheetId="8" hidden="1">#REF!</definedName>
    <definedName name="BEx3RV4E1WT43SZBUN09RTB8EK1O" localSheetId="9" hidden="1">#REF!</definedName>
    <definedName name="BEx3RV4E1WT43SZBUN09RTB8EK1O" localSheetId="10" hidden="1">#REF!</definedName>
    <definedName name="BEx3RV4E1WT43SZBUN09RTB8EK1O" localSheetId="11" hidden="1">#REF!</definedName>
    <definedName name="BEx3RV4E1WT43SZBUN09RTB8EK1O" localSheetId="12" hidden="1">#REF!</definedName>
    <definedName name="BEx3RV4E1WT43SZBUN09RTB8EK1O" localSheetId="13" hidden="1">#REF!</definedName>
    <definedName name="BEx3RV4E1WT43SZBUN09RTB8EK1O" localSheetId="17" hidden="1">#REF!</definedName>
    <definedName name="BEx3RV4E1WT43SZBUN09RTB8EK1O" localSheetId="16" hidden="1">#REF!</definedName>
    <definedName name="BEx3RV4E1WT43SZBUN09RTB8EK1O" hidden="1">#REF!</definedName>
    <definedName name="BEx3RXYU0QLFXSFTM5EB20GD03W5" localSheetId="19" hidden="1">#REF!</definedName>
    <definedName name="BEx3RXYU0QLFXSFTM5EB20GD03W5" localSheetId="27" hidden="1">#REF!</definedName>
    <definedName name="BEx3RXYU0QLFXSFTM5EB20GD03W5" localSheetId="18" hidden="1">#REF!</definedName>
    <definedName name="BEx3RXYU0QLFXSFTM5EB20GD03W5" localSheetId="30" hidden="1">#REF!</definedName>
    <definedName name="BEx3RXYU0QLFXSFTM5EB20GD03W5" localSheetId="4" hidden="1">#REF!</definedName>
    <definedName name="BEx3RXYU0QLFXSFTM5EB20GD03W5" localSheetId="14" hidden="1">#REF!</definedName>
    <definedName name="BEx3RXYU0QLFXSFTM5EB20GD03W5" localSheetId="6" hidden="1">#REF!</definedName>
    <definedName name="BEx3RXYU0QLFXSFTM5EB20GD03W5" localSheetId="7" hidden="1">#REF!</definedName>
    <definedName name="BEx3RXYU0QLFXSFTM5EB20GD03W5" localSheetId="8" hidden="1">#REF!</definedName>
    <definedName name="BEx3RXYU0QLFXSFTM5EB20GD03W5" localSheetId="9" hidden="1">#REF!</definedName>
    <definedName name="BEx3RXYU0QLFXSFTM5EB20GD03W5" localSheetId="10" hidden="1">#REF!</definedName>
    <definedName name="BEx3RXYU0QLFXSFTM5EB20GD03W5" localSheetId="11" hidden="1">#REF!</definedName>
    <definedName name="BEx3RXYU0QLFXSFTM5EB20GD03W5" localSheetId="12" hidden="1">#REF!</definedName>
    <definedName name="BEx3RXYU0QLFXSFTM5EB20GD03W5" localSheetId="13" hidden="1">#REF!</definedName>
    <definedName name="BEx3RXYU0QLFXSFTM5EB20GD03W5" localSheetId="17" hidden="1">#REF!</definedName>
    <definedName name="BEx3RXYU0QLFXSFTM5EB20GD03W5" localSheetId="16" hidden="1">#REF!</definedName>
    <definedName name="BEx3RXYU0QLFXSFTM5EB20GD03W5" hidden="1">#REF!</definedName>
    <definedName name="BEx3RYKLC3QQO3XTUN7BEW2AQL98" localSheetId="19" hidden="1">#REF!</definedName>
    <definedName name="BEx3RYKLC3QQO3XTUN7BEW2AQL98" localSheetId="27" hidden="1">#REF!</definedName>
    <definedName name="BEx3RYKLC3QQO3XTUN7BEW2AQL98" localSheetId="18" hidden="1">#REF!</definedName>
    <definedName name="BEx3RYKLC3QQO3XTUN7BEW2AQL98" localSheetId="30" hidden="1">#REF!</definedName>
    <definedName name="BEx3RYKLC3QQO3XTUN7BEW2AQL98" localSheetId="4" hidden="1">#REF!</definedName>
    <definedName name="BEx3RYKLC3QQO3XTUN7BEW2AQL98" localSheetId="14" hidden="1">#REF!</definedName>
    <definedName name="BEx3RYKLC3QQO3XTUN7BEW2AQL98" localSheetId="6" hidden="1">#REF!</definedName>
    <definedName name="BEx3RYKLC3QQO3XTUN7BEW2AQL98" localSheetId="7" hidden="1">#REF!</definedName>
    <definedName name="BEx3RYKLC3QQO3XTUN7BEW2AQL98" localSheetId="8" hidden="1">#REF!</definedName>
    <definedName name="BEx3RYKLC3QQO3XTUN7BEW2AQL98" localSheetId="9" hidden="1">#REF!</definedName>
    <definedName name="BEx3RYKLC3QQO3XTUN7BEW2AQL98" localSheetId="10" hidden="1">#REF!</definedName>
    <definedName name="BEx3RYKLC3QQO3XTUN7BEW2AQL98" localSheetId="11" hidden="1">#REF!</definedName>
    <definedName name="BEx3RYKLC3QQO3XTUN7BEW2AQL98" localSheetId="12" hidden="1">#REF!</definedName>
    <definedName name="BEx3RYKLC3QQO3XTUN7BEW2AQL98" localSheetId="13" hidden="1">#REF!</definedName>
    <definedName name="BEx3RYKLC3QQO3XTUN7BEW2AQL98" localSheetId="17" hidden="1">#REF!</definedName>
    <definedName name="BEx3RYKLC3QQO3XTUN7BEW2AQL98" localSheetId="16" hidden="1">#REF!</definedName>
    <definedName name="BEx3RYKLC3QQO3XTUN7BEW2AQL98" hidden="1">#REF!</definedName>
    <definedName name="BEx3S37QNFSKW3DGRH5YVVEZLJI7" localSheetId="19" hidden="1">#REF!</definedName>
    <definedName name="BEx3S37QNFSKW3DGRH5YVVEZLJI7" localSheetId="27" hidden="1">#REF!</definedName>
    <definedName name="BEx3S37QNFSKW3DGRH5YVVEZLJI7" localSheetId="18" hidden="1">#REF!</definedName>
    <definedName name="BEx3S37QNFSKW3DGRH5YVVEZLJI7" localSheetId="30" hidden="1">#REF!</definedName>
    <definedName name="BEx3S37QNFSKW3DGRH5YVVEZLJI7" localSheetId="4" hidden="1">#REF!</definedName>
    <definedName name="BEx3S37QNFSKW3DGRH5YVVEZLJI7" localSheetId="14" hidden="1">#REF!</definedName>
    <definedName name="BEx3S37QNFSKW3DGRH5YVVEZLJI7" localSheetId="6" hidden="1">#REF!</definedName>
    <definedName name="BEx3S37QNFSKW3DGRH5YVVEZLJI7" localSheetId="7" hidden="1">#REF!</definedName>
    <definedName name="BEx3S37QNFSKW3DGRH5YVVEZLJI7" localSheetId="8" hidden="1">#REF!</definedName>
    <definedName name="BEx3S37QNFSKW3DGRH5YVVEZLJI7" localSheetId="9" hidden="1">#REF!</definedName>
    <definedName name="BEx3S37QNFSKW3DGRH5YVVEZLJI7" localSheetId="10" hidden="1">#REF!</definedName>
    <definedName name="BEx3S37QNFSKW3DGRH5YVVEZLJI7" localSheetId="11" hidden="1">#REF!</definedName>
    <definedName name="BEx3S37QNFSKW3DGRH5YVVEZLJI7" localSheetId="12" hidden="1">#REF!</definedName>
    <definedName name="BEx3S37QNFSKW3DGRH5YVVEZLJI7" localSheetId="13" hidden="1">#REF!</definedName>
    <definedName name="BEx3S37QNFSKW3DGRH5YVVEZLJI7" localSheetId="17" hidden="1">#REF!</definedName>
    <definedName name="BEx3S37QNFSKW3DGRH5YVVEZLJI7" localSheetId="16" hidden="1">#REF!</definedName>
    <definedName name="BEx3S37QNFSKW3DGRH5YVVEZLJI7" hidden="1">#REF!</definedName>
    <definedName name="BEx3SICJ45BYT6FHBER86PJT25FC" localSheetId="19" hidden="1">#REF!</definedName>
    <definedName name="BEx3SICJ45BYT6FHBER86PJT25FC" localSheetId="27" hidden="1">#REF!</definedName>
    <definedName name="BEx3SICJ45BYT6FHBER86PJT25FC" localSheetId="18" hidden="1">#REF!</definedName>
    <definedName name="BEx3SICJ45BYT6FHBER86PJT25FC" localSheetId="30" hidden="1">#REF!</definedName>
    <definedName name="BEx3SICJ45BYT6FHBER86PJT25FC" localSheetId="4" hidden="1">#REF!</definedName>
    <definedName name="BEx3SICJ45BYT6FHBER86PJT25FC" localSheetId="14" hidden="1">#REF!</definedName>
    <definedName name="BEx3SICJ45BYT6FHBER86PJT25FC" localSheetId="6" hidden="1">#REF!</definedName>
    <definedName name="BEx3SICJ45BYT6FHBER86PJT25FC" localSheetId="7" hidden="1">#REF!</definedName>
    <definedName name="BEx3SICJ45BYT6FHBER86PJT25FC" localSheetId="8" hidden="1">#REF!</definedName>
    <definedName name="BEx3SICJ45BYT6FHBER86PJT25FC" localSheetId="9" hidden="1">#REF!</definedName>
    <definedName name="BEx3SICJ45BYT6FHBER86PJT25FC" localSheetId="10" hidden="1">#REF!</definedName>
    <definedName name="BEx3SICJ45BYT6FHBER86PJT25FC" localSheetId="11" hidden="1">#REF!</definedName>
    <definedName name="BEx3SICJ45BYT6FHBER86PJT25FC" localSheetId="12" hidden="1">#REF!</definedName>
    <definedName name="BEx3SICJ45BYT6FHBER86PJT25FC" localSheetId="13" hidden="1">#REF!</definedName>
    <definedName name="BEx3SICJ45BYT6FHBER86PJT25FC" localSheetId="17" hidden="1">#REF!</definedName>
    <definedName name="BEx3SICJ45BYT6FHBER86PJT25FC" localSheetId="16" hidden="1">#REF!</definedName>
    <definedName name="BEx3SICJ45BYT6FHBER86PJT25FC" hidden="1">#REF!</definedName>
    <definedName name="BEx3SMUCMJVGQ2H4EHQI5ZFHEF0P" localSheetId="19" hidden="1">#REF!</definedName>
    <definedName name="BEx3SMUCMJVGQ2H4EHQI5ZFHEF0P" localSheetId="27" hidden="1">#REF!</definedName>
    <definedName name="BEx3SMUCMJVGQ2H4EHQI5ZFHEF0P" localSheetId="18" hidden="1">#REF!</definedName>
    <definedName name="BEx3SMUCMJVGQ2H4EHQI5ZFHEF0P" localSheetId="30" hidden="1">#REF!</definedName>
    <definedName name="BEx3SMUCMJVGQ2H4EHQI5ZFHEF0P" localSheetId="4" hidden="1">#REF!</definedName>
    <definedName name="BEx3SMUCMJVGQ2H4EHQI5ZFHEF0P" localSheetId="14" hidden="1">#REF!</definedName>
    <definedName name="BEx3SMUCMJVGQ2H4EHQI5ZFHEF0P" localSheetId="6" hidden="1">#REF!</definedName>
    <definedName name="BEx3SMUCMJVGQ2H4EHQI5ZFHEF0P" localSheetId="7" hidden="1">#REF!</definedName>
    <definedName name="BEx3SMUCMJVGQ2H4EHQI5ZFHEF0P" localSheetId="8" hidden="1">#REF!</definedName>
    <definedName name="BEx3SMUCMJVGQ2H4EHQI5ZFHEF0P" localSheetId="9" hidden="1">#REF!</definedName>
    <definedName name="BEx3SMUCMJVGQ2H4EHQI5ZFHEF0P" localSheetId="10" hidden="1">#REF!</definedName>
    <definedName name="BEx3SMUCMJVGQ2H4EHQI5ZFHEF0P" localSheetId="11" hidden="1">#REF!</definedName>
    <definedName name="BEx3SMUCMJVGQ2H4EHQI5ZFHEF0P" localSheetId="12" hidden="1">#REF!</definedName>
    <definedName name="BEx3SMUCMJVGQ2H4EHQI5ZFHEF0P" localSheetId="13" hidden="1">#REF!</definedName>
    <definedName name="BEx3SMUCMJVGQ2H4EHQI5ZFHEF0P" localSheetId="17" hidden="1">#REF!</definedName>
    <definedName name="BEx3SMUCMJVGQ2H4EHQI5ZFHEF0P" localSheetId="16" hidden="1">#REF!</definedName>
    <definedName name="BEx3SMUCMJVGQ2H4EHQI5ZFHEF0P" hidden="1">#REF!</definedName>
    <definedName name="BEx3SN56F03CPDRDA7LZ763V0N4I" localSheetId="19" hidden="1">#REF!</definedName>
    <definedName name="BEx3SN56F03CPDRDA7LZ763V0N4I" localSheetId="27" hidden="1">#REF!</definedName>
    <definedName name="BEx3SN56F03CPDRDA7LZ763V0N4I" localSheetId="18" hidden="1">#REF!</definedName>
    <definedName name="BEx3SN56F03CPDRDA7LZ763V0N4I" localSheetId="30" hidden="1">#REF!</definedName>
    <definedName name="BEx3SN56F03CPDRDA7LZ763V0N4I" localSheetId="4" hidden="1">#REF!</definedName>
    <definedName name="BEx3SN56F03CPDRDA7LZ763V0N4I" localSheetId="14" hidden="1">#REF!</definedName>
    <definedName name="BEx3SN56F03CPDRDA7LZ763V0N4I" localSheetId="6" hidden="1">#REF!</definedName>
    <definedName name="BEx3SN56F03CPDRDA7LZ763V0N4I" localSheetId="7" hidden="1">#REF!</definedName>
    <definedName name="BEx3SN56F03CPDRDA7LZ763V0N4I" localSheetId="8" hidden="1">#REF!</definedName>
    <definedName name="BEx3SN56F03CPDRDA7LZ763V0N4I" localSheetId="9" hidden="1">#REF!</definedName>
    <definedName name="BEx3SN56F03CPDRDA7LZ763V0N4I" localSheetId="10" hidden="1">#REF!</definedName>
    <definedName name="BEx3SN56F03CPDRDA7LZ763V0N4I" localSheetId="11" hidden="1">#REF!</definedName>
    <definedName name="BEx3SN56F03CPDRDA7LZ763V0N4I" localSheetId="12" hidden="1">#REF!</definedName>
    <definedName name="BEx3SN56F03CPDRDA7LZ763V0N4I" localSheetId="13" hidden="1">#REF!</definedName>
    <definedName name="BEx3SN56F03CPDRDA7LZ763V0N4I" localSheetId="17" hidden="1">#REF!</definedName>
    <definedName name="BEx3SN56F03CPDRDA7LZ763V0N4I" localSheetId="16" hidden="1">#REF!</definedName>
    <definedName name="BEx3SN56F03CPDRDA7LZ763V0N4I" hidden="1">#REF!</definedName>
    <definedName name="BEx3SPE6N1ORXPRCDL3JPZD73Z9F" localSheetId="19" hidden="1">#REF!</definedName>
    <definedName name="BEx3SPE6N1ORXPRCDL3JPZD73Z9F" localSheetId="27" hidden="1">#REF!</definedName>
    <definedName name="BEx3SPE6N1ORXPRCDL3JPZD73Z9F" localSheetId="18" hidden="1">#REF!</definedName>
    <definedName name="BEx3SPE6N1ORXPRCDL3JPZD73Z9F" localSheetId="30" hidden="1">#REF!</definedName>
    <definedName name="BEx3SPE6N1ORXPRCDL3JPZD73Z9F" localSheetId="4" hidden="1">#REF!</definedName>
    <definedName name="BEx3SPE6N1ORXPRCDL3JPZD73Z9F" localSheetId="14" hidden="1">#REF!</definedName>
    <definedName name="BEx3SPE6N1ORXPRCDL3JPZD73Z9F" localSheetId="6" hidden="1">#REF!</definedName>
    <definedName name="BEx3SPE6N1ORXPRCDL3JPZD73Z9F" localSheetId="7" hidden="1">#REF!</definedName>
    <definedName name="BEx3SPE6N1ORXPRCDL3JPZD73Z9F" localSheetId="8" hidden="1">#REF!</definedName>
    <definedName name="BEx3SPE6N1ORXPRCDL3JPZD73Z9F" localSheetId="9" hidden="1">#REF!</definedName>
    <definedName name="BEx3SPE6N1ORXPRCDL3JPZD73Z9F" localSheetId="10" hidden="1">#REF!</definedName>
    <definedName name="BEx3SPE6N1ORXPRCDL3JPZD73Z9F" localSheetId="11" hidden="1">#REF!</definedName>
    <definedName name="BEx3SPE6N1ORXPRCDL3JPZD73Z9F" localSheetId="12" hidden="1">#REF!</definedName>
    <definedName name="BEx3SPE6N1ORXPRCDL3JPZD73Z9F" localSheetId="13" hidden="1">#REF!</definedName>
    <definedName name="BEx3SPE6N1ORXPRCDL3JPZD73Z9F" localSheetId="17" hidden="1">#REF!</definedName>
    <definedName name="BEx3SPE6N1ORXPRCDL3JPZD73Z9F" localSheetId="16" hidden="1">#REF!</definedName>
    <definedName name="BEx3SPE6N1ORXPRCDL3JPZD73Z9F" hidden="1">#REF!</definedName>
    <definedName name="BEx3T29ZTULQE0OMSMWUMZDU9ZZ0" localSheetId="19" hidden="1">#REF!</definedName>
    <definedName name="BEx3T29ZTULQE0OMSMWUMZDU9ZZ0" localSheetId="27" hidden="1">#REF!</definedName>
    <definedName name="BEx3T29ZTULQE0OMSMWUMZDU9ZZ0" localSheetId="18" hidden="1">#REF!</definedName>
    <definedName name="BEx3T29ZTULQE0OMSMWUMZDU9ZZ0" localSheetId="30" hidden="1">#REF!</definedName>
    <definedName name="BEx3T29ZTULQE0OMSMWUMZDU9ZZ0" localSheetId="4" hidden="1">#REF!</definedName>
    <definedName name="BEx3T29ZTULQE0OMSMWUMZDU9ZZ0" localSheetId="14" hidden="1">#REF!</definedName>
    <definedName name="BEx3T29ZTULQE0OMSMWUMZDU9ZZ0" localSheetId="6" hidden="1">#REF!</definedName>
    <definedName name="BEx3T29ZTULQE0OMSMWUMZDU9ZZ0" localSheetId="7" hidden="1">#REF!</definedName>
    <definedName name="BEx3T29ZTULQE0OMSMWUMZDU9ZZ0" localSheetId="8" hidden="1">#REF!</definedName>
    <definedName name="BEx3T29ZTULQE0OMSMWUMZDU9ZZ0" localSheetId="9" hidden="1">#REF!</definedName>
    <definedName name="BEx3T29ZTULQE0OMSMWUMZDU9ZZ0" localSheetId="10" hidden="1">#REF!</definedName>
    <definedName name="BEx3T29ZTULQE0OMSMWUMZDU9ZZ0" localSheetId="11" hidden="1">#REF!</definedName>
    <definedName name="BEx3T29ZTULQE0OMSMWUMZDU9ZZ0" localSheetId="12" hidden="1">#REF!</definedName>
    <definedName name="BEx3T29ZTULQE0OMSMWUMZDU9ZZ0" localSheetId="13" hidden="1">#REF!</definedName>
    <definedName name="BEx3T29ZTULQE0OMSMWUMZDU9ZZ0" localSheetId="17" hidden="1">#REF!</definedName>
    <definedName name="BEx3T29ZTULQE0OMSMWUMZDU9ZZ0" localSheetId="16" hidden="1">#REF!</definedName>
    <definedName name="BEx3T29ZTULQE0OMSMWUMZDU9ZZ0" hidden="1">#REF!</definedName>
    <definedName name="BEx3T6MJ1QDJ929WMUDVZ0O3UW0Y" localSheetId="19" hidden="1">#REF!</definedName>
    <definedName name="BEx3T6MJ1QDJ929WMUDVZ0O3UW0Y" localSheetId="27" hidden="1">#REF!</definedName>
    <definedName name="BEx3T6MJ1QDJ929WMUDVZ0O3UW0Y" localSheetId="18" hidden="1">#REF!</definedName>
    <definedName name="BEx3T6MJ1QDJ929WMUDVZ0O3UW0Y" localSheetId="30" hidden="1">#REF!</definedName>
    <definedName name="BEx3T6MJ1QDJ929WMUDVZ0O3UW0Y" localSheetId="4" hidden="1">#REF!</definedName>
    <definedName name="BEx3T6MJ1QDJ929WMUDVZ0O3UW0Y" localSheetId="14" hidden="1">#REF!</definedName>
    <definedName name="BEx3T6MJ1QDJ929WMUDVZ0O3UW0Y" localSheetId="6" hidden="1">#REF!</definedName>
    <definedName name="BEx3T6MJ1QDJ929WMUDVZ0O3UW0Y" localSheetId="7" hidden="1">#REF!</definedName>
    <definedName name="BEx3T6MJ1QDJ929WMUDVZ0O3UW0Y" localSheetId="8" hidden="1">#REF!</definedName>
    <definedName name="BEx3T6MJ1QDJ929WMUDVZ0O3UW0Y" localSheetId="9" hidden="1">#REF!</definedName>
    <definedName name="BEx3T6MJ1QDJ929WMUDVZ0O3UW0Y" localSheetId="10" hidden="1">#REF!</definedName>
    <definedName name="BEx3T6MJ1QDJ929WMUDVZ0O3UW0Y" localSheetId="11" hidden="1">#REF!</definedName>
    <definedName name="BEx3T6MJ1QDJ929WMUDVZ0O3UW0Y" localSheetId="12" hidden="1">#REF!</definedName>
    <definedName name="BEx3T6MJ1QDJ929WMUDVZ0O3UW0Y" localSheetId="13" hidden="1">#REF!</definedName>
    <definedName name="BEx3T6MJ1QDJ929WMUDVZ0O3UW0Y" localSheetId="17" hidden="1">#REF!</definedName>
    <definedName name="BEx3T6MJ1QDJ929WMUDVZ0O3UW0Y" localSheetId="16" hidden="1">#REF!</definedName>
    <definedName name="BEx3T6MJ1QDJ929WMUDVZ0O3UW0Y" hidden="1">#REF!</definedName>
    <definedName name="BEx3TD7WH1NN1OH0MRS4T8ENRU32" localSheetId="19" hidden="1">#REF!</definedName>
    <definedName name="BEx3TD7WH1NN1OH0MRS4T8ENRU32" localSheetId="27" hidden="1">#REF!</definedName>
    <definedName name="BEx3TD7WH1NN1OH0MRS4T8ENRU32" localSheetId="18" hidden="1">#REF!</definedName>
    <definedName name="BEx3TD7WH1NN1OH0MRS4T8ENRU32" localSheetId="30" hidden="1">#REF!</definedName>
    <definedName name="BEx3TD7WH1NN1OH0MRS4T8ENRU32" localSheetId="4" hidden="1">#REF!</definedName>
    <definedName name="BEx3TD7WH1NN1OH0MRS4T8ENRU32" localSheetId="14" hidden="1">#REF!</definedName>
    <definedName name="BEx3TD7WH1NN1OH0MRS4T8ENRU32" localSheetId="6" hidden="1">#REF!</definedName>
    <definedName name="BEx3TD7WH1NN1OH0MRS4T8ENRU32" localSheetId="7" hidden="1">#REF!</definedName>
    <definedName name="BEx3TD7WH1NN1OH0MRS4T8ENRU32" localSheetId="8" hidden="1">#REF!</definedName>
    <definedName name="BEx3TD7WH1NN1OH0MRS4T8ENRU32" localSheetId="9" hidden="1">#REF!</definedName>
    <definedName name="BEx3TD7WH1NN1OH0MRS4T8ENRU32" localSheetId="10" hidden="1">#REF!</definedName>
    <definedName name="BEx3TD7WH1NN1OH0MRS4T8ENRU32" localSheetId="11" hidden="1">#REF!</definedName>
    <definedName name="BEx3TD7WH1NN1OH0MRS4T8ENRU32" localSheetId="12" hidden="1">#REF!</definedName>
    <definedName name="BEx3TD7WH1NN1OH0MRS4T8ENRU32" localSheetId="13" hidden="1">#REF!</definedName>
    <definedName name="BEx3TD7WH1NN1OH0MRS4T8ENRU32" localSheetId="17" hidden="1">#REF!</definedName>
    <definedName name="BEx3TD7WH1NN1OH0MRS4T8ENRU32" localSheetId="16" hidden="1">#REF!</definedName>
    <definedName name="BEx3TD7WH1NN1OH0MRS4T8ENRU32" hidden="1">#REF!</definedName>
    <definedName name="BEx3TPCSI16OAB2L9M9IULQMQ9J9" localSheetId="19" hidden="1">#REF!</definedName>
    <definedName name="BEx3TPCSI16OAB2L9M9IULQMQ9J9" localSheetId="27" hidden="1">#REF!</definedName>
    <definedName name="BEx3TPCSI16OAB2L9M9IULQMQ9J9" localSheetId="18" hidden="1">#REF!</definedName>
    <definedName name="BEx3TPCSI16OAB2L9M9IULQMQ9J9" localSheetId="30" hidden="1">#REF!</definedName>
    <definedName name="BEx3TPCSI16OAB2L9M9IULQMQ9J9" localSheetId="4" hidden="1">#REF!</definedName>
    <definedName name="BEx3TPCSI16OAB2L9M9IULQMQ9J9" localSheetId="14" hidden="1">#REF!</definedName>
    <definedName name="BEx3TPCSI16OAB2L9M9IULQMQ9J9" localSheetId="6" hidden="1">#REF!</definedName>
    <definedName name="BEx3TPCSI16OAB2L9M9IULQMQ9J9" localSheetId="7" hidden="1">#REF!</definedName>
    <definedName name="BEx3TPCSI16OAB2L9M9IULQMQ9J9" localSheetId="8" hidden="1">#REF!</definedName>
    <definedName name="BEx3TPCSI16OAB2L9M9IULQMQ9J9" localSheetId="9" hidden="1">#REF!</definedName>
    <definedName name="BEx3TPCSI16OAB2L9M9IULQMQ9J9" localSheetId="10" hidden="1">#REF!</definedName>
    <definedName name="BEx3TPCSI16OAB2L9M9IULQMQ9J9" localSheetId="11" hidden="1">#REF!</definedName>
    <definedName name="BEx3TPCSI16OAB2L9M9IULQMQ9J9" localSheetId="12" hidden="1">#REF!</definedName>
    <definedName name="BEx3TPCSI16OAB2L9M9IULQMQ9J9" localSheetId="13" hidden="1">#REF!</definedName>
    <definedName name="BEx3TPCSI16OAB2L9M9IULQMQ9J9" localSheetId="17" hidden="1">#REF!</definedName>
    <definedName name="BEx3TPCSI16OAB2L9M9IULQMQ9J9" localSheetId="16" hidden="1">#REF!</definedName>
    <definedName name="BEx3TPCSI16OAB2L9M9IULQMQ9J9" hidden="1">#REF!</definedName>
    <definedName name="BEx3TQ3SFJB2WTCV0OXDE56FB46K" localSheetId="19" hidden="1">#REF!</definedName>
    <definedName name="BEx3TQ3SFJB2WTCV0OXDE56FB46K" localSheetId="27" hidden="1">#REF!</definedName>
    <definedName name="BEx3TQ3SFJB2WTCV0OXDE56FB46K" localSheetId="18" hidden="1">#REF!</definedName>
    <definedName name="BEx3TQ3SFJB2WTCV0OXDE56FB46K" localSheetId="30" hidden="1">#REF!</definedName>
    <definedName name="BEx3TQ3SFJB2WTCV0OXDE56FB46K" localSheetId="4" hidden="1">#REF!</definedName>
    <definedName name="BEx3TQ3SFJB2WTCV0OXDE56FB46K" localSheetId="14" hidden="1">#REF!</definedName>
    <definedName name="BEx3TQ3SFJB2WTCV0OXDE56FB46K" localSheetId="6" hidden="1">#REF!</definedName>
    <definedName name="BEx3TQ3SFJB2WTCV0OXDE56FB46K" localSheetId="7" hidden="1">#REF!</definedName>
    <definedName name="BEx3TQ3SFJB2WTCV0OXDE56FB46K" localSheetId="8" hidden="1">#REF!</definedName>
    <definedName name="BEx3TQ3SFJB2WTCV0OXDE56FB46K" localSheetId="9" hidden="1">#REF!</definedName>
    <definedName name="BEx3TQ3SFJB2WTCV0OXDE56FB46K" localSheetId="10" hidden="1">#REF!</definedName>
    <definedName name="BEx3TQ3SFJB2WTCV0OXDE56FB46K" localSheetId="11" hidden="1">#REF!</definedName>
    <definedName name="BEx3TQ3SFJB2WTCV0OXDE56FB46K" localSheetId="12" hidden="1">#REF!</definedName>
    <definedName name="BEx3TQ3SFJB2WTCV0OXDE56FB46K" localSheetId="13" hidden="1">#REF!</definedName>
    <definedName name="BEx3TQ3SFJB2WTCV0OXDE56FB46K" localSheetId="17" hidden="1">#REF!</definedName>
    <definedName name="BEx3TQ3SFJB2WTCV0OXDE56FB46K" localSheetId="16" hidden="1">#REF!</definedName>
    <definedName name="BEx3TQ3SFJB2WTCV0OXDE56FB46K" hidden="1">#REF!</definedName>
    <definedName name="BEx3TX59M3456DDBXWFJ8X2TU37A" localSheetId="19" hidden="1">#REF!</definedName>
    <definedName name="BEx3TX59M3456DDBXWFJ8X2TU37A" localSheetId="27" hidden="1">#REF!</definedName>
    <definedName name="BEx3TX59M3456DDBXWFJ8X2TU37A" localSheetId="18" hidden="1">#REF!</definedName>
    <definedName name="BEx3TX59M3456DDBXWFJ8X2TU37A" localSheetId="30" hidden="1">#REF!</definedName>
    <definedName name="BEx3TX59M3456DDBXWFJ8X2TU37A" localSheetId="4" hidden="1">#REF!</definedName>
    <definedName name="BEx3TX59M3456DDBXWFJ8X2TU37A" localSheetId="14" hidden="1">#REF!</definedName>
    <definedName name="BEx3TX59M3456DDBXWFJ8X2TU37A" localSheetId="6" hidden="1">#REF!</definedName>
    <definedName name="BEx3TX59M3456DDBXWFJ8X2TU37A" localSheetId="7" hidden="1">#REF!</definedName>
    <definedName name="BEx3TX59M3456DDBXWFJ8X2TU37A" localSheetId="8" hidden="1">#REF!</definedName>
    <definedName name="BEx3TX59M3456DDBXWFJ8X2TU37A" localSheetId="9" hidden="1">#REF!</definedName>
    <definedName name="BEx3TX59M3456DDBXWFJ8X2TU37A" localSheetId="10" hidden="1">#REF!</definedName>
    <definedName name="BEx3TX59M3456DDBXWFJ8X2TU37A" localSheetId="11" hidden="1">#REF!</definedName>
    <definedName name="BEx3TX59M3456DDBXWFJ8X2TU37A" localSheetId="12" hidden="1">#REF!</definedName>
    <definedName name="BEx3TX59M3456DDBXWFJ8X2TU37A" localSheetId="13" hidden="1">#REF!</definedName>
    <definedName name="BEx3TX59M3456DDBXWFJ8X2TU37A" localSheetId="17" hidden="1">#REF!</definedName>
    <definedName name="BEx3TX59M3456DDBXWFJ8X2TU37A" localSheetId="16" hidden="1">#REF!</definedName>
    <definedName name="BEx3TX59M3456DDBXWFJ8X2TU37A" hidden="1">#REF!</definedName>
    <definedName name="BEx3U2UBY80GPGSTYFGI6F8TPKCV" localSheetId="19" hidden="1">#REF!</definedName>
    <definedName name="BEx3U2UBY80GPGSTYFGI6F8TPKCV" localSheetId="27" hidden="1">#REF!</definedName>
    <definedName name="BEx3U2UBY80GPGSTYFGI6F8TPKCV" localSheetId="18" hidden="1">#REF!</definedName>
    <definedName name="BEx3U2UBY80GPGSTYFGI6F8TPKCV" localSheetId="30" hidden="1">#REF!</definedName>
    <definedName name="BEx3U2UBY80GPGSTYFGI6F8TPKCV" localSheetId="4" hidden="1">#REF!</definedName>
    <definedName name="BEx3U2UBY80GPGSTYFGI6F8TPKCV" localSheetId="14" hidden="1">#REF!</definedName>
    <definedName name="BEx3U2UBY80GPGSTYFGI6F8TPKCV" localSheetId="6" hidden="1">#REF!</definedName>
    <definedName name="BEx3U2UBY80GPGSTYFGI6F8TPKCV" localSheetId="7" hidden="1">#REF!</definedName>
    <definedName name="BEx3U2UBY80GPGSTYFGI6F8TPKCV" localSheetId="8" hidden="1">#REF!</definedName>
    <definedName name="BEx3U2UBY80GPGSTYFGI6F8TPKCV" localSheetId="9" hidden="1">#REF!</definedName>
    <definedName name="BEx3U2UBY80GPGSTYFGI6F8TPKCV" localSheetId="10" hidden="1">#REF!</definedName>
    <definedName name="BEx3U2UBY80GPGSTYFGI6F8TPKCV" localSheetId="11" hidden="1">#REF!</definedName>
    <definedName name="BEx3U2UBY80GPGSTYFGI6F8TPKCV" localSheetId="12" hidden="1">#REF!</definedName>
    <definedName name="BEx3U2UBY80GPGSTYFGI6F8TPKCV" localSheetId="13" hidden="1">#REF!</definedName>
    <definedName name="BEx3U2UBY80GPGSTYFGI6F8TPKCV" localSheetId="17" hidden="1">#REF!</definedName>
    <definedName name="BEx3U2UBY80GPGSTYFGI6F8TPKCV" localSheetId="16" hidden="1">#REF!</definedName>
    <definedName name="BEx3U2UBY80GPGSTYFGI6F8TPKCV" hidden="1">#REF!</definedName>
    <definedName name="BEx3U64YUOZ419BAJS2W78UMATAW" localSheetId="19" hidden="1">#REF!</definedName>
    <definedName name="BEx3U64YUOZ419BAJS2W78UMATAW" localSheetId="27" hidden="1">#REF!</definedName>
    <definedName name="BEx3U64YUOZ419BAJS2W78UMATAW" localSheetId="18" hidden="1">#REF!</definedName>
    <definedName name="BEx3U64YUOZ419BAJS2W78UMATAW" localSheetId="30" hidden="1">#REF!</definedName>
    <definedName name="BEx3U64YUOZ419BAJS2W78UMATAW" localSheetId="4" hidden="1">#REF!</definedName>
    <definedName name="BEx3U64YUOZ419BAJS2W78UMATAW" localSheetId="14" hidden="1">#REF!</definedName>
    <definedName name="BEx3U64YUOZ419BAJS2W78UMATAW" localSheetId="6" hidden="1">#REF!</definedName>
    <definedName name="BEx3U64YUOZ419BAJS2W78UMATAW" localSheetId="7" hidden="1">#REF!</definedName>
    <definedName name="BEx3U64YUOZ419BAJS2W78UMATAW" localSheetId="8" hidden="1">#REF!</definedName>
    <definedName name="BEx3U64YUOZ419BAJS2W78UMATAW" localSheetId="9" hidden="1">#REF!</definedName>
    <definedName name="BEx3U64YUOZ419BAJS2W78UMATAW" localSheetId="10" hidden="1">#REF!</definedName>
    <definedName name="BEx3U64YUOZ419BAJS2W78UMATAW" localSheetId="11" hidden="1">#REF!</definedName>
    <definedName name="BEx3U64YUOZ419BAJS2W78UMATAW" localSheetId="12" hidden="1">#REF!</definedName>
    <definedName name="BEx3U64YUOZ419BAJS2W78UMATAW" localSheetId="13" hidden="1">#REF!</definedName>
    <definedName name="BEx3U64YUOZ419BAJS2W78UMATAW" localSheetId="17" hidden="1">#REF!</definedName>
    <definedName name="BEx3U64YUOZ419BAJS2W78UMATAW" localSheetId="16" hidden="1">#REF!</definedName>
    <definedName name="BEx3U64YUOZ419BAJS2W78UMATAW" hidden="1">#REF!</definedName>
    <definedName name="BEx3U94WCEA5DKMWBEX1GU0LKYG2" localSheetId="19" hidden="1">#REF!</definedName>
    <definedName name="BEx3U94WCEA5DKMWBEX1GU0LKYG2" localSheetId="27" hidden="1">#REF!</definedName>
    <definedName name="BEx3U94WCEA5DKMWBEX1GU0LKYG2" localSheetId="18" hidden="1">#REF!</definedName>
    <definedName name="BEx3U94WCEA5DKMWBEX1GU0LKYG2" localSheetId="30" hidden="1">#REF!</definedName>
    <definedName name="BEx3U94WCEA5DKMWBEX1GU0LKYG2" localSheetId="4" hidden="1">#REF!</definedName>
    <definedName name="BEx3U94WCEA5DKMWBEX1GU0LKYG2" localSheetId="14" hidden="1">#REF!</definedName>
    <definedName name="BEx3U94WCEA5DKMWBEX1GU0LKYG2" localSheetId="6" hidden="1">#REF!</definedName>
    <definedName name="BEx3U94WCEA5DKMWBEX1GU0LKYG2" localSheetId="7" hidden="1">#REF!</definedName>
    <definedName name="BEx3U94WCEA5DKMWBEX1GU0LKYG2" localSheetId="8" hidden="1">#REF!</definedName>
    <definedName name="BEx3U94WCEA5DKMWBEX1GU0LKYG2" localSheetId="9" hidden="1">#REF!</definedName>
    <definedName name="BEx3U94WCEA5DKMWBEX1GU0LKYG2" localSheetId="10" hidden="1">#REF!</definedName>
    <definedName name="BEx3U94WCEA5DKMWBEX1GU0LKYG2" localSheetId="11" hidden="1">#REF!</definedName>
    <definedName name="BEx3U94WCEA5DKMWBEX1GU0LKYG2" localSheetId="12" hidden="1">#REF!</definedName>
    <definedName name="BEx3U94WCEA5DKMWBEX1GU0LKYG2" localSheetId="13" hidden="1">#REF!</definedName>
    <definedName name="BEx3U94WCEA5DKMWBEX1GU0LKYG2" localSheetId="17" hidden="1">#REF!</definedName>
    <definedName name="BEx3U94WCEA5DKMWBEX1GU0LKYG2" localSheetId="16" hidden="1">#REF!</definedName>
    <definedName name="BEx3U94WCEA5DKMWBEX1GU0LKYG2" hidden="1">#REF!</definedName>
    <definedName name="BEx3U9VZ8SQVYS6ZA038J7AP7ZGW" localSheetId="19" hidden="1">#REF!</definedName>
    <definedName name="BEx3U9VZ8SQVYS6ZA038J7AP7ZGW" localSheetId="27" hidden="1">#REF!</definedName>
    <definedName name="BEx3U9VZ8SQVYS6ZA038J7AP7ZGW" localSheetId="18" hidden="1">#REF!</definedName>
    <definedName name="BEx3U9VZ8SQVYS6ZA038J7AP7ZGW" localSheetId="30" hidden="1">#REF!</definedName>
    <definedName name="BEx3U9VZ8SQVYS6ZA038J7AP7ZGW" localSheetId="4" hidden="1">#REF!</definedName>
    <definedName name="BEx3U9VZ8SQVYS6ZA038J7AP7ZGW" localSheetId="14" hidden="1">#REF!</definedName>
    <definedName name="BEx3U9VZ8SQVYS6ZA038J7AP7ZGW" localSheetId="6" hidden="1">#REF!</definedName>
    <definedName name="BEx3U9VZ8SQVYS6ZA038J7AP7ZGW" localSheetId="7" hidden="1">#REF!</definedName>
    <definedName name="BEx3U9VZ8SQVYS6ZA038J7AP7ZGW" localSheetId="8" hidden="1">#REF!</definedName>
    <definedName name="BEx3U9VZ8SQVYS6ZA038J7AP7ZGW" localSheetId="9" hidden="1">#REF!</definedName>
    <definedName name="BEx3U9VZ8SQVYS6ZA038J7AP7ZGW" localSheetId="10" hidden="1">#REF!</definedName>
    <definedName name="BEx3U9VZ8SQVYS6ZA038J7AP7ZGW" localSheetId="11" hidden="1">#REF!</definedName>
    <definedName name="BEx3U9VZ8SQVYS6ZA038J7AP7ZGW" localSheetId="12" hidden="1">#REF!</definedName>
    <definedName name="BEx3U9VZ8SQVYS6ZA038J7AP7ZGW" localSheetId="13" hidden="1">#REF!</definedName>
    <definedName name="BEx3U9VZ8SQVYS6ZA038J7AP7ZGW" localSheetId="17" hidden="1">#REF!</definedName>
    <definedName name="BEx3U9VZ8SQVYS6ZA038J7AP7ZGW" localSheetId="16" hidden="1">#REF!</definedName>
    <definedName name="BEx3U9VZ8SQVYS6ZA038J7AP7ZGW" hidden="1">#REF!</definedName>
    <definedName name="BEx3UIQ5WRJBGNTFCCLOR4N7B1OQ" localSheetId="19" hidden="1">#REF!</definedName>
    <definedName name="BEx3UIQ5WRJBGNTFCCLOR4N7B1OQ" localSheetId="27" hidden="1">#REF!</definedName>
    <definedName name="BEx3UIQ5WRJBGNTFCCLOR4N7B1OQ" localSheetId="18" hidden="1">#REF!</definedName>
    <definedName name="BEx3UIQ5WRJBGNTFCCLOR4N7B1OQ" localSheetId="30" hidden="1">#REF!</definedName>
    <definedName name="BEx3UIQ5WRJBGNTFCCLOR4N7B1OQ" localSheetId="4" hidden="1">#REF!</definedName>
    <definedName name="BEx3UIQ5WRJBGNTFCCLOR4N7B1OQ" localSheetId="14" hidden="1">#REF!</definedName>
    <definedName name="BEx3UIQ5WRJBGNTFCCLOR4N7B1OQ" localSheetId="6" hidden="1">#REF!</definedName>
    <definedName name="BEx3UIQ5WRJBGNTFCCLOR4N7B1OQ" localSheetId="7" hidden="1">#REF!</definedName>
    <definedName name="BEx3UIQ5WRJBGNTFCCLOR4N7B1OQ" localSheetId="8" hidden="1">#REF!</definedName>
    <definedName name="BEx3UIQ5WRJBGNTFCCLOR4N7B1OQ" localSheetId="9" hidden="1">#REF!</definedName>
    <definedName name="BEx3UIQ5WRJBGNTFCCLOR4N7B1OQ" localSheetId="10" hidden="1">#REF!</definedName>
    <definedName name="BEx3UIQ5WRJBGNTFCCLOR4N7B1OQ" localSheetId="11" hidden="1">#REF!</definedName>
    <definedName name="BEx3UIQ5WRJBGNTFCCLOR4N7B1OQ" localSheetId="12" hidden="1">#REF!</definedName>
    <definedName name="BEx3UIQ5WRJBGNTFCCLOR4N7B1OQ" localSheetId="13" hidden="1">#REF!</definedName>
    <definedName name="BEx3UIQ5WRJBGNTFCCLOR4N7B1OQ" localSheetId="17" hidden="1">#REF!</definedName>
    <definedName name="BEx3UIQ5WRJBGNTFCCLOR4N7B1OQ" localSheetId="16" hidden="1">#REF!</definedName>
    <definedName name="BEx3UIQ5WRJBGNTFCCLOR4N7B1OQ" hidden="1">#REF!</definedName>
    <definedName name="BEx3UJMIX2NUSSWGMSI25A5DM4CH" localSheetId="19" hidden="1">#REF!</definedName>
    <definedName name="BEx3UJMIX2NUSSWGMSI25A5DM4CH" localSheetId="27" hidden="1">#REF!</definedName>
    <definedName name="BEx3UJMIX2NUSSWGMSI25A5DM4CH" localSheetId="18" hidden="1">#REF!</definedName>
    <definedName name="BEx3UJMIX2NUSSWGMSI25A5DM4CH" localSheetId="30" hidden="1">#REF!</definedName>
    <definedName name="BEx3UJMIX2NUSSWGMSI25A5DM4CH" localSheetId="4" hidden="1">#REF!</definedName>
    <definedName name="BEx3UJMIX2NUSSWGMSI25A5DM4CH" localSheetId="14" hidden="1">#REF!</definedName>
    <definedName name="BEx3UJMIX2NUSSWGMSI25A5DM4CH" localSheetId="6" hidden="1">#REF!</definedName>
    <definedName name="BEx3UJMIX2NUSSWGMSI25A5DM4CH" localSheetId="7" hidden="1">#REF!</definedName>
    <definedName name="BEx3UJMIX2NUSSWGMSI25A5DM4CH" localSheetId="8" hidden="1">#REF!</definedName>
    <definedName name="BEx3UJMIX2NUSSWGMSI25A5DM4CH" localSheetId="9" hidden="1">#REF!</definedName>
    <definedName name="BEx3UJMIX2NUSSWGMSI25A5DM4CH" localSheetId="10" hidden="1">#REF!</definedName>
    <definedName name="BEx3UJMIX2NUSSWGMSI25A5DM4CH" localSheetId="11" hidden="1">#REF!</definedName>
    <definedName name="BEx3UJMIX2NUSSWGMSI25A5DM4CH" localSheetId="12" hidden="1">#REF!</definedName>
    <definedName name="BEx3UJMIX2NUSSWGMSI25A5DM4CH" localSheetId="13" hidden="1">#REF!</definedName>
    <definedName name="BEx3UJMIX2NUSSWGMSI25A5DM4CH" localSheetId="17" hidden="1">#REF!</definedName>
    <definedName name="BEx3UJMIX2NUSSWGMSI25A5DM4CH" localSheetId="16" hidden="1">#REF!</definedName>
    <definedName name="BEx3UJMIX2NUSSWGMSI25A5DM4CH" hidden="1">#REF!</definedName>
    <definedName name="BEx3UKIX0UULWP3BZA8VT2SQ8WI7" localSheetId="19" hidden="1">#REF!</definedName>
    <definedName name="BEx3UKIX0UULWP3BZA8VT2SQ8WI7" localSheetId="27" hidden="1">#REF!</definedName>
    <definedName name="BEx3UKIX0UULWP3BZA8VT2SQ8WI7" localSheetId="18" hidden="1">#REF!</definedName>
    <definedName name="BEx3UKIX0UULWP3BZA8VT2SQ8WI7" localSheetId="30" hidden="1">#REF!</definedName>
    <definedName name="BEx3UKIX0UULWP3BZA8VT2SQ8WI7" localSheetId="4" hidden="1">#REF!</definedName>
    <definedName name="BEx3UKIX0UULWP3BZA8VT2SQ8WI7" localSheetId="14" hidden="1">#REF!</definedName>
    <definedName name="BEx3UKIX0UULWP3BZA8VT2SQ8WI7" localSheetId="6" hidden="1">#REF!</definedName>
    <definedName name="BEx3UKIX0UULWP3BZA8VT2SQ8WI7" localSheetId="7" hidden="1">#REF!</definedName>
    <definedName name="BEx3UKIX0UULWP3BZA8VT2SQ8WI7" localSheetId="8" hidden="1">#REF!</definedName>
    <definedName name="BEx3UKIX0UULWP3BZA8VT2SQ8WI7" localSheetId="9" hidden="1">#REF!</definedName>
    <definedName name="BEx3UKIX0UULWP3BZA8VT2SQ8WI7" localSheetId="10" hidden="1">#REF!</definedName>
    <definedName name="BEx3UKIX0UULWP3BZA8VT2SQ8WI7" localSheetId="11" hidden="1">#REF!</definedName>
    <definedName name="BEx3UKIX0UULWP3BZA8VT2SQ8WI7" localSheetId="12" hidden="1">#REF!</definedName>
    <definedName name="BEx3UKIX0UULWP3BZA8VT2SQ8WI7" localSheetId="13" hidden="1">#REF!</definedName>
    <definedName name="BEx3UKIX0UULWP3BZA8VT2SQ8WI7" localSheetId="17" hidden="1">#REF!</definedName>
    <definedName name="BEx3UKIX0UULWP3BZA8VT2SQ8WI7" localSheetId="16" hidden="1">#REF!</definedName>
    <definedName name="BEx3UKIX0UULWP3BZA8VT2SQ8WI7" hidden="1">#REF!</definedName>
    <definedName name="BEx3UKOCOQG7S1YQ436S997K1KWV" localSheetId="19" hidden="1">#REF!</definedName>
    <definedName name="BEx3UKOCOQG7S1YQ436S997K1KWV" localSheetId="27" hidden="1">#REF!</definedName>
    <definedName name="BEx3UKOCOQG7S1YQ436S997K1KWV" localSheetId="18" hidden="1">#REF!</definedName>
    <definedName name="BEx3UKOCOQG7S1YQ436S997K1KWV" localSheetId="30" hidden="1">#REF!</definedName>
    <definedName name="BEx3UKOCOQG7S1YQ436S997K1KWV" localSheetId="4" hidden="1">#REF!</definedName>
    <definedName name="BEx3UKOCOQG7S1YQ436S997K1KWV" localSheetId="14" hidden="1">#REF!</definedName>
    <definedName name="BEx3UKOCOQG7S1YQ436S997K1KWV" localSheetId="6" hidden="1">#REF!</definedName>
    <definedName name="BEx3UKOCOQG7S1YQ436S997K1KWV" localSheetId="7" hidden="1">#REF!</definedName>
    <definedName name="BEx3UKOCOQG7S1YQ436S997K1KWV" localSheetId="8" hidden="1">#REF!</definedName>
    <definedName name="BEx3UKOCOQG7S1YQ436S997K1KWV" localSheetId="9" hidden="1">#REF!</definedName>
    <definedName name="BEx3UKOCOQG7S1YQ436S997K1KWV" localSheetId="10" hidden="1">#REF!</definedName>
    <definedName name="BEx3UKOCOQG7S1YQ436S997K1KWV" localSheetId="11" hidden="1">#REF!</definedName>
    <definedName name="BEx3UKOCOQG7S1YQ436S997K1KWV" localSheetId="12" hidden="1">#REF!</definedName>
    <definedName name="BEx3UKOCOQG7S1YQ436S997K1KWV" localSheetId="13" hidden="1">#REF!</definedName>
    <definedName name="BEx3UKOCOQG7S1YQ436S997K1KWV" localSheetId="17" hidden="1">#REF!</definedName>
    <definedName name="BEx3UKOCOQG7S1YQ436S997K1KWV" localSheetId="16" hidden="1">#REF!</definedName>
    <definedName name="BEx3UKOCOQG7S1YQ436S997K1KWV" hidden="1">#REF!</definedName>
    <definedName name="BEx3UNISOEXF3OFHT2BUA6P9RBIJ" localSheetId="19" hidden="1">#REF!</definedName>
    <definedName name="BEx3UNISOEXF3OFHT2BUA6P9RBIJ" localSheetId="18" hidden="1">#REF!</definedName>
    <definedName name="BEx3UNISOEXF3OFHT2BUA6P9RBIJ" localSheetId="8" hidden="1">#REF!</definedName>
    <definedName name="BEx3UNISOEXF3OFHT2BUA6P9RBIJ" localSheetId="12" hidden="1">#REF!</definedName>
    <definedName name="BEx3UNISOEXF3OFHT2BUA6P9RBIJ" hidden="1">#REF!</definedName>
    <definedName name="BEx3UYM19VIXLA0EU7LB9NHA77PB" localSheetId="19" hidden="1">#REF!</definedName>
    <definedName name="BEx3UYM19VIXLA0EU7LB9NHA77PB" localSheetId="27" hidden="1">#REF!</definedName>
    <definedName name="BEx3UYM19VIXLA0EU7LB9NHA77PB" localSheetId="18" hidden="1">#REF!</definedName>
    <definedName name="BEx3UYM19VIXLA0EU7LB9NHA77PB" localSheetId="30" hidden="1">#REF!</definedName>
    <definedName name="BEx3UYM19VIXLA0EU7LB9NHA77PB" localSheetId="4" hidden="1">#REF!</definedName>
    <definedName name="BEx3UYM19VIXLA0EU7LB9NHA77PB" localSheetId="14" hidden="1">#REF!</definedName>
    <definedName name="BEx3UYM19VIXLA0EU7LB9NHA77PB" localSheetId="6" hidden="1">#REF!</definedName>
    <definedName name="BEx3UYM19VIXLA0EU7LB9NHA77PB" localSheetId="7" hidden="1">#REF!</definedName>
    <definedName name="BEx3UYM19VIXLA0EU7LB9NHA77PB" localSheetId="8" hidden="1">#REF!</definedName>
    <definedName name="BEx3UYM19VIXLA0EU7LB9NHA77PB" localSheetId="9" hidden="1">#REF!</definedName>
    <definedName name="BEx3UYM19VIXLA0EU7LB9NHA77PB" localSheetId="10" hidden="1">#REF!</definedName>
    <definedName name="BEx3UYM19VIXLA0EU7LB9NHA77PB" localSheetId="11" hidden="1">#REF!</definedName>
    <definedName name="BEx3UYM19VIXLA0EU7LB9NHA77PB" localSheetId="12" hidden="1">#REF!</definedName>
    <definedName name="BEx3UYM19VIXLA0EU7LB9NHA77PB" localSheetId="13" hidden="1">#REF!</definedName>
    <definedName name="BEx3UYM19VIXLA0EU7LB9NHA77PB" localSheetId="17" hidden="1">#REF!</definedName>
    <definedName name="BEx3UYM19VIXLA0EU7LB9NHA77PB" localSheetId="16" hidden="1">#REF!</definedName>
    <definedName name="BEx3UYM19VIXLA0EU7LB9NHA77PB" hidden="1">#REF!</definedName>
    <definedName name="BEx3VML7CG70HPISMVYIUEN3711Q" localSheetId="19" hidden="1">#REF!</definedName>
    <definedName name="BEx3VML7CG70HPISMVYIUEN3711Q" localSheetId="27" hidden="1">#REF!</definedName>
    <definedName name="BEx3VML7CG70HPISMVYIUEN3711Q" localSheetId="18" hidden="1">#REF!</definedName>
    <definedName name="BEx3VML7CG70HPISMVYIUEN3711Q" localSheetId="30" hidden="1">#REF!</definedName>
    <definedName name="BEx3VML7CG70HPISMVYIUEN3711Q" localSheetId="4" hidden="1">#REF!</definedName>
    <definedName name="BEx3VML7CG70HPISMVYIUEN3711Q" localSheetId="14" hidden="1">#REF!</definedName>
    <definedName name="BEx3VML7CG70HPISMVYIUEN3711Q" localSheetId="6" hidden="1">#REF!</definedName>
    <definedName name="BEx3VML7CG70HPISMVYIUEN3711Q" localSheetId="7" hidden="1">#REF!</definedName>
    <definedName name="BEx3VML7CG70HPISMVYIUEN3711Q" localSheetId="8" hidden="1">#REF!</definedName>
    <definedName name="BEx3VML7CG70HPISMVYIUEN3711Q" localSheetId="9" hidden="1">#REF!</definedName>
    <definedName name="BEx3VML7CG70HPISMVYIUEN3711Q" localSheetId="10" hidden="1">#REF!</definedName>
    <definedName name="BEx3VML7CG70HPISMVYIUEN3711Q" localSheetId="11" hidden="1">#REF!</definedName>
    <definedName name="BEx3VML7CG70HPISMVYIUEN3711Q" localSheetId="12" hidden="1">#REF!</definedName>
    <definedName name="BEx3VML7CG70HPISMVYIUEN3711Q" localSheetId="13" hidden="1">#REF!</definedName>
    <definedName name="BEx3VML7CG70HPISMVYIUEN3711Q" localSheetId="17" hidden="1">#REF!</definedName>
    <definedName name="BEx3VML7CG70HPISMVYIUEN3711Q" localSheetId="16" hidden="1">#REF!</definedName>
    <definedName name="BEx3VML7CG70HPISMVYIUEN3711Q" hidden="1">#REF!</definedName>
    <definedName name="BEx56ZID5H04P9AIYLP1OASFGV56" localSheetId="19" hidden="1">#REF!</definedName>
    <definedName name="BEx56ZID5H04P9AIYLP1OASFGV56" localSheetId="27" hidden="1">#REF!</definedName>
    <definedName name="BEx56ZID5H04P9AIYLP1OASFGV56" localSheetId="18" hidden="1">#REF!</definedName>
    <definedName name="BEx56ZID5H04P9AIYLP1OASFGV56" localSheetId="30" hidden="1">#REF!</definedName>
    <definedName name="BEx56ZID5H04P9AIYLP1OASFGV56" localSheetId="4" hidden="1">#REF!</definedName>
    <definedName name="BEx56ZID5H04P9AIYLP1OASFGV56" localSheetId="14" hidden="1">#REF!</definedName>
    <definedName name="BEx56ZID5H04P9AIYLP1OASFGV56" localSheetId="6" hidden="1">#REF!</definedName>
    <definedName name="BEx56ZID5H04P9AIYLP1OASFGV56" localSheetId="7" hidden="1">#REF!</definedName>
    <definedName name="BEx56ZID5H04P9AIYLP1OASFGV56" localSheetId="8" hidden="1">#REF!</definedName>
    <definedName name="BEx56ZID5H04P9AIYLP1OASFGV56" localSheetId="9" hidden="1">#REF!</definedName>
    <definedName name="BEx56ZID5H04P9AIYLP1OASFGV56" localSheetId="10" hidden="1">#REF!</definedName>
    <definedName name="BEx56ZID5H04P9AIYLP1OASFGV56" localSheetId="11" hidden="1">#REF!</definedName>
    <definedName name="BEx56ZID5H04P9AIYLP1OASFGV56" localSheetId="12" hidden="1">#REF!</definedName>
    <definedName name="BEx56ZID5H04P9AIYLP1OASFGV56" localSheetId="13" hidden="1">#REF!</definedName>
    <definedName name="BEx56ZID5H04P9AIYLP1OASFGV56" localSheetId="17" hidden="1">#REF!</definedName>
    <definedName name="BEx56ZID5H04P9AIYLP1OASFGV56" localSheetId="16" hidden="1">#REF!</definedName>
    <definedName name="BEx56ZID5H04P9AIYLP1OASFGV56" hidden="1">#REF!</definedName>
    <definedName name="BEx57ROM8UIFKV5C1BOZWSQQLESO" localSheetId="19" hidden="1">#REF!</definedName>
    <definedName name="BEx57ROM8UIFKV5C1BOZWSQQLESO" localSheetId="27" hidden="1">#REF!</definedName>
    <definedName name="BEx57ROM8UIFKV5C1BOZWSQQLESO" localSheetId="18" hidden="1">#REF!</definedName>
    <definedName name="BEx57ROM8UIFKV5C1BOZWSQQLESO" localSheetId="30" hidden="1">#REF!</definedName>
    <definedName name="BEx57ROM8UIFKV5C1BOZWSQQLESO" localSheetId="4" hidden="1">#REF!</definedName>
    <definedName name="BEx57ROM8UIFKV5C1BOZWSQQLESO" localSheetId="14" hidden="1">#REF!</definedName>
    <definedName name="BEx57ROM8UIFKV5C1BOZWSQQLESO" localSheetId="6" hidden="1">#REF!</definedName>
    <definedName name="BEx57ROM8UIFKV5C1BOZWSQQLESO" localSheetId="7" hidden="1">#REF!</definedName>
    <definedName name="BEx57ROM8UIFKV5C1BOZWSQQLESO" localSheetId="8" hidden="1">#REF!</definedName>
    <definedName name="BEx57ROM8UIFKV5C1BOZWSQQLESO" localSheetId="9" hidden="1">#REF!</definedName>
    <definedName name="BEx57ROM8UIFKV5C1BOZWSQQLESO" localSheetId="10" hidden="1">#REF!</definedName>
    <definedName name="BEx57ROM8UIFKV5C1BOZWSQQLESO" localSheetId="11" hidden="1">#REF!</definedName>
    <definedName name="BEx57ROM8UIFKV5C1BOZWSQQLESO" localSheetId="12" hidden="1">#REF!</definedName>
    <definedName name="BEx57ROM8UIFKV5C1BOZWSQQLESO" localSheetId="13" hidden="1">#REF!</definedName>
    <definedName name="BEx57ROM8UIFKV5C1BOZWSQQLESO" localSheetId="17" hidden="1">#REF!</definedName>
    <definedName name="BEx57ROM8UIFKV5C1BOZWSQQLESO" localSheetId="16" hidden="1">#REF!</definedName>
    <definedName name="BEx57ROM8UIFKV5C1BOZWSQQLESO" hidden="1">#REF!</definedName>
    <definedName name="BEx587EYSS57E3PI8DT973HLJM9E" localSheetId="19" hidden="1">#REF!</definedName>
    <definedName name="BEx587EYSS57E3PI8DT973HLJM9E" localSheetId="27" hidden="1">#REF!</definedName>
    <definedName name="BEx587EYSS57E3PI8DT973HLJM9E" localSheetId="18" hidden="1">#REF!</definedName>
    <definedName name="BEx587EYSS57E3PI8DT973HLJM9E" localSheetId="30" hidden="1">#REF!</definedName>
    <definedName name="BEx587EYSS57E3PI8DT973HLJM9E" localSheetId="4" hidden="1">#REF!</definedName>
    <definedName name="BEx587EYSS57E3PI8DT973HLJM9E" localSheetId="14" hidden="1">#REF!</definedName>
    <definedName name="BEx587EYSS57E3PI8DT973HLJM9E" localSheetId="6" hidden="1">#REF!</definedName>
    <definedName name="BEx587EYSS57E3PI8DT973HLJM9E" localSheetId="7" hidden="1">#REF!</definedName>
    <definedName name="BEx587EYSS57E3PI8DT973HLJM9E" localSheetId="8" hidden="1">#REF!</definedName>
    <definedName name="BEx587EYSS57E3PI8DT973HLJM9E" localSheetId="9" hidden="1">#REF!</definedName>
    <definedName name="BEx587EYSS57E3PI8DT973HLJM9E" localSheetId="10" hidden="1">#REF!</definedName>
    <definedName name="BEx587EYSS57E3PI8DT973HLJM9E" localSheetId="11" hidden="1">#REF!</definedName>
    <definedName name="BEx587EYSS57E3PI8DT973HLJM9E" localSheetId="12" hidden="1">#REF!</definedName>
    <definedName name="BEx587EYSS57E3PI8DT973HLJM9E" localSheetId="13" hidden="1">#REF!</definedName>
    <definedName name="BEx587EYSS57E3PI8DT973HLJM9E" localSheetId="17" hidden="1">#REF!</definedName>
    <definedName name="BEx587EYSS57E3PI8DT973HLJM9E" localSheetId="16" hidden="1">#REF!</definedName>
    <definedName name="BEx587EYSS57E3PI8DT973HLJM9E" hidden="1">#REF!</definedName>
    <definedName name="BEx587KFQ3VKCOCY1SA5F24PQGUI" localSheetId="19" hidden="1">#REF!</definedName>
    <definedName name="BEx587KFQ3VKCOCY1SA5F24PQGUI" localSheetId="27" hidden="1">#REF!</definedName>
    <definedName name="BEx587KFQ3VKCOCY1SA5F24PQGUI" localSheetId="18" hidden="1">#REF!</definedName>
    <definedName name="BEx587KFQ3VKCOCY1SA5F24PQGUI" localSheetId="30" hidden="1">#REF!</definedName>
    <definedName name="BEx587KFQ3VKCOCY1SA5F24PQGUI" localSheetId="4" hidden="1">#REF!</definedName>
    <definedName name="BEx587KFQ3VKCOCY1SA5F24PQGUI" localSheetId="14" hidden="1">#REF!</definedName>
    <definedName name="BEx587KFQ3VKCOCY1SA5F24PQGUI" localSheetId="6" hidden="1">#REF!</definedName>
    <definedName name="BEx587KFQ3VKCOCY1SA5F24PQGUI" localSheetId="7" hidden="1">#REF!</definedName>
    <definedName name="BEx587KFQ3VKCOCY1SA5F24PQGUI" localSheetId="8" hidden="1">#REF!</definedName>
    <definedName name="BEx587KFQ3VKCOCY1SA5F24PQGUI" localSheetId="9" hidden="1">#REF!</definedName>
    <definedName name="BEx587KFQ3VKCOCY1SA5F24PQGUI" localSheetId="10" hidden="1">#REF!</definedName>
    <definedName name="BEx587KFQ3VKCOCY1SA5F24PQGUI" localSheetId="11" hidden="1">#REF!</definedName>
    <definedName name="BEx587KFQ3VKCOCY1SA5F24PQGUI" localSheetId="12" hidden="1">#REF!</definedName>
    <definedName name="BEx587KFQ3VKCOCY1SA5F24PQGUI" localSheetId="13" hidden="1">#REF!</definedName>
    <definedName name="BEx587KFQ3VKCOCY1SA5F24PQGUI" localSheetId="17" hidden="1">#REF!</definedName>
    <definedName name="BEx587KFQ3VKCOCY1SA5F24PQGUI" localSheetId="16" hidden="1">#REF!</definedName>
    <definedName name="BEx587KFQ3VKCOCY1SA5F24PQGUI" hidden="1">#REF!</definedName>
    <definedName name="BEx58O780PQ05NF0Z1SKKRB3N099" localSheetId="19" hidden="1">#REF!</definedName>
    <definedName name="BEx58O780PQ05NF0Z1SKKRB3N099" localSheetId="27" hidden="1">#REF!</definedName>
    <definedName name="BEx58O780PQ05NF0Z1SKKRB3N099" localSheetId="18" hidden="1">#REF!</definedName>
    <definedName name="BEx58O780PQ05NF0Z1SKKRB3N099" localSheetId="30" hidden="1">#REF!</definedName>
    <definedName name="BEx58O780PQ05NF0Z1SKKRB3N099" localSheetId="4" hidden="1">#REF!</definedName>
    <definedName name="BEx58O780PQ05NF0Z1SKKRB3N099" localSheetId="14" hidden="1">#REF!</definedName>
    <definedName name="BEx58O780PQ05NF0Z1SKKRB3N099" localSheetId="6" hidden="1">#REF!</definedName>
    <definedName name="BEx58O780PQ05NF0Z1SKKRB3N099" localSheetId="7" hidden="1">#REF!</definedName>
    <definedName name="BEx58O780PQ05NF0Z1SKKRB3N099" localSheetId="8" hidden="1">#REF!</definedName>
    <definedName name="BEx58O780PQ05NF0Z1SKKRB3N099" localSheetId="9" hidden="1">#REF!</definedName>
    <definedName name="BEx58O780PQ05NF0Z1SKKRB3N099" localSheetId="10" hidden="1">#REF!</definedName>
    <definedName name="BEx58O780PQ05NF0Z1SKKRB3N099" localSheetId="11" hidden="1">#REF!</definedName>
    <definedName name="BEx58O780PQ05NF0Z1SKKRB3N099" localSheetId="12" hidden="1">#REF!</definedName>
    <definedName name="BEx58O780PQ05NF0Z1SKKRB3N099" localSheetId="13" hidden="1">#REF!</definedName>
    <definedName name="BEx58O780PQ05NF0Z1SKKRB3N099" localSheetId="17" hidden="1">#REF!</definedName>
    <definedName name="BEx58O780PQ05NF0Z1SKKRB3N099" localSheetId="16" hidden="1">#REF!</definedName>
    <definedName name="BEx58O780PQ05NF0Z1SKKRB3N099" hidden="1">#REF!</definedName>
    <definedName name="BEx58W57CTL8HFK3U7ZRFYZR6MXE" localSheetId="19" hidden="1">#REF!</definedName>
    <definedName name="BEx58W57CTL8HFK3U7ZRFYZR6MXE" localSheetId="27" hidden="1">#REF!</definedName>
    <definedName name="BEx58W57CTL8HFK3U7ZRFYZR6MXE" localSheetId="18" hidden="1">#REF!</definedName>
    <definedName name="BEx58W57CTL8HFK3U7ZRFYZR6MXE" localSheetId="30" hidden="1">#REF!</definedName>
    <definedName name="BEx58W57CTL8HFK3U7ZRFYZR6MXE" localSheetId="4" hidden="1">#REF!</definedName>
    <definedName name="BEx58W57CTL8HFK3U7ZRFYZR6MXE" localSheetId="14" hidden="1">#REF!</definedName>
    <definedName name="BEx58W57CTL8HFK3U7ZRFYZR6MXE" localSheetId="6" hidden="1">#REF!</definedName>
    <definedName name="BEx58W57CTL8HFK3U7ZRFYZR6MXE" localSheetId="7" hidden="1">#REF!</definedName>
    <definedName name="BEx58W57CTL8HFK3U7ZRFYZR6MXE" localSheetId="8" hidden="1">#REF!</definedName>
    <definedName name="BEx58W57CTL8HFK3U7ZRFYZR6MXE" localSheetId="9" hidden="1">#REF!</definedName>
    <definedName name="BEx58W57CTL8HFK3U7ZRFYZR6MXE" localSheetId="10" hidden="1">#REF!</definedName>
    <definedName name="BEx58W57CTL8HFK3U7ZRFYZR6MXE" localSheetId="11" hidden="1">#REF!</definedName>
    <definedName name="BEx58W57CTL8HFK3U7ZRFYZR6MXE" localSheetId="12" hidden="1">#REF!</definedName>
    <definedName name="BEx58W57CTL8HFK3U7ZRFYZR6MXE" localSheetId="13" hidden="1">#REF!</definedName>
    <definedName name="BEx58W57CTL8HFK3U7ZRFYZR6MXE" localSheetId="17" hidden="1">#REF!</definedName>
    <definedName name="BEx58W57CTL8HFK3U7ZRFYZR6MXE" localSheetId="16" hidden="1">#REF!</definedName>
    <definedName name="BEx58W57CTL8HFK3U7ZRFYZR6MXE" hidden="1">#REF!</definedName>
    <definedName name="BEx58XHO7ZULLF2EUD7YIS0MGQJ5" localSheetId="19" hidden="1">#REF!</definedName>
    <definedName name="BEx58XHO7ZULLF2EUD7YIS0MGQJ5" localSheetId="27" hidden="1">#REF!</definedName>
    <definedName name="BEx58XHO7ZULLF2EUD7YIS0MGQJ5" localSheetId="18" hidden="1">#REF!</definedName>
    <definedName name="BEx58XHO7ZULLF2EUD7YIS0MGQJ5" localSheetId="30" hidden="1">#REF!</definedName>
    <definedName name="BEx58XHO7ZULLF2EUD7YIS0MGQJ5" localSheetId="4" hidden="1">#REF!</definedName>
    <definedName name="BEx58XHO7ZULLF2EUD7YIS0MGQJ5" localSheetId="14" hidden="1">#REF!</definedName>
    <definedName name="BEx58XHO7ZULLF2EUD7YIS0MGQJ5" localSheetId="6" hidden="1">#REF!</definedName>
    <definedName name="BEx58XHO7ZULLF2EUD7YIS0MGQJ5" localSheetId="7" hidden="1">#REF!</definedName>
    <definedName name="BEx58XHO7ZULLF2EUD7YIS0MGQJ5" localSheetId="8" hidden="1">#REF!</definedName>
    <definedName name="BEx58XHO7ZULLF2EUD7YIS0MGQJ5" localSheetId="9" hidden="1">#REF!</definedName>
    <definedName name="BEx58XHO7ZULLF2EUD7YIS0MGQJ5" localSheetId="10" hidden="1">#REF!</definedName>
    <definedName name="BEx58XHO7ZULLF2EUD7YIS0MGQJ5" localSheetId="11" hidden="1">#REF!</definedName>
    <definedName name="BEx58XHO7ZULLF2EUD7YIS0MGQJ5" localSheetId="12" hidden="1">#REF!</definedName>
    <definedName name="BEx58XHO7ZULLF2EUD7YIS0MGQJ5" localSheetId="13" hidden="1">#REF!</definedName>
    <definedName name="BEx58XHO7ZULLF2EUD7YIS0MGQJ5" localSheetId="17" hidden="1">#REF!</definedName>
    <definedName name="BEx58XHO7ZULLF2EUD7YIS0MGQJ5" localSheetId="16" hidden="1">#REF!</definedName>
    <definedName name="BEx58XHO7ZULLF2EUD7YIS0MGQJ5" hidden="1">#REF!</definedName>
    <definedName name="BEx58ZAFNTMGBNDH52VUYXLRJO7P" localSheetId="19" hidden="1">#REF!</definedName>
    <definedName name="BEx58ZAFNTMGBNDH52VUYXLRJO7P" localSheetId="27" hidden="1">#REF!</definedName>
    <definedName name="BEx58ZAFNTMGBNDH52VUYXLRJO7P" localSheetId="18" hidden="1">#REF!</definedName>
    <definedName name="BEx58ZAFNTMGBNDH52VUYXLRJO7P" localSheetId="30" hidden="1">#REF!</definedName>
    <definedName name="BEx58ZAFNTMGBNDH52VUYXLRJO7P" localSheetId="4" hidden="1">#REF!</definedName>
    <definedName name="BEx58ZAFNTMGBNDH52VUYXLRJO7P" localSheetId="14" hidden="1">#REF!</definedName>
    <definedName name="BEx58ZAFNTMGBNDH52VUYXLRJO7P" localSheetId="6" hidden="1">#REF!</definedName>
    <definedName name="BEx58ZAFNTMGBNDH52VUYXLRJO7P" localSheetId="7" hidden="1">#REF!</definedName>
    <definedName name="BEx58ZAFNTMGBNDH52VUYXLRJO7P" localSheetId="8" hidden="1">#REF!</definedName>
    <definedName name="BEx58ZAFNTMGBNDH52VUYXLRJO7P" localSheetId="9" hidden="1">#REF!</definedName>
    <definedName name="BEx58ZAFNTMGBNDH52VUYXLRJO7P" localSheetId="10" hidden="1">#REF!</definedName>
    <definedName name="BEx58ZAFNTMGBNDH52VUYXLRJO7P" localSheetId="11" hidden="1">#REF!</definedName>
    <definedName name="BEx58ZAFNTMGBNDH52VUYXLRJO7P" localSheetId="12" hidden="1">#REF!</definedName>
    <definedName name="BEx58ZAFNTMGBNDH52VUYXLRJO7P" localSheetId="13" hidden="1">#REF!</definedName>
    <definedName name="BEx58ZAFNTMGBNDH52VUYXLRJO7P" localSheetId="17" hidden="1">#REF!</definedName>
    <definedName name="BEx58ZAFNTMGBNDH52VUYXLRJO7P" localSheetId="16" hidden="1">#REF!</definedName>
    <definedName name="BEx58ZAFNTMGBNDH52VUYXLRJO7P" hidden="1">#REF!</definedName>
    <definedName name="BEx58ZW0HAIGIPEX9CVA1PQQTR6X" localSheetId="19" hidden="1">#REF!</definedName>
    <definedName name="BEx58ZW0HAIGIPEX9CVA1PQQTR6X" localSheetId="27" hidden="1">#REF!</definedName>
    <definedName name="BEx58ZW0HAIGIPEX9CVA1PQQTR6X" localSheetId="18" hidden="1">#REF!</definedName>
    <definedName name="BEx58ZW0HAIGIPEX9CVA1PQQTR6X" localSheetId="30" hidden="1">#REF!</definedName>
    <definedName name="BEx58ZW0HAIGIPEX9CVA1PQQTR6X" localSheetId="4" hidden="1">#REF!</definedName>
    <definedName name="BEx58ZW0HAIGIPEX9CVA1PQQTR6X" localSheetId="14" hidden="1">#REF!</definedName>
    <definedName name="BEx58ZW0HAIGIPEX9CVA1PQQTR6X" localSheetId="6" hidden="1">#REF!</definedName>
    <definedName name="BEx58ZW0HAIGIPEX9CVA1PQQTR6X" localSheetId="7" hidden="1">#REF!</definedName>
    <definedName name="BEx58ZW0HAIGIPEX9CVA1PQQTR6X" localSheetId="8" hidden="1">#REF!</definedName>
    <definedName name="BEx58ZW0HAIGIPEX9CVA1PQQTR6X" localSheetId="9" hidden="1">#REF!</definedName>
    <definedName name="BEx58ZW0HAIGIPEX9CVA1PQQTR6X" localSheetId="10" hidden="1">#REF!</definedName>
    <definedName name="BEx58ZW0HAIGIPEX9CVA1PQQTR6X" localSheetId="11" hidden="1">#REF!</definedName>
    <definedName name="BEx58ZW0HAIGIPEX9CVA1PQQTR6X" localSheetId="12" hidden="1">#REF!</definedName>
    <definedName name="BEx58ZW0HAIGIPEX9CVA1PQQTR6X" localSheetId="13" hidden="1">#REF!</definedName>
    <definedName name="BEx58ZW0HAIGIPEX9CVA1PQQTR6X" localSheetId="17" hidden="1">#REF!</definedName>
    <definedName name="BEx58ZW0HAIGIPEX9CVA1PQQTR6X" localSheetId="16" hidden="1">#REF!</definedName>
    <definedName name="BEx58ZW0HAIGIPEX9CVA1PQQTR6X" hidden="1">#REF!</definedName>
    <definedName name="BEx593SAFVYKW7V61D9COEZJXDA7" localSheetId="19" hidden="1">#REF!</definedName>
    <definedName name="BEx593SAFVYKW7V61D9COEZJXDA7" localSheetId="27" hidden="1">#REF!</definedName>
    <definedName name="BEx593SAFVYKW7V61D9COEZJXDA7" localSheetId="18" hidden="1">#REF!</definedName>
    <definedName name="BEx593SAFVYKW7V61D9COEZJXDA7" localSheetId="30" hidden="1">#REF!</definedName>
    <definedName name="BEx593SAFVYKW7V61D9COEZJXDA7" localSheetId="4" hidden="1">#REF!</definedName>
    <definedName name="BEx593SAFVYKW7V61D9COEZJXDA7" localSheetId="14" hidden="1">#REF!</definedName>
    <definedName name="BEx593SAFVYKW7V61D9COEZJXDA7" localSheetId="6" hidden="1">#REF!</definedName>
    <definedName name="BEx593SAFVYKW7V61D9COEZJXDA7" localSheetId="7" hidden="1">#REF!</definedName>
    <definedName name="BEx593SAFVYKW7V61D9COEZJXDA7" localSheetId="8" hidden="1">#REF!</definedName>
    <definedName name="BEx593SAFVYKW7V61D9COEZJXDA7" localSheetId="9" hidden="1">#REF!</definedName>
    <definedName name="BEx593SAFVYKW7V61D9COEZJXDA7" localSheetId="10" hidden="1">#REF!</definedName>
    <definedName name="BEx593SAFVYKW7V61D9COEZJXDA7" localSheetId="11" hidden="1">#REF!</definedName>
    <definedName name="BEx593SAFVYKW7V61D9COEZJXDA7" localSheetId="12" hidden="1">#REF!</definedName>
    <definedName name="BEx593SAFVYKW7V61D9COEZJXDA7" localSheetId="13" hidden="1">#REF!</definedName>
    <definedName name="BEx593SAFVYKW7V61D9COEZJXDA7" localSheetId="17" hidden="1">#REF!</definedName>
    <definedName name="BEx593SAFVYKW7V61D9COEZJXDA7" localSheetId="16" hidden="1">#REF!</definedName>
    <definedName name="BEx593SAFVYKW7V61D9COEZJXDA7" hidden="1">#REF!</definedName>
    <definedName name="BEx59BA1KH3RG6K1LHL7YS2VB79N" localSheetId="19" hidden="1">#REF!</definedName>
    <definedName name="BEx59BA1KH3RG6K1LHL7YS2VB79N" localSheetId="27" hidden="1">#REF!</definedName>
    <definedName name="BEx59BA1KH3RG6K1LHL7YS2VB79N" localSheetId="18" hidden="1">#REF!</definedName>
    <definedName name="BEx59BA1KH3RG6K1LHL7YS2VB79N" localSheetId="30" hidden="1">#REF!</definedName>
    <definedName name="BEx59BA1KH3RG6K1LHL7YS2VB79N" localSheetId="4" hidden="1">#REF!</definedName>
    <definedName name="BEx59BA1KH3RG6K1LHL7YS2VB79N" localSheetId="14" hidden="1">#REF!</definedName>
    <definedName name="BEx59BA1KH3RG6K1LHL7YS2VB79N" localSheetId="6" hidden="1">#REF!</definedName>
    <definedName name="BEx59BA1KH3RG6K1LHL7YS2VB79N" localSheetId="7" hidden="1">#REF!</definedName>
    <definedName name="BEx59BA1KH3RG6K1LHL7YS2VB79N" localSheetId="8" hidden="1">#REF!</definedName>
    <definedName name="BEx59BA1KH3RG6K1LHL7YS2VB79N" localSheetId="9" hidden="1">#REF!</definedName>
    <definedName name="BEx59BA1KH3RG6K1LHL7YS2VB79N" localSheetId="10" hidden="1">#REF!</definedName>
    <definedName name="BEx59BA1KH3RG6K1LHL7YS2VB79N" localSheetId="11" hidden="1">#REF!</definedName>
    <definedName name="BEx59BA1KH3RG6K1LHL7YS2VB79N" localSheetId="12" hidden="1">#REF!</definedName>
    <definedName name="BEx59BA1KH3RG6K1LHL7YS2VB79N" localSheetId="13" hidden="1">#REF!</definedName>
    <definedName name="BEx59BA1KH3RG6K1LHL7YS2VB79N" localSheetId="17" hidden="1">#REF!</definedName>
    <definedName name="BEx59BA1KH3RG6K1LHL7YS2VB79N" localSheetId="16" hidden="1">#REF!</definedName>
    <definedName name="BEx59BA1KH3RG6K1LHL7YS2VB79N" hidden="1">#REF!</definedName>
    <definedName name="BEx59DDIU0AMFOY94NSP1ULST8JD" localSheetId="19" hidden="1">#REF!</definedName>
    <definedName name="BEx59DDIU0AMFOY94NSP1ULST8JD" localSheetId="27" hidden="1">#REF!</definedName>
    <definedName name="BEx59DDIU0AMFOY94NSP1ULST8JD" localSheetId="18" hidden="1">#REF!</definedName>
    <definedName name="BEx59DDIU0AMFOY94NSP1ULST8JD" localSheetId="30" hidden="1">#REF!</definedName>
    <definedName name="BEx59DDIU0AMFOY94NSP1ULST8JD" localSheetId="4" hidden="1">#REF!</definedName>
    <definedName name="BEx59DDIU0AMFOY94NSP1ULST8JD" localSheetId="14" hidden="1">#REF!</definedName>
    <definedName name="BEx59DDIU0AMFOY94NSP1ULST8JD" localSheetId="6" hidden="1">#REF!</definedName>
    <definedName name="BEx59DDIU0AMFOY94NSP1ULST8JD" localSheetId="7" hidden="1">#REF!</definedName>
    <definedName name="BEx59DDIU0AMFOY94NSP1ULST8JD" localSheetId="8" hidden="1">#REF!</definedName>
    <definedName name="BEx59DDIU0AMFOY94NSP1ULST8JD" localSheetId="9" hidden="1">#REF!</definedName>
    <definedName name="BEx59DDIU0AMFOY94NSP1ULST8JD" localSheetId="10" hidden="1">#REF!</definedName>
    <definedName name="BEx59DDIU0AMFOY94NSP1ULST8JD" localSheetId="11" hidden="1">#REF!</definedName>
    <definedName name="BEx59DDIU0AMFOY94NSP1ULST8JD" localSheetId="12" hidden="1">#REF!</definedName>
    <definedName name="BEx59DDIU0AMFOY94NSP1ULST8JD" localSheetId="13" hidden="1">#REF!</definedName>
    <definedName name="BEx59DDIU0AMFOY94NSP1ULST8JD" localSheetId="17" hidden="1">#REF!</definedName>
    <definedName name="BEx59DDIU0AMFOY94NSP1ULST8JD" localSheetId="16" hidden="1">#REF!</definedName>
    <definedName name="BEx59DDIU0AMFOY94NSP1ULST8JD" hidden="1">#REF!</definedName>
    <definedName name="BEx59E9WABJP2TN71QAIKK79HPK9" localSheetId="19" hidden="1">#REF!</definedName>
    <definedName name="BEx59E9WABJP2TN71QAIKK79HPK9" localSheetId="27" hidden="1">#REF!</definedName>
    <definedName name="BEx59E9WABJP2TN71QAIKK79HPK9" localSheetId="18" hidden="1">#REF!</definedName>
    <definedName name="BEx59E9WABJP2TN71QAIKK79HPK9" localSheetId="30" hidden="1">#REF!</definedName>
    <definedName name="BEx59E9WABJP2TN71QAIKK79HPK9" localSheetId="4" hidden="1">#REF!</definedName>
    <definedName name="BEx59E9WABJP2TN71QAIKK79HPK9" localSheetId="14" hidden="1">#REF!</definedName>
    <definedName name="BEx59E9WABJP2TN71QAIKK79HPK9" localSheetId="6" hidden="1">#REF!</definedName>
    <definedName name="BEx59E9WABJP2TN71QAIKK79HPK9" localSheetId="7" hidden="1">#REF!</definedName>
    <definedName name="BEx59E9WABJP2TN71QAIKK79HPK9" localSheetId="8" hidden="1">#REF!</definedName>
    <definedName name="BEx59E9WABJP2TN71QAIKK79HPK9" localSheetId="9" hidden="1">#REF!</definedName>
    <definedName name="BEx59E9WABJP2TN71QAIKK79HPK9" localSheetId="10" hidden="1">#REF!</definedName>
    <definedName name="BEx59E9WABJP2TN71QAIKK79HPK9" localSheetId="11" hidden="1">#REF!</definedName>
    <definedName name="BEx59E9WABJP2TN71QAIKK79HPK9" localSheetId="12" hidden="1">#REF!</definedName>
    <definedName name="BEx59E9WABJP2TN71QAIKK79HPK9" localSheetId="13" hidden="1">#REF!</definedName>
    <definedName name="BEx59E9WABJP2TN71QAIKK79HPK9" localSheetId="17" hidden="1">#REF!</definedName>
    <definedName name="BEx59E9WABJP2TN71QAIKK79HPK9" localSheetId="16" hidden="1">#REF!</definedName>
    <definedName name="BEx59E9WABJP2TN71QAIKK79HPK9" hidden="1">#REF!</definedName>
    <definedName name="BEx59F0T17A80RNLNSZNFX8NAO8Y" localSheetId="19" hidden="1">#REF!</definedName>
    <definedName name="BEx59F0T17A80RNLNSZNFX8NAO8Y" localSheetId="27" hidden="1">#REF!</definedName>
    <definedName name="BEx59F0T17A80RNLNSZNFX8NAO8Y" localSheetId="18" hidden="1">#REF!</definedName>
    <definedName name="BEx59F0T17A80RNLNSZNFX8NAO8Y" localSheetId="30" hidden="1">#REF!</definedName>
    <definedName name="BEx59F0T17A80RNLNSZNFX8NAO8Y" localSheetId="4" hidden="1">#REF!</definedName>
    <definedName name="BEx59F0T17A80RNLNSZNFX8NAO8Y" localSheetId="14" hidden="1">#REF!</definedName>
    <definedName name="BEx59F0T17A80RNLNSZNFX8NAO8Y" localSheetId="6" hidden="1">#REF!</definedName>
    <definedName name="BEx59F0T17A80RNLNSZNFX8NAO8Y" localSheetId="7" hidden="1">#REF!</definedName>
    <definedName name="BEx59F0T17A80RNLNSZNFX8NAO8Y" localSheetId="8" hidden="1">#REF!</definedName>
    <definedName name="BEx59F0T17A80RNLNSZNFX8NAO8Y" localSheetId="9" hidden="1">#REF!</definedName>
    <definedName name="BEx59F0T17A80RNLNSZNFX8NAO8Y" localSheetId="10" hidden="1">#REF!</definedName>
    <definedName name="BEx59F0T17A80RNLNSZNFX8NAO8Y" localSheetId="11" hidden="1">#REF!</definedName>
    <definedName name="BEx59F0T17A80RNLNSZNFX8NAO8Y" localSheetId="12" hidden="1">#REF!</definedName>
    <definedName name="BEx59F0T17A80RNLNSZNFX8NAO8Y" localSheetId="13" hidden="1">#REF!</definedName>
    <definedName name="BEx59F0T17A80RNLNSZNFX8NAO8Y" localSheetId="17" hidden="1">#REF!</definedName>
    <definedName name="BEx59F0T17A80RNLNSZNFX8NAO8Y" localSheetId="16" hidden="1">#REF!</definedName>
    <definedName name="BEx59F0T17A80RNLNSZNFX8NAO8Y" hidden="1">#REF!</definedName>
    <definedName name="BEx59P7MAPNU129ZTC5H3EH892G1" localSheetId="19" hidden="1">#REF!</definedName>
    <definedName name="BEx59P7MAPNU129ZTC5H3EH892G1" localSheetId="27" hidden="1">#REF!</definedName>
    <definedName name="BEx59P7MAPNU129ZTC5H3EH892G1" localSheetId="18" hidden="1">#REF!</definedName>
    <definedName name="BEx59P7MAPNU129ZTC5H3EH892G1" localSheetId="30" hidden="1">#REF!</definedName>
    <definedName name="BEx59P7MAPNU129ZTC5H3EH892G1" localSheetId="4" hidden="1">#REF!</definedName>
    <definedName name="BEx59P7MAPNU129ZTC5H3EH892G1" localSheetId="14" hidden="1">#REF!</definedName>
    <definedName name="BEx59P7MAPNU129ZTC5H3EH892G1" localSheetId="6" hidden="1">#REF!</definedName>
    <definedName name="BEx59P7MAPNU129ZTC5H3EH892G1" localSheetId="7" hidden="1">#REF!</definedName>
    <definedName name="BEx59P7MAPNU129ZTC5H3EH892G1" localSheetId="8" hidden="1">#REF!</definedName>
    <definedName name="BEx59P7MAPNU129ZTC5H3EH892G1" localSheetId="9" hidden="1">#REF!</definedName>
    <definedName name="BEx59P7MAPNU129ZTC5H3EH892G1" localSheetId="10" hidden="1">#REF!</definedName>
    <definedName name="BEx59P7MAPNU129ZTC5H3EH892G1" localSheetId="11" hidden="1">#REF!</definedName>
    <definedName name="BEx59P7MAPNU129ZTC5H3EH892G1" localSheetId="12" hidden="1">#REF!</definedName>
    <definedName name="BEx59P7MAPNU129ZTC5H3EH892G1" localSheetId="13" hidden="1">#REF!</definedName>
    <definedName name="BEx59P7MAPNU129ZTC5H3EH892G1" localSheetId="17" hidden="1">#REF!</definedName>
    <definedName name="BEx59P7MAPNU129ZTC5H3EH892G1" localSheetId="16" hidden="1">#REF!</definedName>
    <definedName name="BEx59P7MAPNU129ZTC5H3EH892G1" hidden="1">#REF!</definedName>
    <definedName name="BEx5A11WZRQSIE089QE119AOX9ZG" localSheetId="19" hidden="1">#REF!</definedName>
    <definedName name="BEx5A11WZRQSIE089QE119AOX9ZG" localSheetId="27" hidden="1">#REF!</definedName>
    <definedName name="BEx5A11WZRQSIE089QE119AOX9ZG" localSheetId="18" hidden="1">#REF!</definedName>
    <definedName name="BEx5A11WZRQSIE089QE119AOX9ZG" localSheetId="30" hidden="1">#REF!</definedName>
    <definedName name="BEx5A11WZRQSIE089QE119AOX9ZG" localSheetId="4" hidden="1">#REF!</definedName>
    <definedName name="BEx5A11WZRQSIE089QE119AOX9ZG" localSheetId="14" hidden="1">#REF!</definedName>
    <definedName name="BEx5A11WZRQSIE089QE119AOX9ZG" localSheetId="6" hidden="1">#REF!</definedName>
    <definedName name="BEx5A11WZRQSIE089QE119AOX9ZG" localSheetId="7" hidden="1">#REF!</definedName>
    <definedName name="BEx5A11WZRQSIE089QE119AOX9ZG" localSheetId="8" hidden="1">#REF!</definedName>
    <definedName name="BEx5A11WZRQSIE089QE119AOX9ZG" localSheetId="9" hidden="1">#REF!</definedName>
    <definedName name="BEx5A11WZRQSIE089QE119AOX9ZG" localSheetId="10" hidden="1">#REF!</definedName>
    <definedName name="BEx5A11WZRQSIE089QE119AOX9ZG" localSheetId="11" hidden="1">#REF!</definedName>
    <definedName name="BEx5A11WZRQSIE089QE119AOX9ZG" localSheetId="12" hidden="1">#REF!</definedName>
    <definedName name="BEx5A11WZRQSIE089QE119AOX9ZG" localSheetId="13" hidden="1">#REF!</definedName>
    <definedName name="BEx5A11WZRQSIE089QE119AOX9ZG" localSheetId="17" hidden="1">#REF!</definedName>
    <definedName name="BEx5A11WZRQSIE089QE119AOX9ZG" localSheetId="16" hidden="1">#REF!</definedName>
    <definedName name="BEx5A11WZRQSIE089QE119AOX9ZG" hidden="1">#REF!</definedName>
    <definedName name="BEx5A7CIGCOTHJKHGUBDZG91JGPZ" localSheetId="19" hidden="1">#REF!</definedName>
    <definedName name="BEx5A7CIGCOTHJKHGUBDZG91JGPZ" localSheetId="27" hidden="1">#REF!</definedName>
    <definedName name="BEx5A7CIGCOTHJKHGUBDZG91JGPZ" localSheetId="18" hidden="1">#REF!</definedName>
    <definedName name="BEx5A7CIGCOTHJKHGUBDZG91JGPZ" localSheetId="30" hidden="1">#REF!</definedName>
    <definedName name="BEx5A7CIGCOTHJKHGUBDZG91JGPZ" localSheetId="4" hidden="1">#REF!</definedName>
    <definedName name="BEx5A7CIGCOTHJKHGUBDZG91JGPZ" localSheetId="14" hidden="1">#REF!</definedName>
    <definedName name="BEx5A7CIGCOTHJKHGUBDZG91JGPZ" localSheetId="6" hidden="1">#REF!</definedName>
    <definedName name="BEx5A7CIGCOTHJKHGUBDZG91JGPZ" localSheetId="7" hidden="1">#REF!</definedName>
    <definedName name="BEx5A7CIGCOTHJKHGUBDZG91JGPZ" localSheetId="8" hidden="1">#REF!</definedName>
    <definedName name="BEx5A7CIGCOTHJKHGUBDZG91JGPZ" localSheetId="9" hidden="1">#REF!</definedName>
    <definedName name="BEx5A7CIGCOTHJKHGUBDZG91JGPZ" localSheetId="10" hidden="1">#REF!</definedName>
    <definedName name="BEx5A7CIGCOTHJKHGUBDZG91JGPZ" localSheetId="11" hidden="1">#REF!</definedName>
    <definedName name="BEx5A7CIGCOTHJKHGUBDZG91JGPZ" localSheetId="12" hidden="1">#REF!</definedName>
    <definedName name="BEx5A7CIGCOTHJKHGUBDZG91JGPZ" localSheetId="13" hidden="1">#REF!</definedName>
    <definedName name="BEx5A7CIGCOTHJKHGUBDZG91JGPZ" localSheetId="17" hidden="1">#REF!</definedName>
    <definedName name="BEx5A7CIGCOTHJKHGUBDZG91JGPZ" localSheetId="16" hidden="1">#REF!</definedName>
    <definedName name="BEx5A7CIGCOTHJKHGUBDZG91JGPZ" hidden="1">#REF!</definedName>
    <definedName name="BEx5A8UFLT2SWVSG5COFA9B8P376" localSheetId="19" hidden="1">#REF!</definedName>
    <definedName name="BEx5A8UFLT2SWVSG5COFA9B8P376" localSheetId="27" hidden="1">#REF!</definedName>
    <definedName name="BEx5A8UFLT2SWVSG5COFA9B8P376" localSheetId="18" hidden="1">#REF!</definedName>
    <definedName name="BEx5A8UFLT2SWVSG5COFA9B8P376" localSheetId="30" hidden="1">#REF!</definedName>
    <definedName name="BEx5A8UFLT2SWVSG5COFA9B8P376" localSheetId="4" hidden="1">#REF!</definedName>
    <definedName name="BEx5A8UFLT2SWVSG5COFA9B8P376" localSheetId="14" hidden="1">#REF!</definedName>
    <definedName name="BEx5A8UFLT2SWVSG5COFA9B8P376" localSheetId="6" hidden="1">#REF!</definedName>
    <definedName name="BEx5A8UFLT2SWVSG5COFA9B8P376" localSheetId="7" hidden="1">#REF!</definedName>
    <definedName name="BEx5A8UFLT2SWVSG5COFA9B8P376" localSheetId="8" hidden="1">#REF!</definedName>
    <definedName name="BEx5A8UFLT2SWVSG5COFA9B8P376" localSheetId="9" hidden="1">#REF!</definedName>
    <definedName name="BEx5A8UFLT2SWVSG5COFA9B8P376" localSheetId="10" hidden="1">#REF!</definedName>
    <definedName name="BEx5A8UFLT2SWVSG5COFA9B8P376" localSheetId="11" hidden="1">#REF!</definedName>
    <definedName name="BEx5A8UFLT2SWVSG5COFA9B8P376" localSheetId="12" hidden="1">#REF!</definedName>
    <definedName name="BEx5A8UFLT2SWVSG5COFA9B8P376" localSheetId="13" hidden="1">#REF!</definedName>
    <definedName name="BEx5A8UFLT2SWVSG5COFA9B8P376" localSheetId="17" hidden="1">#REF!</definedName>
    <definedName name="BEx5A8UFLT2SWVSG5COFA9B8P376" localSheetId="16" hidden="1">#REF!</definedName>
    <definedName name="BEx5A8UFLT2SWVSG5COFA9B8P376" hidden="1">#REF!</definedName>
    <definedName name="BEx5ABUBK8WJV1WILGYU9A7CO0KI" localSheetId="19" hidden="1">#REF!</definedName>
    <definedName name="BEx5ABUBK8WJV1WILGYU9A7CO0KI" localSheetId="27" hidden="1">#REF!</definedName>
    <definedName name="BEx5ABUBK8WJV1WILGYU9A7CO0KI" localSheetId="18" hidden="1">#REF!</definedName>
    <definedName name="BEx5ABUBK8WJV1WILGYU9A7CO0KI" localSheetId="30" hidden="1">#REF!</definedName>
    <definedName name="BEx5ABUBK8WJV1WILGYU9A7CO0KI" localSheetId="4" hidden="1">#REF!</definedName>
    <definedName name="BEx5ABUBK8WJV1WILGYU9A7CO0KI" localSheetId="14" hidden="1">#REF!</definedName>
    <definedName name="BEx5ABUBK8WJV1WILGYU9A7CO0KI" localSheetId="6" hidden="1">#REF!</definedName>
    <definedName name="BEx5ABUBK8WJV1WILGYU9A7CO0KI" localSheetId="7" hidden="1">#REF!</definedName>
    <definedName name="BEx5ABUBK8WJV1WILGYU9A7CO0KI" localSheetId="8" hidden="1">#REF!</definedName>
    <definedName name="BEx5ABUBK8WJV1WILGYU9A7CO0KI" localSheetId="9" hidden="1">#REF!</definedName>
    <definedName name="BEx5ABUBK8WJV1WILGYU9A7CO0KI" localSheetId="10" hidden="1">#REF!</definedName>
    <definedName name="BEx5ABUBK8WJV1WILGYU9A7CO0KI" localSheetId="11" hidden="1">#REF!</definedName>
    <definedName name="BEx5ABUBK8WJV1WILGYU9A7CO0KI" localSheetId="12" hidden="1">#REF!</definedName>
    <definedName name="BEx5ABUBK8WJV1WILGYU9A7CO0KI" localSheetId="13" hidden="1">#REF!</definedName>
    <definedName name="BEx5ABUBK8WJV1WILGYU9A7CO0KI" localSheetId="17" hidden="1">#REF!</definedName>
    <definedName name="BEx5ABUBK8WJV1WILGYU9A7CO0KI" localSheetId="16" hidden="1">#REF!</definedName>
    <definedName name="BEx5ABUBK8WJV1WILGYU9A7CO0KI" hidden="1">#REF!</definedName>
    <definedName name="BEx5AFFTN3IXIBHDKM0FYC4OFL1S" localSheetId="19" hidden="1">#REF!</definedName>
    <definedName name="BEx5AFFTN3IXIBHDKM0FYC4OFL1S" localSheetId="27" hidden="1">#REF!</definedName>
    <definedName name="BEx5AFFTN3IXIBHDKM0FYC4OFL1S" localSheetId="18" hidden="1">#REF!</definedName>
    <definedName name="BEx5AFFTN3IXIBHDKM0FYC4OFL1S" localSheetId="30" hidden="1">#REF!</definedName>
    <definedName name="BEx5AFFTN3IXIBHDKM0FYC4OFL1S" localSheetId="4" hidden="1">#REF!</definedName>
    <definedName name="BEx5AFFTN3IXIBHDKM0FYC4OFL1S" localSheetId="14" hidden="1">#REF!</definedName>
    <definedName name="BEx5AFFTN3IXIBHDKM0FYC4OFL1S" localSheetId="6" hidden="1">#REF!</definedName>
    <definedName name="BEx5AFFTN3IXIBHDKM0FYC4OFL1S" localSheetId="7" hidden="1">#REF!</definedName>
    <definedName name="BEx5AFFTN3IXIBHDKM0FYC4OFL1S" localSheetId="8" hidden="1">#REF!</definedName>
    <definedName name="BEx5AFFTN3IXIBHDKM0FYC4OFL1S" localSheetId="9" hidden="1">#REF!</definedName>
    <definedName name="BEx5AFFTN3IXIBHDKM0FYC4OFL1S" localSheetId="10" hidden="1">#REF!</definedName>
    <definedName name="BEx5AFFTN3IXIBHDKM0FYC4OFL1S" localSheetId="11" hidden="1">#REF!</definedName>
    <definedName name="BEx5AFFTN3IXIBHDKM0FYC4OFL1S" localSheetId="12" hidden="1">#REF!</definedName>
    <definedName name="BEx5AFFTN3IXIBHDKM0FYC4OFL1S" localSheetId="13" hidden="1">#REF!</definedName>
    <definedName name="BEx5AFFTN3IXIBHDKM0FYC4OFL1S" localSheetId="17" hidden="1">#REF!</definedName>
    <definedName name="BEx5AFFTN3IXIBHDKM0FYC4OFL1S" localSheetId="16" hidden="1">#REF!</definedName>
    <definedName name="BEx5AFFTN3IXIBHDKM0FYC4OFL1S" hidden="1">#REF!</definedName>
    <definedName name="BEx5AOFIO8KVRHIZ1RII337AA8ML" localSheetId="19" hidden="1">#REF!</definedName>
    <definedName name="BEx5AOFIO8KVRHIZ1RII337AA8ML" localSheetId="27" hidden="1">#REF!</definedName>
    <definedName name="BEx5AOFIO8KVRHIZ1RII337AA8ML" localSheetId="18" hidden="1">#REF!</definedName>
    <definedName name="BEx5AOFIO8KVRHIZ1RII337AA8ML" localSheetId="30" hidden="1">#REF!</definedName>
    <definedName name="BEx5AOFIO8KVRHIZ1RII337AA8ML" localSheetId="4" hidden="1">#REF!</definedName>
    <definedName name="BEx5AOFIO8KVRHIZ1RII337AA8ML" localSheetId="14" hidden="1">#REF!</definedName>
    <definedName name="BEx5AOFIO8KVRHIZ1RII337AA8ML" localSheetId="6" hidden="1">#REF!</definedName>
    <definedName name="BEx5AOFIO8KVRHIZ1RII337AA8ML" localSheetId="7" hidden="1">#REF!</definedName>
    <definedName name="BEx5AOFIO8KVRHIZ1RII337AA8ML" localSheetId="8" hidden="1">#REF!</definedName>
    <definedName name="BEx5AOFIO8KVRHIZ1RII337AA8ML" localSheetId="9" hidden="1">#REF!</definedName>
    <definedName name="BEx5AOFIO8KVRHIZ1RII337AA8ML" localSheetId="10" hidden="1">#REF!</definedName>
    <definedName name="BEx5AOFIO8KVRHIZ1RII337AA8ML" localSheetId="11" hidden="1">#REF!</definedName>
    <definedName name="BEx5AOFIO8KVRHIZ1RII337AA8ML" localSheetId="12" hidden="1">#REF!</definedName>
    <definedName name="BEx5AOFIO8KVRHIZ1RII337AA8ML" localSheetId="13" hidden="1">#REF!</definedName>
    <definedName name="BEx5AOFIO8KVRHIZ1RII337AA8ML" localSheetId="17" hidden="1">#REF!</definedName>
    <definedName name="BEx5AOFIO8KVRHIZ1RII337AA8ML" localSheetId="16" hidden="1">#REF!</definedName>
    <definedName name="BEx5AOFIO8KVRHIZ1RII337AA8ML" hidden="1">#REF!</definedName>
    <definedName name="BEx5APRZ66L5BWHFE8E4YYNEDTI4" localSheetId="19" hidden="1">#REF!</definedName>
    <definedName name="BEx5APRZ66L5BWHFE8E4YYNEDTI4" localSheetId="27" hidden="1">#REF!</definedName>
    <definedName name="BEx5APRZ66L5BWHFE8E4YYNEDTI4" localSheetId="18" hidden="1">#REF!</definedName>
    <definedName name="BEx5APRZ66L5BWHFE8E4YYNEDTI4" localSheetId="30" hidden="1">#REF!</definedName>
    <definedName name="BEx5APRZ66L5BWHFE8E4YYNEDTI4" localSheetId="4" hidden="1">#REF!</definedName>
    <definedName name="BEx5APRZ66L5BWHFE8E4YYNEDTI4" localSheetId="14" hidden="1">#REF!</definedName>
    <definedName name="BEx5APRZ66L5BWHFE8E4YYNEDTI4" localSheetId="6" hidden="1">#REF!</definedName>
    <definedName name="BEx5APRZ66L5BWHFE8E4YYNEDTI4" localSheetId="7" hidden="1">#REF!</definedName>
    <definedName name="BEx5APRZ66L5BWHFE8E4YYNEDTI4" localSheetId="8" hidden="1">#REF!</definedName>
    <definedName name="BEx5APRZ66L5BWHFE8E4YYNEDTI4" localSheetId="9" hidden="1">#REF!</definedName>
    <definedName name="BEx5APRZ66L5BWHFE8E4YYNEDTI4" localSheetId="10" hidden="1">#REF!</definedName>
    <definedName name="BEx5APRZ66L5BWHFE8E4YYNEDTI4" localSheetId="11" hidden="1">#REF!</definedName>
    <definedName name="BEx5APRZ66L5BWHFE8E4YYNEDTI4" localSheetId="12" hidden="1">#REF!</definedName>
    <definedName name="BEx5APRZ66L5BWHFE8E4YYNEDTI4" localSheetId="13" hidden="1">#REF!</definedName>
    <definedName name="BEx5APRZ66L5BWHFE8E4YYNEDTI4" localSheetId="17" hidden="1">#REF!</definedName>
    <definedName name="BEx5APRZ66L5BWHFE8E4YYNEDTI4" localSheetId="16" hidden="1">#REF!</definedName>
    <definedName name="BEx5APRZ66L5BWHFE8E4YYNEDTI4" hidden="1">#REF!</definedName>
    <definedName name="BEx5AQJ1Z64KY10P8ZF1JKJUFEGN" localSheetId="19" hidden="1">#REF!</definedName>
    <definedName name="BEx5AQJ1Z64KY10P8ZF1JKJUFEGN" localSheetId="27" hidden="1">#REF!</definedName>
    <definedName name="BEx5AQJ1Z64KY10P8ZF1JKJUFEGN" localSheetId="18" hidden="1">#REF!</definedName>
    <definedName name="BEx5AQJ1Z64KY10P8ZF1JKJUFEGN" localSheetId="30" hidden="1">#REF!</definedName>
    <definedName name="BEx5AQJ1Z64KY10P8ZF1JKJUFEGN" localSheetId="4" hidden="1">#REF!</definedName>
    <definedName name="BEx5AQJ1Z64KY10P8ZF1JKJUFEGN" localSheetId="14" hidden="1">#REF!</definedName>
    <definedName name="BEx5AQJ1Z64KY10P8ZF1JKJUFEGN" localSheetId="6" hidden="1">#REF!</definedName>
    <definedName name="BEx5AQJ1Z64KY10P8ZF1JKJUFEGN" localSheetId="7" hidden="1">#REF!</definedName>
    <definedName name="BEx5AQJ1Z64KY10P8ZF1JKJUFEGN" localSheetId="8" hidden="1">#REF!</definedName>
    <definedName name="BEx5AQJ1Z64KY10P8ZF1JKJUFEGN" localSheetId="9" hidden="1">#REF!</definedName>
    <definedName name="BEx5AQJ1Z64KY10P8ZF1JKJUFEGN" localSheetId="10" hidden="1">#REF!</definedName>
    <definedName name="BEx5AQJ1Z64KY10P8ZF1JKJUFEGN" localSheetId="11" hidden="1">#REF!</definedName>
    <definedName name="BEx5AQJ1Z64KY10P8ZF1JKJUFEGN" localSheetId="12" hidden="1">#REF!</definedName>
    <definedName name="BEx5AQJ1Z64KY10P8ZF1JKJUFEGN" localSheetId="13" hidden="1">#REF!</definedName>
    <definedName name="BEx5AQJ1Z64KY10P8ZF1JKJUFEGN" localSheetId="17" hidden="1">#REF!</definedName>
    <definedName name="BEx5AQJ1Z64KY10P8ZF1JKJUFEGN" localSheetId="16" hidden="1">#REF!</definedName>
    <definedName name="BEx5AQJ1Z64KY10P8ZF1JKJUFEGN" hidden="1">#REF!</definedName>
    <definedName name="BEx5AY62R0TL82VHXE37SCZCINQC" localSheetId="19" hidden="1">#REF!</definedName>
    <definedName name="BEx5AY62R0TL82VHXE37SCZCINQC" localSheetId="27" hidden="1">#REF!</definedName>
    <definedName name="BEx5AY62R0TL82VHXE37SCZCINQC" localSheetId="18" hidden="1">#REF!</definedName>
    <definedName name="BEx5AY62R0TL82VHXE37SCZCINQC" localSheetId="30" hidden="1">#REF!</definedName>
    <definedName name="BEx5AY62R0TL82VHXE37SCZCINQC" localSheetId="4" hidden="1">#REF!</definedName>
    <definedName name="BEx5AY62R0TL82VHXE37SCZCINQC" localSheetId="14" hidden="1">#REF!</definedName>
    <definedName name="BEx5AY62R0TL82VHXE37SCZCINQC" localSheetId="6" hidden="1">#REF!</definedName>
    <definedName name="BEx5AY62R0TL82VHXE37SCZCINQC" localSheetId="7" hidden="1">#REF!</definedName>
    <definedName name="BEx5AY62R0TL82VHXE37SCZCINQC" localSheetId="8" hidden="1">#REF!</definedName>
    <definedName name="BEx5AY62R0TL82VHXE37SCZCINQC" localSheetId="9" hidden="1">#REF!</definedName>
    <definedName name="BEx5AY62R0TL82VHXE37SCZCINQC" localSheetId="10" hidden="1">#REF!</definedName>
    <definedName name="BEx5AY62R0TL82VHXE37SCZCINQC" localSheetId="11" hidden="1">#REF!</definedName>
    <definedName name="BEx5AY62R0TL82VHXE37SCZCINQC" localSheetId="12" hidden="1">#REF!</definedName>
    <definedName name="BEx5AY62R0TL82VHXE37SCZCINQC" localSheetId="13" hidden="1">#REF!</definedName>
    <definedName name="BEx5AY62R0TL82VHXE37SCZCINQC" localSheetId="17" hidden="1">#REF!</definedName>
    <definedName name="BEx5AY62R0TL82VHXE37SCZCINQC" localSheetId="16" hidden="1">#REF!</definedName>
    <definedName name="BEx5AY62R0TL82VHXE37SCZCINQC" hidden="1">#REF!</definedName>
    <definedName name="BEx5B0PV1FCOUSHWQTY94AO0B8P0" localSheetId="19" hidden="1">#REF!</definedName>
    <definedName name="BEx5B0PV1FCOUSHWQTY94AO0B8P0" localSheetId="27" hidden="1">#REF!</definedName>
    <definedName name="BEx5B0PV1FCOUSHWQTY94AO0B8P0" localSheetId="18" hidden="1">#REF!</definedName>
    <definedName name="BEx5B0PV1FCOUSHWQTY94AO0B8P0" localSheetId="30" hidden="1">#REF!</definedName>
    <definedName name="BEx5B0PV1FCOUSHWQTY94AO0B8P0" localSheetId="4" hidden="1">#REF!</definedName>
    <definedName name="BEx5B0PV1FCOUSHWQTY94AO0B8P0" localSheetId="14" hidden="1">#REF!</definedName>
    <definedName name="BEx5B0PV1FCOUSHWQTY94AO0B8P0" localSheetId="6" hidden="1">#REF!</definedName>
    <definedName name="BEx5B0PV1FCOUSHWQTY94AO0B8P0" localSheetId="7" hidden="1">#REF!</definedName>
    <definedName name="BEx5B0PV1FCOUSHWQTY94AO0B8P0" localSheetId="8" hidden="1">#REF!</definedName>
    <definedName name="BEx5B0PV1FCOUSHWQTY94AO0B8P0" localSheetId="9" hidden="1">#REF!</definedName>
    <definedName name="BEx5B0PV1FCOUSHWQTY94AO0B8P0" localSheetId="10" hidden="1">#REF!</definedName>
    <definedName name="BEx5B0PV1FCOUSHWQTY94AO0B8P0" localSheetId="11" hidden="1">#REF!</definedName>
    <definedName name="BEx5B0PV1FCOUSHWQTY94AO0B8P0" localSheetId="12" hidden="1">#REF!</definedName>
    <definedName name="BEx5B0PV1FCOUSHWQTY94AO0B8P0" localSheetId="13" hidden="1">#REF!</definedName>
    <definedName name="BEx5B0PV1FCOUSHWQTY94AO0B8P0" localSheetId="17" hidden="1">#REF!</definedName>
    <definedName name="BEx5B0PV1FCOUSHWQTY94AO0B8P0" localSheetId="16" hidden="1">#REF!</definedName>
    <definedName name="BEx5B0PV1FCOUSHWQTY94AO0B8P0" hidden="1">#REF!</definedName>
    <definedName name="BEx5B4RHHX0J1BF2FZKEA0SPP29O" localSheetId="19" hidden="1">#REF!</definedName>
    <definedName name="BEx5B4RHHX0J1BF2FZKEA0SPP29O" localSheetId="27" hidden="1">#REF!</definedName>
    <definedName name="BEx5B4RHHX0J1BF2FZKEA0SPP29O" localSheetId="18" hidden="1">#REF!</definedName>
    <definedName name="BEx5B4RHHX0J1BF2FZKEA0SPP29O" localSheetId="30" hidden="1">#REF!</definedName>
    <definedName name="BEx5B4RHHX0J1BF2FZKEA0SPP29O" localSheetId="4" hidden="1">#REF!</definedName>
    <definedName name="BEx5B4RHHX0J1BF2FZKEA0SPP29O" localSheetId="14" hidden="1">#REF!</definedName>
    <definedName name="BEx5B4RHHX0J1BF2FZKEA0SPP29O" localSheetId="6" hidden="1">#REF!</definedName>
    <definedName name="BEx5B4RHHX0J1BF2FZKEA0SPP29O" localSheetId="7" hidden="1">#REF!</definedName>
    <definedName name="BEx5B4RHHX0J1BF2FZKEA0SPP29O" localSheetId="8" hidden="1">#REF!</definedName>
    <definedName name="BEx5B4RHHX0J1BF2FZKEA0SPP29O" localSheetId="9" hidden="1">#REF!</definedName>
    <definedName name="BEx5B4RHHX0J1BF2FZKEA0SPP29O" localSheetId="10" hidden="1">#REF!</definedName>
    <definedName name="BEx5B4RHHX0J1BF2FZKEA0SPP29O" localSheetId="11" hidden="1">#REF!</definedName>
    <definedName name="BEx5B4RHHX0J1BF2FZKEA0SPP29O" localSheetId="12" hidden="1">#REF!</definedName>
    <definedName name="BEx5B4RHHX0J1BF2FZKEA0SPP29O" localSheetId="13" hidden="1">#REF!</definedName>
    <definedName name="BEx5B4RHHX0J1BF2FZKEA0SPP29O" localSheetId="17" hidden="1">#REF!</definedName>
    <definedName name="BEx5B4RHHX0J1BF2FZKEA0SPP29O" localSheetId="16" hidden="1">#REF!</definedName>
    <definedName name="BEx5B4RHHX0J1BF2FZKEA0SPP29O" hidden="1">#REF!</definedName>
    <definedName name="BEx5B5YMSWP0OVI5CIQRP5V18D0C" localSheetId="19" hidden="1">#REF!</definedName>
    <definedName name="BEx5B5YMSWP0OVI5CIQRP5V18D0C" localSheetId="27" hidden="1">#REF!</definedName>
    <definedName name="BEx5B5YMSWP0OVI5CIQRP5V18D0C" localSheetId="18" hidden="1">#REF!</definedName>
    <definedName name="BEx5B5YMSWP0OVI5CIQRP5V18D0C" localSheetId="30" hidden="1">#REF!</definedName>
    <definedName name="BEx5B5YMSWP0OVI5CIQRP5V18D0C" localSheetId="4" hidden="1">#REF!</definedName>
    <definedName name="BEx5B5YMSWP0OVI5CIQRP5V18D0C" localSheetId="14" hidden="1">#REF!</definedName>
    <definedName name="BEx5B5YMSWP0OVI5CIQRP5V18D0C" localSheetId="6" hidden="1">#REF!</definedName>
    <definedName name="BEx5B5YMSWP0OVI5CIQRP5V18D0C" localSheetId="7" hidden="1">#REF!</definedName>
    <definedName name="BEx5B5YMSWP0OVI5CIQRP5V18D0C" localSheetId="8" hidden="1">#REF!</definedName>
    <definedName name="BEx5B5YMSWP0OVI5CIQRP5V18D0C" localSheetId="9" hidden="1">#REF!</definedName>
    <definedName name="BEx5B5YMSWP0OVI5CIQRP5V18D0C" localSheetId="10" hidden="1">#REF!</definedName>
    <definedName name="BEx5B5YMSWP0OVI5CIQRP5V18D0C" localSheetId="11" hidden="1">#REF!</definedName>
    <definedName name="BEx5B5YMSWP0OVI5CIQRP5V18D0C" localSheetId="12" hidden="1">#REF!</definedName>
    <definedName name="BEx5B5YMSWP0OVI5CIQRP5V18D0C" localSheetId="13" hidden="1">#REF!</definedName>
    <definedName name="BEx5B5YMSWP0OVI5CIQRP5V18D0C" localSheetId="17" hidden="1">#REF!</definedName>
    <definedName name="BEx5B5YMSWP0OVI5CIQRP5V18D0C" localSheetId="16" hidden="1">#REF!</definedName>
    <definedName name="BEx5B5YMSWP0OVI5CIQRP5V18D0C" hidden="1">#REF!</definedName>
    <definedName name="BEx5B825RW35M5H0UB2IZGGRS4ER" localSheetId="19" hidden="1">#REF!</definedName>
    <definedName name="BEx5B825RW35M5H0UB2IZGGRS4ER" localSheetId="27" hidden="1">#REF!</definedName>
    <definedName name="BEx5B825RW35M5H0UB2IZGGRS4ER" localSheetId="18" hidden="1">#REF!</definedName>
    <definedName name="BEx5B825RW35M5H0UB2IZGGRS4ER" localSheetId="30" hidden="1">#REF!</definedName>
    <definedName name="BEx5B825RW35M5H0UB2IZGGRS4ER" localSheetId="4" hidden="1">#REF!</definedName>
    <definedName name="BEx5B825RW35M5H0UB2IZGGRS4ER" localSheetId="14" hidden="1">#REF!</definedName>
    <definedName name="BEx5B825RW35M5H0UB2IZGGRS4ER" localSheetId="6" hidden="1">#REF!</definedName>
    <definedName name="BEx5B825RW35M5H0UB2IZGGRS4ER" localSheetId="7" hidden="1">#REF!</definedName>
    <definedName name="BEx5B825RW35M5H0UB2IZGGRS4ER" localSheetId="8" hidden="1">#REF!</definedName>
    <definedName name="BEx5B825RW35M5H0UB2IZGGRS4ER" localSheetId="9" hidden="1">#REF!</definedName>
    <definedName name="BEx5B825RW35M5H0UB2IZGGRS4ER" localSheetId="10" hidden="1">#REF!</definedName>
    <definedName name="BEx5B825RW35M5H0UB2IZGGRS4ER" localSheetId="11" hidden="1">#REF!</definedName>
    <definedName name="BEx5B825RW35M5H0UB2IZGGRS4ER" localSheetId="12" hidden="1">#REF!</definedName>
    <definedName name="BEx5B825RW35M5H0UB2IZGGRS4ER" localSheetId="13" hidden="1">#REF!</definedName>
    <definedName name="BEx5B825RW35M5H0UB2IZGGRS4ER" localSheetId="17" hidden="1">#REF!</definedName>
    <definedName name="BEx5B825RW35M5H0UB2IZGGRS4ER" localSheetId="16" hidden="1">#REF!</definedName>
    <definedName name="BEx5B825RW35M5H0UB2IZGGRS4ER" hidden="1">#REF!</definedName>
    <definedName name="BEx5BAWPMY0TL684WDXX6KKJLRCN" localSheetId="19" hidden="1">#REF!</definedName>
    <definedName name="BEx5BAWPMY0TL684WDXX6KKJLRCN" localSheetId="27" hidden="1">#REF!</definedName>
    <definedName name="BEx5BAWPMY0TL684WDXX6KKJLRCN" localSheetId="18" hidden="1">#REF!</definedName>
    <definedName name="BEx5BAWPMY0TL684WDXX6KKJLRCN" localSheetId="30" hidden="1">#REF!</definedName>
    <definedName name="BEx5BAWPMY0TL684WDXX6KKJLRCN" localSheetId="4" hidden="1">#REF!</definedName>
    <definedName name="BEx5BAWPMY0TL684WDXX6KKJLRCN" localSheetId="14" hidden="1">#REF!</definedName>
    <definedName name="BEx5BAWPMY0TL684WDXX6KKJLRCN" localSheetId="6" hidden="1">#REF!</definedName>
    <definedName name="BEx5BAWPMY0TL684WDXX6KKJLRCN" localSheetId="7" hidden="1">#REF!</definedName>
    <definedName name="BEx5BAWPMY0TL684WDXX6KKJLRCN" localSheetId="8" hidden="1">#REF!</definedName>
    <definedName name="BEx5BAWPMY0TL684WDXX6KKJLRCN" localSheetId="9" hidden="1">#REF!</definedName>
    <definedName name="BEx5BAWPMY0TL684WDXX6KKJLRCN" localSheetId="10" hidden="1">#REF!</definedName>
    <definedName name="BEx5BAWPMY0TL684WDXX6KKJLRCN" localSheetId="11" hidden="1">#REF!</definedName>
    <definedName name="BEx5BAWPMY0TL684WDXX6KKJLRCN" localSheetId="12" hidden="1">#REF!</definedName>
    <definedName name="BEx5BAWPMY0TL684WDXX6KKJLRCN" localSheetId="13" hidden="1">#REF!</definedName>
    <definedName name="BEx5BAWPMY0TL684WDXX6KKJLRCN" localSheetId="17" hidden="1">#REF!</definedName>
    <definedName name="BEx5BAWPMY0TL684WDXX6KKJLRCN" localSheetId="16" hidden="1">#REF!</definedName>
    <definedName name="BEx5BAWPMY0TL684WDXX6KKJLRCN" hidden="1">#REF!</definedName>
    <definedName name="BEx5BBCUOWR6J9MZS2ML5XB0X7MW" localSheetId="19" hidden="1">#REF!</definedName>
    <definedName name="BEx5BBCUOWR6J9MZS2ML5XB0X7MW" localSheetId="27" hidden="1">#REF!</definedName>
    <definedName name="BEx5BBCUOWR6J9MZS2ML5XB0X7MW" localSheetId="18" hidden="1">#REF!</definedName>
    <definedName name="BEx5BBCUOWR6J9MZS2ML5XB0X7MW" localSheetId="30" hidden="1">#REF!</definedName>
    <definedName name="BEx5BBCUOWR6J9MZS2ML5XB0X7MW" localSheetId="4" hidden="1">#REF!</definedName>
    <definedName name="BEx5BBCUOWR6J9MZS2ML5XB0X7MW" localSheetId="14" hidden="1">#REF!</definedName>
    <definedName name="BEx5BBCUOWR6J9MZS2ML5XB0X7MW" localSheetId="6" hidden="1">#REF!</definedName>
    <definedName name="BEx5BBCUOWR6J9MZS2ML5XB0X7MW" localSheetId="7" hidden="1">#REF!</definedName>
    <definedName name="BEx5BBCUOWR6J9MZS2ML5XB0X7MW" localSheetId="8" hidden="1">#REF!</definedName>
    <definedName name="BEx5BBCUOWR6J9MZS2ML5XB0X7MW" localSheetId="9" hidden="1">#REF!</definedName>
    <definedName name="BEx5BBCUOWR6J9MZS2ML5XB0X7MW" localSheetId="10" hidden="1">#REF!</definedName>
    <definedName name="BEx5BBCUOWR6J9MZS2ML5XB0X7MW" localSheetId="11" hidden="1">#REF!</definedName>
    <definedName name="BEx5BBCUOWR6J9MZS2ML5XB0X7MW" localSheetId="12" hidden="1">#REF!</definedName>
    <definedName name="BEx5BBCUOWR6J9MZS2ML5XB0X7MW" localSheetId="13" hidden="1">#REF!</definedName>
    <definedName name="BEx5BBCUOWR6J9MZS2ML5XB0X7MW" localSheetId="17" hidden="1">#REF!</definedName>
    <definedName name="BEx5BBCUOWR6J9MZS2ML5XB0X7MW" localSheetId="16" hidden="1">#REF!</definedName>
    <definedName name="BEx5BBCUOWR6J9MZS2ML5XB0X7MW" hidden="1">#REF!</definedName>
    <definedName name="BEx5BBI61U4Y65GD0ARMTALPP7SJ" localSheetId="19" hidden="1">#REF!</definedName>
    <definedName name="BEx5BBI61U4Y65GD0ARMTALPP7SJ" localSheetId="27" hidden="1">#REF!</definedName>
    <definedName name="BEx5BBI61U4Y65GD0ARMTALPP7SJ" localSheetId="18" hidden="1">#REF!</definedName>
    <definedName name="BEx5BBI61U4Y65GD0ARMTALPP7SJ" localSheetId="30" hidden="1">#REF!</definedName>
    <definedName name="BEx5BBI61U4Y65GD0ARMTALPP7SJ" localSheetId="4" hidden="1">#REF!</definedName>
    <definedName name="BEx5BBI61U4Y65GD0ARMTALPP7SJ" localSheetId="14" hidden="1">#REF!</definedName>
    <definedName name="BEx5BBI61U4Y65GD0ARMTALPP7SJ" localSheetId="6" hidden="1">#REF!</definedName>
    <definedName name="BEx5BBI61U4Y65GD0ARMTALPP7SJ" localSheetId="7" hidden="1">#REF!</definedName>
    <definedName name="BEx5BBI61U4Y65GD0ARMTALPP7SJ" localSheetId="8" hidden="1">#REF!</definedName>
    <definedName name="BEx5BBI61U4Y65GD0ARMTALPP7SJ" localSheetId="9" hidden="1">#REF!</definedName>
    <definedName name="BEx5BBI61U4Y65GD0ARMTALPP7SJ" localSheetId="10" hidden="1">#REF!</definedName>
    <definedName name="BEx5BBI61U4Y65GD0ARMTALPP7SJ" localSheetId="11" hidden="1">#REF!</definedName>
    <definedName name="BEx5BBI61U4Y65GD0ARMTALPP7SJ" localSheetId="12" hidden="1">#REF!</definedName>
    <definedName name="BEx5BBI61U4Y65GD0ARMTALPP7SJ" localSheetId="13" hidden="1">#REF!</definedName>
    <definedName name="BEx5BBI61U4Y65GD0ARMTALPP7SJ" localSheetId="17" hidden="1">#REF!</definedName>
    <definedName name="BEx5BBI61U4Y65GD0ARMTALPP7SJ" localSheetId="16" hidden="1">#REF!</definedName>
    <definedName name="BEx5BBI61U4Y65GD0ARMTALPP7SJ" hidden="1">#REF!</definedName>
    <definedName name="BEx5BDR56MEV4IHY6CIH2SVNG1UB" localSheetId="19" hidden="1">#REF!</definedName>
    <definedName name="BEx5BDR56MEV4IHY6CIH2SVNG1UB" localSheetId="27" hidden="1">#REF!</definedName>
    <definedName name="BEx5BDR56MEV4IHY6CIH2SVNG1UB" localSheetId="18" hidden="1">#REF!</definedName>
    <definedName name="BEx5BDR56MEV4IHY6CIH2SVNG1UB" localSheetId="30" hidden="1">#REF!</definedName>
    <definedName name="BEx5BDR56MEV4IHY6CIH2SVNG1UB" localSheetId="4" hidden="1">#REF!</definedName>
    <definedName name="BEx5BDR56MEV4IHY6CIH2SVNG1UB" localSheetId="14" hidden="1">#REF!</definedName>
    <definedName name="BEx5BDR56MEV4IHY6CIH2SVNG1UB" localSheetId="6" hidden="1">#REF!</definedName>
    <definedName name="BEx5BDR56MEV4IHY6CIH2SVNG1UB" localSheetId="7" hidden="1">#REF!</definedName>
    <definedName name="BEx5BDR56MEV4IHY6CIH2SVNG1UB" localSheetId="8" hidden="1">#REF!</definedName>
    <definedName name="BEx5BDR56MEV4IHY6CIH2SVNG1UB" localSheetId="9" hidden="1">#REF!</definedName>
    <definedName name="BEx5BDR56MEV4IHY6CIH2SVNG1UB" localSheetId="10" hidden="1">#REF!</definedName>
    <definedName name="BEx5BDR56MEV4IHY6CIH2SVNG1UB" localSheetId="11" hidden="1">#REF!</definedName>
    <definedName name="BEx5BDR56MEV4IHY6CIH2SVNG1UB" localSheetId="12" hidden="1">#REF!</definedName>
    <definedName name="BEx5BDR56MEV4IHY6CIH2SVNG1UB" localSheetId="13" hidden="1">#REF!</definedName>
    <definedName name="BEx5BDR56MEV4IHY6CIH2SVNG1UB" localSheetId="17" hidden="1">#REF!</definedName>
    <definedName name="BEx5BDR56MEV4IHY6CIH2SVNG1UB" localSheetId="16" hidden="1">#REF!</definedName>
    <definedName name="BEx5BDR56MEV4IHY6CIH2SVNG1UB" hidden="1">#REF!</definedName>
    <definedName name="BEx5BESZC5H329SKHGJOHZFILYJJ" localSheetId="19" hidden="1">#REF!</definedName>
    <definedName name="BEx5BESZC5H329SKHGJOHZFILYJJ" localSheetId="27" hidden="1">#REF!</definedName>
    <definedName name="BEx5BESZC5H329SKHGJOHZFILYJJ" localSheetId="18" hidden="1">#REF!</definedName>
    <definedName name="BEx5BESZC5H329SKHGJOHZFILYJJ" localSheetId="30" hidden="1">#REF!</definedName>
    <definedName name="BEx5BESZC5H329SKHGJOHZFILYJJ" localSheetId="4" hidden="1">#REF!</definedName>
    <definedName name="BEx5BESZC5H329SKHGJOHZFILYJJ" localSheetId="14" hidden="1">#REF!</definedName>
    <definedName name="BEx5BESZC5H329SKHGJOHZFILYJJ" localSheetId="6" hidden="1">#REF!</definedName>
    <definedName name="BEx5BESZC5H329SKHGJOHZFILYJJ" localSheetId="7" hidden="1">#REF!</definedName>
    <definedName name="BEx5BESZC5H329SKHGJOHZFILYJJ" localSheetId="8" hidden="1">#REF!</definedName>
    <definedName name="BEx5BESZC5H329SKHGJOHZFILYJJ" localSheetId="9" hidden="1">#REF!</definedName>
    <definedName name="BEx5BESZC5H329SKHGJOHZFILYJJ" localSheetId="10" hidden="1">#REF!</definedName>
    <definedName name="BEx5BESZC5H329SKHGJOHZFILYJJ" localSheetId="11" hidden="1">#REF!</definedName>
    <definedName name="BEx5BESZC5H329SKHGJOHZFILYJJ" localSheetId="12" hidden="1">#REF!</definedName>
    <definedName name="BEx5BESZC5H329SKHGJOHZFILYJJ" localSheetId="13" hidden="1">#REF!</definedName>
    <definedName name="BEx5BESZC5H329SKHGJOHZFILYJJ" localSheetId="17" hidden="1">#REF!</definedName>
    <definedName name="BEx5BESZC5H329SKHGJOHZFILYJJ" localSheetId="16" hidden="1">#REF!</definedName>
    <definedName name="BEx5BESZC5H329SKHGJOHZFILYJJ" hidden="1">#REF!</definedName>
    <definedName name="BEx5BHSQ42B50IU1TEQFUXFX9XQD" localSheetId="19" hidden="1">#REF!</definedName>
    <definedName name="BEx5BHSQ42B50IU1TEQFUXFX9XQD" localSheetId="27" hidden="1">#REF!</definedName>
    <definedName name="BEx5BHSQ42B50IU1TEQFUXFX9XQD" localSheetId="18" hidden="1">#REF!</definedName>
    <definedName name="BEx5BHSQ42B50IU1TEQFUXFX9XQD" localSheetId="30" hidden="1">#REF!</definedName>
    <definedName name="BEx5BHSQ42B50IU1TEQFUXFX9XQD" localSheetId="4" hidden="1">#REF!</definedName>
    <definedName name="BEx5BHSQ42B50IU1TEQFUXFX9XQD" localSheetId="14" hidden="1">#REF!</definedName>
    <definedName name="BEx5BHSQ42B50IU1TEQFUXFX9XQD" localSheetId="6" hidden="1">#REF!</definedName>
    <definedName name="BEx5BHSQ42B50IU1TEQFUXFX9XQD" localSheetId="7" hidden="1">#REF!</definedName>
    <definedName name="BEx5BHSQ42B50IU1TEQFUXFX9XQD" localSheetId="8" hidden="1">#REF!</definedName>
    <definedName name="BEx5BHSQ42B50IU1TEQFUXFX9XQD" localSheetId="9" hidden="1">#REF!</definedName>
    <definedName name="BEx5BHSQ42B50IU1TEQFUXFX9XQD" localSheetId="10" hidden="1">#REF!</definedName>
    <definedName name="BEx5BHSQ42B50IU1TEQFUXFX9XQD" localSheetId="11" hidden="1">#REF!</definedName>
    <definedName name="BEx5BHSQ42B50IU1TEQFUXFX9XQD" localSheetId="12" hidden="1">#REF!</definedName>
    <definedName name="BEx5BHSQ42B50IU1TEQFUXFX9XQD" localSheetId="13" hidden="1">#REF!</definedName>
    <definedName name="BEx5BHSQ42B50IU1TEQFUXFX9XQD" localSheetId="17" hidden="1">#REF!</definedName>
    <definedName name="BEx5BHSQ42B50IU1TEQFUXFX9XQD" localSheetId="16" hidden="1">#REF!</definedName>
    <definedName name="BEx5BHSQ42B50IU1TEQFUXFX9XQD" hidden="1">#REF!</definedName>
    <definedName name="BEx5BKSM4UN4C1DM3EYKM79MRC5K" localSheetId="19" hidden="1">#REF!</definedName>
    <definedName name="BEx5BKSM4UN4C1DM3EYKM79MRC5K" localSheetId="27" hidden="1">#REF!</definedName>
    <definedName name="BEx5BKSM4UN4C1DM3EYKM79MRC5K" localSheetId="18" hidden="1">#REF!</definedName>
    <definedName name="BEx5BKSM4UN4C1DM3EYKM79MRC5K" localSheetId="30" hidden="1">#REF!</definedName>
    <definedName name="BEx5BKSM4UN4C1DM3EYKM79MRC5K" localSheetId="4" hidden="1">#REF!</definedName>
    <definedName name="BEx5BKSM4UN4C1DM3EYKM79MRC5K" localSheetId="14" hidden="1">#REF!</definedName>
    <definedName name="BEx5BKSM4UN4C1DM3EYKM79MRC5K" localSheetId="6" hidden="1">#REF!</definedName>
    <definedName name="BEx5BKSM4UN4C1DM3EYKM79MRC5K" localSheetId="7" hidden="1">#REF!</definedName>
    <definedName name="BEx5BKSM4UN4C1DM3EYKM79MRC5K" localSheetId="8" hidden="1">#REF!</definedName>
    <definedName name="BEx5BKSM4UN4C1DM3EYKM79MRC5K" localSheetId="9" hidden="1">#REF!</definedName>
    <definedName name="BEx5BKSM4UN4C1DM3EYKM79MRC5K" localSheetId="10" hidden="1">#REF!</definedName>
    <definedName name="BEx5BKSM4UN4C1DM3EYKM79MRC5K" localSheetId="11" hidden="1">#REF!</definedName>
    <definedName name="BEx5BKSM4UN4C1DM3EYKM79MRC5K" localSheetId="12" hidden="1">#REF!</definedName>
    <definedName name="BEx5BKSM4UN4C1DM3EYKM79MRC5K" localSheetId="13" hidden="1">#REF!</definedName>
    <definedName name="BEx5BKSM4UN4C1DM3EYKM79MRC5K" localSheetId="17" hidden="1">#REF!</definedName>
    <definedName name="BEx5BKSM4UN4C1DM3EYKM79MRC5K" localSheetId="16" hidden="1">#REF!</definedName>
    <definedName name="BEx5BKSM4UN4C1DM3EYKM79MRC5K" hidden="1">#REF!</definedName>
    <definedName name="BEx5BNN8NPH9KVOBARB9CDD9WLB6" localSheetId="19" hidden="1">#REF!</definedName>
    <definedName name="BEx5BNN8NPH9KVOBARB9CDD9WLB6" localSheetId="27" hidden="1">#REF!</definedName>
    <definedName name="BEx5BNN8NPH9KVOBARB9CDD9WLB6" localSheetId="18" hidden="1">#REF!</definedName>
    <definedName name="BEx5BNN8NPH9KVOBARB9CDD9WLB6" localSheetId="30" hidden="1">#REF!</definedName>
    <definedName name="BEx5BNN8NPH9KVOBARB9CDD9WLB6" localSheetId="4" hidden="1">#REF!</definedName>
    <definedName name="BEx5BNN8NPH9KVOBARB9CDD9WLB6" localSheetId="14" hidden="1">#REF!</definedName>
    <definedName name="BEx5BNN8NPH9KVOBARB9CDD9WLB6" localSheetId="6" hidden="1">#REF!</definedName>
    <definedName name="BEx5BNN8NPH9KVOBARB9CDD9WLB6" localSheetId="7" hidden="1">#REF!</definedName>
    <definedName name="BEx5BNN8NPH9KVOBARB9CDD9WLB6" localSheetId="8" hidden="1">#REF!</definedName>
    <definedName name="BEx5BNN8NPH9KVOBARB9CDD9WLB6" localSheetId="9" hidden="1">#REF!</definedName>
    <definedName name="BEx5BNN8NPH9KVOBARB9CDD9WLB6" localSheetId="10" hidden="1">#REF!</definedName>
    <definedName name="BEx5BNN8NPH9KVOBARB9CDD9WLB6" localSheetId="11" hidden="1">#REF!</definedName>
    <definedName name="BEx5BNN8NPH9KVOBARB9CDD9WLB6" localSheetId="12" hidden="1">#REF!</definedName>
    <definedName name="BEx5BNN8NPH9KVOBARB9CDD9WLB6" localSheetId="13" hidden="1">#REF!</definedName>
    <definedName name="BEx5BNN8NPH9KVOBARB9CDD9WLB6" localSheetId="17" hidden="1">#REF!</definedName>
    <definedName name="BEx5BNN8NPH9KVOBARB9CDD9WLB6" localSheetId="16" hidden="1">#REF!</definedName>
    <definedName name="BEx5BNN8NPH9KVOBARB9CDD9WLB6" hidden="1">#REF!</definedName>
    <definedName name="BEx5BPLEZ8XY6S89R7AZQSKLT4HK" localSheetId="19" hidden="1">#REF!</definedName>
    <definedName name="BEx5BPLEZ8XY6S89R7AZQSKLT4HK" localSheetId="27" hidden="1">#REF!</definedName>
    <definedName name="BEx5BPLEZ8XY6S89R7AZQSKLT4HK" localSheetId="18" hidden="1">#REF!</definedName>
    <definedName name="BEx5BPLEZ8XY6S89R7AZQSKLT4HK" localSheetId="30" hidden="1">#REF!</definedName>
    <definedName name="BEx5BPLEZ8XY6S89R7AZQSKLT4HK" localSheetId="4" hidden="1">#REF!</definedName>
    <definedName name="BEx5BPLEZ8XY6S89R7AZQSKLT4HK" localSheetId="14" hidden="1">#REF!</definedName>
    <definedName name="BEx5BPLEZ8XY6S89R7AZQSKLT4HK" localSheetId="6" hidden="1">#REF!</definedName>
    <definedName name="BEx5BPLEZ8XY6S89R7AZQSKLT4HK" localSheetId="7" hidden="1">#REF!</definedName>
    <definedName name="BEx5BPLEZ8XY6S89R7AZQSKLT4HK" localSheetId="8" hidden="1">#REF!</definedName>
    <definedName name="BEx5BPLEZ8XY6S89R7AZQSKLT4HK" localSheetId="9" hidden="1">#REF!</definedName>
    <definedName name="BEx5BPLEZ8XY6S89R7AZQSKLT4HK" localSheetId="10" hidden="1">#REF!</definedName>
    <definedName name="BEx5BPLEZ8XY6S89R7AZQSKLT4HK" localSheetId="11" hidden="1">#REF!</definedName>
    <definedName name="BEx5BPLEZ8XY6S89R7AZQSKLT4HK" localSheetId="12" hidden="1">#REF!</definedName>
    <definedName name="BEx5BPLEZ8XY6S89R7AZQSKLT4HK" localSheetId="13" hidden="1">#REF!</definedName>
    <definedName name="BEx5BPLEZ8XY6S89R7AZQSKLT4HK" localSheetId="17" hidden="1">#REF!</definedName>
    <definedName name="BEx5BPLEZ8XY6S89R7AZQSKLT4HK" localSheetId="16" hidden="1">#REF!</definedName>
    <definedName name="BEx5BPLEZ8XY6S89R7AZQSKLT4HK" hidden="1">#REF!</definedName>
    <definedName name="BEx5BYFMZ80TDDN2EZO8CF39AIAC" localSheetId="19" hidden="1">#REF!</definedName>
    <definedName name="BEx5BYFMZ80TDDN2EZO8CF39AIAC" localSheetId="27" hidden="1">#REF!</definedName>
    <definedName name="BEx5BYFMZ80TDDN2EZO8CF39AIAC" localSheetId="18" hidden="1">#REF!</definedName>
    <definedName name="BEx5BYFMZ80TDDN2EZO8CF39AIAC" localSheetId="30" hidden="1">#REF!</definedName>
    <definedName name="BEx5BYFMZ80TDDN2EZO8CF39AIAC" localSheetId="4" hidden="1">#REF!</definedName>
    <definedName name="BEx5BYFMZ80TDDN2EZO8CF39AIAC" localSheetId="14" hidden="1">#REF!</definedName>
    <definedName name="BEx5BYFMZ80TDDN2EZO8CF39AIAC" localSheetId="6" hidden="1">#REF!</definedName>
    <definedName name="BEx5BYFMZ80TDDN2EZO8CF39AIAC" localSheetId="7" hidden="1">#REF!</definedName>
    <definedName name="BEx5BYFMZ80TDDN2EZO8CF39AIAC" localSheetId="8" hidden="1">#REF!</definedName>
    <definedName name="BEx5BYFMZ80TDDN2EZO8CF39AIAC" localSheetId="9" hidden="1">#REF!</definedName>
    <definedName name="BEx5BYFMZ80TDDN2EZO8CF39AIAC" localSheetId="10" hidden="1">#REF!</definedName>
    <definedName name="BEx5BYFMZ80TDDN2EZO8CF39AIAC" localSheetId="11" hidden="1">#REF!</definedName>
    <definedName name="BEx5BYFMZ80TDDN2EZO8CF39AIAC" localSheetId="12" hidden="1">#REF!</definedName>
    <definedName name="BEx5BYFMZ80TDDN2EZO8CF39AIAC" localSheetId="13" hidden="1">#REF!</definedName>
    <definedName name="BEx5BYFMZ80TDDN2EZO8CF39AIAC" localSheetId="17" hidden="1">#REF!</definedName>
    <definedName name="BEx5BYFMZ80TDDN2EZO8CF39AIAC" localSheetId="16" hidden="1">#REF!</definedName>
    <definedName name="BEx5BYFMZ80TDDN2EZO8CF39AIAC" hidden="1">#REF!</definedName>
    <definedName name="BEx5C2BWFW6SHZBFDEISKGXHZCQW" localSheetId="19" hidden="1">#REF!</definedName>
    <definedName name="BEx5C2BWFW6SHZBFDEISKGXHZCQW" localSheetId="27" hidden="1">#REF!</definedName>
    <definedName name="BEx5C2BWFW6SHZBFDEISKGXHZCQW" localSheetId="18" hidden="1">#REF!</definedName>
    <definedName name="BEx5C2BWFW6SHZBFDEISKGXHZCQW" localSheetId="30" hidden="1">#REF!</definedName>
    <definedName name="BEx5C2BWFW6SHZBFDEISKGXHZCQW" localSheetId="4" hidden="1">#REF!</definedName>
    <definedName name="BEx5C2BWFW6SHZBFDEISKGXHZCQW" localSheetId="14" hidden="1">#REF!</definedName>
    <definedName name="BEx5C2BWFW6SHZBFDEISKGXHZCQW" localSheetId="6" hidden="1">#REF!</definedName>
    <definedName name="BEx5C2BWFW6SHZBFDEISKGXHZCQW" localSheetId="7" hidden="1">#REF!</definedName>
    <definedName name="BEx5C2BWFW6SHZBFDEISKGXHZCQW" localSheetId="8" hidden="1">#REF!</definedName>
    <definedName name="BEx5C2BWFW6SHZBFDEISKGXHZCQW" localSheetId="9" hidden="1">#REF!</definedName>
    <definedName name="BEx5C2BWFW6SHZBFDEISKGXHZCQW" localSheetId="10" hidden="1">#REF!</definedName>
    <definedName name="BEx5C2BWFW6SHZBFDEISKGXHZCQW" localSheetId="11" hidden="1">#REF!</definedName>
    <definedName name="BEx5C2BWFW6SHZBFDEISKGXHZCQW" localSheetId="12" hidden="1">#REF!</definedName>
    <definedName name="BEx5C2BWFW6SHZBFDEISKGXHZCQW" localSheetId="13" hidden="1">#REF!</definedName>
    <definedName name="BEx5C2BWFW6SHZBFDEISKGXHZCQW" localSheetId="17" hidden="1">#REF!</definedName>
    <definedName name="BEx5C2BWFW6SHZBFDEISKGXHZCQW" localSheetId="16" hidden="1">#REF!</definedName>
    <definedName name="BEx5C2BWFW6SHZBFDEISKGXHZCQW" hidden="1">#REF!</definedName>
    <definedName name="BEx5C44NK782B81CBGQUDS6Z8MV9" localSheetId="19" hidden="1">#REF!</definedName>
    <definedName name="BEx5C44NK782B81CBGQUDS6Z8MV9" localSheetId="27" hidden="1">#REF!</definedName>
    <definedName name="BEx5C44NK782B81CBGQUDS6Z8MV9" localSheetId="18" hidden="1">#REF!</definedName>
    <definedName name="BEx5C44NK782B81CBGQUDS6Z8MV9" localSheetId="30" hidden="1">#REF!</definedName>
    <definedName name="BEx5C44NK782B81CBGQUDS6Z8MV9" localSheetId="4" hidden="1">#REF!</definedName>
    <definedName name="BEx5C44NK782B81CBGQUDS6Z8MV9" localSheetId="14" hidden="1">#REF!</definedName>
    <definedName name="BEx5C44NK782B81CBGQUDS6Z8MV9" localSheetId="6" hidden="1">#REF!</definedName>
    <definedName name="BEx5C44NK782B81CBGQUDS6Z8MV9" localSheetId="7" hidden="1">#REF!</definedName>
    <definedName name="BEx5C44NK782B81CBGQUDS6Z8MV9" localSheetId="8" hidden="1">#REF!</definedName>
    <definedName name="BEx5C44NK782B81CBGQUDS6Z8MV9" localSheetId="9" hidden="1">#REF!</definedName>
    <definedName name="BEx5C44NK782B81CBGQUDS6Z8MV9" localSheetId="10" hidden="1">#REF!</definedName>
    <definedName name="BEx5C44NK782B81CBGQUDS6Z8MV9" localSheetId="11" hidden="1">#REF!</definedName>
    <definedName name="BEx5C44NK782B81CBGQUDS6Z8MV9" localSheetId="12" hidden="1">#REF!</definedName>
    <definedName name="BEx5C44NK782B81CBGQUDS6Z8MV9" localSheetId="13" hidden="1">#REF!</definedName>
    <definedName name="BEx5C44NK782B81CBGQUDS6Z8MV9" localSheetId="17" hidden="1">#REF!</definedName>
    <definedName name="BEx5C44NK782B81CBGQUDS6Z8MV9" localSheetId="16" hidden="1">#REF!</definedName>
    <definedName name="BEx5C44NK782B81CBGQUDS6Z8MV9" hidden="1">#REF!</definedName>
    <definedName name="BEx5C49ZFH8TO9ZU55729C3F7XG7" localSheetId="19" hidden="1">#REF!</definedName>
    <definedName name="BEx5C49ZFH8TO9ZU55729C3F7XG7" localSheetId="27" hidden="1">#REF!</definedName>
    <definedName name="BEx5C49ZFH8TO9ZU55729C3F7XG7" localSheetId="18" hidden="1">#REF!</definedName>
    <definedName name="BEx5C49ZFH8TO9ZU55729C3F7XG7" localSheetId="30" hidden="1">#REF!</definedName>
    <definedName name="BEx5C49ZFH8TO9ZU55729C3F7XG7" localSheetId="4" hidden="1">#REF!</definedName>
    <definedName name="BEx5C49ZFH8TO9ZU55729C3F7XG7" localSheetId="14" hidden="1">#REF!</definedName>
    <definedName name="BEx5C49ZFH8TO9ZU55729C3F7XG7" localSheetId="6" hidden="1">#REF!</definedName>
    <definedName name="BEx5C49ZFH8TO9ZU55729C3F7XG7" localSheetId="7" hidden="1">#REF!</definedName>
    <definedName name="BEx5C49ZFH8TO9ZU55729C3F7XG7" localSheetId="8" hidden="1">#REF!</definedName>
    <definedName name="BEx5C49ZFH8TO9ZU55729C3F7XG7" localSheetId="9" hidden="1">#REF!</definedName>
    <definedName name="BEx5C49ZFH8TO9ZU55729C3F7XG7" localSheetId="10" hidden="1">#REF!</definedName>
    <definedName name="BEx5C49ZFH8TO9ZU55729C3F7XG7" localSheetId="11" hidden="1">#REF!</definedName>
    <definedName name="BEx5C49ZFH8TO9ZU55729C3F7XG7" localSheetId="12" hidden="1">#REF!</definedName>
    <definedName name="BEx5C49ZFH8TO9ZU55729C3F7XG7" localSheetId="13" hidden="1">#REF!</definedName>
    <definedName name="BEx5C49ZFH8TO9ZU55729C3F7XG7" localSheetId="17" hidden="1">#REF!</definedName>
    <definedName name="BEx5C49ZFH8TO9ZU55729C3F7XG7" localSheetId="16" hidden="1">#REF!</definedName>
    <definedName name="BEx5C49ZFH8TO9ZU55729C3F7XG7" hidden="1">#REF!</definedName>
    <definedName name="BEx5C8GZQK13G60ZM70P63I5OS0L" localSheetId="19" hidden="1">#REF!</definedName>
    <definedName name="BEx5C8GZQK13G60ZM70P63I5OS0L" localSheetId="27" hidden="1">#REF!</definedName>
    <definedName name="BEx5C8GZQK13G60ZM70P63I5OS0L" localSheetId="18" hidden="1">#REF!</definedName>
    <definedName name="BEx5C8GZQK13G60ZM70P63I5OS0L" localSheetId="30" hidden="1">#REF!</definedName>
    <definedName name="BEx5C8GZQK13G60ZM70P63I5OS0L" localSheetId="4" hidden="1">#REF!</definedName>
    <definedName name="BEx5C8GZQK13G60ZM70P63I5OS0L" localSheetId="14" hidden="1">#REF!</definedName>
    <definedName name="BEx5C8GZQK13G60ZM70P63I5OS0L" localSheetId="6" hidden="1">#REF!</definedName>
    <definedName name="BEx5C8GZQK13G60ZM70P63I5OS0L" localSheetId="7" hidden="1">#REF!</definedName>
    <definedName name="BEx5C8GZQK13G60ZM70P63I5OS0L" localSheetId="8" hidden="1">#REF!</definedName>
    <definedName name="BEx5C8GZQK13G60ZM70P63I5OS0L" localSheetId="9" hidden="1">#REF!</definedName>
    <definedName name="BEx5C8GZQK13G60ZM70P63I5OS0L" localSheetId="10" hidden="1">#REF!</definedName>
    <definedName name="BEx5C8GZQK13G60ZM70P63I5OS0L" localSheetId="11" hidden="1">#REF!</definedName>
    <definedName name="BEx5C8GZQK13G60ZM70P63I5OS0L" localSheetId="12" hidden="1">#REF!</definedName>
    <definedName name="BEx5C8GZQK13G60ZM70P63I5OS0L" localSheetId="13" hidden="1">#REF!</definedName>
    <definedName name="BEx5C8GZQK13G60ZM70P63I5OS0L" localSheetId="17" hidden="1">#REF!</definedName>
    <definedName name="BEx5C8GZQK13G60ZM70P63I5OS0L" localSheetId="16" hidden="1">#REF!</definedName>
    <definedName name="BEx5C8GZQK13G60ZM70P63I5OS0L" hidden="1">#REF!</definedName>
    <definedName name="BEx5CAPTVN2NBT3UOMA1UFAL1C2R" localSheetId="19" hidden="1">#REF!</definedName>
    <definedName name="BEx5CAPTVN2NBT3UOMA1UFAL1C2R" localSheetId="27" hidden="1">#REF!</definedName>
    <definedName name="BEx5CAPTVN2NBT3UOMA1UFAL1C2R" localSheetId="18" hidden="1">#REF!</definedName>
    <definedName name="BEx5CAPTVN2NBT3UOMA1UFAL1C2R" localSheetId="30" hidden="1">#REF!</definedName>
    <definedName name="BEx5CAPTVN2NBT3UOMA1UFAL1C2R" localSheetId="4" hidden="1">#REF!</definedName>
    <definedName name="BEx5CAPTVN2NBT3UOMA1UFAL1C2R" localSheetId="14" hidden="1">#REF!</definedName>
    <definedName name="BEx5CAPTVN2NBT3UOMA1UFAL1C2R" localSheetId="6" hidden="1">#REF!</definedName>
    <definedName name="BEx5CAPTVN2NBT3UOMA1UFAL1C2R" localSheetId="7" hidden="1">#REF!</definedName>
    <definedName name="BEx5CAPTVN2NBT3UOMA1UFAL1C2R" localSheetId="8" hidden="1">#REF!</definedName>
    <definedName name="BEx5CAPTVN2NBT3UOMA1UFAL1C2R" localSheetId="9" hidden="1">#REF!</definedName>
    <definedName name="BEx5CAPTVN2NBT3UOMA1UFAL1C2R" localSheetId="10" hidden="1">#REF!</definedName>
    <definedName name="BEx5CAPTVN2NBT3UOMA1UFAL1C2R" localSheetId="11" hidden="1">#REF!</definedName>
    <definedName name="BEx5CAPTVN2NBT3UOMA1UFAL1C2R" localSheetId="12" hidden="1">#REF!</definedName>
    <definedName name="BEx5CAPTVN2NBT3UOMA1UFAL1C2R" localSheetId="13" hidden="1">#REF!</definedName>
    <definedName name="BEx5CAPTVN2NBT3UOMA1UFAL1C2R" localSheetId="17" hidden="1">#REF!</definedName>
    <definedName name="BEx5CAPTVN2NBT3UOMA1UFAL1C2R" localSheetId="16" hidden="1">#REF!</definedName>
    <definedName name="BEx5CAPTVN2NBT3UOMA1UFAL1C2R" hidden="1">#REF!</definedName>
    <definedName name="BEx5CEM3SYF9XP0ZZVE0GEPCLV3F" localSheetId="19" hidden="1">#REF!</definedName>
    <definedName name="BEx5CEM3SYF9XP0ZZVE0GEPCLV3F" localSheetId="27" hidden="1">#REF!</definedName>
    <definedName name="BEx5CEM3SYF9XP0ZZVE0GEPCLV3F" localSheetId="18" hidden="1">#REF!</definedName>
    <definedName name="BEx5CEM3SYF9XP0ZZVE0GEPCLV3F" localSheetId="30" hidden="1">#REF!</definedName>
    <definedName name="BEx5CEM3SYF9XP0ZZVE0GEPCLV3F" localSheetId="4" hidden="1">#REF!</definedName>
    <definedName name="BEx5CEM3SYF9XP0ZZVE0GEPCLV3F" localSheetId="14" hidden="1">#REF!</definedName>
    <definedName name="BEx5CEM3SYF9XP0ZZVE0GEPCLV3F" localSheetId="6" hidden="1">#REF!</definedName>
    <definedName name="BEx5CEM3SYF9XP0ZZVE0GEPCLV3F" localSheetId="7" hidden="1">#REF!</definedName>
    <definedName name="BEx5CEM3SYF9XP0ZZVE0GEPCLV3F" localSheetId="8" hidden="1">#REF!</definedName>
    <definedName name="BEx5CEM3SYF9XP0ZZVE0GEPCLV3F" localSheetId="9" hidden="1">#REF!</definedName>
    <definedName name="BEx5CEM3SYF9XP0ZZVE0GEPCLV3F" localSheetId="10" hidden="1">#REF!</definedName>
    <definedName name="BEx5CEM3SYF9XP0ZZVE0GEPCLV3F" localSheetId="11" hidden="1">#REF!</definedName>
    <definedName name="BEx5CEM3SYF9XP0ZZVE0GEPCLV3F" localSheetId="12" hidden="1">#REF!</definedName>
    <definedName name="BEx5CEM3SYF9XP0ZZVE0GEPCLV3F" localSheetId="13" hidden="1">#REF!</definedName>
    <definedName name="BEx5CEM3SYF9XP0ZZVE0GEPCLV3F" localSheetId="17" hidden="1">#REF!</definedName>
    <definedName name="BEx5CEM3SYF9XP0ZZVE0GEPCLV3F" localSheetId="16" hidden="1">#REF!</definedName>
    <definedName name="BEx5CEM3SYF9XP0ZZVE0GEPCLV3F" hidden="1">#REF!</definedName>
    <definedName name="BEx5CFYQ0F1Z6P8SCVJ0I3UPVFE4" localSheetId="19" hidden="1">#REF!</definedName>
    <definedName name="BEx5CFYQ0F1Z6P8SCVJ0I3UPVFE4" localSheetId="27" hidden="1">#REF!</definedName>
    <definedName name="BEx5CFYQ0F1Z6P8SCVJ0I3UPVFE4" localSheetId="18" hidden="1">#REF!</definedName>
    <definedName name="BEx5CFYQ0F1Z6P8SCVJ0I3UPVFE4" localSheetId="30" hidden="1">#REF!</definedName>
    <definedName name="BEx5CFYQ0F1Z6P8SCVJ0I3UPVFE4" localSheetId="4" hidden="1">#REF!</definedName>
    <definedName name="BEx5CFYQ0F1Z6P8SCVJ0I3UPVFE4" localSheetId="14" hidden="1">#REF!</definedName>
    <definedName name="BEx5CFYQ0F1Z6P8SCVJ0I3UPVFE4" localSheetId="6" hidden="1">#REF!</definedName>
    <definedName name="BEx5CFYQ0F1Z6P8SCVJ0I3UPVFE4" localSheetId="7" hidden="1">#REF!</definedName>
    <definedName name="BEx5CFYQ0F1Z6P8SCVJ0I3UPVFE4" localSheetId="8" hidden="1">#REF!</definedName>
    <definedName name="BEx5CFYQ0F1Z6P8SCVJ0I3UPVFE4" localSheetId="9" hidden="1">#REF!</definedName>
    <definedName name="BEx5CFYQ0F1Z6P8SCVJ0I3UPVFE4" localSheetId="10" hidden="1">#REF!</definedName>
    <definedName name="BEx5CFYQ0F1Z6P8SCVJ0I3UPVFE4" localSheetId="11" hidden="1">#REF!</definedName>
    <definedName name="BEx5CFYQ0F1Z6P8SCVJ0I3UPVFE4" localSheetId="12" hidden="1">#REF!</definedName>
    <definedName name="BEx5CFYQ0F1Z6P8SCVJ0I3UPVFE4" localSheetId="13" hidden="1">#REF!</definedName>
    <definedName name="BEx5CFYQ0F1Z6P8SCVJ0I3UPVFE4" localSheetId="17" hidden="1">#REF!</definedName>
    <definedName name="BEx5CFYQ0F1Z6P8SCVJ0I3UPVFE4" localSheetId="16" hidden="1">#REF!</definedName>
    <definedName name="BEx5CFYQ0F1Z6P8SCVJ0I3UPVFE4" hidden="1">#REF!</definedName>
    <definedName name="BEx5CPEKNSJORIPFQC2E1LTRYY8L" localSheetId="19" hidden="1">#REF!</definedName>
    <definedName name="BEx5CPEKNSJORIPFQC2E1LTRYY8L" localSheetId="27" hidden="1">#REF!</definedName>
    <definedName name="BEx5CPEKNSJORIPFQC2E1LTRYY8L" localSheetId="18" hidden="1">#REF!</definedName>
    <definedName name="BEx5CPEKNSJORIPFQC2E1LTRYY8L" localSheetId="30" hidden="1">#REF!</definedName>
    <definedName name="BEx5CPEKNSJORIPFQC2E1LTRYY8L" localSheetId="4" hidden="1">#REF!</definedName>
    <definedName name="BEx5CPEKNSJORIPFQC2E1LTRYY8L" localSheetId="14" hidden="1">#REF!</definedName>
    <definedName name="BEx5CPEKNSJORIPFQC2E1LTRYY8L" localSheetId="6" hidden="1">#REF!</definedName>
    <definedName name="BEx5CPEKNSJORIPFQC2E1LTRYY8L" localSheetId="7" hidden="1">#REF!</definedName>
    <definedName name="BEx5CPEKNSJORIPFQC2E1LTRYY8L" localSheetId="8" hidden="1">#REF!</definedName>
    <definedName name="BEx5CPEKNSJORIPFQC2E1LTRYY8L" localSheetId="9" hidden="1">#REF!</definedName>
    <definedName name="BEx5CPEKNSJORIPFQC2E1LTRYY8L" localSheetId="10" hidden="1">#REF!</definedName>
    <definedName name="BEx5CPEKNSJORIPFQC2E1LTRYY8L" localSheetId="11" hidden="1">#REF!</definedName>
    <definedName name="BEx5CPEKNSJORIPFQC2E1LTRYY8L" localSheetId="12" hidden="1">#REF!</definedName>
    <definedName name="BEx5CPEKNSJORIPFQC2E1LTRYY8L" localSheetId="13" hidden="1">#REF!</definedName>
    <definedName name="BEx5CPEKNSJORIPFQC2E1LTRYY8L" localSheetId="17" hidden="1">#REF!</definedName>
    <definedName name="BEx5CPEKNSJORIPFQC2E1LTRYY8L" localSheetId="16" hidden="1">#REF!</definedName>
    <definedName name="BEx5CPEKNSJORIPFQC2E1LTRYY8L" hidden="1">#REF!</definedName>
    <definedName name="BEx5CSUOL05D8PAM2TRDA9VRJT1O" localSheetId="19" hidden="1">#REF!</definedName>
    <definedName name="BEx5CSUOL05D8PAM2TRDA9VRJT1O" localSheetId="27" hidden="1">#REF!</definedName>
    <definedName name="BEx5CSUOL05D8PAM2TRDA9VRJT1O" localSheetId="18" hidden="1">#REF!</definedName>
    <definedName name="BEx5CSUOL05D8PAM2TRDA9VRJT1O" localSheetId="30" hidden="1">#REF!</definedName>
    <definedName name="BEx5CSUOL05D8PAM2TRDA9VRJT1O" localSheetId="4" hidden="1">#REF!</definedName>
    <definedName name="BEx5CSUOL05D8PAM2TRDA9VRJT1O" localSheetId="14" hidden="1">#REF!</definedName>
    <definedName name="BEx5CSUOL05D8PAM2TRDA9VRJT1O" localSheetId="6" hidden="1">#REF!</definedName>
    <definedName name="BEx5CSUOL05D8PAM2TRDA9VRJT1O" localSheetId="7" hidden="1">#REF!</definedName>
    <definedName name="BEx5CSUOL05D8PAM2TRDA9VRJT1O" localSheetId="8" hidden="1">#REF!</definedName>
    <definedName name="BEx5CSUOL05D8PAM2TRDA9VRJT1O" localSheetId="9" hidden="1">#REF!</definedName>
    <definedName name="BEx5CSUOL05D8PAM2TRDA9VRJT1O" localSheetId="10" hidden="1">#REF!</definedName>
    <definedName name="BEx5CSUOL05D8PAM2TRDA9VRJT1O" localSheetId="11" hidden="1">#REF!</definedName>
    <definedName name="BEx5CSUOL05D8PAM2TRDA9VRJT1O" localSheetId="12" hidden="1">#REF!</definedName>
    <definedName name="BEx5CSUOL05D8PAM2TRDA9VRJT1O" localSheetId="13" hidden="1">#REF!</definedName>
    <definedName name="BEx5CSUOL05D8PAM2TRDA9VRJT1O" localSheetId="17" hidden="1">#REF!</definedName>
    <definedName name="BEx5CSUOL05D8PAM2TRDA9VRJT1O" localSheetId="16" hidden="1">#REF!</definedName>
    <definedName name="BEx5CSUOL05D8PAM2TRDA9VRJT1O" hidden="1">#REF!</definedName>
    <definedName name="BEx5CUNFOO4YDFJ22HCMI2QKIGKM" localSheetId="19" hidden="1">#REF!</definedName>
    <definedName name="BEx5CUNFOO4YDFJ22HCMI2QKIGKM" localSheetId="27" hidden="1">#REF!</definedName>
    <definedName name="BEx5CUNFOO4YDFJ22HCMI2QKIGKM" localSheetId="18" hidden="1">#REF!</definedName>
    <definedName name="BEx5CUNFOO4YDFJ22HCMI2QKIGKM" localSheetId="30" hidden="1">#REF!</definedName>
    <definedName name="BEx5CUNFOO4YDFJ22HCMI2QKIGKM" localSheetId="4" hidden="1">#REF!</definedName>
    <definedName name="BEx5CUNFOO4YDFJ22HCMI2QKIGKM" localSheetId="14" hidden="1">#REF!</definedName>
    <definedName name="BEx5CUNFOO4YDFJ22HCMI2QKIGKM" localSheetId="6" hidden="1">#REF!</definedName>
    <definedName name="BEx5CUNFOO4YDFJ22HCMI2QKIGKM" localSheetId="7" hidden="1">#REF!</definedName>
    <definedName name="BEx5CUNFOO4YDFJ22HCMI2QKIGKM" localSheetId="8" hidden="1">#REF!</definedName>
    <definedName name="BEx5CUNFOO4YDFJ22HCMI2QKIGKM" localSheetId="9" hidden="1">#REF!</definedName>
    <definedName name="BEx5CUNFOO4YDFJ22HCMI2QKIGKM" localSheetId="10" hidden="1">#REF!</definedName>
    <definedName name="BEx5CUNFOO4YDFJ22HCMI2QKIGKM" localSheetId="11" hidden="1">#REF!</definedName>
    <definedName name="BEx5CUNFOO4YDFJ22HCMI2QKIGKM" localSheetId="12" hidden="1">#REF!</definedName>
    <definedName name="BEx5CUNFOO4YDFJ22HCMI2QKIGKM" localSheetId="13" hidden="1">#REF!</definedName>
    <definedName name="BEx5CUNFOO4YDFJ22HCMI2QKIGKM" localSheetId="17" hidden="1">#REF!</definedName>
    <definedName name="BEx5CUNFOO4YDFJ22HCMI2QKIGKM" localSheetId="16" hidden="1">#REF!</definedName>
    <definedName name="BEx5CUNFOO4YDFJ22HCMI2QKIGKM" hidden="1">#REF!</definedName>
    <definedName name="BEx5D01O3G6BXWXT7MZEVS1F4TE9" localSheetId="19" hidden="1">#REF!</definedName>
    <definedName name="BEx5D01O3G6BXWXT7MZEVS1F4TE9" localSheetId="27" hidden="1">#REF!</definedName>
    <definedName name="BEx5D01O3G6BXWXT7MZEVS1F4TE9" localSheetId="18" hidden="1">#REF!</definedName>
    <definedName name="BEx5D01O3G6BXWXT7MZEVS1F4TE9" localSheetId="30" hidden="1">#REF!</definedName>
    <definedName name="BEx5D01O3G6BXWXT7MZEVS1F4TE9" localSheetId="4" hidden="1">#REF!</definedName>
    <definedName name="BEx5D01O3G6BXWXT7MZEVS1F4TE9" localSheetId="14" hidden="1">#REF!</definedName>
    <definedName name="BEx5D01O3G6BXWXT7MZEVS1F4TE9" localSheetId="6" hidden="1">#REF!</definedName>
    <definedName name="BEx5D01O3G6BXWXT7MZEVS1F4TE9" localSheetId="7" hidden="1">#REF!</definedName>
    <definedName name="BEx5D01O3G6BXWXT7MZEVS1F4TE9" localSheetId="8" hidden="1">#REF!</definedName>
    <definedName name="BEx5D01O3G6BXWXT7MZEVS1F4TE9" localSheetId="9" hidden="1">#REF!</definedName>
    <definedName name="BEx5D01O3G6BXWXT7MZEVS1F4TE9" localSheetId="10" hidden="1">#REF!</definedName>
    <definedName name="BEx5D01O3G6BXWXT7MZEVS1F4TE9" localSheetId="11" hidden="1">#REF!</definedName>
    <definedName name="BEx5D01O3G6BXWXT7MZEVS1F4TE9" localSheetId="12" hidden="1">#REF!</definedName>
    <definedName name="BEx5D01O3G6BXWXT7MZEVS1F4TE9" localSheetId="13" hidden="1">#REF!</definedName>
    <definedName name="BEx5D01O3G6BXWXT7MZEVS1F4TE9" localSheetId="17" hidden="1">#REF!</definedName>
    <definedName name="BEx5D01O3G6BXWXT7MZEVS1F4TE9" localSheetId="16" hidden="1">#REF!</definedName>
    <definedName name="BEx5D01O3G6BXWXT7MZEVS1F4TE9" hidden="1">#REF!</definedName>
    <definedName name="BEx5D3HO5XE85AN0NGALZ4K4GE8J" localSheetId="19" hidden="1">#REF!</definedName>
    <definedName name="BEx5D3HO5XE85AN0NGALZ4K4GE8J" localSheetId="27" hidden="1">#REF!</definedName>
    <definedName name="BEx5D3HO5XE85AN0NGALZ4K4GE8J" localSheetId="18" hidden="1">#REF!</definedName>
    <definedName name="BEx5D3HO5XE85AN0NGALZ4K4GE8J" localSheetId="30" hidden="1">#REF!</definedName>
    <definedName name="BEx5D3HO5XE85AN0NGALZ4K4GE8J" localSheetId="4" hidden="1">#REF!</definedName>
    <definedName name="BEx5D3HO5XE85AN0NGALZ4K4GE8J" localSheetId="14" hidden="1">#REF!</definedName>
    <definedName name="BEx5D3HO5XE85AN0NGALZ4K4GE8J" localSheetId="6" hidden="1">#REF!</definedName>
    <definedName name="BEx5D3HO5XE85AN0NGALZ4K4GE8J" localSheetId="7" hidden="1">#REF!</definedName>
    <definedName name="BEx5D3HO5XE85AN0NGALZ4K4GE8J" localSheetId="8" hidden="1">#REF!</definedName>
    <definedName name="BEx5D3HO5XE85AN0NGALZ4K4GE8J" localSheetId="9" hidden="1">#REF!</definedName>
    <definedName name="BEx5D3HO5XE85AN0NGALZ4K4GE8J" localSheetId="10" hidden="1">#REF!</definedName>
    <definedName name="BEx5D3HO5XE85AN0NGALZ4K4GE8J" localSheetId="11" hidden="1">#REF!</definedName>
    <definedName name="BEx5D3HO5XE85AN0NGALZ4K4GE8J" localSheetId="12" hidden="1">#REF!</definedName>
    <definedName name="BEx5D3HO5XE85AN0NGALZ4K4GE8J" localSheetId="13" hidden="1">#REF!</definedName>
    <definedName name="BEx5D3HO5XE85AN0NGALZ4K4GE8J" localSheetId="17" hidden="1">#REF!</definedName>
    <definedName name="BEx5D3HO5XE85AN0NGALZ4K4GE8J" localSheetId="16" hidden="1">#REF!</definedName>
    <definedName name="BEx5D3HO5XE85AN0NGALZ4K4GE8J" hidden="1">#REF!</definedName>
    <definedName name="BEx5D8L47OF0WHBPFWXGZINZWUBZ" localSheetId="19" hidden="1">#REF!</definedName>
    <definedName name="BEx5D8L47OF0WHBPFWXGZINZWUBZ" localSheetId="27" hidden="1">#REF!</definedName>
    <definedName name="BEx5D8L47OF0WHBPFWXGZINZWUBZ" localSheetId="18" hidden="1">#REF!</definedName>
    <definedName name="BEx5D8L47OF0WHBPFWXGZINZWUBZ" localSheetId="30" hidden="1">#REF!</definedName>
    <definedName name="BEx5D8L47OF0WHBPFWXGZINZWUBZ" localSheetId="4" hidden="1">#REF!</definedName>
    <definedName name="BEx5D8L47OF0WHBPFWXGZINZWUBZ" localSheetId="14" hidden="1">#REF!</definedName>
    <definedName name="BEx5D8L47OF0WHBPFWXGZINZWUBZ" localSheetId="6" hidden="1">#REF!</definedName>
    <definedName name="BEx5D8L47OF0WHBPFWXGZINZWUBZ" localSheetId="7" hidden="1">#REF!</definedName>
    <definedName name="BEx5D8L47OF0WHBPFWXGZINZWUBZ" localSheetId="8" hidden="1">#REF!</definedName>
    <definedName name="BEx5D8L47OF0WHBPFWXGZINZWUBZ" localSheetId="9" hidden="1">#REF!</definedName>
    <definedName name="BEx5D8L47OF0WHBPFWXGZINZWUBZ" localSheetId="10" hidden="1">#REF!</definedName>
    <definedName name="BEx5D8L47OF0WHBPFWXGZINZWUBZ" localSheetId="11" hidden="1">#REF!</definedName>
    <definedName name="BEx5D8L47OF0WHBPFWXGZINZWUBZ" localSheetId="12" hidden="1">#REF!</definedName>
    <definedName name="BEx5D8L47OF0WHBPFWXGZINZWUBZ" localSheetId="13" hidden="1">#REF!</definedName>
    <definedName name="BEx5D8L47OF0WHBPFWXGZINZWUBZ" localSheetId="17" hidden="1">#REF!</definedName>
    <definedName name="BEx5D8L47OF0WHBPFWXGZINZWUBZ" localSheetId="16" hidden="1">#REF!</definedName>
    <definedName name="BEx5D8L47OF0WHBPFWXGZINZWUBZ" hidden="1">#REF!</definedName>
    <definedName name="BEx5DAJAHQ2SKUPCKSCR3PYML67L" localSheetId="19" hidden="1">#REF!</definedName>
    <definedName name="BEx5DAJAHQ2SKUPCKSCR3PYML67L" localSheetId="27" hidden="1">#REF!</definedName>
    <definedName name="BEx5DAJAHQ2SKUPCKSCR3PYML67L" localSheetId="18" hidden="1">#REF!</definedName>
    <definedName name="BEx5DAJAHQ2SKUPCKSCR3PYML67L" localSheetId="30" hidden="1">#REF!</definedName>
    <definedName name="BEx5DAJAHQ2SKUPCKSCR3PYML67L" localSheetId="4" hidden="1">#REF!</definedName>
    <definedName name="BEx5DAJAHQ2SKUPCKSCR3PYML67L" localSheetId="14" hidden="1">#REF!</definedName>
    <definedName name="BEx5DAJAHQ2SKUPCKSCR3PYML67L" localSheetId="6" hidden="1">#REF!</definedName>
    <definedName name="BEx5DAJAHQ2SKUPCKSCR3PYML67L" localSheetId="7" hidden="1">#REF!</definedName>
    <definedName name="BEx5DAJAHQ2SKUPCKSCR3PYML67L" localSheetId="8" hidden="1">#REF!</definedName>
    <definedName name="BEx5DAJAHQ2SKUPCKSCR3PYML67L" localSheetId="9" hidden="1">#REF!</definedName>
    <definedName name="BEx5DAJAHQ2SKUPCKSCR3PYML67L" localSheetId="10" hidden="1">#REF!</definedName>
    <definedName name="BEx5DAJAHQ2SKUPCKSCR3PYML67L" localSheetId="11" hidden="1">#REF!</definedName>
    <definedName name="BEx5DAJAHQ2SKUPCKSCR3PYML67L" localSheetId="12" hidden="1">#REF!</definedName>
    <definedName name="BEx5DAJAHQ2SKUPCKSCR3PYML67L" localSheetId="13" hidden="1">#REF!</definedName>
    <definedName name="BEx5DAJAHQ2SKUPCKSCR3PYML67L" localSheetId="17" hidden="1">#REF!</definedName>
    <definedName name="BEx5DAJAHQ2SKUPCKSCR3PYML67L" localSheetId="16" hidden="1">#REF!</definedName>
    <definedName name="BEx5DAJAHQ2SKUPCKSCR3PYML67L" hidden="1">#REF!</definedName>
    <definedName name="BEx5DC18JM1KJCV44PF18E0LNRKA" localSheetId="19" hidden="1">#REF!</definedName>
    <definedName name="BEx5DC18JM1KJCV44PF18E0LNRKA" localSheetId="27" hidden="1">#REF!</definedName>
    <definedName name="BEx5DC18JM1KJCV44PF18E0LNRKA" localSheetId="18" hidden="1">#REF!</definedName>
    <definedName name="BEx5DC18JM1KJCV44PF18E0LNRKA" localSheetId="30" hidden="1">#REF!</definedName>
    <definedName name="BEx5DC18JM1KJCV44PF18E0LNRKA" localSheetId="4" hidden="1">#REF!</definedName>
    <definedName name="BEx5DC18JM1KJCV44PF18E0LNRKA" localSheetId="14" hidden="1">#REF!</definedName>
    <definedName name="BEx5DC18JM1KJCV44PF18E0LNRKA" localSheetId="6" hidden="1">#REF!</definedName>
    <definedName name="BEx5DC18JM1KJCV44PF18E0LNRKA" localSheetId="7" hidden="1">#REF!</definedName>
    <definedName name="BEx5DC18JM1KJCV44PF18E0LNRKA" localSheetId="8" hidden="1">#REF!</definedName>
    <definedName name="BEx5DC18JM1KJCV44PF18E0LNRKA" localSheetId="9" hidden="1">#REF!</definedName>
    <definedName name="BEx5DC18JM1KJCV44PF18E0LNRKA" localSheetId="10" hidden="1">#REF!</definedName>
    <definedName name="BEx5DC18JM1KJCV44PF18E0LNRKA" localSheetId="11" hidden="1">#REF!</definedName>
    <definedName name="BEx5DC18JM1KJCV44PF18E0LNRKA" localSheetId="12" hidden="1">#REF!</definedName>
    <definedName name="BEx5DC18JM1KJCV44PF18E0LNRKA" localSheetId="13" hidden="1">#REF!</definedName>
    <definedName name="BEx5DC18JM1KJCV44PF18E0LNRKA" localSheetId="17" hidden="1">#REF!</definedName>
    <definedName name="BEx5DC18JM1KJCV44PF18E0LNRKA" localSheetId="16" hidden="1">#REF!</definedName>
    <definedName name="BEx5DC18JM1KJCV44PF18E0LNRKA" hidden="1">#REF!</definedName>
    <definedName name="BEx5DFH8EU3RCPUOTFY8S9G8SBCG" localSheetId="19" hidden="1">#REF!</definedName>
    <definedName name="BEx5DFH8EU3RCPUOTFY8S9G8SBCG" localSheetId="27" hidden="1">#REF!</definedName>
    <definedName name="BEx5DFH8EU3RCPUOTFY8S9G8SBCG" localSheetId="18" hidden="1">#REF!</definedName>
    <definedName name="BEx5DFH8EU3RCPUOTFY8S9G8SBCG" localSheetId="30" hidden="1">#REF!</definedName>
    <definedName name="BEx5DFH8EU3RCPUOTFY8S9G8SBCG" localSheetId="4" hidden="1">#REF!</definedName>
    <definedName name="BEx5DFH8EU3RCPUOTFY8S9G8SBCG" localSheetId="14" hidden="1">#REF!</definedName>
    <definedName name="BEx5DFH8EU3RCPUOTFY8S9G8SBCG" localSheetId="6" hidden="1">#REF!</definedName>
    <definedName name="BEx5DFH8EU3RCPUOTFY8S9G8SBCG" localSheetId="7" hidden="1">#REF!</definedName>
    <definedName name="BEx5DFH8EU3RCPUOTFY8S9G8SBCG" localSheetId="8" hidden="1">#REF!</definedName>
    <definedName name="BEx5DFH8EU3RCPUOTFY8S9G8SBCG" localSheetId="9" hidden="1">#REF!</definedName>
    <definedName name="BEx5DFH8EU3RCPUOTFY8S9G8SBCG" localSheetId="10" hidden="1">#REF!</definedName>
    <definedName name="BEx5DFH8EU3RCPUOTFY8S9G8SBCG" localSheetId="11" hidden="1">#REF!</definedName>
    <definedName name="BEx5DFH8EU3RCPUOTFY8S9G8SBCG" localSheetId="12" hidden="1">#REF!</definedName>
    <definedName name="BEx5DFH8EU3RCPUOTFY8S9G8SBCG" localSheetId="13" hidden="1">#REF!</definedName>
    <definedName name="BEx5DFH8EU3RCPUOTFY8S9G8SBCG" localSheetId="17" hidden="1">#REF!</definedName>
    <definedName name="BEx5DFH8EU3RCPUOTFY8S9G8SBCG" localSheetId="16" hidden="1">#REF!</definedName>
    <definedName name="BEx5DFH8EU3RCPUOTFY8S9G8SBCG" hidden="1">#REF!</definedName>
    <definedName name="BEx5DJIZBTNS011R9IIG2OQ2L6ZX" localSheetId="19" hidden="1">#REF!</definedName>
    <definedName name="BEx5DJIZBTNS011R9IIG2OQ2L6ZX" localSheetId="27" hidden="1">#REF!</definedName>
    <definedName name="BEx5DJIZBTNS011R9IIG2OQ2L6ZX" localSheetId="18" hidden="1">#REF!</definedName>
    <definedName name="BEx5DJIZBTNS011R9IIG2OQ2L6ZX" localSheetId="30" hidden="1">#REF!</definedName>
    <definedName name="BEx5DJIZBTNS011R9IIG2OQ2L6ZX" localSheetId="4" hidden="1">#REF!</definedName>
    <definedName name="BEx5DJIZBTNS011R9IIG2OQ2L6ZX" localSheetId="14" hidden="1">#REF!</definedName>
    <definedName name="BEx5DJIZBTNS011R9IIG2OQ2L6ZX" localSheetId="6" hidden="1">#REF!</definedName>
    <definedName name="BEx5DJIZBTNS011R9IIG2OQ2L6ZX" localSheetId="7" hidden="1">#REF!</definedName>
    <definedName name="BEx5DJIZBTNS011R9IIG2OQ2L6ZX" localSheetId="8" hidden="1">#REF!</definedName>
    <definedName name="BEx5DJIZBTNS011R9IIG2OQ2L6ZX" localSheetId="9" hidden="1">#REF!</definedName>
    <definedName name="BEx5DJIZBTNS011R9IIG2OQ2L6ZX" localSheetId="10" hidden="1">#REF!</definedName>
    <definedName name="BEx5DJIZBTNS011R9IIG2OQ2L6ZX" localSheetId="11" hidden="1">#REF!</definedName>
    <definedName name="BEx5DJIZBTNS011R9IIG2OQ2L6ZX" localSheetId="12" hidden="1">#REF!</definedName>
    <definedName name="BEx5DJIZBTNS011R9IIG2OQ2L6ZX" localSheetId="13" hidden="1">#REF!</definedName>
    <definedName name="BEx5DJIZBTNS011R9IIG2OQ2L6ZX" localSheetId="17" hidden="1">#REF!</definedName>
    <definedName name="BEx5DJIZBTNS011R9IIG2OQ2L6ZX" localSheetId="16" hidden="1">#REF!</definedName>
    <definedName name="BEx5DJIZBTNS011R9IIG2OQ2L6ZX" hidden="1">#REF!</definedName>
    <definedName name="BEx5DS2EKWFPC2UWI1W1QESX9QP5" localSheetId="19" hidden="1">#REF!</definedName>
    <definedName name="BEx5DS2EKWFPC2UWI1W1QESX9QP5" localSheetId="27" hidden="1">#REF!</definedName>
    <definedName name="BEx5DS2EKWFPC2UWI1W1QESX9QP5" localSheetId="18" hidden="1">#REF!</definedName>
    <definedName name="BEx5DS2EKWFPC2UWI1W1QESX9QP5" localSheetId="30" hidden="1">#REF!</definedName>
    <definedName name="BEx5DS2EKWFPC2UWI1W1QESX9QP5" localSheetId="4" hidden="1">#REF!</definedName>
    <definedName name="BEx5DS2EKWFPC2UWI1W1QESX9QP5" localSheetId="14" hidden="1">#REF!</definedName>
    <definedName name="BEx5DS2EKWFPC2UWI1W1QESX9QP5" localSheetId="6" hidden="1">#REF!</definedName>
    <definedName name="BEx5DS2EKWFPC2UWI1W1QESX9QP5" localSheetId="7" hidden="1">#REF!</definedName>
    <definedName name="BEx5DS2EKWFPC2UWI1W1QESX9QP5" localSheetId="8" hidden="1">#REF!</definedName>
    <definedName name="BEx5DS2EKWFPC2UWI1W1QESX9QP5" localSheetId="9" hidden="1">#REF!</definedName>
    <definedName name="BEx5DS2EKWFPC2UWI1W1QESX9QP5" localSheetId="10" hidden="1">#REF!</definedName>
    <definedName name="BEx5DS2EKWFPC2UWI1W1QESX9QP5" localSheetId="11" hidden="1">#REF!</definedName>
    <definedName name="BEx5DS2EKWFPC2UWI1W1QESX9QP5" localSheetId="12" hidden="1">#REF!</definedName>
    <definedName name="BEx5DS2EKWFPC2UWI1W1QESX9QP5" localSheetId="13" hidden="1">#REF!</definedName>
    <definedName name="BEx5DS2EKWFPC2UWI1W1QESX9QP5" localSheetId="17" hidden="1">#REF!</definedName>
    <definedName name="BEx5DS2EKWFPC2UWI1W1QESX9QP5" localSheetId="16" hidden="1">#REF!</definedName>
    <definedName name="BEx5DS2EKWFPC2UWI1W1QESX9QP5" hidden="1">#REF!</definedName>
    <definedName name="BEx5E123OLO9WQUOIRIDJ967KAGK" localSheetId="19" hidden="1">#REF!</definedName>
    <definedName name="BEx5E123OLO9WQUOIRIDJ967KAGK" localSheetId="27" hidden="1">#REF!</definedName>
    <definedName name="BEx5E123OLO9WQUOIRIDJ967KAGK" localSheetId="18" hidden="1">#REF!</definedName>
    <definedName name="BEx5E123OLO9WQUOIRIDJ967KAGK" localSheetId="30" hidden="1">#REF!</definedName>
    <definedName name="BEx5E123OLO9WQUOIRIDJ967KAGK" localSheetId="4" hidden="1">#REF!</definedName>
    <definedName name="BEx5E123OLO9WQUOIRIDJ967KAGK" localSheetId="14" hidden="1">#REF!</definedName>
    <definedName name="BEx5E123OLO9WQUOIRIDJ967KAGK" localSheetId="6" hidden="1">#REF!</definedName>
    <definedName name="BEx5E123OLO9WQUOIRIDJ967KAGK" localSheetId="7" hidden="1">#REF!</definedName>
    <definedName name="BEx5E123OLO9WQUOIRIDJ967KAGK" localSheetId="8" hidden="1">#REF!</definedName>
    <definedName name="BEx5E123OLO9WQUOIRIDJ967KAGK" localSheetId="9" hidden="1">#REF!</definedName>
    <definedName name="BEx5E123OLO9WQUOIRIDJ967KAGK" localSheetId="10" hidden="1">#REF!</definedName>
    <definedName name="BEx5E123OLO9WQUOIRIDJ967KAGK" localSheetId="11" hidden="1">#REF!</definedName>
    <definedName name="BEx5E123OLO9WQUOIRIDJ967KAGK" localSheetId="12" hidden="1">#REF!</definedName>
    <definedName name="BEx5E123OLO9WQUOIRIDJ967KAGK" localSheetId="13" hidden="1">#REF!</definedName>
    <definedName name="BEx5E123OLO9WQUOIRIDJ967KAGK" localSheetId="17" hidden="1">#REF!</definedName>
    <definedName name="BEx5E123OLO9WQUOIRIDJ967KAGK" localSheetId="16" hidden="1">#REF!</definedName>
    <definedName name="BEx5E123OLO9WQUOIRIDJ967KAGK" hidden="1">#REF!</definedName>
    <definedName name="BEx5E2UU5NES6W779W2OZTZOB4O7" localSheetId="19" hidden="1">#REF!</definedName>
    <definedName name="BEx5E2UU5NES6W779W2OZTZOB4O7" localSheetId="27" hidden="1">#REF!</definedName>
    <definedName name="BEx5E2UU5NES6W779W2OZTZOB4O7" localSheetId="18" hidden="1">#REF!</definedName>
    <definedName name="BEx5E2UU5NES6W779W2OZTZOB4O7" localSheetId="30" hidden="1">#REF!</definedName>
    <definedName name="BEx5E2UU5NES6W779W2OZTZOB4O7" localSheetId="4" hidden="1">#REF!</definedName>
    <definedName name="BEx5E2UU5NES6W779W2OZTZOB4O7" localSheetId="14" hidden="1">#REF!</definedName>
    <definedName name="BEx5E2UU5NES6W779W2OZTZOB4O7" localSheetId="6" hidden="1">#REF!</definedName>
    <definedName name="BEx5E2UU5NES6W779W2OZTZOB4O7" localSheetId="7" hidden="1">#REF!</definedName>
    <definedName name="BEx5E2UU5NES6W779W2OZTZOB4O7" localSheetId="8" hidden="1">#REF!</definedName>
    <definedName name="BEx5E2UU5NES6W779W2OZTZOB4O7" localSheetId="9" hidden="1">#REF!</definedName>
    <definedName name="BEx5E2UU5NES6W779W2OZTZOB4O7" localSheetId="10" hidden="1">#REF!</definedName>
    <definedName name="BEx5E2UU5NES6W779W2OZTZOB4O7" localSheetId="11" hidden="1">#REF!</definedName>
    <definedName name="BEx5E2UU5NES6W779W2OZTZOB4O7" localSheetId="12" hidden="1">#REF!</definedName>
    <definedName name="BEx5E2UU5NES6W779W2OZTZOB4O7" localSheetId="13" hidden="1">#REF!</definedName>
    <definedName name="BEx5E2UU5NES6W779W2OZTZOB4O7" localSheetId="17" hidden="1">#REF!</definedName>
    <definedName name="BEx5E2UU5NES6W779W2OZTZOB4O7" localSheetId="16" hidden="1">#REF!</definedName>
    <definedName name="BEx5E2UU5NES6W779W2OZTZOB4O7" hidden="1">#REF!</definedName>
    <definedName name="BEx5ELFT92WAQN3NW8COIMQHUL91" localSheetId="19" hidden="1">#REF!</definedName>
    <definedName name="BEx5ELFT92WAQN3NW8COIMQHUL91" localSheetId="27" hidden="1">#REF!</definedName>
    <definedName name="BEx5ELFT92WAQN3NW8COIMQHUL91" localSheetId="18" hidden="1">#REF!</definedName>
    <definedName name="BEx5ELFT92WAQN3NW8COIMQHUL91" localSheetId="30" hidden="1">#REF!</definedName>
    <definedName name="BEx5ELFT92WAQN3NW8COIMQHUL91" localSheetId="4" hidden="1">#REF!</definedName>
    <definedName name="BEx5ELFT92WAQN3NW8COIMQHUL91" localSheetId="14" hidden="1">#REF!</definedName>
    <definedName name="BEx5ELFT92WAQN3NW8COIMQHUL91" localSheetId="6" hidden="1">#REF!</definedName>
    <definedName name="BEx5ELFT92WAQN3NW8COIMQHUL91" localSheetId="7" hidden="1">#REF!</definedName>
    <definedName name="BEx5ELFT92WAQN3NW8COIMQHUL91" localSheetId="8" hidden="1">#REF!</definedName>
    <definedName name="BEx5ELFT92WAQN3NW8COIMQHUL91" localSheetId="9" hidden="1">#REF!</definedName>
    <definedName name="BEx5ELFT92WAQN3NW8COIMQHUL91" localSheetId="10" hidden="1">#REF!</definedName>
    <definedName name="BEx5ELFT92WAQN3NW8COIMQHUL91" localSheetId="11" hidden="1">#REF!</definedName>
    <definedName name="BEx5ELFT92WAQN3NW8COIMQHUL91" localSheetId="12" hidden="1">#REF!</definedName>
    <definedName name="BEx5ELFT92WAQN3NW8COIMQHUL91" localSheetId="13" hidden="1">#REF!</definedName>
    <definedName name="BEx5ELFT92WAQN3NW8COIMQHUL91" localSheetId="17" hidden="1">#REF!</definedName>
    <definedName name="BEx5ELFT92WAQN3NW8COIMQHUL91" localSheetId="16" hidden="1">#REF!</definedName>
    <definedName name="BEx5ELFT92WAQN3NW8COIMQHUL91" hidden="1">#REF!</definedName>
    <definedName name="BEx5ELQL9B0VR6UT18KP11DHOTFX" localSheetId="19" hidden="1">#REF!</definedName>
    <definedName name="BEx5ELQL9B0VR6UT18KP11DHOTFX" localSheetId="27" hidden="1">#REF!</definedName>
    <definedName name="BEx5ELQL9B0VR6UT18KP11DHOTFX" localSheetId="18" hidden="1">#REF!</definedName>
    <definedName name="BEx5ELQL9B0VR6UT18KP11DHOTFX" localSheetId="30" hidden="1">#REF!</definedName>
    <definedName name="BEx5ELQL9B0VR6UT18KP11DHOTFX" localSheetId="4" hidden="1">#REF!</definedName>
    <definedName name="BEx5ELQL9B0VR6UT18KP11DHOTFX" localSheetId="14" hidden="1">#REF!</definedName>
    <definedName name="BEx5ELQL9B0VR6UT18KP11DHOTFX" localSheetId="6" hidden="1">#REF!</definedName>
    <definedName name="BEx5ELQL9B0VR6UT18KP11DHOTFX" localSheetId="7" hidden="1">#REF!</definedName>
    <definedName name="BEx5ELQL9B0VR6UT18KP11DHOTFX" localSheetId="8" hidden="1">#REF!</definedName>
    <definedName name="BEx5ELQL9B0VR6UT18KP11DHOTFX" localSheetId="9" hidden="1">#REF!</definedName>
    <definedName name="BEx5ELQL9B0VR6UT18KP11DHOTFX" localSheetId="10" hidden="1">#REF!</definedName>
    <definedName name="BEx5ELQL9B0VR6UT18KP11DHOTFX" localSheetId="11" hidden="1">#REF!</definedName>
    <definedName name="BEx5ELQL9B0VR6UT18KP11DHOTFX" localSheetId="12" hidden="1">#REF!</definedName>
    <definedName name="BEx5ELQL9B0VR6UT18KP11DHOTFX" localSheetId="13" hidden="1">#REF!</definedName>
    <definedName name="BEx5ELQL9B0VR6UT18KP11DHOTFX" localSheetId="17" hidden="1">#REF!</definedName>
    <definedName name="BEx5ELQL9B0VR6UT18KP11DHOTFX" localSheetId="16" hidden="1">#REF!</definedName>
    <definedName name="BEx5ELQL9B0VR6UT18KP11DHOTFX" hidden="1">#REF!</definedName>
    <definedName name="BEx5ER4TJTFPN7IB1MNEB1ZFR5M6" localSheetId="19" hidden="1">#REF!</definedName>
    <definedName name="BEx5ER4TJTFPN7IB1MNEB1ZFR5M6" localSheetId="27" hidden="1">#REF!</definedName>
    <definedName name="BEx5ER4TJTFPN7IB1MNEB1ZFR5M6" localSheetId="18" hidden="1">#REF!</definedName>
    <definedName name="BEx5ER4TJTFPN7IB1MNEB1ZFR5M6" localSheetId="30" hidden="1">#REF!</definedName>
    <definedName name="BEx5ER4TJTFPN7IB1MNEB1ZFR5M6" localSheetId="4" hidden="1">#REF!</definedName>
    <definedName name="BEx5ER4TJTFPN7IB1MNEB1ZFR5M6" localSheetId="14" hidden="1">#REF!</definedName>
    <definedName name="BEx5ER4TJTFPN7IB1MNEB1ZFR5M6" localSheetId="6" hidden="1">#REF!</definedName>
    <definedName name="BEx5ER4TJTFPN7IB1MNEB1ZFR5M6" localSheetId="7" hidden="1">#REF!</definedName>
    <definedName name="BEx5ER4TJTFPN7IB1MNEB1ZFR5M6" localSheetId="8" hidden="1">#REF!</definedName>
    <definedName name="BEx5ER4TJTFPN7IB1MNEB1ZFR5M6" localSheetId="9" hidden="1">#REF!</definedName>
    <definedName name="BEx5ER4TJTFPN7IB1MNEB1ZFR5M6" localSheetId="10" hidden="1">#REF!</definedName>
    <definedName name="BEx5ER4TJTFPN7IB1MNEB1ZFR5M6" localSheetId="11" hidden="1">#REF!</definedName>
    <definedName name="BEx5ER4TJTFPN7IB1MNEB1ZFR5M6" localSheetId="12" hidden="1">#REF!</definedName>
    <definedName name="BEx5ER4TJTFPN7IB1MNEB1ZFR5M6" localSheetId="13" hidden="1">#REF!</definedName>
    <definedName name="BEx5ER4TJTFPN7IB1MNEB1ZFR5M6" localSheetId="17" hidden="1">#REF!</definedName>
    <definedName name="BEx5ER4TJTFPN7IB1MNEB1ZFR5M6" localSheetId="16" hidden="1">#REF!</definedName>
    <definedName name="BEx5ER4TJTFPN7IB1MNEB1ZFR5M6" hidden="1">#REF!</definedName>
    <definedName name="BEx5EYXB2LDMI4FLC3QFAOXC0FZ3" localSheetId="19" hidden="1">#REF!</definedName>
    <definedName name="BEx5EYXB2LDMI4FLC3QFAOXC0FZ3" localSheetId="27" hidden="1">#REF!</definedName>
    <definedName name="BEx5EYXB2LDMI4FLC3QFAOXC0FZ3" localSheetId="18" hidden="1">#REF!</definedName>
    <definedName name="BEx5EYXB2LDMI4FLC3QFAOXC0FZ3" localSheetId="30" hidden="1">#REF!</definedName>
    <definedName name="BEx5EYXB2LDMI4FLC3QFAOXC0FZ3" localSheetId="4" hidden="1">#REF!</definedName>
    <definedName name="BEx5EYXB2LDMI4FLC3QFAOXC0FZ3" localSheetId="14" hidden="1">#REF!</definedName>
    <definedName name="BEx5EYXB2LDMI4FLC3QFAOXC0FZ3" localSheetId="6" hidden="1">#REF!</definedName>
    <definedName name="BEx5EYXB2LDMI4FLC3QFAOXC0FZ3" localSheetId="7" hidden="1">#REF!</definedName>
    <definedName name="BEx5EYXB2LDMI4FLC3QFAOXC0FZ3" localSheetId="8" hidden="1">#REF!</definedName>
    <definedName name="BEx5EYXB2LDMI4FLC3QFAOXC0FZ3" localSheetId="9" hidden="1">#REF!</definedName>
    <definedName name="BEx5EYXB2LDMI4FLC3QFAOXC0FZ3" localSheetId="10" hidden="1">#REF!</definedName>
    <definedName name="BEx5EYXB2LDMI4FLC3QFAOXC0FZ3" localSheetId="11" hidden="1">#REF!</definedName>
    <definedName name="BEx5EYXB2LDMI4FLC3QFAOXC0FZ3" localSheetId="12" hidden="1">#REF!</definedName>
    <definedName name="BEx5EYXB2LDMI4FLC3QFAOXC0FZ3" localSheetId="13" hidden="1">#REF!</definedName>
    <definedName name="BEx5EYXB2LDMI4FLC3QFAOXC0FZ3" localSheetId="17" hidden="1">#REF!</definedName>
    <definedName name="BEx5EYXB2LDMI4FLC3QFAOXC0FZ3" localSheetId="16" hidden="1">#REF!</definedName>
    <definedName name="BEx5EYXB2LDMI4FLC3QFAOXC0FZ3" hidden="1">#REF!</definedName>
    <definedName name="BEx5F6V72QTCK7O39Y59R0EVM6CW" localSheetId="19" hidden="1">#REF!</definedName>
    <definedName name="BEx5F6V72QTCK7O39Y59R0EVM6CW" localSheetId="27" hidden="1">#REF!</definedName>
    <definedName name="BEx5F6V72QTCK7O39Y59R0EVM6CW" localSheetId="18" hidden="1">#REF!</definedName>
    <definedName name="BEx5F6V72QTCK7O39Y59R0EVM6CW" localSheetId="30" hidden="1">#REF!</definedName>
    <definedName name="BEx5F6V72QTCK7O39Y59R0EVM6CW" localSheetId="4" hidden="1">#REF!</definedName>
    <definedName name="BEx5F6V72QTCK7O39Y59R0EVM6CW" localSheetId="14" hidden="1">#REF!</definedName>
    <definedName name="BEx5F6V72QTCK7O39Y59R0EVM6CW" localSheetId="6" hidden="1">#REF!</definedName>
    <definedName name="BEx5F6V72QTCK7O39Y59R0EVM6CW" localSheetId="7" hidden="1">#REF!</definedName>
    <definedName name="BEx5F6V72QTCK7O39Y59R0EVM6CW" localSheetId="8" hidden="1">#REF!</definedName>
    <definedName name="BEx5F6V72QTCK7O39Y59R0EVM6CW" localSheetId="9" hidden="1">#REF!</definedName>
    <definedName name="BEx5F6V72QTCK7O39Y59R0EVM6CW" localSheetId="10" hidden="1">#REF!</definedName>
    <definedName name="BEx5F6V72QTCK7O39Y59R0EVM6CW" localSheetId="11" hidden="1">#REF!</definedName>
    <definedName name="BEx5F6V72QTCK7O39Y59R0EVM6CW" localSheetId="12" hidden="1">#REF!</definedName>
    <definedName name="BEx5F6V72QTCK7O39Y59R0EVM6CW" localSheetId="13" hidden="1">#REF!</definedName>
    <definedName name="BEx5F6V72QTCK7O39Y59R0EVM6CW" localSheetId="17" hidden="1">#REF!</definedName>
    <definedName name="BEx5F6V72QTCK7O39Y59R0EVM6CW" localSheetId="16" hidden="1">#REF!</definedName>
    <definedName name="BEx5F6V72QTCK7O39Y59R0EVM6CW" hidden="1">#REF!</definedName>
    <definedName name="BEx5FGLQVACD5F5YZG4DGSCHCGO2" localSheetId="19" hidden="1">#REF!</definedName>
    <definedName name="BEx5FGLQVACD5F5YZG4DGSCHCGO2" localSheetId="27" hidden="1">#REF!</definedName>
    <definedName name="BEx5FGLQVACD5F5YZG4DGSCHCGO2" localSheetId="18" hidden="1">#REF!</definedName>
    <definedName name="BEx5FGLQVACD5F5YZG4DGSCHCGO2" localSheetId="30" hidden="1">#REF!</definedName>
    <definedName name="BEx5FGLQVACD5F5YZG4DGSCHCGO2" localSheetId="4" hidden="1">#REF!</definedName>
    <definedName name="BEx5FGLQVACD5F5YZG4DGSCHCGO2" localSheetId="14" hidden="1">#REF!</definedName>
    <definedName name="BEx5FGLQVACD5F5YZG4DGSCHCGO2" localSheetId="6" hidden="1">#REF!</definedName>
    <definedName name="BEx5FGLQVACD5F5YZG4DGSCHCGO2" localSheetId="7" hidden="1">#REF!</definedName>
    <definedName name="BEx5FGLQVACD5F5YZG4DGSCHCGO2" localSheetId="8" hidden="1">#REF!</definedName>
    <definedName name="BEx5FGLQVACD5F5YZG4DGSCHCGO2" localSheetId="9" hidden="1">#REF!</definedName>
    <definedName name="BEx5FGLQVACD5F5YZG4DGSCHCGO2" localSheetId="10" hidden="1">#REF!</definedName>
    <definedName name="BEx5FGLQVACD5F5YZG4DGSCHCGO2" localSheetId="11" hidden="1">#REF!</definedName>
    <definedName name="BEx5FGLQVACD5F5YZG4DGSCHCGO2" localSheetId="12" hidden="1">#REF!</definedName>
    <definedName name="BEx5FGLQVACD5F5YZG4DGSCHCGO2" localSheetId="13" hidden="1">#REF!</definedName>
    <definedName name="BEx5FGLQVACD5F5YZG4DGSCHCGO2" localSheetId="17" hidden="1">#REF!</definedName>
    <definedName name="BEx5FGLQVACD5F5YZG4DGSCHCGO2" localSheetId="16" hidden="1">#REF!</definedName>
    <definedName name="BEx5FGLQVACD5F5YZG4DGSCHCGO2" hidden="1">#REF!</definedName>
    <definedName name="BEx5FHCTE8VTJEF7IK189AVLNYSY" localSheetId="19" hidden="1">#REF!</definedName>
    <definedName name="BEx5FHCTE8VTJEF7IK189AVLNYSY" localSheetId="27" hidden="1">#REF!</definedName>
    <definedName name="BEx5FHCTE8VTJEF7IK189AVLNYSY" localSheetId="18" hidden="1">#REF!</definedName>
    <definedName name="BEx5FHCTE8VTJEF7IK189AVLNYSY" localSheetId="30" hidden="1">#REF!</definedName>
    <definedName name="BEx5FHCTE8VTJEF7IK189AVLNYSY" localSheetId="4" hidden="1">#REF!</definedName>
    <definedName name="BEx5FHCTE8VTJEF7IK189AVLNYSY" localSheetId="14" hidden="1">#REF!</definedName>
    <definedName name="BEx5FHCTE8VTJEF7IK189AVLNYSY" localSheetId="6" hidden="1">#REF!</definedName>
    <definedName name="BEx5FHCTE8VTJEF7IK189AVLNYSY" localSheetId="7" hidden="1">#REF!</definedName>
    <definedName name="BEx5FHCTE8VTJEF7IK189AVLNYSY" localSheetId="8" hidden="1">#REF!</definedName>
    <definedName name="BEx5FHCTE8VTJEF7IK189AVLNYSY" localSheetId="9" hidden="1">#REF!</definedName>
    <definedName name="BEx5FHCTE8VTJEF7IK189AVLNYSY" localSheetId="10" hidden="1">#REF!</definedName>
    <definedName name="BEx5FHCTE8VTJEF7IK189AVLNYSY" localSheetId="11" hidden="1">#REF!</definedName>
    <definedName name="BEx5FHCTE8VTJEF7IK189AVLNYSY" localSheetId="12" hidden="1">#REF!</definedName>
    <definedName name="BEx5FHCTE8VTJEF7IK189AVLNYSY" localSheetId="13" hidden="1">#REF!</definedName>
    <definedName name="BEx5FHCTE8VTJEF7IK189AVLNYSY" localSheetId="17" hidden="1">#REF!</definedName>
    <definedName name="BEx5FHCTE8VTJEF7IK189AVLNYSY" localSheetId="16" hidden="1">#REF!</definedName>
    <definedName name="BEx5FHCTE8VTJEF7IK189AVLNYSY" hidden="1">#REF!</definedName>
    <definedName name="BEx5FLJWHLW3BTZILDPN5NMA449V" localSheetId="19" hidden="1">#REF!</definedName>
    <definedName name="BEx5FLJWHLW3BTZILDPN5NMA449V" localSheetId="27" hidden="1">#REF!</definedName>
    <definedName name="BEx5FLJWHLW3BTZILDPN5NMA449V" localSheetId="18" hidden="1">#REF!</definedName>
    <definedName name="BEx5FLJWHLW3BTZILDPN5NMA449V" localSheetId="30" hidden="1">#REF!</definedName>
    <definedName name="BEx5FLJWHLW3BTZILDPN5NMA449V" localSheetId="4" hidden="1">#REF!</definedName>
    <definedName name="BEx5FLJWHLW3BTZILDPN5NMA449V" localSheetId="14" hidden="1">#REF!</definedName>
    <definedName name="BEx5FLJWHLW3BTZILDPN5NMA449V" localSheetId="6" hidden="1">#REF!</definedName>
    <definedName name="BEx5FLJWHLW3BTZILDPN5NMA449V" localSheetId="7" hidden="1">#REF!</definedName>
    <definedName name="BEx5FLJWHLW3BTZILDPN5NMA449V" localSheetId="8" hidden="1">#REF!</definedName>
    <definedName name="BEx5FLJWHLW3BTZILDPN5NMA449V" localSheetId="9" hidden="1">#REF!</definedName>
    <definedName name="BEx5FLJWHLW3BTZILDPN5NMA449V" localSheetId="10" hidden="1">#REF!</definedName>
    <definedName name="BEx5FLJWHLW3BTZILDPN5NMA449V" localSheetId="11" hidden="1">#REF!</definedName>
    <definedName name="BEx5FLJWHLW3BTZILDPN5NMA449V" localSheetId="12" hidden="1">#REF!</definedName>
    <definedName name="BEx5FLJWHLW3BTZILDPN5NMA449V" localSheetId="13" hidden="1">#REF!</definedName>
    <definedName name="BEx5FLJWHLW3BTZILDPN5NMA449V" localSheetId="17" hidden="1">#REF!</definedName>
    <definedName name="BEx5FLJWHLW3BTZILDPN5NMA449V" localSheetId="16" hidden="1">#REF!</definedName>
    <definedName name="BEx5FLJWHLW3BTZILDPN5NMA449V" hidden="1">#REF!</definedName>
    <definedName name="BEx5FNI2O10YN2SI1NO4X5GP3GTF" localSheetId="19" hidden="1">#REF!</definedName>
    <definedName name="BEx5FNI2O10YN2SI1NO4X5GP3GTF" localSheetId="27" hidden="1">#REF!</definedName>
    <definedName name="BEx5FNI2O10YN2SI1NO4X5GP3GTF" localSheetId="18" hidden="1">#REF!</definedName>
    <definedName name="BEx5FNI2O10YN2SI1NO4X5GP3GTF" localSheetId="30" hidden="1">#REF!</definedName>
    <definedName name="BEx5FNI2O10YN2SI1NO4X5GP3GTF" localSheetId="4" hidden="1">#REF!</definedName>
    <definedName name="BEx5FNI2O10YN2SI1NO4X5GP3GTF" localSheetId="14" hidden="1">#REF!</definedName>
    <definedName name="BEx5FNI2O10YN2SI1NO4X5GP3GTF" localSheetId="6" hidden="1">#REF!</definedName>
    <definedName name="BEx5FNI2O10YN2SI1NO4X5GP3GTF" localSheetId="7" hidden="1">#REF!</definedName>
    <definedName name="BEx5FNI2O10YN2SI1NO4X5GP3GTF" localSheetId="8" hidden="1">#REF!</definedName>
    <definedName name="BEx5FNI2O10YN2SI1NO4X5GP3GTF" localSheetId="9" hidden="1">#REF!</definedName>
    <definedName name="BEx5FNI2O10YN2SI1NO4X5GP3GTF" localSheetId="10" hidden="1">#REF!</definedName>
    <definedName name="BEx5FNI2O10YN2SI1NO4X5GP3GTF" localSheetId="11" hidden="1">#REF!</definedName>
    <definedName name="BEx5FNI2O10YN2SI1NO4X5GP3GTF" localSheetId="12" hidden="1">#REF!</definedName>
    <definedName name="BEx5FNI2O10YN2SI1NO4X5GP3GTF" localSheetId="13" hidden="1">#REF!</definedName>
    <definedName name="BEx5FNI2O10YN2SI1NO4X5GP3GTF" localSheetId="17" hidden="1">#REF!</definedName>
    <definedName name="BEx5FNI2O10YN2SI1NO4X5GP3GTF" localSheetId="16" hidden="1">#REF!</definedName>
    <definedName name="BEx5FNI2O10YN2SI1NO4X5GP3GTF" hidden="1">#REF!</definedName>
    <definedName name="BEx5FO8YRFSZCG3L608EHIHIHFY4" localSheetId="19" hidden="1">#REF!</definedName>
    <definedName name="BEx5FO8YRFSZCG3L608EHIHIHFY4" localSheetId="27" hidden="1">#REF!</definedName>
    <definedName name="BEx5FO8YRFSZCG3L608EHIHIHFY4" localSheetId="18" hidden="1">#REF!</definedName>
    <definedName name="BEx5FO8YRFSZCG3L608EHIHIHFY4" localSheetId="30" hidden="1">#REF!</definedName>
    <definedName name="BEx5FO8YRFSZCG3L608EHIHIHFY4" localSheetId="4" hidden="1">#REF!</definedName>
    <definedName name="BEx5FO8YRFSZCG3L608EHIHIHFY4" localSheetId="14" hidden="1">#REF!</definedName>
    <definedName name="BEx5FO8YRFSZCG3L608EHIHIHFY4" localSheetId="6" hidden="1">#REF!</definedName>
    <definedName name="BEx5FO8YRFSZCG3L608EHIHIHFY4" localSheetId="7" hidden="1">#REF!</definedName>
    <definedName name="BEx5FO8YRFSZCG3L608EHIHIHFY4" localSheetId="8" hidden="1">#REF!</definedName>
    <definedName name="BEx5FO8YRFSZCG3L608EHIHIHFY4" localSheetId="9" hidden="1">#REF!</definedName>
    <definedName name="BEx5FO8YRFSZCG3L608EHIHIHFY4" localSheetId="10" hidden="1">#REF!</definedName>
    <definedName name="BEx5FO8YRFSZCG3L608EHIHIHFY4" localSheetId="11" hidden="1">#REF!</definedName>
    <definedName name="BEx5FO8YRFSZCG3L608EHIHIHFY4" localSheetId="12" hidden="1">#REF!</definedName>
    <definedName name="BEx5FO8YRFSZCG3L608EHIHIHFY4" localSheetId="13" hidden="1">#REF!</definedName>
    <definedName name="BEx5FO8YRFSZCG3L608EHIHIHFY4" localSheetId="17" hidden="1">#REF!</definedName>
    <definedName name="BEx5FO8YRFSZCG3L608EHIHIHFY4" localSheetId="16" hidden="1">#REF!</definedName>
    <definedName name="BEx5FO8YRFSZCG3L608EHIHIHFY4" hidden="1">#REF!</definedName>
    <definedName name="BEx5FQNA6V4CNYSH013K45RI4BCV" localSheetId="19" hidden="1">#REF!</definedName>
    <definedName name="BEx5FQNA6V4CNYSH013K45RI4BCV" localSheetId="27" hidden="1">#REF!</definedName>
    <definedName name="BEx5FQNA6V4CNYSH013K45RI4BCV" localSheetId="18" hidden="1">#REF!</definedName>
    <definedName name="BEx5FQNA6V4CNYSH013K45RI4BCV" localSheetId="30" hidden="1">#REF!</definedName>
    <definedName name="BEx5FQNA6V4CNYSH013K45RI4BCV" localSheetId="4" hidden="1">#REF!</definedName>
    <definedName name="BEx5FQNA6V4CNYSH013K45RI4BCV" localSheetId="14" hidden="1">#REF!</definedName>
    <definedName name="BEx5FQNA6V4CNYSH013K45RI4BCV" localSheetId="6" hidden="1">#REF!</definedName>
    <definedName name="BEx5FQNA6V4CNYSH013K45RI4BCV" localSheetId="7" hidden="1">#REF!</definedName>
    <definedName name="BEx5FQNA6V4CNYSH013K45RI4BCV" localSheetId="8" hidden="1">#REF!</definedName>
    <definedName name="BEx5FQNA6V4CNYSH013K45RI4BCV" localSheetId="9" hidden="1">#REF!</definedName>
    <definedName name="BEx5FQNA6V4CNYSH013K45RI4BCV" localSheetId="10" hidden="1">#REF!</definedName>
    <definedName name="BEx5FQNA6V4CNYSH013K45RI4BCV" localSheetId="11" hidden="1">#REF!</definedName>
    <definedName name="BEx5FQNA6V4CNYSH013K45RI4BCV" localSheetId="12" hidden="1">#REF!</definedName>
    <definedName name="BEx5FQNA6V4CNYSH013K45RI4BCV" localSheetId="13" hidden="1">#REF!</definedName>
    <definedName name="BEx5FQNA6V4CNYSH013K45RI4BCV" localSheetId="17" hidden="1">#REF!</definedName>
    <definedName name="BEx5FQNA6V4CNYSH013K45RI4BCV" localSheetId="16" hidden="1">#REF!</definedName>
    <definedName name="BEx5FQNA6V4CNYSH013K45RI4BCV" hidden="1">#REF!</definedName>
    <definedName name="BEx5FVQPPEU32CPNV9RRQ9MNLLVE" localSheetId="19" hidden="1">#REF!</definedName>
    <definedName name="BEx5FVQPPEU32CPNV9RRQ9MNLLVE" localSheetId="27" hidden="1">#REF!</definedName>
    <definedName name="BEx5FVQPPEU32CPNV9RRQ9MNLLVE" localSheetId="18" hidden="1">#REF!</definedName>
    <definedName name="BEx5FVQPPEU32CPNV9RRQ9MNLLVE" localSheetId="30" hidden="1">#REF!</definedName>
    <definedName name="BEx5FVQPPEU32CPNV9RRQ9MNLLVE" localSheetId="4" hidden="1">#REF!</definedName>
    <definedName name="BEx5FVQPPEU32CPNV9RRQ9MNLLVE" localSheetId="14" hidden="1">#REF!</definedName>
    <definedName name="BEx5FVQPPEU32CPNV9RRQ9MNLLVE" localSheetId="6" hidden="1">#REF!</definedName>
    <definedName name="BEx5FVQPPEU32CPNV9RRQ9MNLLVE" localSheetId="7" hidden="1">#REF!</definedName>
    <definedName name="BEx5FVQPPEU32CPNV9RRQ9MNLLVE" localSheetId="8" hidden="1">#REF!</definedName>
    <definedName name="BEx5FVQPPEU32CPNV9RRQ9MNLLVE" localSheetId="9" hidden="1">#REF!</definedName>
    <definedName name="BEx5FVQPPEU32CPNV9RRQ9MNLLVE" localSheetId="10" hidden="1">#REF!</definedName>
    <definedName name="BEx5FVQPPEU32CPNV9RRQ9MNLLVE" localSheetId="11" hidden="1">#REF!</definedName>
    <definedName name="BEx5FVQPPEU32CPNV9RRQ9MNLLVE" localSheetId="12" hidden="1">#REF!</definedName>
    <definedName name="BEx5FVQPPEU32CPNV9RRQ9MNLLVE" localSheetId="13" hidden="1">#REF!</definedName>
    <definedName name="BEx5FVQPPEU32CPNV9RRQ9MNLLVE" localSheetId="17" hidden="1">#REF!</definedName>
    <definedName name="BEx5FVQPPEU32CPNV9RRQ9MNLLVE" localSheetId="16" hidden="1">#REF!</definedName>
    <definedName name="BEx5FVQPPEU32CPNV9RRQ9MNLLVE" hidden="1">#REF!</definedName>
    <definedName name="BEx5G08KGMG5X2AQKDGPFYG5GH94" localSheetId="19" hidden="1">#REF!</definedName>
    <definedName name="BEx5G08KGMG5X2AQKDGPFYG5GH94" localSheetId="27" hidden="1">#REF!</definedName>
    <definedName name="BEx5G08KGMG5X2AQKDGPFYG5GH94" localSheetId="18" hidden="1">#REF!</definedName>
    <definedName name="BEx5G08KGMG5X2AQKDGPFYG5GH94" localSheetId="30" hidden="1">#REF!</definedName>
    <definedName name="BEx5G08KGMG5X2AQKDGPFYG5GH94" localSheetId="4" hidden="1">#REF!</definedName>
    <definedName name="BEx5G08KGMG5X2AQKDGPFYG5GH94" localSheetId="14" hidden="1">#REF!</definedName>
    <definedName name="BEx5G08KGMG5X2AQKDGPFYG5GH94" localSheetId="6" hidden="1">#REF!</definedName>
    <definedName name="BEx5G08KGMG5X2AQKDGPFYG5GH94" localSheetId="7" hidden="1">#REF!</definedName>
    <definedName name="BEx5G08KGMG5X2AQKDGPFYG5GH94" localSheetId="8" hidden="1">#REF!</definedName>
    <definedName name="BEx5G08KGMG5X2AQKDGPFYG5GH94" localSheetId="9" hidden="1">#REF!</definedName>
    <definedName name="BEx5G08KGMG5X2AQKDGPFYG5GH94" localSheetId="10" hidden="1">#REF!</definedName>
    <definedName name="BEx5G08KGMG5X2AQKDGPFYG5GH94" localSheetId="11" hidden="1">#REF!</definedName>
    <definedName name="BEx5G08KGMG5X2AQKDGPFYG5GH94" localSheetId="12" hidden="1">#REF!</definedName>
    <definedName name="BEx5G08KGMG5X2AQKDGPFYG5GH94" localSheetId="13" hidden="1">#REF!</definedName>
    <definedName name="BEx5G08KGMG5X2AQKDGPFYG5GH94" localSheetId="17" hidden="1">#REF!</definedName>
    <definedName name="BEx5G08KGMG5X2AQKDGPFYG5GH94" localSheetId="16" hidden="1">#REF!</definedName>
    <definedName name="BEx5G08KGMG5X2AQKDGPFYG5GH94" hidden="1">#REF!</definedName>
    <definedName name="BEx5G1A8TFN4C4QII35U9DKYNIS8" localSheetId="19" hidden="1">#REF!</definedName>
    <definedName name="BEx5G1A8TFN4C4QII35U9DKYNIS8" localSheetId="27" hidden="1">#REF!</definedName>
    <definedName name="BEx5G1A8TFN4C4QII35U9DKYNIS8" localSheetId="18" hidden="1">#REF!</definedName>
    <definedName name="BEx5G1A8TFN4C4QII35U9DKYNIS8" localSheetId="30" hidden="1">#REF!</definedName>
    <definedName name="BEx5G1A8TFN4C4QII35U9DKYNIS8" localSheetId="4" hidden="1">#REF!</definedName>
    <definedName name="BEx5G1A8TFN4C4QII35U9DKYNIS8" localSheetId="14" hidden="1">#REF!</definedName>
    <definedName name="BEx5G1A8TFN4C4QII35U9DKYNIS8" localSheetId="6" hidden="1">#REF!</definedName>
    <definedName name="BEx5G1A8TFN4C4QII35U9DKYNIS8" localSheetId="7" hidden="1">#REF!</definedName>
    <definedName name="BEx5G1A8TFN4C4QII35U9DKYNIS8" localSheetId="8" hidden="1">#REF!</definedName>
    <definedName name="BEx5G1A8TFN4C4QII35U9DKYNIS8" localSheetId="9" hidden="1">#REF!</definedName>
    <definedName name="BEx5G1A8TFN4C4QII35U9DKYNIS8" localSheetId="10" hidden="1">#REF!</definedName>
    <definedName name="BEx5G1A8TFN4C4QII35U9DKYNIS8" localSheetId="11" hidden="1">#REF!</definedName>
    <definedName name="BEx5G1A8TFN4C4QII35U9DKYNIS8" localSheetId="12" hidden="1">#REF!</definedName>
    <definedName name="BEx5G1A8TFN4C4QII35U9DKYNIS8" localSheetId="13" hidden="1">#REF!</definedName>
    <definedName name="BEx5G1A8TFN4C4QII35U9DKYNIS8" localSheetId="17" hidden="1">#REF!</definedName>
    <definedName name="BEx5G1A8TFN4C4QII35U9DKYNIS8" localSheetId="16" hidden="1">#REF!</definedName>
    <definedName name="BEx5G1A8TFN4C4QII35U9DKYNIS8" hidden="1">#REF!</definedName>
    <definedName name="BEx5G1L0QO91KEPDMV1D8OT4BT73" localSheetId="19" hidden="1">#REF!</definedName>
    <definedName name="BEx5G1L0QO91KEPDMV1D8OT4BT73" localSheetId="27" hidden="1">#REF!</definedName>
    <definedName name="BEx5G1L0QO91KEPDMV1D8OT4BT73" localSheetId="18" hidden="1">#REF!</definedName>
    <definedName name="BEx5G1L0QO91KEPDMV1D8OT4BT73" localSheetId="30" hidden="1">#REF!</definedName>
    <definedName name="BEx5G1L0QO91KEPDMV1D8OT4BT73" localSheetId="4" hidden="1">#REF!</definedName>
    <definedName name="BEx5G1L0QO91KEPDMV1D8OT4BT73" localSheetId="14" hidden="1">#REF!</definedName>
    <definedName name="BEx5G1L0QO91KEPDMV1D8OT4BT73" localSheetId="6" hidden="1">#REF!</definedName>
    <definedName name="BEx5G1L0QO91KEPDMV1D8OT4BT73" localSheetId="7" hidden="1">#REF!</definedName>
    <definedName name="BEx5G1L0QO91KEPDMV1D8OT4BT73" localSheetId="8" hidden="1">#REF!</definedName>
    <definedName name="BEx5G1L0QO91KEPDMV1D8OT4BT73" localSheetId="9" hidden="1">#REF!</definedName>
    <definedName name="BEx5G1L0QO91KEPDMV1D8OT4BT73" localSheetId="10" hidden="1">#REF!</definedName>
    <definedName name="BEx5G1L0QO91KEPDMV1D8OT4BT73" localSheetId="11" hidden="1">#REF!</definedName>
    <definedName name="BEx5G1L0QO91KEPDMV1D8OT4BT73" localSheetId="12" hidden="1">#REF!</definedName>
    <definedName name="BEx5G1L0QO91KEPDMV1D8OT4BT73" localSheetId="13" hidden="1">#REF!</definedName>
    <definedName name="BEx5G1L0QO91KEPDMV1D8OT4BT73" localSheetId="17" hidden="1">#REF!</definedName>
    <definedName name="BEx5G1L0QO91KEPDMV1D8OT4BT73" localSheetId="16" hidden="1">#REF!</definedName>
    <definedName name="BEx5G1L0QO91KEPDMV1D8OT4BT73" hidden="1">#REF!</definedName>
    <definedName name="BEx5G1QHX69GFUYHUZA5X74MTDMR" localSheetId="19" hidden="1">#REF!</definedName>
    <definedName name="BEx5G1QHX69GFUYHUZA5X74MTDMR" localSheetId="27" hidden="1">#REF!</definedName>
    <definedName name="BEx5G1QHX69GFUYHUZA5X74MTDMR" localSheetId="18" hidden="1">#REF!</definedName>
    <definedName name="BEx5G1QHX69GFUYHUZA5X74MTDMR" localSheetId="30" hidden="1">#REF!</definedName>
    <definedName name="BEx5G1QHX69GFUYHUZA5X74MTDMR" localSheetId="4" hidden="1">#REF!</definedName>
    <definedName name="BEx5G1QHX69GFUYHUZA5X74MTDMR" localSheetId="14" hidden="1">#REF!</definedName>
    <definedName name="BEx5G1QHX69GFUYHUZA5X74MTDMR" localSheetId="6" hidden="1">#REF!</definedName>
    <definedName name="BEx5G1QHX69GFUYHUZA5X74MTDMR" localSheetId="7" hidden="1">#REF!</definedName>
    <definedName name="BEx5G1QHX69GFUYHUZA5X74MTDMR" localSheetId="8" hidden="1">#REF!</definedName>
    <definedName name="BEx5G1QHX69GFUYHUZA5X74MTDMR" localSheetId="9" hidden="1">#REF!</definedName>
    <definedName name="BEx5G1QHX69GFUYHUZA5X74MTDMR" localSheetId="10" hidden="1">#REF!</definedName>
    <definedName name="BEx5G1QHX69GFUYHUZA5X74MTDMR" localSheetId="11" hidden="1">#REF!</definedName>
    <definedName name="BEx5G1QHX69GFUYHUZA5X74MTDMR" localSheetId="12" hidden="1">#REF!</definedName>
    <definedName name="BEx5G1QHX69GFUYHUZA5X74MTDMR" localSheetId="13" hidden="1">#REF!</definedName>
    <definedName name="BEx5G1QHX69GFUYHUZA5X74MTDMR" localSheetId="17" hidden="1">#REF!</definedName>
    <definedName name="BEx5G1QHX69GFUYHUZA5X74MTDMR" localSheetId="16" hidden="1">#REF!</definedName>
    <definedName name="BEx5G1QHX69GFUYHUZA5X74MTDMR" hidden="1">#REF!</definedName>
    <definedName name="BEx5G5S2C9JRD28ZQMMQLCBHWOHB" localSheetId="19" hidden="1">#REF!</definedName>
    <definedName name="BEx5G5S2C9JRD28ZQMMQLCBHWOHB" localSheetId="27" hidden="1">#REF!</definedName>
    <definedName name="BEx5G5S2C9JRD28ZQMMQLCBHWOHB" localSheetId="18" hidden="1">#REF!</definedName>
    <definedName name="BEx5G5S2C9JRD28ZQMMQLCBHWOHB" localSheetId="30" hidden="1">#REF!</definedName>
    <definedName name="BEx5G5S2C9JRD28ZQMMQLCBHWOHB" localSheetId="4" hidden="1">#REF!</definedName>
    <definedName name="BEx5G5S2C9JRD28ZQMMQLCBHWOHB" localSheetId="14" hidden="1">#REF!</definedName>
    <definedName name="BEx5G5S2C9JRD28ZQMMQLCBHWOHB" localSheetId="6" hidden="1">#REF!</definedName>
    <definedName name="BEx5G5S2C9JRD28ZQMMQLCBHWOHB" localSheetId="7" hidden="1">#REF!</definedName>
    <definedName name="BEx5G5S2C9JRD28ZQMMQLCBHWOHB" localSheetId="8" hidden="1">#REF!</definedName>
    <definedName name="BEx5G5S2C9JRD28ZQMMQLCBHWOHB" localSheetId="9" hidden="1">#REF!</definedName>
    <definedName name="BEx5G5S2C9JRD28ZQMMQLCBHWOHB" localSheetId="10" hidden="1">#REF!</definedName>
    <definedName name="BEx5G5S2C9JRD28ZQMMQLCBHWOHB" localSheetId="11" hidden="1">#REF!</definedName>
    <definedName name="BEx5G5S2C9JRD28ZQMMQLCBHWOHB" localSheetId="12" hidden="1">#REF!</definedName>
    <definedName name="BEx5G5S2C9JRD28ZQMMQLCBHWOHB" localSheetId="13" hidden="1">#REF!</definedName>
    <definedName name="BEx5G5S2C9JRD28ZQMMQLCBHWOHB" localSheetId="17" hidden="1">#REF!</definedName>
    <definedName name="BEx5G5S2C9JRD28ZQMMQLCBHWOHB" localSheetId="16" hidden="1">#REF!</definedName>
    <definedName name="BEx5G5S2C9JRD28ZQMMQLCBHWOHB" hidden="1">#REF!</definedName>
    <definedName name="BEx5G7KU3EGZQSYN2YNML8EW8NDC" localSheetId="19" hidden="1">#REF!</definedName>
    <definedName name="BEx5G7KU3EGZQSYN2YNML8EW8NDC" localSheetId="27" hidden="1">#REF!</definedName>
    <definedName name="BEx5G7KU3EGZQSYN2YNML8EW8NDC" localSheetId="18" hidden="1">#REF!</definedName>
    <definedName name="BEx5G7KU3EGZQSYN2YNML8EW8NDC" localSheetId="30" hidden="1">#REF!</definedName>
    <definedName name="BEx5G7KU3EGZQSYN2YNML8EW8NDC" localSheetId="4" hidden="1">#REF!</definedName>
    <definedName name="BEx5G7KU3EGZQSYN2YNML8EW8NDC" localSheetId="14" hidden="1">#REF!</definedName>
    <definedName name="BEx5G7KU3EGZQSYN2YNML8EW8NDC" localSheetId="6" hidden="1">#REF!</definedName>
    <definedName name="BEx5G7KU3EGZQSYN2YNML8EW8NDC" localSheetId="7" hidden="1">#REF!</definedName>
    <definedName name="BEx5G7KU3EGZQSYN2YNML8EW8NDC" localSheetId="8" hidden="1">#REF!</definedName>
    <definedName name="BEx5G7KU3EGZQSYN2YNML8EW8NDC" localSheetId="9" hidden="1">#REF!</definedName>
    <definedName name="BEx5G7KU3EGZQSYN2YNML8EW8NDC" localSheetId="10" hidden="1">#REF!</definedName>
    <definedName name="BEx5G7KU3EGZQSYN2YNML8EW8NDC" localSheetId="11" hidden="1">#REF!</definedName>
    <definedName name="BEx5G7KU3EGZQSYN2YNML8EW8NDC" localSheetId="12" hidden="1">#REF!</definedName>
    <definedName name="BEx5G7KU3EGZQSYN2YNML8EW8NDC" localSheetId="13" hidden="1">#REF!</definedName>
    <definedName name="BEx5G7KU3EGZQSYN2YNML8EW8NDC" localSheetId="17" hidden="1">#REF!</definedName>
    <definedName name="BEx5G7KU3EGZQSYN2YNML8EW8NDC" localSheetId="16" hidden="1">#REF!</definedName>
    <definedName name="BEx5G7KU3EGZQSYN2YNML8EW8NDC" hidden="1">#REF!</definedName>
    <definedName name="BEx5G86DZL1VYUX6KWODAP3WFAWP" localSheetId="19" hidden="1">#REF!</definedName>
    <definedName name="BEx5G86DZL1VYUX6KWODAP3WFAWP" localSheetId="27" hidden="1">#REF!</definedName>
    <definedName name="BEx5G86DZL1VYUX6KWODAP3WFAWP" localSheetId="18" hidden="1">#REF!</definedName>
    <definedName name="BEx5G86DZL1VYUX6KWODAP3WFAWP" localSheetId="30" hidden="1">#REF!</definedName>
    <definedName name="BEx5G86DZL1VYUX6KWODAP3WFAWP" localSheetId="4" hidden="1">#REF!</definedName>
    <definedName name="BEx5G86DZL1VYUX6KWODAP3WFAWP" localSheetId="14" hidden="1">#REF!</definedName>
    <definedName name="BEx5G86DZL1VYUX6KWODAP3WFAWP" localSheetId="6" hidden="1">#REF!</definedName>
    <definedName name="BEx5G86DZL1VYUX6KWODAP3WFAWP" localSheetId="7" hidden="1">#REF!</definedName>
    <definedName name="BEx5G86DZL1VYUX6KWODAP3WFAWP" localSheetId="8" hidden="1">#REF!</definedName>
    <definedName name="BEx5G86DZL1VYUX6KWODAP3WFAWP" localSheetId="9" hidden="1">#REF!</definedName>
    <definedName name="BEx5G86DZL1VYUX6KWODAP3WFAWP" localSheetId="10" hidden="1">#REF!</definedName>
    <definedName name="BEx5G86DZL1VYUX6KWODAP3WFAWP" localSheetId="11" hidden="1">#REF!</definedName>
    <definedName name="BEx5G86DZL1VYUX6KWODAP3WFAWP" localSheetId="12" hidden="1">#REF!</definedName>
    <definedName name="BEx5G86DZL1VYUX6KWODAP3WFAWP" localSheetId="13" hidden="1">#REF!</definedName>
    <definedName name="BEx5G86DZL1VYUX6KWODAP3WFAWP" localSheetId="17" hidden="1">#REF!</definedName>
    <definedName name="BEx5G86DZL1VYUX6KWODAP3WFAWP" localSheetId="16" hidden="1">#REF!</definedName>
    <definedName name="BEx5G86DZL1VYUX6KWODAP3WFAWP" hidden="1">#REF!</definedName>
    <definedName name="BEx5G8BV2GIOCM3C7IUFK8L04A6M" localSheetId="19" hidden="1">#REF!</definedName>
    <definedName name="BEx5G8BV2GIOCM3C7IUFK8L04A6M" localSheetId="27" hidden="1">#REF!</definedName>
    <definedName name="BEx5G8BV2GIOCM3C7IUFK8L04A6M" localSheetId="18" hidden="1">#REF!</definedName>
    <definedName name="BEx5G8BV2GIOCM3C7IUFK8L04A6M" localSheetId="30" hidden="1">#REF!</definedName>
    <definedName name="BEx5G8BV2GIOCM3C7IUFK8L04A6M" localSheetId="4" hidden="1">#REF!</definedName>
    <definedName name="BEx5G8BV2GIOCM3C7IUFK8L04A6M" localSheetId="14" hidden="1">#REF!</definedName>
    <definedName name="BEx5G8BV2GIOCM3C7IUFK8L04A6M" localSheetId="6" hidden="1">#REF!</definedName>
    <definedName name="BEx5G8BV2GIOCM3C7IUFK8L04A6M" localSheetId="7" hidden="1">#REF!</definedName>
    <definedName name="BEx5G8BV2GIOCM3C7IUFK8L04A6M" localSheetId="8" hidden="1">#REF!</definedName>
    <definedName name="BEx5G8BV2GIOCM3C7IUFK8L04A6M" localSheetId="9" hidden="1">#REF!</definedName>
    <definedName name="BEx5G8BV2GIOCM3C7IUFK8L04A6M" localSheetId="10" hidden="1">#REF!</definedName>
    <definedName name="BEx5G8BV2GIOCM3C7IUFK8L04A6M" localSheetId="11" hidden="1">#REF!</definedName>
    <definedName name="BEx5G8BV2GIOCM3C7IUFK8L04A6M" localSheetId="12" hidden="1">#REF!</definedName>
    <definedName name="BEx5G8BV2GIOCM3C7IUFK8L04A6M" localSheetId="13" hidden="1">#REF!</definedName>
    <definedName name="BEx5G8BV2GIOCM3C7IUFK8L04A6M" localSheetId="17" hidden="1">#REF!</definedName>
    <definedName name="BEx5G8BV2GIOCM3C7IUFK8L04A6M" localSheetId="16" hidden="1">#REF!</definedName>
    <definedName name="BEx5G8BV2GIOCM3C7IUFK8L04A6M" hidden="1">#REF!</definedName>
    <definedName name="BEx5GID9MVBUPFFT9M8K8B5MO9NV" localSheetId="19" hidden="1">#REF!</definedName>
    <definedName name="BEx5GID9MVBUPFFT9M8K8B5MO9NV" localSheetId="27" hidden="1">#REF!</definedName>
    <definedName name="BEx5GID9MVBUPFFT9M8K8B5MO9NV" localSheetId="18" hidden="1">#REF!</definedName>
    <definedName name="BEx5GID9MVBUPFFT9M8K8B5MO9NV" localSheetId="30" hidden="1">#REF!</definedName>
    <definedName name="BEx5GID9MVBUPFFT9M8K8B5MO9NV" localSheetId="4" hidden="1">#REF!</definedName>
    <definedName name="BEx5GID9MVBUPFFT9M8K8B5MO9NV" localSheetId="14" hidden="1">#REF!</definedName>
    <definedName name="BEx5GID9MVBUPFFT9M8K8B5MO9NV" localSheetId="6" hidden="1">#REF!</definedName>
    <definedName name="BEx5GID9MVBUPFFT9M8K8B5MO9NV" localSheetId="7" hidden="1">#REF!</definedName>
    <definedName name="BEx5GID9MVBUPFFT9M8K8B5MO9NV" localSheetId="8" hidden="1">#REF!</definedName>
    <definedName name="BEx5GID9MVBUPFFT9M8K8B5MO9NV" localSheetId="9" hidden="1">#REF!</definedName>
    <definedName name="BEx5GID9MVBUPFFT9M8K8B5MO9NV" localSheetId="10" hidden="1">#REF!</definedName>
    <definedName name="BEx5GID9MVBUPFFT9M8K8B5MO9NV" localSheetId="11" hidden="1">#REF!</definedName>
    <definedName name="BEx5GID9MVBUPFFT9M8K8B5MO9NV" localSheetId="12" hidden="1">#REF!</definedName>
    <definedName name="BEx5GID9MVBUPFFT9M8K8B5MO9NV" localSheetId="13" hidden="1">#REF!</definedName>
    <definedName name="BEx5GID9MVBUPFFT9M8K8B5MO9NV" localSheetId="17" hidden="1">#REF!</definedName>
    <definedName name="BEx5GID9MVBUPFFT9M8K8B5MO9NV" localSheetId="16" hidden="1">#REF!</definedName>
    <definedName name="BEx5GID9MVBUPFFT9M8K8B5MO9NV" hidden="1">#REF!</definedName>
    <definedName name="BEx5GN0EWA9SCQDPQ7NTUQH82QVK" localSheetId="19" hidden="1">#REF!</definedName>
    <definedName name="BEx5GN0EWA9SCQDPQ7NTUQH82QVK" localSheetId="27" hidden="1">#REF!</definedName>
    <definedName name="BEx5GN0EWA9SCQDPQ7NTUQH82QVK" localSheetId="18" hidden="1">#REF!</definedName>
    <definedName name="BEx5GN0EWA9SCQDPQ7NTUQH82QVK" localSheetId="30" hidden="1">#REF!</definedName>
    <definedName name="BEx5GN0EWA9SCQDPQ7NTUQH82QVK" localSheetId="4" hidden="1">#REF!</definedName>
    <definedName name="BEx5GN0EWA9SCQDPQ7NTUQH82QVK" localSheetId="14" hidden="1">#REF!</definedName>
    <definedName name="BEx5GN0EWA9SCQDPQ7NTUQH82QVK" localSheetId="6" hidden="1">#REF!</definedName>
    <definedName name="BEx5GN0EWA9SCQDPQ7NTUQH82QVK" localSheetId="7" hidden="1">#REF!</definedName>
    <definedName name="BEx5GN0EWA9SCQDPQ7NTUQH82QVK" localSheetId="8" hidden="1">#REF!</definedName>
    <definedName name="BEx5GN0EWA9SCQDPQ7NTUQH82QVK" localSheetId="9" hidden="1">#REF!</definedName>
    <definedName name="BEx5GN0EWA9SCQDPQ7NTUQH82QVK" localSheetId="10" hidden="1">#REF!</definedName>
    <definedName name="BEx5GN0EWA9SCQDPQ7NTUQH82QVK" localSheetId="11" hidden="1">#REF!</definedName>
    <definedName name="BEx5GN0EWA9SCQDPQ7NTUQH82QVK" localSheetId="12" hidden="1">#REF!</definedName>
    <definedName name="BEx5GN0EWA9SCQDPQ7NTUQH82QVK" localSheetId="13" hidden="1">#REF!</definedName>
    <definedName name="BEx5GN0EWA9SCQDPQ7NTUQH82QVK" localSheetId="17" hidden="1">#REF!</definedName>
    <definedName name="BEx5GN0EWA9SCQDPQ7NTUQH82QVK" localSheetId="16" hidden="1">#REF!</definedName>
    <definedName name="BEx5GN0EWA9SCQDPQ7NTUQH82QVK" hidden="1">#REF!</definedName>
    <definedName name="BEx5GNBCU4WZ74I0UXFL9ZG2XSGJ" localSheetId="19" hidden="1">#REF!</definedName>
    <definedName name="BEx5GNBCU4WZ74I0UXFL9ZG2XSGJ" localSheetId="27" hidden="1">#REF!</definedName>
    <definedName name="BEx5GNBCU4WZ74I0UXFL9ZG2XSGJ" localSheetId="18" hidden="1">#REF!</definedName>
    <definedName name="BEx5GNBCU4WZ74I0UXFL9ZG2XSGJ" localSheetId="30" hidden="1">#REF!</definedName>
    <definedName name="BEx5GNBCU4WZ74I0UXFL9ZG2XSGJ" localSheetId="4" hidden="1">#REF!</definedName>
    <definedName name="BEx5GNBCU4WZ74I0UXFL9ZG2XSGJ" localSheetId="14" hidden="1">#REF!</definedName>
    <definedName name="BEx5GNBCU4WZ74I0UXFL9ZG2XSGJ" localSheetId="6" hidden="1">#REF!</definedName>
    <definedName name="BEx5GNBCU4WZ74I0UXFL9ZG2XSGJ" localSheetId="7" hidden="1">#REF!</definedName>
    <definedName name="BEx5GNBCU4WZ74I0UXFL9ZG2XSGJ" localSheetId="8" hidden="1">#REF!</definedName>
    <definedName name="BEx5GNBCU4WZ74I0UXFL9ZG2XSGJ" localSheetId="9" hidden="1">#REF!</definedName>
    <definedName name="BEx5GNBCU4WZ74I0UXFL9ZG2XSGJ" localSheetId="10" hidden="1">#REF!</definedName>
    <definedName name="BEx5GNBCU4WZ74I0UXFL9ZG2XSGJ" localSheetId="11" hidden="1">#REF!</definedName>
    <definedName name="BEx5GNBCU4WZ74I0UXFL9ZG2XSGJ" localSheetId="12" hidden="1">#REF!</definedName>
    <definedName name="BEx5GNBCU4WZ74I0UXFL9ZG2XSGJ" localSheetId="13" hidden="1">#REF!</definedName>
    <definedName name="BEx5GNBCU4WZ74I0UXFL9ZG2XSGJ" localSheetId="17" hidden="1">#REF!</definedName>
    <definedName name="BEx5GNBCU4WZ74I0UXFL9ZG2XSGJ" localSheetId="16" hidden="1">#REF!</definedName>
    <definedName name="BEx5GNBCU4WZ74I0UXFL9ZG2XSGJ" hidden="1">#REF!</definedName>
    <definedName name="BEx5GUCTYC7QCWGWU5BTO7Y7HDZX" localSheetId="19" hidden="1">#REF!</definedName>
    <definedName name="BEx5GUCTYC7QCWGWU5BTO7Y7HDZX" localSheetId="27" hidden="1">#REF!</definedName>
    <definedName name="BEx5GUCTYC7QCWGWU5BTO7Y7HDZX" localSheetId="18" hidden="1">#REF!</definedName>
    <definedName name="BEx5GUCTYC7QCWGWU5BTO7Y7HDZX" localSheetId="30" hidden="1">#REF!</definedName>
    <definedName name="BEx5GUCTYC7QCWGWU5BTO7Y7HDZX" localSheetId="4" hidden="1">#REF!</definedName>
    <definedName name="BEx5GUCTYC7QCWGWU5BTO7Y7HDZX" localSheetId="14" hidden="1">#REF!</definedName>
    <definedName name="BEx5GUCTYC7QCWGWU5BTO7Y7HDZX" localSheetId="6" hidden="1">#REF!</definedName>
    <definedName name="BEx5GUCTYC7QCWGWU5BTO7Y7HDZX" localSheetId="7" hidden="1">#REF!</definedName>
    <definedName name="BEx5GUCTYC7QCWGWU5BTO7Y7HDZX" localSheetId="8" hidden="1">#REF!</definedName>
    <definedName name="BEx5GUCTYC7QCWGWU5BTO7Y7HDZX" localSheetId="9" hidden="1">#REF!</definedName>
    <definedName name="BEx5GUCTYC7QCWGWU5BTO7Y7HDZX" localSheetId="10" hidden="1">#REF!</definedName>
    <definedName name="BEx5GUCTYC7QCWGWU5BTO7Y7HDZX" localSheetId="11" hidden="1">#REF!</definedName>
    <definedName name="BEx5GUCTYC7QCWGWU5BTO7Y7HDZX" localSheetId="12" hidden="1">#REF!</definedName>
    <definedName name="BEx5GUCTYC7QCWGWU5BTO7Y7HDZX" localSheetId="13" hidden="1">#REF!</definedName>
    <definedName name="BEx5GUCTYC7QCWGWU5BTO7Y7HDZX" localSheetId="17" hidden="1">#REF!</definedName>
    <definedName name="BEx5GUCTYC7QCWGWU5BTO7Y7HDZX" localSheetId="16" hidden="1">#REF!</definedName>
    <definedName name="BEx5GUCTYC7QCWGWU5BTO7Y7HDZX" hidden="1">#REF!</definedName>
    <definedName name="BEx5GYUPJULJQ624TEESYFG1NFOH" localSheetId="19" hidden="1">#REF!</definedName>
    <definedName name="BEx5GYUPJULJQ624TEESYFG1NFOH" localSheetId="27" hidden="1">#REF!</definedName>
    <definedName name="BEx5GYUPJULJQ624TEESYFG1NFOH" localSheetId="18" hidden="1">#REF!</definedName>
    <definedName name="BEx5GYUPJULJQ624TEESYFG1NFOH" localSheetId="30" hidden="1">#REF!</definedName>
    <definedName name="BEx5GYUPJULJQ624TEESYFG1NFOH" localSheetId="4" hidden="1">#REF!</definedName>
    <definedName name="BEx5GYUPJULJQ624TEESYFG1NFOH" localSheetId="14" hidden="1">#REF!</definedName>
    <definedName name="BEx5GYUPJULJQ624TEESYFG1NFOH" localSheetId="6" hidden="1">#REF!</definedName>
    <definedName name="BEx5GYUPJULJQ624TEESYFG1NFOH" localSheetId="7" hidden="1">#REF!</definedName>
    <definedName name="BEx5GYUPJULJQ624TEESYFG1NFOH" localSheetId="8" hidden="1">#REF!</definedName>
    <definedName name="BEx5GYUPJULJQ624TEESYFG1NFOH" localSheetId="9" hidden="1">#REF!</definedName>
    <definedName name="BEx5GYUPJULJQ624TEESYFG1NFOH" localSheetId="10" hidden="1">#REF!</definedName>
    <definedName name="BEx5GYUPJULJQ624TEESYFG1NFOH" localSheetId="11" hidden="1">#REF!</definedName>
    <definedName name="BEx5GYUPJULJQ624TEESYFG1NFOH" localSheetId="12" hidden="1">#REF!</definedName>
    <definedName name="BEx5GYUPJULJQ624TEESYFG1NFOH" localSheetId="13" hidden="1">#REF!</definedName>
    <definedName name="BEx5GYUPJULJQ624TEESYFG1NFOH" localSheetId="17" hidden="1">#REF!</definedName>
    <definedName name="BEx5GYUPJULJQ624TEESYFG1NFOH" localSheetId="16" hidden="1">#REF!</definedName>
    <definedName name="BEx5GYUPJULJQ624TEESYFG1NFOH" hidden="1">#REF!</definedName>
    <definedName name="BEx5H0NEE0AIN5E2UHJ9J9ISU9N1" localSheetId="19" hidden="1">#REF!</definedName>
    <definedName name="BEx5H0NEE0AIN5E2UHJ9J9ISU9N1" localSheetId="27" hidden="1">#REF!</definedName>
    <definedName name="BEx5H0NEE0AIN5E2UHJ9J9ISU9N1" localSheetId="18" hidden="1">#REF!</definedName>
    <definedName name="BEx5H0NEE0AIN5E2UHJ9J9ISU9N1" localSheetId="30" hidden="1">#REF!</definedName>
    <definedName name="BEx5H0NEE0AIN5E2UHJ9J9ISU9N1" localSheetId="4" hidden="1">#REF!</definedName>
    <definedName name="BEx5H0NEE0AIN5E2UHJ9J9ISU9N1" localSheetId="14" hidden="1">#REF!</definedName>
    <definedName name="BEx5H0NEE0AIN5E2UHJ9J9ISU9N1" localSheetId="6" hidden="1">#REF!</definedName>
    <definedName name="BEx5H0NEE0AIN5E2UHJ9J9ISU9N1" localSheetId="7" hidden="1">#REF!</definedName>
    <definedName name="BEx5H0NEE0AIN5E2UHJ9J9ISU9N1" localSheetId="8" hidden="1">#REF!</definedName>
    <definedName name="BEx5H0NEE0AIN5E2UHJ9J9ISU9N1" localSheetId="9" hidden="1">#REF!</definedName>
    <definedName name="BEx5H0NEE0AIN5E2UHJ9J9ISU9N1" localSheetId="10" hidden="1">#REF!</definedName>
    <definedName name="BEx5H0NEE0AIN5E2UHJ9J9ISU9N1" localSheetId="11" hidden="1">#REF!</definedName>
    <definedName name="BEx5H0NEE0AIN5E2UHJ9J9ISU9N1" localSheetId="12" hidden="1">#REF!</definedName>
    <definedName name="BEx5H0NEE0AIN5E2UHJ9J9ISU9N1" localSheetId="13" hidden="1">#REF!</definedName>
    <definedName name="BEx5H0NEE0AIN5E2UHJ9J9ISU9N1" localSheetId="17" hidden="1">#REF!</definedName>
    <definedName name="BEx5H0NEE0AIN5E2UHJ9J9ISU9N1" localSheetId="16" hidden="1">#REF!</definedName>
    <definedName name="BEx5H0NEE0AIN5E2UHJ9J9ISU9N1" hidden="1">#REF!</definedName>
    <definedName name="BEx5H1UJSEUQM2K8QHQXO5THVHSO" localSheetId="19" hidden="1">#REF!</definedName>
    <definedName name="BEx5H1UJSEUQM2K8QHQXO5THVHSO" localSheetId="27" hidden="1">#REF!</definedName>
    <definedName name="BEx5H1UJSEUQM2K8QHQXO5THVHSO" localSheetId="18" hidden="1">#REF!</definedName>
    <definedName name="BEx5H1UJSEUQM2K8QHQXO5THVHSO" localSheetId="30" hidden="1">#REF!</definedName>
    <definedName name="BEx5H1UJSEUQM2K8QHQXO5THVHSO" localSheetId="4" hidden="1">#REF!</definedName>
    <definedName name="BEx5H1UJSEUQM2K8QHQXO5THVHSO" localSheetId="14" hidden="1">#REF!</definedName>
    <definedName name="BEx5H1UJSEUQM2K8QHQXO5THVHSO" localSheetId="6" hidden="1">#REF!</definedName>
    <definedName name="BEx5H1UJSEUQM2K8QHQXO5THVHSO" localSheetId="7" hidden="1">#REF!</definedName>
    <definedName name="BEx5H1UJSEUQM2K8QHQXO5THVHSO" localSheetId="8" hidden="1">#REF!</definedName>
    <definedName name="BEx5H1UJSEUQM2K8QHQXO5THVHSO" localSheetId="9" hidden="1">#REF!</definedName>
    <definedName name="BEx5H1UJSEUQM2K8QHQXO5THVHSO" localSheetId="10" hidden="1">#REF!</definedName>
    <definedName name="BEx5H1UJSEUQM2K8QHQXO5THVHSO" localSheetId="11" hidden="1">#REF!</definedName>
    <definedName name="BEx5H1UJSEUQM2K8QHQXO5THVHSO" localSheetId="12" hidden="1">#REF!</definedName>
    <definedName name="BEx5H1UJSEUQM2K8QHQXO5THVHSO" localSheetId="13" hidden="1">#REF!</definedName>
    <definedName name="BEx5H1UJSEUQM2K8QHQXO5THVHSO" localSheetId="17" hidden="1">#REF!</definedName>
    <definedName name="BEx5H1UJSEUQM2K8QHQXO5THVHSO" localSheetId="16" hidden="1">#REF!</definedName>
    <definedName name="BEx5H1UJSEUQM2K8QHQXO5THVHSO" hidden="1">#REF!</definedName>
    <definedName name="BEx5HAOT9XWUF7XIFRZZS8B9F5TZ" localSheetId="19" hidden="1">#REF!</definedName>
    <definedName name="BEx5HAOT9XWUF7XIFRZZS8B9F5TZ" localSheetId="27" hidden="1">#REF!</definedName>
    <definedName name="BEx5HAOT9XWUF7XIFRZZS8B9F5TZ" localSheetId="18" hidden="1">#REF!</definedName>
    <definedName name="BEx5HAOT9XWUF7XIFRZZS8B9F5TZ" localSheetId="30" hidden="1">#REF!</definedName>
    <definedName name="BEx5HAOT9XWUF7XIFRZZS8B9F5TZ" localSheetId="4" hidden="1">#REF!</definedName>
    <definedName name="BEx5HAOT9XWUF7XIFRZZS8B9F5TZ" localSheetId="14" hidden="1">#REF!</definedName>
    <definedName name="BEx5HAOT9XWUF7XIFRZZS8B9F5TZ" localSheetId="6" hidden="1">#REF!</definedName>
    <definedName name="BEx5HAOT9XWUF7XIFRZZS8B9F5TZ" localSheetId="7" hidden="1">#REF!</definedName>
    <definedName name="BEx5HAOT9XWUF7XIFRZZS8B9F5TZ" localSheetId="8" hidden="1">#REF!</definedName>
    <definedName name="BEx5HAOT9XWUF7XIFRZZS8B9F5TZ" localSheetId="9" hidden="1">#REF!</definedName>
    <definedName name="BEx5HAOT9XWUF7XIFRZZS8B9F5TZ" localSheetId="10" hidden="1">#REF!</definedName>
    <definedName name="BEx5HAOT9XWUF7XIFRZZS8B9F5TZ" localSheetId="11" hidden="1">#REF!</definedName>
    <definedName name="BEx5HAOT9XWUF7XIFRZZS8B9F5TZ" localSheetId="12" hidden="1">#REF!</definedName>
    <definedName name="BEx5HAOT9XWUF7XIFRZZS8B9F5TZ" localSheetId="13" hidden="1">#REF!</definedName>
    <definedName name="BEx5HAOT9XWUF7XIFRZZS8B9F5TZ" localSheetId="17" hidden="1">#REF!</definedName>
    <definedName name="BEx5HAOT9XWUF7XIFRZZS8B9F5TZ" localSheetId="16" hidden="1">#REF!</definedName>
    <definedName name="BEx5HAOT9XWUF7XIFRZZS8B9F5TZ" hidden="1">#REF!</definedName>
    <definedName name="BEx5HB534CO7TBSALKMD27WHMAQJ" localSheetId="19" hidden="1">#REF!</definedName>
    <definedName name="BEx5HB534CO7TBSALKMD27WHMAQJ" localSheetId="27" hidden="1">#REF!</definedName>
    <definedName name="BEx5HB534CO7TBSALKMD27WHMAQJ" localSheetId="18" hidden="1">#REF!</definedName>
    <definedName name="BEx5HB534CO7TBSALKMD27WHMAQJ" localSheetId="30" hidden="1">#REF!</definedName>
    <definedName name="BEx5HB534CO7TBSALKMD27WHMAQJ" localSheetId="4" hidden="1">#REF!</definedName>
    <definedName name="BEx5HB534CO7TBSALKMD27WHMAQJ" localSheetId="14" hidden="1">#REF!</definedName>
    <definedName name="BEx5HB534CO7TBSALKMD27WHMAQJ" localSheetId="6" hidden="1">#REF!</definedName>
    <definedName name="BEx5HB534CO7TBSALKMD27WHMAQJ" localSheetId="7" hidden="1">#REF!</definedName>
    <definedName name="BEx5HB534CO7TBSALKMD27WHMAQJ" localSheetId="8" hidden="1">#REF!</definedName>
    <definedName name="BEx5HB534CO7TBSALKMD27WHMAQJ" localSheetId="9" hidden="1">#REF!</definedName>
    <definedName name="BEx5HB534CO7TBSALKMD27WHMAQJ" localSheetId="10" hidden="1">#REF!</definedName>
    <definedName name="BEx5HB534CO7TBSALKMD27WHMAQJ" localSheetId="11" hidden="1">#REF!</definedName>
    <definedName name="BEx5HB534CO7TBSALKMD27WHMAQJ" localSheetId="12" hidden="1">#REF!</definedName>
    <definedName name="BEx5HB534CO7TBSALKMD27WHMAQJ" localSheetId="13" hidden="1">#REF!</definedName>
    <definedName name="BEx5HB534CO7TBSALKMD27WHMAQJ" localSheetId="17" hidden="1">#REF!</definedName>
    <definedName name="BEx5HB534CO7TBSALKMD27WHMAQJ" localSheetId="16" hidden="1">#REF!</definedName>
    <definedName name="BEx5HB534CO7TBSALKMD27WHMAQJ" hidden="1">#REF!</definedName>
    <definedName name="BEx5HE4XRF9BUY04MENWY9CHHN5H" localSheetId="19" hidden="1">#REF!</definedName>
    <definedName name="BEx5HE4XRF9BUY04MENWY9CHHN5H" localSheetId="27" hidden="1">#REF!</definedName>
    <definedName name="BEx5HE4XRF9BUY04MENWY9CHHN5H" localSheetId="18" hidden="1">#REF!</definedName>
    <definedName name="BEx5HE4XRF9BUY04MENWY9CHHN5H" localSheetId="30" hidden="1">#REF!</definedName>
    <definedName name="BEx5HE4XRF9BUY04MENWY9CHHN5H" localSheetId="4" hidden="1">#REF!</definedName>
    <definedName name="BEx5HE4XRF9BUY04MENWY9CHHN5H" localSheetId="14" hidden="1">#REF!</definedName>
    <definedName name="BEx5HE4XRF9BUY04MENWY9CHHN5H" localSheetId="6" hidden="1">#REF!</definedName>
    <definedName name="BEx5HE4XRF9BUY04MENWY9CHHN5H" localSheetId="7" hidden="1">#REF!</definedName>
    <definedName name="BEx5HE4XRF9BUY04MENWY9CHHN5H" localSheetId="8" hidden="1">#REF!</definedName>
    <definedName name="BEx5HE4XRF9BUY04MENWY9CHHN5H" localSheetId="9" hidden="1">#REF!</definedName>
    <definedName name="BEx5HE4XRF9BUY04MENWY9CHHN5H" localSheetId="10" hidden="1">#REF!</definedName>
    <definedName name="BEx5HE4XRF9BUY04MENWY9CHHN5H" localSheetId="11" hidden="1">#REF!</definedName>
    <definedName name="BEx5HE4XRF9BUY04MENWY9CHHN5H" localSheetId="12" hidden="1">#REF!</definedName>
    <definedName name="BEx5HE4XRF9BUY04MENWY9CHHN5H" localSheetId="13" hidden="1">#REF!</definedName>
    <definedName name="BEx5HE4XRF9BUY04MENWY9CHHN5H" localSheetId="17" hidden="1">#REF!</definedName>
    <definedName name="BEx5HE4XRF9BUY04MENWY9CHHN5H" localSheetId="16" hidden="1">#REF!</definedName>
    <definedName name="BEx5HE4XRF9BUY04MENWY9CHHN5H" hidden="1">#REF!</definedName>
    <definedName name="BEx5HFHMABAT0H9KKS754X4T304E" localSheetId="19" hidden="1">#REF!</definedName>
    <definedName name="BEx5HFHMABAT0H9KKS754X4T304E" localSheetId="27" hidden="1">#REF!</definedName>
    <definedName name="BEx5HFHMABAT0H9KKS754X4T304E" localSheetId="18" hidden="1">#REF!</definedName>
    <definedName name="BEx5HFHMABAT0H9KKS754X4T304E" localSheetId="30" hidden="1">#REF!</definedName>
    <definedName name="BEx5HFHMABAT0H9KKS754X4T304E" localSheetId="4" hidden="1">#REF!</definedName>
    <definedName name="BEx5HFHMABAT0H9KKS754X4T304E" localSheetId="14" hidden="1">#REF!</definedName>
    <definedName name="BEx5HFHMABAT0H9KKS754X4T304E" localSheetId="6" hidden="1">#REF!</definedName>
    <definedName name="BEx5HFHMABAT0H9KKS754X4T304E" localSheetId="7" hidden="1">#REF!</definedName>
    <definedName name="BEx5HFHMABAT0H9KKS754X4T304E" localSheetId="8" hidden="1">#REF!</definedName>
    <definedName name="BEx5HFHMABAT0H9KKS754X4T304E" localSheetId="9" hidden="1">#REF!</definedName>
    <definedName name="BEx5HFHMABAT0H9KKS754X4T304E" localSheetId="10" hidden="1">#REF!</definedName>
    <definedName name="BEx5HFHMABAT0H9KKS754X4T304E" localSheetId="11" hidden="1">#REF!</definedName>
    <definedName name="BEx5HFHMABAT0H9KKS754X4T304E" localSheetId="12" hidden="1">#REF!</definedName>
    <definedName name="BEx5HFHMABAT0H9KKS754X4T304E" localSheetId="13" hidden="1">#REF!</definedName>
    <definedName name="BEx5HFHMABAT0H9KKS754X4T304E" localSheetId="17" hidden="1">#REF!</definedName>
    <definedName name="BEx5HFHMABAT0H9KKS754X4T304E" localSheetId="16" hidden="1">#REF!</definedName>
    <definedName name="BEx5HFHMABAT0H9KKS754X4T304E" hidden="1">#REF!</definedName>
    <definedName name="BEx5HGDZ7MX1S3KNXLRL9WU565V4" localSheetId="19" hidden="1">#REF!</definedName>
    <definedName name="BEx5HGDZ7MX1S3KNXLRL9WU565V4" localSheetId="27" hidden="1">#REF!</definedName>
    <definedName name="BEx5HGDZ7MX1S3KNXLRL9WU565V4" localSheetId="18" hidden="1">#REF!</definedName>
    <definedName name="BEx5HGDZ7MX1S3KNXLRL9WU565V4" localSheetId="30" hidden="1">#REF!</definedName>
    <definedName name="BEx5HGDZ7MX1S3KNXLRL9WU565V4" localSheetId="4" hidden="1">#REF!</definedName>
    <definedName name="BEx5HGDZ7MX1S3KNXLRL9WU565V4" localSheetId="14" hidden="1">#REF!</definedName>
    <definedName name="BEx5HGDZ7MX1S3KNXLRL9WU565V4" localSheetId="6" hidden="1">#REF!</definedName>
    <definedName name="BEx5HGDZ7MX1S3KNXLRL9WU565V4" localSheetId="7" hidden="1">#REF!</definedName>
    <definedName name="BEx5HGDZ7MX1S3KNXLRL9WU565V4" localSheetId="8" hidden="1">#REF!</definedName>
    <definedName name="BEx5HGDZ7MX1S3KNXLRL9WU565V4" localSheetId="9" hidden="1">#REF!</definedName>
    <definedName name="BEx5HGDZ7MX1S3KNXLRL9WU565V4" localSheetId="10" hidden="1">#REF!</definedName>
    <definedName name="BEx5HGDZ7MX1S3KNXLRL9WU565V4" localSheetId="11" hidden="1">#REF!</definedName>
    <definedName name="BEx5HGDZ7MX1S3KNXLRL9WU565V4" localSheetId="12" hidden="1">#REF!</definedName>
    <definedName name="BEx5HGDZ7MX1S3KNXLRL9WU565V4" localSheetId="13" hidden="1">#REF!</definedName>
    <definedName name="BEx5HGDZ7MX1S3KNXLRL9WU565V4" localSheetId="17" hidden="1">#REF!</definedName>
    <definedName name="BEx5HGDZ7MX1S3KNXLRL9WU565V4" localSheetId="16" hidden="1">#REF!</definedName>
    <definedName name="BEx5HGDZ7MX1S3KNXLRL9WU565V4" hidden="1">#REF!</definedName>
    <definedName name="BEx5HJZ9FAVNZSSBTAYRPZDYM9NU" localSheetId="19" hidden="1">#REF!</definedName>
    <definedName name="BEx5HJZ9FAVNZSSBTAYRPZDYM9NU" localSheetId="27" hidden="1">#REF!</definedName>
    <definedName name="BEx5HJZ9FAVNZSSBTAYRPZDYM9NU" localSheetId="18" hidden="1">#REF!</definedName>
    <definedName name="BEx5HJZ9FAVNZSSBTAYRPZDYM9NU" localSheetId="30" hidden="1">#REF!</definedName>
    <definedName name="BEx5HJZ9FAVNZSSBTAYRPZDYM9NU" localSheetId="4" hidden="1">#REF!</definedName>
    <definedName name="BEx5HJZ9FAVNZSSBTAYRPZDYM9NU" localSheetId="14" hidden="1">#REF!</definedName>
    <definedName name="BEx5HJZ9FAVNZSSBTAYRPZDYM9NU" localSheetId="6" hidden="1">#REF!</definedName>
    <definedName name="BEx5HJZ9FAVNZSSBTAYRPZDYM9NU" localSheetId="7" hidden="1">#REF!</definedName>
    <definedName name="BEx5HJZ9FAVNZSSBTAYRPZDYM9NU" localSheetId="8" hidden="1">#REF!</definedName>
    <definedName name="BEx5HJZ9FAVNZSSBTAYRPZDYM9NU" localSheetId="9" hidden="1">#REF!</definedName>
    <definedName name="BEx5HJZ9FAVNZSSBTAYRPZDYM9NU" localSheetId="10" hidden="1">#REF!</definedName>
    <definedName name="BEx5HJZ9FAVNZSSBTAYRPZDYM9NU" localSheetId="11" hidden="1">#REF!</definedName>
    <definedName name="BEx5HJZ9FAVNZSSBTAYRPZDYM9NU" localSheetId="12" hidden="1">#REF!</definedName>
    <definedName name="BEx5HJZ9FAVNZSSBTAYRPZDYM9NU" localSheetId="13" hidden="1">#REF!</definedName>
    <definedName name="BEx5HJZ9FAVNZSSBTAYRPZDYM9NU" localSheetId="17" hidden="1">#REF!</definedName>
    <definedName name="BEx5HJZ9FAVNZSSBTAYRPZDYM9NU" localSheetId="16" hidden="1">#REF!</definedName>
    <definedName name="BEx5HJZ9FAVNZSSBTAYRPZDYM9NU" hidden="1">#REF!</definedName>
    <definedName name="BEx5HZ9JMKHNLFWLVUB1WP5B39BL" localSheetId="19" hidden="1">#REF!</definedName>
    <definedName name="BEx5HZ9JMKHNLFWLVUB1WP5B39BL" localSheetId="27" hidden="1">#REF!</definedName>
    <definedName name="BEx5HZ9JMKHNLFWLVUB1WP5B39BL" localSheetId="18" hidden="1">#REF!</definedName>
    <definedName name="BEx5HZ9JMKHNLFWLVUB1WP5B39BL" localSheetId="30" hidden="1">#REF!</definedName>
    <definedName name="BEx5HZ9JMKHNLFWLVUB1WP5B39BL" localSheetId="4" hidden="1">#REF!</definedName>
    <definedName name="BEx5HZ9JMKHNLFWLVUB1WP5B39BL" localSheetId="14" hidden="1">#REF!</definedName>
    <definedName name="BEx5HZ9JMKHNLFWLVUB1WP5B39BL" localSheetId="6" hidden="1">#REF!</definedName>
    <definedName name="BEx5HZ9JMKHNLFWLVUB1WP5B39BL" localSheetId="7" hidden="1">#REF!</definedName>
    <definedName name="BEx5HZ9JMKHNLFWLVUB1WP5B39BL" localSheetId="8" hidden="1">#REF!</definedName>
    <definedName name="BEx5HZ9JMKHNLFWLVUB1WP5B39BL" localSheetId="9" hidden="1">#REF!</definedName>
    <definedName name="BEx5HZ9JMKHNLFWLVUB1WP5B39BL" localSheetId="10" hidden="1">#REF!</definedName>
    <definedName name="BEx5HZ9JMKHNLFWLVUB1WP5B39BL" localSheetId="11" hidden="1">#REF!</definedName>
    <definedName name="BEx5HZ9JMKHNLFWLVUB1WP5B39BL" localSheetId="12" hidden="1">#REF!</definedName>
    <definedName name="BEx5HZ9JMKHNLFWLVUB1WP5B39BL" localSheetId="13" hidden="1">#REF!</definedName>
    <definedName name="BEx5HZ9JMKHNLFWLVUB1WP5B39BL" localSheetId="17" hidden="1">#REF!</definedName>
    <definedName name="BEx5HZ9JMKHNLFWLVUB1WP5B39BL" localSheetId="16" hidden="1">#REF!</definedName>
    <definedName name="BEx5HZ9JMKHNLFWLVUB1WP5B39BL" hidden="1">#REF!</definedName>
    <definedName name="BEx5I17QJ0PQ1OG1IMH69HMQWNEA" localSheetId="19" hidden="1">#REF!</definedName>
    <definedName name="BEx5I17QJ0PQ1OG1IMH69HMQWNEA" localSheetId="27" hidden="1">#REF!</definedName>
    <definedName name="BEx5I17QJ0PQ1OG1IMH69HMQWNEA" localSheetId="18" hidden="1">#REF!</definedName>
    <definedName name="BEx5I17QJ0PQ1OG1IMH69HMQWNEA" localSheetId="30" hidden="1">#REF!</definedName>
    <definedName name="BEx5I17QJ0PQ1OG1IMH69HMQWNEA" localSheetId="4" hidden="1">#REF!</definedName>
    <definedName name="BEx5I17QJ0PQ1OG1IMH69HMQWNEA" localSheetId="14" hidden="1">#REF!</definedName>
    <definedName name="BEx5I17QJ0PQ1OG1IMH69HMQWNEA" localSheetId="6" hidden="1">#REF!</definedName>
    <definedName name="BEx5I17QJ0PQ1OG1IMH69HMQWNEA" localSheetId="7" hidden="1">#REF!</definedName>
    <definedName name="BEx5I17QJ0PQ1OG1IMH69HMQWNEA" localSheetId="8" hidden="1">#REF!</definedName>
    <definedName name="BEx5I17QJ0PQ1OG1IMH69HMQWNEA" localSheetId="9" hidden="1">#REF!</definedName>
    <definedName name="BEx5I17QJ0PQ1OG1IMH69HMQWNEA" localSheetId="10" hidden="1">#REF!</definedName>
    <definedName name="BEx5I17QJ0PQ1OG1IMH69HMQWNEA" localSheetId="11" hidden="1">#REF!</definedName>
    <definedName name="BEx5I17QJ0PQ1OG1IMH69HMQWNEA" localSheetId="12" hidden="1">#REF!</definedName>
    <definedName name="BEx5I17QJ0PQ1OG1IMH69HMQWNEA" localSheetId="13" hidden="1">#REF!</definedName>
    <definedName name="BEx5I17QJ0PQ1OG1IMH69HMQWNEA" localSheetId="17" hidden="1">#REF!</definedName>
    <definedName name="BEx5I17QJ0PQ1OG1IMH69HMQWNEA" localSheetId="16" hidden="1">#REF!</definedName>
    <definedName name="BEx5I17QJ0PQ1OG1IMH69HMQWNEA" hidden="1">#REF!</definedName>
    <definedName name="BEx5I244LQHZTF3XI66J8705R9XX" localSheetId="19" hidden="1">#REF!</definedName>
    <definedName name="BEx5I244LQHZTF3XI66J8705R9XX" localSheetId="27" hidden="1">#REF!</definedName>
    <definedName name="BEx5I244LQHZTF3XI66J8705R9XX" localSheetId="18" hidden="1">#REF!</definedName>
    <definedName name="BEx5I244LQHZTF3XI66J8705R9XX" localSheetId="30" hidden="1">#REF!</definedName>
    <definedName name="BEx5I244LQHZTF3XI66J8705R9XX" localSheetId="4" hidden="1">#REF!</definedName>
    <definedName name="BEx5I244LQHZTF3XI66J8705R9XX" localSheetId="14" hidden="1">#REF!</definedName>
    <definedName name="BEx5I244LQHZTF3XI66J8705R9XX" localSheetId="6" hidden="1">#REF!</definedName>
    <definedName name="BEx5I244LQHZTF3XI66J8705R9XX" localSheetId="7" hidden="1">#REF!</definedName>
    <definedName name="BEx5I244LQHZTF3XI66J8705R9XX" localSheetId="8" hidden="1">#REF!</definedName>
    <definedName name="BEx5I244LQHZTF3XI66J8705R9XX" localSheetId="9" hidden="1">#REF!</definedName>
    <definedName name="BEx5I244LQHZTF3XI66J8705R9XX" localSheetId="10" hidden="1">#REF!</definedName>
    <definedName name="BEx5I244LQHZTF3XI66J8705R9XX" localSheetId="11" hidden="1">#REF!</definedName>
    <definedName name="BEx5I244LQHZTF3XI66J8705R9XX" localSheetId="12" hidden="1">#REF!</definedName>
    <definedName name="BEx5I244LQHZTF3XI66J8705R9XX" localSheetId="13" hidden="1">#REF!</definedName>
    <definedName name="BEx5I244LQHZTF3XI66J8705R9XX" localSheetId="17" hidden="1">#REF!</definedName>
    <definedName name="BEx5I244LQHZTF3XI66J8705R9XX" localSheetId="16" hidden="1">#REF!</definedName>
    <definedName name="BEx5I244LQHZTF3XI66J8705R9XX" hidden="1">#REF!</definedName>
    <definedName name="BEx5I8PBP4LIXDGID5BP0THLO0AQ" localSheetId="19" hidden="1">#REF!</definedName>
    <definedName name="BEx5I8PBP4LIXDGID5BP0THLO0AQ" localSheetId="27" hidden="1">#REF!</definedName>
    <definedName name="BEx5I8PBP4LIXDGID5BP0THLO0AQ" localSheetId="18" hidden="1">#REF!</definedName>
    <definedName name="BEx5I8PBP4LIXDGID5BP0THLO0AQ" localSheetId="30" hidden="1">#REF!</definedName>
    <definedName name="BEx5I8PBP4LIXDGID5BP0THLO0AQ" localSheetId="4" hidden="1">#REF!</definedName>
    <definedName name="BEx5I8PBP4LIXDGID5BP0THLO0AQ" localSheetId="14" hidden="1">#REF!</definedName>
    <definedName name="BEx5I8PBP4LIXDGID5BP0THLO0AQ" localSheetId="6" hidden="1">#REF!</definedName>
    <definedName name="BEx5I8PBP4LIXDGID5BP0THLO0AQ" localSheetId="7" hidden="1">#REF!</definedName>
    <definedName name="BEx5I8PBP4LIXDGID5BP0THLO0AQ" localSheetId="8" hidden="1">#REF!</definedName>
    <definedName name="BEx5I8PBP4LIXDGID5BP0THLO0AQ" localSheetId="9" hidden="1">#REF!</definedName>
    <definedName name="BEx5I8PBP4LIXDGID5BP0THLO0AQ" localSheetId="10" hidden="1">#REF!</definedName>
    <definedName name="BEx5I8PBP4LIXDGID5BP0THLO0AQ" localSheetId="11" hidden="1">#REF!</definedName>
    <definedName name="BEx5I8PBP4LIXDGID5BP0THLO0AQ" localSheetId="12" hidden="1">#REF!</definedName>
    <definedName name="BEx5I8PBP4LIXDGID5BP0THLO0AQ" localSheetId="13" hidden="1">#REF!</definedName>
    <definedName name="BEx5I8PBP4LIXDGID5BP0THLO0AQ" localSheetId="17" hidden="1">#REF!</definedName>
    <definedName name="BEx5I8PBP4LIXDGID5BP0THLO0AQ" localSheetId="16" hidden="1">#REF!</definedName>
    <definedName name="BEx5I8PBP4LIXDGID5BP0THLO0AQ" hidden="1">#REF!</definedName>
    <definedName name="BEx5I8USVUB3JP4S9OXGMZVMOQXR" localSheetId="19" hidden="1">#REF!</definedName>
    <definedName name="BEx5I8USVUB3JP4S9OXGMZVMOQXR" localSheetId="27" hidden="1">#REF!</definedName>
    <definedName name="BEx5I8USVUB3JP4S9OXGMZVMOQXR" localSheetId="18" hidden="1">#REF!</definedName>
    <definedName name="BEx5I8USVUB3JP4S9OXGMZVMOQXR" localSheetId="30" hidden="1">#REF!</definedName>
    <definedName name="BEx5I8USVUB3JP4S9OXGMZVMOQXR" localSheetId="4" hidden="1">#REF!</definedName>
    <definedName name="BEx5I8USVUB3JP4S9OXGMZVMOQXR" localSheetId="14" hidden="1">#REF!</definedName>
    <definedName name="BEx5I8USVUB3JP4S9OXGMZVMOQXR" localSheetId="6" hidden="1">#REF!</definedName>
    <definedName name="BEx5I8USVUB3JP4S9OXGMZVMOQXR" localSheetId="7" hidden="1">#REF!</definedName>
    <definedName name="BEx5I8USVUB3JP4S9OXGMZVMOQXR" localSheetId="8" hidden="1">#REF!</definedName>
    <definedName name="BEx5I8USVUB3JP4S9OXGMZVMOQXR" localSheetId="9" hidden="1">#REF!</definedName>
    <definedName name="BEx5I8USVUB3JP4S9OXGMZVMOQXR" localSheetId="10" hidden="1">#REF!</definedName>
    <definedName name="BEx5I8USVUB3JP4S9OXGMZVMOQXR" localSheetId="11" hidden="1">#REF!</definedName>
    <definedName name="BEx5I8USVUB3JP4S9OXGMZVMOQXR" localSheetId="12" hidden="1">#REF!</definedName>
    <definedName name="BEx5I8USVUB3JP4S9OXGMZVMOQXR" localSheetId="13" hidden="1">#REF!</definedName>
    <definedName name="BEx5I8USVUB3JP4S9OXGMZVMOQXR" localSheetId="17" hidden="1">#REF!</definedName>
    <definedName name="BEx5I8USVUB3JP4S9OXGMZVMOQXR" localSheetId="16" hidden="1">#REF!</definedName>
    <definedName name="BEx5I8USVUB3JP4S9OXGMZVMOQXR" hidden="1">#REF!</definedName>
    <definedName name="BEx5I9GDQSYIAL65UQNDMNFQCS9Y" localSheetId="19" hidden="1">#REF!</definedName>
    <definedName name="BEx5I9GDQSYIAL65UQNDMNFQCS9Y" localSheetId="27" hidden="1">#REF!</definedName>
    <definedName name="BEx5I9GDQSYIAL65UQNDMNFQCS9Y" localSheetId="18" hidden="1">#REF!</definedName>
    <definedName name="BEx5I9GDQSYIAL65UQNDMNFQCS9Y" localSheetId="30" hidden="1">#REF!</definedName>
    <definedName name="BEx5I9GDQSYIAL65UQNDMNFQCS9Y" localSheetId="4" hidden="1">#REF!</definedName>
    <definedName name="BEx5I9GDQSYIAL65UQNDMNFQCS9Y" localSheetId="14" hidden="1">#REF!</definedName>
    <definedName name="BEx5I9GDQSYIAL65UQNDMNFQCS9Y" localSheetId="6" hidden="1">#REF!</definedName>
    <definedName name="BEx5I9GDQSYIAL65UQNDMNFQCS9Y" localSheetId="7" hidden="1">#REF!</definedName>
    <definedName name="BEx5I9GDQSYIAL65UQNDMNFQCS9Y" localSheetId="8" hidden="1">#REF!</definedName>
    <definedName name="BEx5I9GDQSYIAL65UQNDMNFQCS9Y" localSheetId="9" hidden="1">#REF!</definedName>
    <definedName name="BEx5I9GDQSYIAL65UQNDMNFQCS9Y" localSheetId="10" hidden="1">#REF!</definedName>
    <definedName name="BEx5I9GDQSYIAL65UQNDMNFQCS9Y" localSheetId="11" hidden="1">#REF!</definedName>
    <definedName name="BEx5I9GDQSYIAL65UQNDMNFQCS9Y" localSheetId="12" hidden="1">#REF!</definedName>
    <definedName name="BEx5I9GDQSYIAL65UQNDMNFQCS9Y" localSheetId="13" hidden="1">#REF!</definedName>
    <definedName name="BEx5I9GDQSYIAL65UQNDMNFQCS9Y" localSheetId="17" hidden="1">#REF!</definedName>
    <definedName name="BEx5I9GDQSYIAL65UQNDMNFQCS9Y" localSheetId="16" hidden="1">#REF!</definedName>
    <definedName name="BEx5I9GDQSYIAL65UQNDMNFQCS9Y" hidden="1">#REF!</definedName>
    <definedName name="BEx5IBUPG9AWNW5PK7JGRGEJ4OLM" localSheetId="19" hidden="1">#REF!</definedName>
    <definedName name="BEx5IBUPG9AWNW5PK7JGRGEJ4OLM" localSheetId="27" hidden="1">#REF!</definedName>
    <definedName name="BEx5IBUPG9AWNW5PK7JGRGEJ4OLM" localSheetId="18" hidden="1">#REF!</definedName>
    <definedName name="BEx5IBUPG9AWNW5PK7JGRGEJ4OLM" localSheetId="30" hidden="1">#REF!</definedName>
    <definedName name="BEx5IBUPG9AWNW5PK7JGRGEJ4OLM" localSheetId="4" hidden="1">#REF!</definedName>
    <definedName name="BEx5IBUPG9AWNW5PK7JGRGEJ4OLM" localSheetId="14" hidden="1">#REF!</definedName>
    <definedName name="BEx5IBUPG9AWNW5PK7JGRGEJ4OLM" localSheetId="6" hidden="1">#REF!</definedName>
    <definedName name="BEx5IBUPG9AWNW5PK7JGRGEJ4OLM" localSheetId="7" hidden="1">#REF!</definedName>
    <definedName name="BEx5IBUPG9AWNW5PK7JGRGEJ4OLM" localSheetId="8" hidden="1">#REF!</definedName>
    <definedName name="BEx5IBUPG9AWNW5PK7JGRGEJ4OLM" localSheetId="9" hidden="1">#REF!</definedName>
    <definedName name="BEx5IBUPG9AWNW5PK7JGRGEJ4OLM" localSheetId="10" hidden="1">#REF!</definedName>
    <definedName name="BEx5IBUPG9AWNW5PK7JGRGEJ4OLM" localSheetId="11" hidden="1">#REF!</definedName>
    <definedName name="BEx5IBUPG9AWNW5PK7JGRGEJ4OLM" localSheetId="12" hidden="1">#REF!</definedName>
    <definedName name="BEx5IBUPG9AWNW5PK7JGRGEJ4OLM" localSheetId="13" hidden="1">#REF!</definedName>
    <definedName name="BEx5IBUPG9AWNW5PK7JGRGEJ4OLM" localSheetId="17" hidden="1">#REF!</definedName>
    <definedName name="BEx5IBUPG9AWNW5PK7JGRGEJ4OLM" localSheetId="16" hidden="1">#REF!</definedName>
    <definedName name="BEx5IBUPG9AWNW5PK7JGRGEJ4OLM" hidden="1">#REF!</definedName>
    <definedName name="BEx5IC06RVN8BSAEPREVKHKLCJ2L" localSheetId="19" hidden="1">#REF!</definedName>
    <definedName name="BEx5IC06RVN8BSAEPREVKHKLCJ2L" localSheetId="27" hidden="1">#REF!</definedName>
    <definedName name="BEx5IC06RVN8BSAEPREVKHKLCJ2L" localSheetId="18" hidden="1">#REF!</definedName>
    <definedName name="BEx5IC06RVN8BSAEPREVKHKLCJ2L" localSheetId="30" hidden="1">#REF!</definedName>
    <definedName name="BEx5IC06RVN8BSAEPREVKHKLCJ2L" localSheetId="4" hidden="1">#REF!</definedName>
    <definedName name="BEx5IC06RVN8BSAEPREVKHKLCJ2L" localSheetId="14" hidden="1">#REF!</definedName>
    <definedName name="BEx5IC06RVN8BSAEPREVKHKLCJ2L" localSheetId="6" hidden="1">#REF!</definedName>
    <definedName name="BEx5IC06RVN8BSAEPREVKHKLCJ2L" localSheetId="7" hidden="1">#REF!</definedName>
    <definedName name="BEx5IC06RVN8BSAEPREVKHKLCJ2L" localSheetId="8" hidden="1">#REF!</definedName>
    <definedName name="BEx5IC06RVN8BSAEPREVKHKLCJ2L" localSheetId="9" hidden="1">#REF!</definedName>
    <definedName name="BEx5IC06RVN8BSAEPREVKHKLCJ2L" localSheetId="10" hidden="1">#REF!</definedName>
    <definedName name="BEx5IC06RVN8BSAEPREVKHKLCJ2L" localSheetId="11" hidden="1">#REF!</definedName>
    <definedName name="BEx5IC06RVN8BSAEPREVKHKLCJ2L" localSheetId="12" hidden="1">#REF!</definedName>
    <definedName name="BEx5IC06RVN8BSAEPREVKHKLCJ2L" localSheetId="13" hidden="1">#REF!</definedName>
    <definedName name="BEx5IC06RVN8BSAEPREVKHKLCJ2L" localSheetId="17" hidden="1">#REF!</definedName>
    <definedName name="BEx5IC06RVN8BSAEPREVKHKLCJ2L" localSheetId="16" hidden="1">#REF!</definedName>
    <definedName name="BEx5IC06RVN8BSAEPREVKHKLCJ2L" hidden="1">#REF!</definedName>
    <definedName name="BEx5IGY4M04BPXSQF2J4GQYXF85O" localSheetId="19" hidden="1">#REF!</definedName>
    <definedName name="BEx5IGY4M04BPXSQF2J4GQYXF85O" localSheetId="27" hidden="1">#REF!</definedName>
    <definedName name="BEx5IGY4M04BPXSQF2J4GQYXF85O" localSheetId="18" hidden="1">#REF!</definedName>
    <definedName name="BEx5IGY4M04BPXSQF2J4GQYXF85O" localSheetId="30" hidden="1">#REF!</definedName>
    <definedName name="BEx5IGY4M04BPXSQF2J4GQYXF85O" localSheetId="4" hidden="1">#REF!</definedName>
    <definedName name="BEx5IGY4M04BPXSQF2J4GQYXF85O" localSheetId="14" hidden="1">#REF!</definedName>
    <definedName name="BEx5IGY4M04BPXSQF2J4GQYXF85O" localSheetId="6" hidden="1">#REF!</definedName>
    <definedName name="BEx5IGY4M04BPXSQF2J4GQYXF85O" localSheetId="7" hidden="1">#REF!</definedName>
    <definedName name="BEx5IGY4M04BPXSQF2J4GQYXF85O" localSheetId="8" hidden="1">#REF!</definedName>
    <definedName name="BEx5IGY4M04BPXSQF2J4GQYXF85O" localSheetId="9" hidden="1">#REF!</definedName>
    <definedName name="BEx5IGY4M04BPXSQF2J4GQYXF85O" localSheetId="10" hidden="1">#REF!</definedName>
    <definedName name="BEx5IGY4M04BPXSQF2J4GQYXF85O" localSheetId="11" hidden="1">#REF!</definedName>
    <definedName name="BEx5IGY4M04BPXSQF2J4GQYXF85O" localSheetId="12" hidden="1">#REF!</definedName>
    <definedName name="BEx5IGY4M04BPXSQF2J4GQYXF85O" localSheetId="13" hidden="1">#REF!</definedName>
    <definedName name="BEx5IGY4M04BPXSQF2J4GQYXF85O" localSheetId="17" hidden="1">#REF!</definedName>
    <definedName name="BEx5IGY4M04BPXSQF2J4GQYXF85O" localSheetId="16" hidden="1">#REF!</definedName>
    <definedName name="BEx5IGY4M04BPXSQF2J4GQYXF85O" hidden="1">#REF!</definedName>
    <definedName name="BEx5IWTZDCLZ5CCDG108STY04SAJ" localSheetId="19" hidden="1">#REF!</definedName>
    <definedName name="BEx5IWTZDCLZ5CCDG108STY04SAJ" localSheetId="27" hidden="1">#REF!</definedName>
    <definedName name="BEx5IWTZDCLZ5CCDG108STY04SAJ" localSheetId="18" hidden="1">#REF!</definedName>
    <definedName name="BEx5IWTZDCLZ5CCDG108STY04SAJ" localSheetId="30" hidden="1">#REF!</definedName>
    <definedName name="BEx5IWTZDCLZ5CCDG108STY04SAJ" localSheetId="4" hidden="1">#REF!</definedName>
    <definedName name="BEx5IWTZDCLZ5CCDG108STY04SAJ" localSheetId="14" hidden="1">#REF!</definedName>
    <definedName name="BEx5IWTZDCLZ5CCDG108STY04SAJ" localSheetId="6" hidden="1">#REF!</definedName>
    <definedName name="BEx5IWTZDCLZ5CCDG108STY04SAJ" localSheetId="7" hidden="1">#REF!</definedName>
    <definedName name="BEx5IWTZDCLZ5CCDG108STY04SAJ" localSheetId="8" hidden="1">#REF!</definedName>
    <definedName name="BEx5IWTZDCLZ5CCDG108STY04SAJ" localSheetId="9" hidden="1">#REF!</definedName>
    <definedName name="BEx5IWTZDCLZ5CCDG108STY04SAJ" localSheetId="10" hidden="1">#REF!</definedName>
    <definedName name="BEx5IWTZDCLZ5CCDG108STY04SAJ" localSheetId="11" hidden="1">#REF!</definedName>
    <definedName name="BEx5IWTZDCLZ5CCDG108STY04SAJ" localSheetId="12" hidden="1">#REF!</definedName>
    <definedName name="BEx5IWTZDCLZ5CCDG108STY04SAJ" localSheetId="13" hidden="1">#REF!</definedName>
    <definedName name="BEx5IWTZDCLZ5CCDG108STY04SAJ" localSheetId="17" hidden="1">#REF!</definedName>
    <definedName name="BEx5IWTZDCLZ5CCDG108STY04SAJ" localSheetId="16" hidden="1">#REF!</definedName>
    <definedName name="BEx5IWTZDCLZ5CCDG108STY04SAJ" hidden="1">#REF!</definedName>
    <definedName name="BEx5J0FFP1KS4NGY20AEJI8VREEA" localSheetId="19" hidden="1">#REF!</definedName>
    <definedName name="BEx5J0FFP1KS4NGY20AEJI8VREEA" localSheetId="27" hidden="1">#REF!</definedName>
    <definedName name="BEx5J0FFP1KS4NGY20AEJI8VREEA" localSheetId="18" hidden="1">#REF!</definedName>
    <definedName name="BEx5J0FFP1KS4NGY20AEJI8VREEA" localSheetId="30" hidden="1">#REF!</definedName>
    <definedName name="BEx5J0FFP1KS4NGY20AEJI8VREEA" localSheetId="4" hidden="1">#REF!</definedName>
    <definedName name="BEx5J0FFP1KS4NGY20AEJI8VREEA" localSheetId="14" hidden="1">#REF!</definedName>
    <definedName name="BEx5J0FFP1KS4NGY20AEJI8VREEA" localSheetId="6" hidden="1">#REF!</definedName>
    <definedName name="BEx5J0FFP1KS4NGY20AEJI8VREEA" localSheetId="7" hidden="1">#REF!</definedName>
    <definedName name="BEx5J0FFP1KS4NGY20AEJI8VREEA" localSheetId="8" hidden="1">#REF!</definedName>
    <definedName name="BEx5J0FFP1KS4NGY20AEJI8VREEA" localSheetId="9" hidden="1">#REF!</definedName>
    <definedName name="BEx5J0FFP1KS4NGY20AEJI8VREEA" localSheetId="10" hidden="1">#REF!</definedName>
    <definedName name="BEx5J0FFP1KS4NGY20AEJI8VREEA" localSheetId="11" hidden="1">#REF!</definedName>
    <definedName name="BEx5J0FFP1KS4NGY20AEJI8VREEA" localSheetId="12" hidden="1">#REF!</definedName>
    <definedName name="BEx5J0FFP1KS4NGY20AEJI8VREEA" localSheetId="13" hidden="1">#REF!</definedName>
    <definedName name="BEx5J0FFP1KS4NGY20AEJI8VREEA" localSheetId="17" hidden="1">#REF!</definedName>
    <definedName name="BEx5J0FFP1KS4NGY20AEJI8VREEA" localSheetId="16" hidden="1">#REF!</definedName>
    <definedName name="BEx5J0FFP1KS4NGY20AEJI8VREEA" hidden="1">#REF!</definedName>
    <definedName name="BEx5J1XE5FVWL6IJV6CWKPN24UBK" localSheetId="19" hidden="1">#REF!</definedName>
    <definedName name="BEx5J1XE5FVWL6IJV6CWKPN24UBK" localSheetId="27" hidden="1">#REF!</definedName>
    <definedName name="BEx5J1XE5FVWL6IJV6CWKPN24UBK" localSheetId="18" hidden="1">#REF!</definedName>
    <definedName name="BEx5J1XE5FVWL6IJV6CWKPN24UBK" localSheetId="30" hidden="1">#REF!</definedName>
    <definedName name="BEx5J1XE5FVWL6IJV6CWKPN24UBK" localSheetId="4" hidden="1">#REF!</definedName>
    <definedName name="BEx5J1XE5FVWL6IJV6CWKPN24UBK" localSheetId="14" hidden="1">#REF!</definedName>
    <definedName name="BEx5J1XE5FVWL6IJV6CWKPN24UBK" localSheetId="6" hidden="1">#REF!</definedName>
    <definedName name="BEx5J1XE5FVWL6IJV6CWKPN24UBK" localSheetId="7" hidden="1">#REF!</definedName>
    <definedName name="BEx5J1XE5FVWL6IJV6CWKPN24UBK" localSheetId="8" hidden="1">#REF!</definedName>
    <definedName name="BEx5J1XE5FVWL6IJV6CWKPN24UBK" localSheetId="9" hidden="1">#REF!</definedName>
    <definedName name="BEx5J1XE5FVWL6IJV6CWKPN24UBK" localSheetId="10" hidden="1">#REF!</definedName>
    <definedName name="BEx5J1XE5FVWL6IJV6CWKPN24UBK" localSheetId="11" hidden="1">#REF!</definedName>
    <definedName name="BEx5J1XE5FVWL6IJV6CWKPN24UBK" localSheetId="12" hidden="1">#REF!</definedName>
    <definedName name="BEx5J1XE5FVWL6IJV6CWKPN24UBK" localSheetId="13" hidden="1">#REF!</definedName>
    <definedName name="BEx5J1XE5FVWL6IJV6CWKPN24UBK" localSheetId="17" hidden="1">#REF!</definedName>
    <definedName name="BEx5J1XE5FVWL6IJV6CWKPN24UBK" localSheetId="16" hidden="1">#REF!</definedName>
    <definedName name="BEx5J1XE5FVWL6IJV6CWKPN24UBK" hidden="1">#REF!</definedName>
    <definedName name="BEx5JF3ZXLDIS8VNKDCY7ZI7H1CI" localSheetId="19" hidden="1">#REF!</definedName>
    <definedName name="BEx5JF3ZXLDIS8VNKDCY7ZI7H1CI" localSheetId="27" hidden="1">#REF!</definedName>
    <definedName name="BEx5JF3ZXLDIS8VNKDCY7ZI7H1CI" localSheetId="18" hidden="1">#REF!</definedName>
    <definedName name="BEx5JF3ZXLDIS8VNKDCY7ZI7H1CI" localSheetId="30" hidden="1">#REF!</definedName>
    <definedName name="BEx5JF3ZXLDIS8VNKDCY7ZI7H1CI" localSheetId="4" hidden="1">#REF!</definedName>
    <definedName name="BEx5JF3ZXLDIS8VNKDCY7ZI7H1CI" localSheetId="14" hidden="1">#REF!</definedName>
    <definedName name="BEx5JF3ZXLDIS8VNKDCY7ZI7H1CI" localSheetId="6" hidden="1">#REF!</definedName>
    <definedName name="BEx5JF3ZXLDIS8VNKDCY7ZI7H1CI" localSheetId="7" hidden="1">#REF!</definedName>
    <definedName name="BEx5JF3ZXLDIS8VNKDCY7ZI7H1CI" localSheetId="8" hidden="1">#REF!</definedName>
    <definedName name="BEx5JF3ZXLDIS8VNKDCY7ZI7H1CI" localSheetId="9" hidden="1">#REF!</definedName>
    <definedName name="BEx5JF3ZXLDIS8VNKDCY7ZI7H1CI" localSheetId="10" hidden="1">#REF!</definedName>
    <definedName name="BEx5JF3ZXLDIS8VNKDCY7ZI7H1CI" localSheetId="11" hidden="1">#REF!</definedName>
    <definedName name="BEx5JF3ZXLDIS8VNKDCY7ZI7H1CI" localSheetId="12" hidden="1">#REF!</definedName>
    <definedName name="BEx5JF3ZXLDIS8VNKDCY7ZI7H1CI" localSheetId="13" hidden="1">#REF!</definedName>
    <definedName name="BEx5JF3ZXLDIS8VNKDCY7ZI7H1CI" localSheetId="17" hidden="1">#REF!</definedName>
    <definedName name="BEx5JF3ZXLDIS8VNKDCY7ZI7H1CI" localSheetId="16" hidden="1">#REF!</definedName>
    <definedName name="BEx5JF3ZXLDIS8VNKDCY7ZI7H1CI" hidden="1">#REF!</definedName>
    <definedName name="BEx5JHCZJ8G6OOOW6EF3GABXKH6F" localSheetId="19" hidden="1">#REF!</definedName>
    <definedName name="BEx5JHCZJ8G6OOOW6EF3GABXKH6F" localSheetId="27" hidden="1">#REF!</definedName>
    <definedName name="BEx5JHCZJ8G6OOOW6EF3GABXKH6F" localSheetId="18" hidden="1">#REF!</definedName>
    <definedName name="BEx5JHCZJ8G6OOOW6EF3GABXKH6F" localSheetId="30" hidden="1">#REF!</definedName>
    <definedName name="BEx5JHCZJ8G6OOOW6EF3GABXKH6F" localSheetId="4" hidden="1">#REF!</definedName>
    <definedName name="BEx5JHCZJ8G6OOOW6EF3GABXKH6F" localSheetId="14" hidden="1">#REF!</definedName>
    <definedName name="BEx5JHCZJ8G6OOOW6EF3GABXKH6F" localSheetId="6" hidden="1">#REF!</definedName>
    <definedName name="BEx5JHCZJ8G6OOOW6EF3GABXKH6F" localSheetId="7" hidden="1">#REF!</definedName>
    <definedName name="BEx5JHCZJ8G6OOOW6EF3GABXKH6F" localSheetId="8" hidden="1">#REF!</definedName>
    <definedName name="BEx5JHCZJ8G6OOOW6EF3GABXKH6F" localSheetId="9" hidden="1">#REF!</definedName>
    <definedName name="BEx5JHCZJ8G6OOOW6EF3GABXKH6F" localSheetId="10" hidden="1">#REF!</definedName>
    <definedName name="BEx5JHCZJ8G6OOOW6EF3GABXKH6F" localSheetId="11" hidden="1">#REF!</definedName>
    <definedName name="BEx5JHCZJ8G6OOOW6EF3GABXKH6F" localSheetId="12" hidden="1">#REF!</definedName>
    <definedName name="BEx5JHCZJ8G6OOOW6EF3GABXKH6F" localSheetId="13" hidden="1">#REF!</definedName>
    <definedName name="BEx5JHCZJ8G6OOOW6EF3GABXKH6F" localSheetId="17" hidden="1">#REF!</definedName>
    <definedName name="BEx5JHCZJ8G6OOOW6EF3GABXKH6F" localSheetId="16" hidden="1">#REF!</definedName>
    <definedName name="BEx5JHCZJ8G6OOOW6EF3GABXKH6F" hidden="1">#REF!</definedName>
    <definedName name="BEx5JJB6W446THXQCRUKD3I7RKLP" localSheetId="19" hidden="1">#REF!</definedName>
    <definedName name="BEx5JJB6W446THXQCRUKD3I7RKLP" localSheetId="27" hidden="1">#REF!</definedName>
    <definedName name="BEx5JJB6W446THXQCRUKD3I7RKLP" localSheetId="18" hidden="1">#REF!</definedName>
    <definedName name="BEx5JJB6W446THXQCRUKD3I7RKLP" localSheetId="30" hidden="1">#REF!</definedName>
    <definedName name="BEx5JJB6W446THXQCRUKD3I7RKLP" localSheetId="4" hidden="1">#REF!</definedName>
    <definedName name="BEx5JJB6W446THXQCRUKD3I7RKLP" localSheetId="14" hidden="1">#REF!</definedName>
    <definedName name="BEx5JJB6W446THXQCRUKD3I7RKLP" localSheetId="6" hidden="1">#REF!</definedName>
    <definedName name="BEx5JJB6W446THXQCRUKD3I7RKLP" localSheetId="7" hidden="1">#REF!</definedName>
    <definedName name="BEx5JJB6W446THXQCRUKD3I7RKLP" localSheetId="8" hidden="1">#REF!</definedName>
    <definedName name="BEx5JJB6W446THXQCRUKD3I7RKLP" localSheetId="9" hidden="1">#REF!</definedName>
    <definedName name="BEx5JJB6W446THXQCRUKD3I7RKLP" localSheetId="10" hidden="1">#REF!</definedName>
    <definedName name="BEx5JJB6W446THXQCRUKD3I7RKLP" localSheetId="11" hidden="1">#REF!</definedName>
    <definedName name="BEx5JJB6W446THXQCRUKD3I7RKLP" localSheetId="12" hidden="1">#REF!</definedName>
    <definedName name="BEx5JJB6W446THXQCRUKD3I7RKLP" localSheetId="13" hidden="1">#REF!</definedName>
    <definedName name="BEx5JJB6W446THXQCRUKD3I7RKLP" localSheetId="17" hidden="1">#REF!</definedName>
    <definedName name="BEx5JJB6W446THXQCRUKD3I7RKLP" localSheetId="16" hidden="1">#REF!</definedName>
    <definedName name="BEx5JJB6W446THXQCRUKD3I7RKLP" hidden="1">#REF!</definedName>
    <definedName name="BEx5JNCT8Z7XSSPD5EMNAJELCU2V" localSheetId="19" hidden="1">#REF!</definedName>
    <definedName name="BEx5JNCT8Z7XSSPD5EMNAJELCU2V" localSheetId="27" hidden="1">#REF!</definedName>
    <definedName name="BEx5JNCT8Z7XSSPD5EMNAJELCU2V" localSheetId="18" hidden="1">#REF!</definedName>
    <definedName name="BEx5JNCT8Z7XSSPD5EMNAJELCU2V" localSheetId="30" hidden="1">#REF!</definedName>
    <definedName name="BEx5JNCT8Z7XSSPD5EMNAJELCU2V" localSheetId="4" hidden="1">#REF!</definedName>
    <definedName name="BEx5JNCT8Z7XSSPD5EMNAJELCU2V" localSheetId="14" hidden="1">#REF!</definedName>
    <definedName name="BEx5JNCT8Z7XSSPD5EMNAJELCU2V" localSheetId="6" hidden="1">#REF!</definedName>
    <definedName name="BEx5JNCT8Z7XSSPD5EMNAJELCU2V" localSheetId="7" hidden="1">#REF!</definedName>
    <definedName name="BEx5JNCT8Z7XSSPD5EMNAJELCU2V" localSheetId="8" hidden="1">#REF!</definedName>
    <definedName name="BEx5JNCT8Z7XSSPD5EMNAJELCU2V" localSheetId="9" hidden="1">#REF!</definedName>
    <definedName name="BEx5JNCT8Z7XSSPD5EMNAJELCU2V" localSheetId="10" hidden="1">#REF!</definedName>
    <definedName name="BEx5JNCT8Z7XSSPD5EMNAJELCU2V" localSheetId="11" hidden="1">#REF!</definedName>
    <definedName name="BEx5JNCT8Z7XSSPD5EMNAJELCU2V" localSheetId="12" hidden="1">#REF!</definedName>
    <definedName name="BEx5JNCT8Z7XSSPD5EMNAJELCU2V" localSheetId="13" hidden="1">#REF!</definedName>
    <definedName name="BEx5JNCT8Z7XSSPD5EMNAJELCU2V" localSheetId="17" hidden="1">#REF!</definedName>
    <definedName name="BEx5JNCT8Z7XSSPD5EMNAJELCU2V" localSheetId="16" hidden="1">#REF!</definedName>
    <definedName name="BEx5JNCT8Z7XSSPD5EMNAJELCU2V" hidden="1">#REF!</definedName>
    <definedName name="BEx5JQCNT9Y4RM306CHC8IPY3HBZ" localSheetId="19" hidden="1">#REF!</definedName>
    <definedName name="BEx5JQCNT9Y4RM306CHC8IPY3HBZ" localSheetId="27" hidden="1">#REF!</definedName>
    <definedName name="BEx5JQCNT9Y4RM306CHC8IPY3HBZ" localSheetId="18" hidden="1">#REF!</definedName>
    <definedName name="BEx5JQCNT9Y4RM306CHC8IPY3HBZ" localSheetId="30" hidden="1">#REF!</definedName>
    <definedName name="BEx5JQCNT9Y4RM306CHC8IPY3HBZ" localSheetId="4" hidden="1">#REF!</definedName>
    <definedName name="BEx5JQCNT9Y4RM306CHC8IPY3HBZ" localSheetId="14" hidden="1">#REF!</definedName>
    <definedName name="BEx5JQCNT9Y4RM306CHC8IPY3HBZ" localSheetId="6" hidden="1">#REF!</definedName>
    <definedName name="BEx5JQCNT9Y4RM306CHC8IPY3HBZ" localSheetId="7" hidden="1">#REF!</definedName>
    <definedName name="BEx5JQCNT9Y4RM306CHC8IPY3HBZ" localSheetId="8" hidden="1">#REF!</definedName>
    <definedName name="BEx5JQCNT9Y4RM306CHC8IPY3HBZ" localSheetId="9" hidden="1">#REF!</definedName>
    <definedName name="BEx5JQCNT9Y4RM306CHC8IPY3HBZ" localSheetId="10" hidden="1">#REF!</definedName>
    <definedName name="BEx5JQCNT9Y4RM306CHC8IPY3HBZ" localSheetId="11" hidden="1">#REF!</definedName>
    <definedName name="BEx5JQCNT9Y4RM306CHC8IPY3HBZ" localSheetId="12" hidden="1">#REF!</definedName>
    <definedName name="BEx5JQCNT9Y4RM306CHC8IPY3HBZ" localSheetId="13" hidden="1">#REF!</definedName>
    <definedName name="BEx5JQCNT9Y4RM306CHC8IPY3HBZ" localSheetId="17" hidden="1">#REF!</definedName>
    <definedName name="BEx5JQCNT9Y4RM306CHC8IPY3HBZ" localSheetId="16" hidden="1">#REF!</definedName>
    <definedName name="BEx5JQCNT9Y4RM306CHC8IPY3HBZ" hidden="1">#REF!</definedName>
    <definedName name="BEx5K08PYKE6JOKBYIB006TX619P" localSheetId="19" hidden="1">#REF!</definedName>
    <definedName name="BEx5K08PYKE6JOKBYIB006TX619P" localSheetId="27" hidden="1">#REF!</definedName>
    <definedName name="BEx5K08PYKE6JOKBYIB006TX619P" localSheetId="18" hidden="1">#REF!</definedName>
    <definedName name="BEx5K08PYKE6JOKBYIB006TX619P" localSheetId="30" hidden="1">#REF!</definedName>
    <definedName name="BEx5K08PYKE6JOKBYIB006TX619P" localSheetId="4" hidden="1">#REF!</definedName>
    <definedName name="BEx5K08PYKE6JOKBYIB006TX619P" localSheetId="14" hidden="1">#REF!</definedName>
    <definedName name="BEx5K08PYKE6JOKBYIB006TX619P" localSheetId="6" hidden="1">#REF!</definedName>
    <definedName name="BEx5K08PYKE6JOKBYIB006TX619P" localSheetId="7" hidden="1">#REF!</definedName>
    <definedName name="BEx5K08PYKE6JOKBYIB006TX619P" localSheetId="8" hidden="1">#REF!</definedName>
    <definedName name="BEx5K08PYKE6JOKBYIB006TX619P" localSheetId="9" hidden="1">#REF!</definedName>
    <definedName name="BEx5K08PYKE6JOKBYIB006TX619P" localSheetId="10" hidden="1">#REF!</definedName>
    <definedName name="BEx5K08PYKE6JOKBYIB006TX619P" localSheetId="11" hidden="1">#REF!</definedName>
    <definedName name="BEx5K08PYKE6JOKBYIB006TX619P" localSheetId="12" hidden="1">#REF!</definedName>
    <definedName name="BEx5K08PYKE6JOKBYIB006TX619P" localSheetId="13" hidden="1">#REF!</definedName>
    <definedName name="BEx5K08PYKE6JOKBYIB006TX619P" localSheetId="17" hidden="1">#REF!</definedName>
    <definedName name="BEx5K08PYKE6JOKBYIB006TX619P" localSheetId="16" hidden="1">#REF!</definedName>
    <definedName name="BEx5K08PYKE6JOKBYIB006TX619P" hidden="1">#REF!</definedName>
    <definedName name="BEx5K4W2S2K7M9V2M304KW93LK8Q" localSheetId="19" hidden="1">#REF!</definedName>
    <definedName name="BEx5K4W2S2K7M9V2M304KW93LK8Q" localSheetId="27" hidden="1">#REF!</definedName>
    <definedName name="BEx5K4W2S2K7M9V2M304KW93LK8Q" localSheetId="18" hidden="1">#REF!</definedName>
    <definedName name="BEx5K4W2S2K7M9V2M304KW93LK8Q" localSheetId="30" hidden="1">#REF!</definedName>
    <definedName name="BEx5K4W2S2K7M9V2M304KW93LK8Q" localSheetId="4" hidden="1">#REF!</definedName>
    <definedName name="BEx5K4W2S2K7M9V2M304KW93LK8Q" localSheetId="14" hidden="1">#REF!</definedName>
    <definedName name="BEx5K4W2S2K7M9V2M304KW93LK8Q" localSheetId="6" hidden="1">#REF!</definedName>
    <definedName name="BEx5K4W2S2K7M9V2M304KW93LK8Q" localSheetId="7" hidden="1">#REF!</definedName>
    <definedName name="BEx5K4W2S2K7M9V2M304KW93LK8Q" localSheetId="8" hidden="1">#REF!</definedName>
    <definedName name="BEx5K4W2S2K7M9V2M304KW93LK8Q" localSheetId="9" hidden="1">#REF!</definedName>
    <definedName name="BEx5K4W2S2K7M9V2M304KW93LK8Q" localSheetId="10" hidden="1">#REF!</definedName>
    <definedName name="BEx5K4W2S2K7M9V2M304KW93LK8Q" localSheetId="11" hidden="1">#REF!</definedName>
    <definedName name="BEx5K4W2S2K7M9V2M304KW93LK8Q" localSheetId="12" hidden="1">#REF!</definedName>
    <definedName name="BEx5K4W2S2K7M9V2M304KW93LK8Q" localSheetId="13" hidden="1">#REF!</definedName>
    <definedName name="BEx5K4W2S2K7M9V2M304KW93LK8Q" localSheetId="17" hidden="1">#REF!</definedName>
    <definedName name="BEx5K4W2S2K7M9V2M304KW93LK8Q" localSheetId="16" hidden="1">#REF!</definedName>
    <definedName name="BEx5K4W2S2K7M9V2M304KW93LK8Q" hidden="1">#REF!</definedName>
    <definedName name="BEx5K51DSERT1TR7B4A29R41W4NX" localSheetId="19" hidden="1">#REF!</definedName>
    <definedName name="BEx5K51DSERT1TR7B4A29R41W4NX" localSheetId="27" hidden="1">#REF!</definedName>
    <definedName name="BEx5K51DSERT1TR7B4A29R41W4NX" localSheetId="18" hidden="1">#REF!</definedName>
    <definedName name="BEx5K51DSERT1TR7B4A29R41W4NX" localSheetId="30" hidden="1">#REF!</definedName>
    <definedName name="BEx5K51DSERT1TR7B4A29R41W4NX" localSheetId="4" hidden="1">#REF!</definedName>
    <definedName name="BEx5K51DSERT1TR7B4A29R41W4NX" localSheetId="14" hidden="1">#REF!</definedName>
    <definedName name="BEx5K51DSERT1TR7B4A29R41W4NX" localSheetId="6" hidden="1">#REF!</definedName>
    <definedName name="BEx5K51DSERT1TR7B4A29R41W4NX" localSheetId="7" hidden="1">#REF!</definedName>
    <definedName name="BEx5K51DSERT1TR7B4A29R41W4NX" localSheetId="8" hidden="1">#REF!</definedName>
    <definedName name="BEx5K51DSERT1TR7B4A29R41W4NX" localSheetId="9" hidden="1">#REF!</definedName>
    <definedName name="BEx5K51DSERT1TR7B4A29R41W4NX" localSheetId="10" hidden="1">#REF!</definedName>
    <definedName name="BEx5K51DSERT1TR7B4A29R41W4NX" localSheetId="11" hidden="1">#REF!</definedName>
    <definedName name="BEx5K51DSERT1TR7B4A29R41W4NX" localSheetId="12" hidden="1">#REF!</definedName>
    <definedName name="BEx5K51DSERT1TR7B4A29R41W4NX" localSheetId="13" hidden="1">#REF!</definedName>
    <definedName name="BEx5K51DSERT1TR7B4A29R41W4NX" localSheetId="17" hidden="1">#REF!</definedName>
    <definedName name="BEx5K51DSERT1TR7B4A29R41W4NX" localSheetId="16" hidden="1">#REF!</definedName>
    <definedName name="BEx5K51DSERT1TR7B4A29R41W4NX" hidden="1">#REF!</definedName>
    <definedName name="BEx5KBBZ8KCEQK36ARG4ERYOFD4G" localSheetId="19" hidden="1">#REF!</definedName>
    <definedName name="BEx5KBBZ8KCEQK36ARG4ERYOFD4G" localSheetId="27" hidden="1">#REF!</definedName>
    <definedName name="BEx5KBBZ8KCEQK36ARG4ERYOFD4G" localSheetId="18" hidden="1">#REF!</definedName>
    <definedName name="BEx5KBBZ8KCEQK36ARG4ERYOFD4G" localSheetId="30" hidden="1">#REF!</definedName>
    <definedName name="BEx5KBBZ8KCEQK36ARG4ERYOFD4G" localSheetId="4" hidden="1">#REF!</definedName>
    <definedName name="BEx5KBBZ8KCEQK36ARG4ERYOFD4G" localSheetId="14" hidden="1">#REF!</definedName>
    <definedName name="BEx5KBBZ8KCEQK36ARG4ERYOFD4G" localSheetId="6" hidden="1">#REF!</definedName>
    <definedName name="BEx5KBBZ8KCEQK36ARG4ERYOFD4G" localSheetId="7" hidden="1">#REF!</definedName>
    <definedName name="BEx5KBBZ8KCEQK36ARG4ERYOFD4G" localSheetId="8" hidden="1">#REF!</definedName>
    <definedName name="BEx5KBBZ8KCEQK36ARG4ERYOFD4G" localSheetId="9" hidden="1">#REF!</definedName>
    <definedName name="BEx5KBBZ8KCEQK36ARG4ERYOFD4G" localSheetId="10" hidden="1">#REF!</definedName>
    <definedName name="BEx5KBBZ8KCEQK36ARG4ERYOFD4G" localSheetId="11" hidden="1">#REF!</definedName>
    <definedName name="BEx5KBBZ8KCEQK36ARG4ERYOFD4G" localSheetId="12" hidden="1">#REF!</definedName>
    <definedName name="BEx5KBBZ8KCEQK36ARG4ERYOFD4G" localSheetId="13" hidden="1">#REF!</definedName>
    <definedName name="BEx5KBBZ8KCEQK36ARG4ERYOFD4G" localSheetId="17" hidden="1">#REF!</definedName>
    <definedName name="BEx5KBBZ8KCEQK36ARG4ERYOFD4G" localSheetId="16" hidden="1">#REF!</definedName>
    <definedName name="BEx5KBBZ8KCEQK36ARG4ERYOFD4G" hidden="1">#REF!</definedName>
    <definedName name="BEx5KCOET0DYMY4VILOLGVBX7E3C" localSheetId="19" hidden="1">#REF!</definedName>
    <definedName name="BEx5KCOET0DYMY4VILOLGVBX7E3C" localSheetId="27" hidden="1">#REF!</definedName>
    <definedName name="BEx5KCOET0DYMY4VILOLGVBX7E3C" localSheetId="18" hidden="1">#REF!</definedName>
    <definedName name="BEx5KCOET0DYMY4VILOLGVBX7E3C" localSheetId="30" hidden="1">#REF!</definedName>
    <definedName name="BEx5KCOET0DYMY4VILOLGVBX7E3C" localSheetId="4" hidden="1">#REF!</definedName>
    <definedName name="BEx5KCOET0DYMY4VILOLGVBX7E3C" localSheetId="14" hidden="1">#REF!</definedName>
    <definedName name="BEx5KCOET0DYMY4VILOLGVBX7E3C" localSheetId="6" hidden="1">#REF!</definedName>
    <definedName name="BEx5KCOET0DYMY4VILOLGVBX7E3C" localSheetId="7" hidden="1">#REF!</definedName>
    <definedName name="BEx5KCOET0DYMY4VILOLGVBX7E3C" localSheetId="8" hidden="1">#REF!</definedName>
    <definedName name="BEx5KCOET0DYMY4VILOLGVBX7E3C" localSheetId="9" hidden="1">#REF!</definedName>
    <definedName name="BEx5KCOET0DYMY4VILOLGVBX7E3C" localSheetId="10" hidden="1">#REF!</definedName>
    <definedName name="BEx5KCOET0DYMY4VILOLGVBX7E3C" localSheetId="11" hidden="1">#REF!</definedName>
    <definedName name="BEx5KCOET0DYMY4VILOLGVBX7E3C" localSheetId="12" hidden="1">#REF!</definedName>
    <definedName name="BEx5KCOET0DYMY4VILOLGVBX7E3C" localSheetId="13" hidden="1">#REF!</definedName>
    <definedName name="BEx5KCOET0DYMY4VILOLGVBX7E3C" localSheetId="17" hidden="1">#REF!</definedName>
    <definedName name="BEx5KCOET0DYMY4VILOLGVBX7E3C" localSheetId="16" hidden="1">#REF!</definedName>
    <definedName name="BEx5KCOET0DYMY4VILOLGVBX7E3C" hidden="1">#REF!</definedName>
    <definedName name="BEx5KYER580I4T7WTLMUN7NLNP5K" localSheetId="19" hidden="1">#REF!</definedName>
    <definedName name="BEx5KYER580I4T7WTLMUN7NLNP5K" localSheetId="27" hidden="1">#REF!</definedName>
    <definedName name="BEx5KYER580I4T7WTLMUN7NLNP5K" localSheetId="18" hidden="1">#REF!</definedName>
    <definedName name="BEx5KYER580I4T7WTLMUN7NLNP5K" localSheetId="30" hidden="1">#REF!</definedName>
    <definedName name="BEx5KYER580I4T7WTLMUN7NLNP5K" localSheetId="4" hidden="1">#REF!</definedName>
    <definedName name="BEx5KYER580I4T7WTLMUN7NLNP5K" localSheetId="14" hidden="1">#REF!</definedName>
    <definedName name="BEx5KYER580I4T7WTLMUN7NLNP5K" localSheetId="6" hidden="1">#REF!</definedName>
    <definedName name="BEx5KYER580I4T7WTLMUN7NLNP5K" localSheetId="7" hidden="1">#REF!</definedName>
    <definedName name="BEx5KYER580I4T7WTLMUN7NLNP5K" localSheetId="8" hidden="1">#REF!</definedName>
    <definedName name="BEx5KYER580I4T7WTLMUN7NLNP5K" localSheetId="9" hidden="1">#REF!</definedName>
    <definedName name="BEx5KYER580I4T7WTLMUN7NLNP5K" localSheetId="10" hidden="1">#REF!</definedName>
    <definedName name="BEx5KYER580I4T7WTLMUN7NLNP5K" localSheetId="11" hidden="1">#REF!</definedName>
    <definedName name="BEx5KYER580I4T7WTLMUN7NLNP5K" localSheetId="12" hidden="1">#REF!</definedName>
    <definedName name="BEx5KYER580I4T7WTLMUN7NLNP5K" localSheetId="13" hidden="1">#REF!</definedName>
    <definedName name="BEx5KYER580I4T7WTLMUN7NLNP5K" localSheetId="17" hidden="1">#REF!</definedName>
    <definedName name="BEx5KYER580I4T7WTLMUN7NLNP5K" localSheetId="16" hidden="1">#REF!</definedName>
    <definedName name="BEx5KYER580I4T7WTLMUN7NLNP5K" hidden="1">#REF!</definedName>
    <definedName name="BEx5LHLB3M6K4ZKY2F42QBZT30ZH" localSheetId="19" hidden="1">#REF!</definedName>
    <definedName name="BEx5LHLB3M6K4ZKY2F42QBZT30ZH" localSheetId="27" hidden="1">#REF!</definedName>
    <definedName name="BEx5LHLB3M6K4ZKY2F42QBZT30ZH" localSheetId="18" hidden="1">#REF!</definedName>
    <definedName name="BEx5LHLB3M6K4ZKY2F42QBZT30ZH" localSheetId="30" hidden="1">#REF!</definedName>
    <definedName name="BEx5LHLB3M6K4ZKY2F42QBZT30ZH" localSheetId="4" hidden="1">#REF!</definedName>
    <definedName name="BEx5LHLB3M6K4ZKY2F42QBZT30ZH" localSheetId="14" hidden="1">#REF!</definedName>
    <definedName name="BEx5LHLB3M6K4ZKY2F42QBZT30ZH" localSheetId="6" hidden="1">#REF!</definedName>
    <definedName name="BEx5LHLB3M6K4ZKY2F42QBZT30ZH" localSheetId="7" hidden="1">#REF!</definedName>
    <definedName name="BEx5LHLB3M6K4ZKY2F42QBZT30ZH" localSheetId="8" hidden="1">#REF!</definedName>
    <definedName name="BEx5LHLB3M6K4ZKY2F42QBZT30ZH" localSheetId="9" hidden="1">#REF!</definedName>
    <definedName name="BEx5LHLB3M6K4ZKY2F42QBZT30ZH" localSheetId="10" hidden="1">#REF!</definedName>
    <definedName name="BEx5LHLB3M6K4ZKY2F42QBZT30ZH" localSheetId="11" hidden="1">#REF!</definedName>
    <definedName name="BEx5LHLB3M6K4ZKY2F42QBZT30ZH" localSheetId="12" hidden="1">#REF!</definedName>
    <definedName name="BEx5LHLB3M6K4ZKY2F42QBZT30ZH" localSheetId="13" hidden="1">#REF!</definedName>
    <definedName name="BEx5LHLB3M6K4ZKY2F42QBZT30ZH" localSheetId="17" hidden="1">#REF!</definedName>
    <definedName name="BEx5LHLB3M6K4ZKY2F42QBZT30ZH" localSheetId="16" hidden="1">#REF!</definedName>
    <definedName name="BEx5LHLB3M6K4ZKY2F42QBZT30ZH" hidden="1">#REF!</definedName>
    <definedName name="BEx5LKQJG40DO2JR1ZF6KD3PON9K" localSheetId="19" hidden="1">#REF!</definedName>
    <definedName name="BEx5LKQJG40DO2JR1ZF6KD3PON9K" localSheetId="27" hidden="1">#REF!</definedName>
    <definedName name="BEx5LKQJG40DO2JR1ZF6KD3PON9K" localSheetId="18" hidden="1">#REF!</definedName>
    <definedName name="BEx5LKQJG40DO2JR1ZF6KD3PON9K" localSheetId="30" hidden="1">#REF!</definedName>
    <definedName name="BEx5LKQJG40DO2JR1ZF6KD3PON9K" localSheetId="4" hidden="1">#REF!</definedName>
    <definedName name="BEx5LKQJG40DO2JR1ZF6KD3PON9K" localSheetId="14" hidden="1">#REF!</definedName>
    <definedName name="BEx5LKQJG40DO2JR1ZF6KD3PON9K" localSheetId="6" hidden="1">#REF!</definedName>
    <definedName name="BEx5LKQJG40DO2JR1ZF6KD3PON9K" localSheetId="7" hidden="1">#REF!</definedName>
    <definedName name="BEx5LKQJG40DO2JR1ZF6KD3PON9K" localSheetId="8" hidden="1">#REF!</definedName>
    <definedName name="BEx5LKQJG40DO2JR1ZF6KD3PON9K" localSheetId="9" hidden="1">#REF!</definedName>
    <definedName name="BEx5LKQJG40DO2JR1ZF6KD3PON9K" localSheetId="10" hidden="1">#REF!</definedName>
    <definedName name="BEx5LKQJG40DO2JR1ZF6KD3PON9K" localSheetId="11" hidden="1">#REF!</definedName>
    <definedName name="BEx5LKQJG40DO2JR1ZF6KD3PON9K" localSheetId="12" hidden="1">#REF!</definedName>
    <definedName name="BEx5LKQJG40DO2JR1ZF6KD3PON9K" localSheetId="13" hidden="1">#REF!</definedName>
    <definedName name="BEx5LKQJG40DO2JR1ZF6KD3PON9K" localSheetId="17" hidden="1">#REF!</definedName>
    <definedName name="BEx5LKQJG40DO2JR1ZF6KD3PON9K" localSheetId="16" hidden="1">#REF!</definedName>
    <definedName name="BEx5LKQJG40DO2JR1ZF6KD3PON9K" hidden="1">#REF!</definedName>
    <definedName name="BEx5LQA84QRPGAR4FLC7MCT3H9EN" localSheetId="19" hidden="1">#REF!</definedName>
    <definedName name="BEx5LQA84QRPGAR4FLC7MCT3H9EN" localSheetId="27" hidden="1">#REF!</definedName>
    <definedName name="BEx5LQA84QRPGAR4FLC7MCT3H9EN" localSheetId="18" hidden="1">#REF!</definedName>
    <definedName name="BEx5LQA84QRPGAR4FLC7MCT3H9EN" localSheetId="30" hidden="1">#REF!</definedName>
    <definedName name="BEx5LQA84QRPGAR4FLC7MCT3H9EN" localSheetId="4" hidden="1">#REF!</definedName>
    <definedName name="BEx5LQA84QRPGAR4FLC7MCT3H9EN" localSheetId="14" hidden="1">#REF!</definedName>
    <definedName name="BEx5LQA84QRPGAR4FLC7MCT3H9EN" localSheetId="6" hidden="1">#REF!</definedName>
    <definedName name="BEx5LQA84QRPGAR4FLC7MCT3H9EN" localSheetId="7" hidden="1">#REF!</definedName>
    <definedName name="BEx5LQA84QRPGAR4FLC7MCT3H9EN" localSheetId="8" hidden="1">#REF!</definedName>
    <definedName name="BEx5LQA84QRPGAR4FLC7MCT3H9EN" localSheetId="9" hidden="1">#REF!</definedName>
    <definedName name="BEx5LQA84QRPGAR4FLC7MCT3H9EN" localSheetId="10" hidden="1">#REF!</definedName>
    <definedName name="BEx5LQA84QRPGAR4FLC7MCT3H9EN" localSheetId="11" hidden="1">#REF!</definedName>
    <definedName name="BEx5LQA84QRPGAR4FLC7MCT3H9EN" localSheetId="12" hidden="1">#REF!</definedName>
    <definedName name="BEx5LQA84QRPGAR4FLC7MCT3H9EN" localSheetId="13" hidden="1">#REF!</definedName>
    <definedName name="BEx5LQA84QRPGAR4FLC7MCT3H9EN" localSheetId="17" hidden="1">#REF!</definedName>
    <definedName name="BEx5LQA84QRPGAR4FLC7MCT3H9EN" localSheetId="16" hidden="1">#REF!</definedName>
    <definedName name="BEx5LQA84QRPGAR4FLC7MCT3H9EN" hidden="1">#REF!</definedName>
    <definedName name="BEx5LRMNU3HXIE1BUMDHRU31F7JJ" localSheetId="19" hidden="1">#REF!</definedName>
    <definedName name="BEx5LRMNU3HXIE1BUMDHRU31F7JJ" localSheetId="27" hidden="1">#REF!</definedName>
    <definedName name="BEx5LRMNU3HXIE1BUMDHRU31F7JJ" localSheetId="18" hidden="1">#REF!</definedName>
    <definedName name="BEx5LRMNU3HXIE1BUMDHRU31F7JJ" localSheetId="30" hidden="1">#REF!</definedName>
    <definedName name="BEx5LRMNU3HXIE1BUMDHRU31F7JJ" localSheetId="4" hidden="1">#REF!</definedName>
    <definedName name="BEx5LRMNU3HXIE1BUMDHRU31F7JJ" localSheetId="14" hidden="1">#REF!</definedName>
    <definedName name="BEx5LRMNU3HXIE1BUMDHRU31F7JJ" localSheetId="6" hidden="1">#REF!</definedName>
    <definedName name="BEx5LRMNU3HXIE1BUMDHRU31F7JJ" localSheetId="7" hidden="1">#REF!</definedName>
    <definedName name="BEx5LRMNU3HXIE1BUMDHRU31F7JJ" localSheetId="8" hidden="1">#REF!</definedName>
    <definedName name="BEx5LRMNU3HXIE1BUMDHRU31F7JJ" localSheetId="9" hidden="1">#REF!</definedName>
    <definedName name="BEx5LRMNU3HXIE1BUMDHRU31F7JJ" localSheetId="10" hidden="1">#REF!</definedName>
    <definedName name="BEx5LRMNU3HXIE1BUMDHRU31F7JJ" localSheetId="11" hidden="1">#REF!</definedName>
    <definedName name="BEx5LRMNU3HXIE1BUMDHRU31F7JJ" localSheetId="12" hidden="1">#REF!</definedName>
    <definedName name="BEx5LRMNU3HXIE1BUMDHRU31F7JJ" localSheetId="13" hidden="1">#REF!</definedName>
    <definedName name="BEx5LRMNU3HXIE1BUMDHRU31F7JJ" localSheetId="17" hidden="1">#REF!</definedName>
    <definedName name="BEx5LRMNU3HXIE1BUMDHRU31F7JJ" localSheetId="16" hidden="1">#REF!</definedName>
    <definedName name="BEx5LRMNU3HXIE1BUMDHRU31F7JJ" hidden="1">#REF!</definedName>
    <definedName name="BEx5LSJ1LPUAX3ENSPECWPG4J7D1" localSheetId="19" hidden="1">#REF!</definedName>
    <definedName name="BEx5LSJ1LPUAX3ENSPECWPG4J7D1" localSheetId="27" hidden="1">#REF!</definedName>
    <definedName name="BEx5LSJ1LPUAX3ENSPECWPG4J7D1" localSheetId="18" hidden="1">#REF!</definedName>
    <definedName name="BEx5LSJ1LPUAX3ENSPECWPG4J7D1" localSheetId="30" hidden="1">#REF!</definedName>
    <definedName name="BEx5LSJ1LPUAX3ENSPECWPG4J7D1" localSheetId="4" hidden="1">#REF!</definedName>
    <definedName name="BEx5LSJ1LPUAX3ENSPECWPG4J7D1" localSheetId="14" hidden="1">#REF!</definedName>
    <definedName name="BEx5LSJ1LPUAX3ENSPECWPG4J7D1" localSheetId="6" hidden="1">#REF!</definedName>
    <definedName name="BEx5LSJ1LPUAX3ENSPECWPG4J7D1" localSheetId="7" hidden="1">#REF!</definedName>
    <definedName name="BEx5LSJ1LPUAX3ENSPECWPG4J7D1" localSheetId="8" hidden="1">#REF!</definedName>
    <definedName name="BEx5LSJ1LPUAX3ENSPECWPG4J7D1" localSheetId="9" hidden="1">#REF!</definedName>
    <definedName name="BEx5LSJ1LPUAX3ENSPECWPG4J7D1" localSheetId="10" hidden="1">#REF!</definedName>
    <definedName name="BEx5LSJ1LPUAX3ENSPECWPG4J7D1" localSheetId="11" hidden="1">#REF!</definedName>
    <definedName name="BEx5LSJ1LPUAX3ENSPECWPG4J7D1" localSheetId="12" hidden="1">#REF!</definedName>
    <definedName name="BEx5LSJ1LPUAX3ENSPECWPG4J7D1" localSheetId="13" hidden="1">#REF!</definedName>
    <definedName name="BEx5LSJ1LPUAX3ENSPECWPG4J7D1" localSheetId="17" hidden="1">#REF!</definedName>
    <definedName name="BEx5LSJ1LPUAX3ENSPECWPG4J7D1" localSheetId="16" hidden="1">#REF!</definedName>
    <definedName name="BEx5LSJ1LPUAX3ENSPECWPG4J7D1" hidden="1">#REF!</definedName>
    <definedName name="BEx5LTKQ8RQWJE4BC88OP928893U" localSheetId="19" hidden="1">#REF!</definedName>
    <definedName name="BEx5LTKQ8RQWJE4BC88OP928893U" localSheetId="27" hidden="1">#REF!</definedName>
    <definedName name="BEx5LTKQ8RQWJE4BC88OP928893U" localSheetId="18" hidden="1">#REF!</definedName>
    <definedName name="BEx5LTKQ8RQWJE4BC88OP928893U" localSheetId="30" hidden="1">#REF!</definedName>
    <definedName name="BEx5LTKQ8RQWJE4BC88OP928893U" localSheetId="4" hidden="1">#REF!</definedName>
    <definedName name="BEx5LTKQ8RQWJE4BC88OP928893U" localSheetId="14" hidden="1">#REF!</definedName>
    <definedName name="BEx5LTKQ8RQWJE4BC88OP928893U" localSheetId="6" hidden="1">#REF!</definedName>
    <definedName name="BEx5LTKQ8RQWJE4BC88OP928893U" localSheetId="7" hidden="1">#REF!</definedName>
    <definedName name="BEx5LTKQ8RQWJE4BC88OP928893U" localSheetId="8" hidden="1">#REF!</definedName>
    <definedName name="BEx5LTKQ8RQWJE4BC88OP928893U" localSheetId="9" hidden="1">#REF!</definedName>
    <definedName name="BEx5LTKQ8RQWJE4BC88OP928893U" localSheetId="10" hidden="1">#REF!</definedName>
    <definedName name="BEx5LTKQ8RQWJE4BC88OP928893U" localSheetId="11" hidden="1">#REF!</definedName>
    <definedName name="BEx5LTKQ8RQWJE4BC88OP928893U" localSheetId="12" hidden="1">#REF!</definedName>
    <definedName name="BEx5LTKQ8RQWJE4BC88OP928893U" localSheetId="13" hidden="1">#REF!</definedName>
    <definedName name="BEx5LTKQ8RQWJE4BC88OP928893U" localSheetId="17" hidden="1">#REF!</definedName>
    <definedName name="BEx5LTKQ8RQWJE4BC88OP928893U" localSheetId="16" hidden="1">#REF!</definedName>
    <definedName name="BEx5LTKQ8RQWJE4BC88OP928893U" hidden="1">#REF!</definedName>
    <definedName name="BEx5M4D4KHXU4JXKDEHZZNRG7NRA" localSheetId="19" hidden="1">#REF!</definedName>
    <definedName name="BEx5M4D4KHXU4JXKDEHZZNRG7NRA" localSheetId="27" hidden="1">#REF!</definedName>
    <definedName name="BEx5M4D4KHXU4JXKDEHZZNRG7NRA" localSheetId="18" hidden="1">#REF!</definedName>
    <definedName name="BEx5M4D4KHXU4JXKDEHZZNRG7NRA" localSheetId="30" hidden="1">#REF!</definedName>
    <definedName name="BEx5M4D4KHXU4JXKDEHZZNRG7NRA" localSheetId="4" hidden="1">#REF!</definedName>
    <definedName name="BEx5M4D4KHXU4JXKDEHZZNRG7NRA" localSheetId="14" hidden="1">#REF!</definedName>
    <definedName name="BEx5M4D4KHXU4JXKDEHZZNRG7NRA" localSheetId="6" hidden="1">#REF!</definedName>
    <definedName name="BEx5M4D4KHXU4JXKDEHZZNRG7NRA" localSheetId="7" hidden="1">#REF!</definedName>
    <definedName name="BEx5M4D4KHXU4JXKDEHZZNRG7NRA" localSheetId="8" hidden="1">#REF!</definedName>
    <definedName name="BEx5M4D4KHXU4JXKDEHZZNRG7NRA" localSheetId="9" hidden="1">#REF!</definedName>
    <definedName name="BEx5M4D4KHXU4JXKDEHZZNRG7NRA" localSheetId="10" hidden="1">#REF!</definedName>
    <definedName name="BEx5M4D4KHXU4JXKDEHZZNRG7NRA" localSheetId="11" hidden="1">#REF!</definedName>
    <definedName name="BEx5M4D4KHXU4JXKDEHZZNRG7NRA" localSheetId="12" hidden="1">#REF!</definedName>
    <definedName name="BEx5M4D4KHXU4JXKDEHZZNRG7NRA" localSheetId="13" hidden="1">#REF!</definedName>
    <definedName name="BEx5M4D4KHXU4JXKDEHZZNRG7NRA" localSheetId="17" hidden="1">#REF!</definedName>
    <definedName name="BEx5M4D4KHXU4JXKDEHZZNRG7NRA" localSheetId="16" hidden="1">#REF!</definedName>
    <definedName name="BEx5M4D4KHXU4JXKDEHZZNRG7NRA" hidden="1">#REF!</definedName>
    <definedName name="BEx5MB9BR71LZDG7XXQ2EO58JC5F" localSheetId="19" hidden="1">#REF!</definedName>
    <definedName name="BEx5MB9BR71LZDG7XXQ2EO58JC5F" localSheetId="27" hidden="1">#REF!</definedName>
    <definedName name="BEx5MB9BR71LZDG7XXQ2EO58JC5F" localSheetId="18" hidden="1">#REF!</definedName>
    <definedName name="BEx5MB9BR71LZDG7XXQ2EO58JC5F" localSheetId="30" hidden="1">#REF!</definedName>
    <definedName name="BEx5MB9BR71LZDG7XXQ2EO58JC5F" localSheetId="4" hidden="1">#REF!</definedName>
    <definedName name="BEx5MB9BR71LZDG7XXQ2EO58JC5F" localSheetId="14" hidden="1">#REF!</definedName>
    <definedName name="BEx5MB9BR71LZDG7XXQ2EO58JC5F" localSheetId="6" hidden="1">#REF!</definedName>
    <definedName name="BEx5MB9BR71LZDG7XXQ2EO58JC5F" localSheetId="7" hidden="1">#REF!</definedName>
    <definedName name="BEx5MB9BR71LZDG7XXQ2EO58JC5F" localSheetId="8" hidden="1">#REF!</definedName>
    <definedName name="BEx5MB9BR71LZDG7XXQ2EO58JC5F" localSheetId="9" hidden="1">#REF!</definedName>
    <definedName name="BEx5MB9BR71LZDG7XXQ2EO58JC5F" localSheetId="10" hidden="1">#REF!</definedName>
    <definedName name="BEx5MB9BR71LZDG7XXQ2EO58JC5F" localSheetId="11" hidden="1">#REF!</definedName>
    <definedName name="BEx5MB9BR71LZDG7XXQ2EO58JC5F" localSheetId="12" hidden="1">#REF!</definedName>
    <definedName name="BEx5MB9BR71LZDG7XXQ2EO58JC5F" localSheetId="13" hidden="1">#REF!</definedName>
    <definedName name="BEx5MB9BR71LZDG7XXQ2EO58JC5F" localSheetId="17" hidden="1">#REF!</definedName>
    <definedName name="BEx5MB9BR71LZDG7XXQ2EO58JC5F" localSheetId="16" hidden="1">#REF!</definedName>
    <definedName name="BEx5MB9BR71LZDG7XXQ2EO58JC5F" hidden="1">#REF!</definedName>
    <definedName name="BEx5MHEF05EVRV5DPTG4KMPWZSUS" localSheetId="19" hidden="1">#REF!</definedName>
    <definedName name="BEx5MHEF05EVRV5DPTG4KMPWZSUS" localSheetId="27" hidden="1">#REF!</definedName>
    <definedName name="BEx5MHEF05EVRV5DPTG4KMPWZSUS" localSheetId="18" hidden="1">#REF!</definedName>
    <definedName name="BEx5MHEF05EVRV5DPTG4KMPWZSUS" localSheetId="30" hidden="1">#REF!</definedName>
    <definedName name="BEx5MHEF05EVRV5DPTG4KMPWZSUS" localSheetId="4" hidden="1">#REF!</definedName>
    <definedName name="BEx5MHEF05EVRV5DPTG4KMPWZSUS" localSheetId="14" hidden="1">#REF!</definedName>
    <definedName name="BEx5MHEF05EVRV5DPTG4KMPWZSUS" localSheetId="6" hidden="1">#REF!</definedName>
    <definedName name="BEx5MHEF05EVRV5DPTG4KMPWZSUS" localSheetId="7" hidden="1">#REF!</definedName>
    <definedName name="BEx5MHEF05EVRV5DPTG4KMPWZSUS" localSheetId="8" hidden="1">#REF!</definedName>
    <definedName name="BEx5MHEF05EVRV5DPTG4KMPWZSUS" localSheetId="9" hidden="1">#REF!</definedName>
    <definedName name="BEx5MHEF05EVRV5DPTG4KMPWZSUS" localSheetId="10" hidden="1">#REF!</definedName>
    <definedName name="BEx5MHEF05EVRV5DPTG4KMPWZSUS" localSheetId="11" hidden="1">#REF!</definedName>
    <definedName name="BEx5MHEF05EVRV5DPTG4KMPWZSUS" localSheetId="12" hidden="1">#REF!</definedName>
    <definedName name="BEx5MHEF05EVRV5DPTG4KMPWZSUS" localSheetId="13" hidden="1">#REF!</definedName>
    <definedName name="BEx5MHEF05EVRV5DPTG4KMPWZSUS" localSheetId="17" hidden="1">#REF!</definedName>
    <definedName name="BEx5MHEF05EVRV5DPTG4KMPWZSUS" localSheetId="16" hidden="1">#REF!</definedName>
    <definedName name="BEx5MHEF05EVRV5DPTG4KMPWZSUS" hidden="1">#REF!</definedName>
    <definedName name="BEx5MLQZM68YQSKARVWTTPINFQ2C" localSheetId="19" hidden="1">#REF!</definedName>
    <definedName name="BEx5MLQZM68YQSKARVWTTPINFQ2C" localSheetId="27" hidden="1">[10]ZZCOOM_M03_Q005!#REF!</definedName>
    <definedName name="BEx5MLQZM68YQSKARVWTTPINFQ2C" localSheetId="18" hidden="1">#REF!</definedName>
    <definedName name="BEx5MLQZM68YQSKARVWTTPINFQ2C" localSheetId="30" hidden="1">#REF!</definedName>
    <definedName name="BEx5MLQZM68YQSKARVWTTPINFQ2C" localSheetId="2" hidden="1">#REF!</definedName>
    <definedName name="BEx5MLQZM68YQSKARVWTTPINFQ2C" localSheetId="4" hidden="1">#REF!</definedName>
    <definedName name="BEx5MLQZM68YQSKARVWTTPINFQ2C" localSheetId="14" hidden="1">#REF!</definedName>
    <definedName name="BEx5MLQZM68YQSKARVWTTPINFQ2C" localSheetId="6" hidden="1">#REF!</definedName>
    <definedName name="BEx5MLQZM68YQSKARVWTTPINFQ2C" localSheetId="7" hidden="1">#REF!</definedName>
    <definedName name="BEx5MLQZM68YQSKARVWTTPINFQ2C" localSheetId="8" hidden="1">#REF!</definedName>
    <definedName name="BEx5MLQZM68YQSKARVWTTPINFQ2C" localSheetId="9" hidden="1">#REF!</definedName>
    <definedName name="BEx5MLQZM68YQSKARVWTTPINFQ2C" localSheetId="10" hidden="1">#REF!</definedName>
    <definedName name="BEx5MLQZM68YQSKARVWTTPINFQ2C" localSheetId="11" hidden="1">#REF!</definedName>
    <definedName name="BEx5MLQZM68YQSKARVWTTPINFQ2C" localSheetId="12" hidden="1">#REF!</definedName>
    <definedName name="BEx5MLQZM68YQSKARVWTTPINFQ2C" localSheetId="13" hidden="1">#REF!</definedName>
    <definedName name="BEx5MLQZM68YQSKARVWTTPINFQ2C" localSheetId="17" hidden="1">#REF!</definedName>
    <definedName name="BEx5MLQZM68YQSKARVWTTPINFQ2C" localSheetId="20" hidden="1">[10]ZZCOOM_M03_Q005!#REF!</definedName>
    <definedName name="BEx5MLQZM68YQSKARVWTTPINFQ2C" localSheetId="16" hidden="1">#REF!</definedName>
    <definedName name="BEx5MLQZM68YQSKARVWTTPINFQ2C" hidden="1">#REF!</definedName>
    <definedName name="BEx5MMCJMU7FOOWUCW9EA13B7V5F" localSheetId="19" hidden="1">#REF!</definedName>
    <definedName name="BEx5MMCJMU7FOOWUCW9EA13B7V5F" localSheetId="27" hidden="1">#REF!</definedName>
    <definedName name="BEx5MMCJMU7FOOWUCW9EA13B7V5F" localSheetId="18" hidden="1">#REF!</definedName>
    <definedName name="BEx5MMCJMU7FOOWUCW9EA13B7V5F" localSheetId="30" hidden="1">#REF!</definedName>
    <definedName name="BEx5MMCJMU7FOOWUCW9EA13B7V5F" localSheetId="4" hidden="1">#REF!</definedName>
    <definedName name="BEx5MMCJMU7FOOWUCW9EA13B7V5F" localSheetId="14" hidden="1">#REF!</definedName>
    <definedName name="BEx5MMCJMU7FOOWUCW9EA13B7V5F" localSheetId="6" hidden="1">#REF!</definedName>
    <definedName name="BEx5MMCJMU7FOOWUCW9EA13B7V5F" localSheetId="7" hidden="1">#REF!</definedName>
    <definedName name="BEx5MMCJMU7FOOWUCW9EA13B7V5F" localSheetId="8" hidden="1">#REF!</definedName>
    <definedName name="BEx5MMCJMU7FOOWUCW9EA13B7V5F" localSheetId="9" hidden="1">#REF!</definedName>
    <definedName name="BEx5MMCJMU7FOOWUCW9EA13B7V5F" localSheetId="10" hidden="1">#REF!</definedName>
    <definedName name="BEx5MMCJMU7FOOWUCW9EA13B7V5F" localSheetId="11" hidden="1">#REF!</definedName>
    <definedName name="BEx5MMCJMU7FOOWUCW9EA13B7V5F" localSheetId="12" hidden="1">#REF!</definedName>
    <definedName name="BEx5MMCJMU7FOOWUCW9EA13B7V5F" localSheetId="13" hidden="1">#REF!</definedName>
    <definedName name="BEx5MMCJMU7FOOWUCW9EA13B7V5F" localSheetId="17" hidden="1">#REF!</definedName>
    <definedName name="BEx5MMCJMU7FOOWUCW9EA13B7V5F" localSheetId="20" hidden="1">#REF!</definedName>
    <definedName name="BEx5MMCJMU7FOOWUCW9EA13B7V5F" localSheetId="16" hidden="1">#REF!</definedName>
    <definedName name="BEx5MMCJMU7FOOWUCW9EA13B7V5F" hidden="1">#REF!</definedName>
    <definedName name="BEx5MVXTKNBXHNWTL43C670E4KXC" localSheetId="19" hidden="1">#REF!</definedName>
    <definedName name="BEx5MVXTKNBXHNWTL43C670E4KXC" localSheetId="27" hidden="1">#REF!</definedName>
    <definedName name="BEx5MVXTKNBXHNWTL43C670E4KXC" localSheetId="18" hidden="1">#REF!</definedName>
    <definedName name="BEx5MVXTKNBXHNWTL43C670E4KXC" localSheetId="30" hidden="1">#REF!</definedName>
    <definedName name="BEx5MVXTKNBXHNWTL43C670E4KXC" localSheetId="4" hidden="1">#REF!</definedName>
    <definedName name="BEx5MVXTKNBXHNWTL43C670E4KXC" localSheetId="14" hidden="1">#REF!</definedName>
    <definedName name="BEx5MVXTKNBXHNWTL43C670E4KXC" localSheetId="6" hidden="1">#REF!</definedName>
    <definedName name="BEx5MVXTKNBXHNWTL43C670E4KXC" localSheetId="7" hidden="1">#REF!</definedName>
    <definedName name="BEx5MVXTKNBXHNWTL43C670E4KXC" localSheetId="8" hidden="1">#REF!</definedName>
    <definedName name="BEx5MVXTKNBXHNWTL43C670E4KXC" localSheetId="9" hidden="1">#REF!</definedName>
    <definedName name="BEx5MVXTKNBXHNWTL43C670E4KXC" localSheetId="10" hidden="1">#REF!</definedName>
    <definedName name="BEx5MVXTKNBXHNWTL43C670E4KXC" localSheetId="11" hidden="1">#REF!</definedName>
    <definedName name="BEx5MVXTKNBXHNWTL43C670E4KXC" localSheetId="12" hidden="1">#REF!</definedName>
    <definedName name="BEx5MVXTKNBXHNWTL43C670E4KXC" localSheetId="13" hidden="1">#REF!</definedName>
    <definedName name="BEx5MVXTKNBXHNWTL43C670E4KXC" localSheetId="17" hidden="1">#REF!</definedName>
    <definedName name="BEx5MVXTKNBXHNWTL43C670E4KXC" localSheetId="20" hidden="1">#REF!</definedName>
    <definedName name="BEx5MVXTKNBXHNWTL43C670E4KXC" localSheetId="16" hidden="1">#REF!</definedName>
    <definedName name="BEx5MVXTKNBXHNWTL43C670E4KXC" hidden="1">#REF!</definedName>
    <definedName name="BEx5MWZGZ3VRB5418C2RNF9H17BQ" localSheetId="19" hidden="1">#REF!</definedName>
    <definedName name="BEx5MWZGZ3VRB5418C2RNF9H17BQ" localSheetId="27" hidden="1">#REF!</definedName>
    <definedName name="BEx5MWZGZ3VRB5418C2RNF9H17BQ" localSheetId="18" hidden="1">#REF!</definedName>
    <definedName name="BEx5MWZGZ3VRB5418C2RNF9H17BQ" localSheetId="30" hidden="1">#REF!</definedName>
    <definedName name="BEx5MWZGZ3VRB5418C2RNF9H17BQ" localSheetId="4" hidden="1">#REF!</definedName>
    <definedName name="BEx5MWZGZ3VRB5418C2RNF9H17BQ" localSheetId="14" hidden="1">#REF!</definedName>
    <definedName name="BEx5MWZGZ3VRB5418C2RNF9H17BQ" localSheetId="6" hidden="1">#REF!</definedName>
    <definedName name="BEx5MWZGZ3VRB5418C2RNF9H17BQ" localSheetId="7" hidden="1">#REF!</definedName>
    <definedName name="BEx5MWZGZ3VRB5418C2RNF9H17BQ" localSheetId="8" hidden="1">#REF!</definedName>
    <definedName name="BEx5MWZGZ3VRB5418C2RNF9H17BQ" localSheetId="9" hidden="1">#REF!</definedName>
    <definedName name="BEx5MWZGZ3VRB5418C2RNF9H17BQ" localSheetId="10" hidden="1">#REF!</definedName>
    <definedName name="BEx5MWZGZ3VRB5418C2RNF9H17BQ" localSheetId="11" hidden="1">#REF!</definedName>
    <definedName name="BEx5MWZGZ3VRB5418C2RNF9H17BQ" localSheetId="12" hidden="1">#REF!</definedName>
    <definedName name="BEx5MWZGZ3VRB5418C2RNF9H17BQ" localSheetId="13" hidden="1">#REF!</definedName>
    <definedName name="BEx5MWZGZ3VRB5418C2RNF9H17BQ" localSheetId="17" hidden="1">#REF!</definedName>
    <definedName name="BEx5MWZGZ3VRB5418C2RNF9H17BQ" localSheetId="20" hidden="1">#REF!</definedName>
    <definedName name="BEx5MWZGZ3VRB5418C2RNF9H17BQ" localSheetId="16" hidden="1">#REF!</definedName>
    <definedName name="BEx5MWZGZ3VRB5418C2RNF9H17BQ" hidden="1">#REF!</definedName>
    <definedName name="BEx5MX4YD2QV39W04QH9C6AOA0FB" localSheetId="19" hidden="1">#REF!</definedName>
    <definedName name="BEx5MX4YD2QV39W04QH9C6AOA0FB" localSheetId="27" hidden="1">#REF!</definedName>
    <definedName name="BEx5MX4YD2QV39W04QH9C6AOA0FB" localSheetId="18" hidden="1">#REF!</definedName>
    <definedName name="BEx5MX4YD2QV39W04QH9C6AOA0FB" localSheetId="30" hidden="1">#REF!</definedName>
    <definedName name="BEx5MX4YD2QV39W04QH9C6AOA0FB" localSheetId="4" hidden="1">#REF!</definedName>
    <definedName name="BEx5MX4YD2QV39W04QH9C6AOA0FB" localSheetId="14" hidden="1">#REF!</definedName>
    <definedName name="BEx5MX4YD2QV39W04QH9C6AOA0FB" localSheetId="6" hidden="1">#REF!</definedName>
    <definedName name="BEx5MX4YD2QV39W04QH9C6AOA0FB" localSheetId="7" hidden="1">#REF!</definedName>
    <definedName name="BEx5MX4YD2QV39W04QH9C6AOA0FB" localSheetId="8" hidden="1">#REF!</definedName>
    <definedName name="BEx5MX4YD2QV39W04QH9C6AOA0FB" localSheetId="9" hidden="1">#REF!</definedName>
    <definedName name="BEx5MX4YD2QV39W04QH9C6AOA0FB" localSheetId="10" hidden="1">#REF!</definedName>
    <definedName name="BEx5MX4YD2QV39W04QH9C6AOA0FB" localSheetId="11" hidden="1">#REF!</definedName>
    <definedName name="BEx5MX4YD2QV39W04QH9C6AOA0FB" localSheetId="12" hidden="1">#REF!</definedName>
    <definedName name="BEx5MX4YD2QV39W04QH9C6AOA0FB" localSheetId="13" hidden="1">#REF!</definedName>
    <definedName name="BEx5MX4YD2QV39W04QH9C6AOA0FB" localSheetId="17" hidden="1">#REF!</definedName>
    <definedName name="BEx5MX4YD2QV39W04QH9C6AOA0FB" localSheetId="16" hidden="1">#REF!</definedName>
    <definedName name="BEx5MX4YD2QV39W04QH9C6AOA0FB" hidden="1">#REF!</definedName>
    <definedName name="BEx5N3A8LULD7YBJH5J83X27PZSW" localSheetId="19" hidden="1">#REF!</definedName>
    <definedName name="BEx5N3A8LULD7YBJH5J83X27PZSW" localSheetId="27" hidden="1">#REF!</definedName>
    <definedName name="BEx5N3A8LULD7YBJH5J83X27PZSW" localSheetId="18" hidden="1">#REF!</definedName>
    <definedName name="BEx5N3A8LULD7YBJH5J83X27PZSW" localSheetId="30" hidden="1">#REF!</definedName>
    <definedName name="BEx5N3A8LULD7YBJH5J83X27PZSW" localSheetId="4" hidden="1">#REF!</definedName>
    <definedName name="BEx5N3A8LULD7YBJH5J83X27PZSW" localSheetId="14" hidden="1">#REF!</definedName>
    <definedName name="BEx5N3A8LULD7YBJH5J83X27PZSW" localSheetId="6" hidden="1">#REF!</definedName>
    <definedName name="BEx5N3A8LULD7YBJH5J83X27PZSW" localSheetId="7" hidden="1">#REF!</definedName>
    <definedName name="BEx5N3A8LULD7YBJH5J83X27PZSW" localSheetId="8" hidden="1">#REF!</definedName>
    <definedName name="BEx5N3A8LULD7YBJH5J83X27PZSW" localSheetId="9" hidden="1">#REF!</definedName>
    <definedName name="BEx5N3A8LULD7YBJH5J83X27PZSW" localSheetId="10" hidden="1">#REF!</definedName>
    <definedName name="BEx5N3A8LULD7YBJH5J83X27PZSW" localSheetId="11" hidden="1">#REF!</definedName>
    <definedName name="BEx5N3A8LULD7YBJH5J83X27PZSW" localSheetId="12" hidden="1">#REF!</definedName>
    <definedName name="BEx5N3A8LULD7YBJH5J83X27PZSW" localSheetId="13" hidden="1">#REF!</definedName>
    <definedName name="BEx5N3A8LULD7YBJH5J83X27PZSW" localSheetId="17" hidden="1">#REF!</definedName>
    <definedName name="BEx5N3A8LULD7YBJH5J83X27PZSW" localSheetId="16" hidden="1">#REF!</definedName>
    <definedName name="BEx5N3A8LULD7YBJH5J83X27PZSW" hidden="1">#REF!</definedName>
    <definedName name="BEx5N4XI4PWB1W9PMZ4O5R0HWTYD" localSheetId="19" hidden="1">#REF!</definedName>
    <definedName name="BEx5N4XI4PWB1W9PMZ4O5R0HWTYD" localSheetId="27" hidden="1">#REF!</definedName>
    <definedName name="BEx5N4XI4PWB1W9PMZ4O5R0HWTYD" localSheetId="18" hidden="1">#REF!</definedName>
    <definedName name="BEx5N4XI4PWB1W9PMZ4O5R0HWTYD" localSheetId="30" hidden="1">#REF!</definedName>
    <definedName name="BEx5N4XI4PWB1W9PMZ4O5R0HWTYD" localSheetId="4" hidden="1">#REF!</definedName>
    <definedName name="BEx5N4XI4PWB1W9PMZ4O5R0HWTYD" localSheetId="14" hidden="1">#REF!</definedName>
    <definedName name="BEx5N4XI4PWB1W9PMZ4O5R0HWTYD" localSheetId="6" hidden="1">#REF!</definedName>
    <definedName name="BEx5N4XI4PWB1W9PMZ4O5R0HWTYD" localSheetId="7" hidden="1">#REF!</definedName>
    <definedName name="BEx5N4XI4PWB1W9PMZ4O5R0HWTYD" localSheetId="8" hidden="1">#REF!</definedName>
    <definedName name="BEx5N4XI4PWB1W9PMZ4O5R0HWTYD" localSheetId="9" hidden="1">#REF!</definedName>
    <definedName name="BEx5N4XI4PWB1W9PMZ4O5R0HWTYD" localSheetId="10" hidden="1">#REF!</definedName>
    <definedName name="BEx5N4XI4PWB1W9PMZ4O5R0HWTYD" localSheetId="11" hidden="1">#REF!</definedName>
    <definedName name="BEx5N4XI4PWB1W9PMZ4O5R0HWTYD" localSheetId="12" hidden="1">#REF!</definedName>
    <definedName name="BEx5N4XI4PWB1W9PMZ4O5R0HWTYD" localSheetId="13" hidden="1">#REF!</definedName>
    <definedName name="BEx5N4XI4PWB1W9PMZ4O5R0HWTYD" localSheetId="17" hidden="1">#REF!</definedName>
    <definedName name="BEx5N4XI4PWB1W9PMZ4O5R0HWTYD" localSheetId="16" hidden="1">#REF!</definedName>
    <definedName name="BEx5N4XI4PWB1W9PMZ4O5R0HWTYD" hidden="1">#REF!</definedName>
    <definedName name="BEx5N8DH1SY888WI2GZ2D6E9XCXB" localSheetId="19" hidden="1">#REF!</definedName>
    <definedName name="BEx5N8DH1SY888WI2GZ2D6E9XCXB" localSheetId="27" hidden="1">#REF!</definedName>
    <definedName name="BEx5N8DH1SY888WI2GZ2D6E9XCXB" localSheetId="18" hidden="1">#REF!</definedName>
    <definedName name="BEx5N8DH1SY888WI2GZ2D6E9XCXB" localSheetId="30" hidden="1">#REF!</definedName>
    <definedName name="BEx5N8DH1SY888WI2GZ2D6E9XCXB" localSheetId="4" hidden="1">#REF!</definedName>
    <definedName name="BEx5N8DH1SY888WI2GZ2D6E9XCXB" localSheetId="14" hidden="1">#REF!</definedName>
    <definedName name="BEx5N8DH1SY888WI2GZ2D6E9XCXB" localSheetId="6" hidden="1">#REF!</definedName>
    <definedName name="BEx5N8DH1SY888WI2GZ2D6E9XCXB" localSheetId="7" hidden="1">#REF!</definedName>
    <definedName name="BEx5N8DH1SY888WI2GZ2D6E9XCXB" localSheetId="8" hidden="1">#REF!</definedName>
    <definedName name="BEx5N8DH1SY888WI2GZ2D6E9XCXB" localSheetId="9" hidden="1">#REF!</definedName>
    <definedName name="BEx5N8DH1SY888WI2GZ2D6E9XCXB" localSheetId="10" hidden="1">#REF!</definedName>
    <definedName name="BEx5N8DH1SY888WI2GZ2D6E9XCXB" localSheetId="11" hidden="1">#REF!</definedName>
    <definedName name="BEx5N8DH1SY888WI2GZ2D6E9XCXB" localSheetId="12" hidden="1">#REF!</definedName>
    <definedName name="BEx5N8DH1SY888WI2GZ2D6E9XCXB" localSheetId="13" hidden="1">#REF!</definedName>
    <definedName name="BEx5N8DH1SY888WI2GZ2D6E9XCXB" localSheetId="17" hidden="1">#REF!</definedName>
    <definedName name="BEx5N8DH1SY888WI2GZ2D6E9XCXB" localSheetId="16" hidden="1">#REF!</definedName>
    <definedName name="BEx5N8DH1SY888WI2GZ2D6E9XCXB" hidden="1">#REF!</definedName>
    <definedName name="BEx5NA68N6FJFX9UJXK4M14U487F" localSheetId="19" hidden="1">#REF!</definedName>
    <definedName name="BEx5NA68N6FJFX9UJXK4M14U487F" localSheetId="27" hidden="1">#REF!</definedName>
    <definedName name="BEx5NA68N6FJFX9UJXK4M14U487F" localSheetId="18" hidden="1">#REF!</definedName>
    <definedName name="BEx5NA68N6FJFX9UJXK4M14U487F" localSheetId="30" hidden="1">#REF!</definedName>
    <definedName name="BEx5NA68N6FJFX9UJXK4M14U487F" localSheetId="4" hidden="1">#REF!</definedName>
    <definedName name="BEx5NA68N6FJFX9UJXK4M14U487F" localSheetId="14" hidden="1">#REF!</definedName>
    <definedName name="BEx5NA68N6FJFX9UJXK4M14U487F" localSheetId="6" hidden="1">#REF!</definedName>
    <definedName name="BEx5NA68N6FJFX9UJXK4M14U487F" localSheetId="7" hidden="1">#REF!</definedName>
    <definedName name="BEx5NA68N6FJFX9UJXK4M14U487F" localSheetId="8" hidden="1">#REF!</definedName>
    <definedName name="BEx5NA68N6FJFX9UJXK4M14U487F" localSheetId="9" hidden="1">#REF!</definedName>
    <definedName name="BEx5NA68N6FJFX9UJXK4M14U487F" localSheetId="10" hidden="1">#REF!</definedName>
    <definedName name="BEx5NA68N6FJFX9UJXK4M14U487F" localSheetId="11" hidden="1">#REF!</definedName>
    <definedName name="BEx5NA68N6FJFX9UJXK4M14U487F" localSheetId="12" hidden="1">#REF!</definedName>
    <definedName name="BEx5NA68N6FJFX9UJXK4M14U487F" localSheetId="13" hidden="1">#REF!</definedName>
    <definedName name="BEx5NA68N6FJFX9UJXK4M14U487F" localSheetId="17" hidden="1">#REF!</definedName>
    <definedName name="BEx5NA68N6FJFX9UJXK4M14U487F" localSheetId="16" hidden="1">#REF!</definedName>
    <definedName name="BEx5NA68N6FJFX9UJXK4M14U487F" hidden="1">#REF!</definedName>
    <definedName name="BEx5NIKBG2GDJOYGE3WCXKU7YY51" localSheetId="19" hidden="1">#REF!</definedName>
    <definedName name="BEx5NIKBG2GDJOYGE3WCXKU7YY51" localSheetId="27" hidden="1">#REF!</definedName>
    <definedName name="BEx5NIKBG2GDJOYGE3WCXKU7YY51" localSheetId="18" hidden="1">#REF!</definedName>
    <definedName name="BEx5NIKBG2GDJOYGE3WCXKU7YY51" localSheetId="30" hidden="1">#REF!</definedName>
    <definedName name="BEx5NIKBG2GDJOYGE3WCXKU7YY51" localSheetId="4" hidden="1">#REF!</definedName>
    <definedName name="BEx5NIKBG2GDJOYGE3WCXKU7YY51" localSheetId="14" hidden="1">#REF!</definedName>
    <definedName name="BEx5NIKBG2GDJOYGE3WCXKU7YY51" localSheetId="6" hidden="1">#REF!</definedName>
    <definedName name="BEx5NIKBG2GDJOYGE3WCXKU7YY51" localSheetId="7" hidden="1">#REF!</definedName>
    <definedName name="BEx5NIKBG2GDJOYGE3WCXKU7YY51" localSheetId="8" hidden="1">#REF!</definedName>
    <definedName name="BEx5NIKBG2GDJOYGE3WCXKU7YY51" localSheetId="9" hidden="1">#REF!</definedName>
    <definedName name="BEx5NIKBG2GDJOYGE3WCXKU7YY51" localSheetId="10" hidden="1">#REF!</definedName>
    <definedName name="BEx5NIKBG2GDJOYGE3WCXKU7YY51" localSheetId="11" hidden="1">#REF!</definedName>
    <definedName name="BEx5NIKBG2GDJOYGE3WCXKU7YY51" localSheetId="12" hidden="1">#REF!</definedName>
    <definedName name="BEx5NIKBG2GDJOYGE3WCXKU7YY51" localSheetId="13" hidden="1">#REF!</definedName>
    <definedName name="BEx5NIKBG2GDJOYGE3WCXKU7YY51" localSheetId="17" hidden="1">#REF!</definedName>
    <definedName name="BEx5NIKBG2GDJOYGE3WCXKU7YY51" localSheetId="16" hidden="1">#REF!</definedName>
    <definedName name="BEx5NIKBG2GDJOYGE3WCXKU7YY51" hidden="1">#REF!</definedName>
    <definedName name="BEx5NV06L5J5IMKGOMGKGJ4PBZCD" localSheetId="19" hidden="1">#REF!</definedName>
    <definedName name="BEx5NV06L5J5IMKGOMGKGJ4PBZCD" localSheetId="27" hidden="1">#REF!</definedName>
    <definedName name="BEx5NV06L5J5IMKGOMGKGJ4PBZCD" localSheetId="18" hidden="1">#REF!</definedName>
    <definedName name="BEx5NV06L5J5IMKGOMGKGJ4PBZCD" localSheetId="30" hidden="1">#REF!</definedName>
    <definedName name="BEx5NV06L5J5IMKGOMGKGJ4PBZCD" localSheetId="4" hidden="1">#REF!</definedName>
    <definedName name="BEx5NV06L5J5IMKGOMGKGJ4PBZCD" localSheetId="14" hidden="1">#REF!</definedName>
    <definedName name="BEx5NV06L5J5IMKGOMGKGJ4PBZCD" localSheetId="6" hidden="1">#REF!</definedName>
    <definedName name="BEx5NV06L5J5IMKGOMGKGJ4PBZCD" localSheetId="7" hidden="1">#REF!</definedName>
    <definedName name="BEx5NV06L5J5IMKGOMGKGJ4PBZCD" localSheetId="8" hidden="1">#REF!</definedName>
    <definedName name="BEx5NV06L5J5IMKGOMGKGJ4PBZCD" localSheetId="9" hidden="1">#REF!</definedName>
    <definedName name="BEx5NV06L5J5IMKGOMGKGJ4PBZCD" localSheetId="10" hidden="1">#REF!</definedName>
    <definedName name="BEx5NV06L5J5IMKGOMGKGJ4PBZCD" localSheetId="11" hidden="1">#REF!</definedName>
    <definedName name="BEx5NV06L5J5IMKGOMGKGJ4PBZCD" localSheetId="12" hidden="1">#REF!</definedName>
    <definedName name="BEx5NV06L5J5IMKGOMGKGJ4PBZCD" localSheetId="13" hidden="1">#REF!</definedName>
    <definedName name="BEx5NV06L5J5IMKGOMGKGJ4PBZCD" localSheetId="17" hidden="1">#REF!</definedName>
    <definedName name="BEx5NV06L5J5IMKGOMGKGJ4PBZCD" localSheetId="16" hidden="1">#REF!</definedName>
    <definedName name="BEx5NV06L5J5IMKGOMGKGJ4PBZCD" hidden="1">#REF!</definedName>
    <definedName name="BEx5NW1V6AB25NEEX9VPHRXWJDSS" localSheetId="19" hidden="1">#REF!</definedName>
    <definedName name="BEx5NW1V6AB25NEEX9VPHRXWJDSS" localSheetId="27" hidden="1">#REF!</definedName>
    <definedName name="BEx5NW1V6AB25NEEX9VPHRXWJDSS" localSheetId="18" hidden="1">#REF!</definedName>
    <definedName name="BEx5NW1V6AB25NEEX9VPHRXWJDSS" localSheetId="30" hidden="1">#REF!</definedName>
    <definedName name="BEx5NW1V6AB25NEEX9VPHRXWJDSS" localSheetId="4" hidden="1">#REF!</definedName>
    <definedName name="BEx5NW1V6AB25NEEX9VPHRXWJDSS" localSheetId="14" hidden="1">#REF!</definedName>
    <definedName name="BEx5NW1V6AB25NEEX9VPHRXWJDSS" localSheetId="6" hidden="1">#REF!</definedName>
    <definedName name="BEx5NW1V6AB25NEEX9VPHRXWJDSS" localSheetId="7" hidden="1">#REF!</definedName>
    <definedName name="BEx5NW1V6AB25NEEX9VPHRXWJDSS" localSheetId="8" hidden="1">#REF!</definedName>
    <definedName name="BEx5NW1V6AB25NEEX9VPHRXWJDSS" localSheetId="9" hidden="1">#REF!</definedName>
    <definedName name="BEx5NW1V6AB25NEEX9VPHRXWJDSS" localSheetId="10" hidden="1">#REF!</definedName>
    <definedName name="BEx5NW1V6AB25NEEX9VPHRXWJDSS" localSheetId="11" hidden="1">#REF!</definedName>
    <definedName name="BEx5NW1V6AB25NEEX9VPHRXWJDSS" localSheetId="12" hidden="1">#REF!</definedName>
    <definedName name="BEx5NW1V6AB25NEEX9VPHRXWJDSS" localSheetId="13" hidden="1">#REF!</definedName>
    <definedName name="BEx5NW1V6AB25NEEX9VPHRXWJDSS" localSheetId="17" hidden="1">#REF!</definedName>
    <definedName name="BEx5NW1V6AB25NEEX9VPHRXWJDSS" localSheetId="16" hidden="1">#REF!</definedName>
    <definedName name="BEx5NW1V6AB25NEEX9VPHRXWJDSS" hidden="1">#REF!</definedName>
    <definedName name="BEx5NWSXWACAUHWVZAI57DGZ8OCQ" localSheetId="19" hidden="1">#REF!</definedName>
    <definedName name="BEx5NWSXWACAUHWVZAI57DGZ8OCQ" localSheetId="27" hidden="1">#REF!</definedName>
    <definedName name="BEx5NWSXWACAUHWVZAI57DGZ8OCQ" localSheetId="18" hidden="1">#REF!</definedName>
    <definedName name="BEx5NWSXWACAUHWVZAI57DGZ8OCQ" localSheetId="30" hidden="1">#REF!</definedName>
    <definedName name="BEx5NWSXWACAUHWVZAI57DGZ8OCQ" localSheetId="4" hidden="1">#REF!</definedName>
    <definedName name="BEx5NWSXWACAUHWVZAI57DGZ8OCQ" localSheetId="14" hidden="1">#REF!</definedName>
    <definedName name="BEx5NWSXWACAUHWVZAI57DGZ8OCQ" localSheetId="6" hidden="1">#REF!</definedName>
    <definedName name="BEx5NWSXWACAUHWVZAI57DGZ8OCQ" localSheetId="7" hidden="1">#REF!</definedName>
    <definedName name="BEx5NWSXWACAUHWVZAI57DGZ8OCQ" localSheetId="8" hidden="1">#REF!</definedName>
    <definedName name="BEx5NWSXWACAUHWVZAI57DGZ8OCQ" localSheetId="9" hidden="1">#REF!</definedName>
    <definedName name="BEx5NWSXWACAUHWVZAI57DGZ8OCQ" localSheetId="10" hidden="1">#REF!</definedName>
    <definedName name="BEx5NWSXWACAUHWVZAI57DGZ8OCQ" localSheetId="11" hidden="1">#REF!</definedName>
    <definedName name="BEx5NWSXWACAUHWVZAI57DGZ8OCQ" localSheetId="12" hidden="1">#REF!</definedName>
    <definedName name="BEx5NWSXWACAUHWVZAI57DGZ8OCQ" localSheetId="13" hidden="1">#REF!</definedName>
    <definedName name="BEx5NWSXWACAUHWVZAI57DGZ8OCQ" localSheetId="17" hidden="1">#REF!</definedName>
    <definedName name="BEx5NWSXWACAUHWVZAI57DGZ8OCQ" localSheetId="16" hidden="1">#REF!</definedName>
    <definedName name="BEx5NWSXWACAUHWVZAI57DGZ8OCQ" hidden="1">#REF!</definedName>
    <definedName name="BEx5NZSSQ6PY99ZX2D7Q9IGOR34W" localSheetId="19" hidden="1">#REF!</definedName>
    <definedName name="BEx5NZSSQ6PY99ZX2D7Q9IGOR34W" localSheetId="27" hidden="1">#REF!</definedName>
    <definedName name="BEx5NZSSQ6PY99ZX2D7Q9IGOR34W" localSheetId="18" hidden="1">#REF!</definedName>
    <definedName name="BEx5NZSSQ6PY99ZX2D7Q9IGOR34W" localSheetId="30" hidden="1">#REF!</definedName>
    <definedName name="BEx5NZSSQ6PY99ZX2D7Q9IGOR34W" localSheetId="4" hidden="1">#REF!</definedName>
    <definedName name="BEx5NZSSQ6PY99ZX2D7Q9IGOR34W" localSheetId="14" hidden="1">#REF!</definedName>
    <definedName name="BEx5NZSSQ6PY99ZX2D7Q9IGOR34W" localSheetId="6" hidden="1">#REF!</definedName>
    <definedName name="BEx5NZSSQ6PY99ZX2D7Q9IGOR34W" localSheetId="7" hidden="1">#REF!</definedName>
    <definedName name="BEx5NZSSQ6PY99ZX2D7Q9IGOR34W" localSheetId="8" hidden="1">#REF!</definedName>
    <definedName name="BEx5NZSSQ6PY99ZX2D7Q9IGOR34W" localSheetId="9" hidden="1">#REF!</definedName>
    <definedName name="BEx5NZSSQ6PY99ZX2D7Q9IGOR34W" localSheetId="10" hidden="1">#REF!</definedName>
    <definedName name="BEx5NZSSQ6PY99ZX2D7Q9IGOR34W" localSheetId="11" hidden="1">#REF!</definedName>
    <definedName name="BEx5NZSSQ6PY99ZX2D7Q9IGOR34W" localSheetId="12" hidden="1">#REF!</definedName>
    <definedName name="BEx5NZSSQ6PY99ZX2D7Q9IGOR34W" localSheetId="13" hidden="1">#REF!</definedName>
    <definedName name="BEx5NZSSQ6PY99ZX2D7Q9IGOR34W" localSheetId="17" hidden="1">#REF!</definedName>
    <definedName name="BEx5NZSSQ6PY99ZX2D7Q9IGOR34W" localSheetId="16" hidden="1">#REF!</definedName>
    <definedName name="BEx5NZSSQ6PY99ZX2D7Q9IGOR34W" hidden="1">#REF!</definedName>
    <definedName name="BEx5O2N9HTGG4OJHR62PKFMNZTTW" localSheetId="19" hidden="1">#REF!</definedName>
    <definedName name="BEx5O2N9HTGG4OJHR62PKFMNZTTW" localSheetId="27" hidden="1">#REF!</definedName>
    <definedName name="BEx5O2N9HTGG4OJHR62PKFMNZTTW" localSheetId="18" hidden="1">#REF!</definedName>
    <definedName name="BEx5O2N9HTGG4OJHR62PKFMNZTTW" localSheetId="30" hidden="1">#REF!</definedName>
    <definedName name="BEx5O2N9HTGG4OJHR62PKFMNZTTW" localSheetId="4" hidden="1">#REF!</definedName>
    <definedName name="BEx5O2N9HTGG4OJHR62PKFMNZTTW" localSheetId="14" hidden="1">#REF!</definedName>
    <definedName name="BEx5O2N9HTGG4OJHR62PKFMNZTTW" localSheetId="6" hidden="1">#REF!</definedName>
    <definedName name="BEx5O2N9HTGG4OJHR62PKFMNZTTW" localSheetId="7" hidden="1">#REF!</definedName>
    <definedName name="BEx5O2N9HTGG4OJHR62PKFMNZTTW" localSheetId="8" hidden="1">#REF!</definedName>
    <definedName name="BEx5O2N9HTGG4OJHR62PKFMNZTTW" localSheetId="9" hidden="1">#REF!</definedName>
    <definedName name="BEx5O2N9HTGG4OJHR62PKFMNZTTW" localSheetId="10" hidden="1">#REF!</definedName>
    <definedName name="BEx5O2N9HTGG4OJHR62PKFMNZTTW" localSheetId="11" hidden="1">#REF!</definedName>
    <definedName name="BEx5O2N9HTGG4OJHR62PKFMNZTTW" localSheetId="12" hidden="1">#REF!</definedName>
    <definedName name="BEx5O2N9HTGG4OJHR62PKFMNZTTW" localSheetId="13" hidden="1">#REF!</definedName>
    <definedName name="BEx5O2N9HTGG4OJHR62PKFMNZTTW" localSheetId="17" hidden="1">#REF!</definedName>
    <definedName name="BEx5O2N9HTGG4OJHR62PKFMNZTTW" localSheetId="16" hidden="1">#REF!</definedName>
    <definedName name="BEx5O2N9HTGG4OJHR62PKFMNZTTW" hidden="1">#REF!</definedName>
    <definedName name="BEx5O3ZUQ2OARA1CDOZ3NC4UE5AA" localSheetId="19" hidden="1">#REF!</definedName>
    <definedName name="BEx5O3ZUQ2OARA1CDOZ3NC4UE5AA" localSheetId="27" hidden="1">#REF!</definedName>
    <definedName name="BEx5O3ZUQ2OARA1CDOZ3NC4UE5AA" localSheetId="18" hidden="1">#REF!</definedName>
    <definedName name="BEx5O3ZUQ2OARA1CDOZ3NC4UE5AA" localSheetId="30" hidden="1">#REF!</definedName>
    <definedName name="BEx5O3ZUQ2OARA1CDOZ3NC4UE5AA" localSheetId="4" hidden="1">#REF!</definedName>
    <definedName name="BEx5O3ZUQ2OARA1CDOZ3NC4UE5AA" localSheetId="14" hidden="1">#REF!</definedName>
    <definedName name="BEx5O3ZUQ2OARA1CDOZ3NC4UE5AA" localSheetId="6" hidden="1">#REF!</definedName>
    <definedName name="BEx5O3ZUQ2OARA1CDOZ3NC4UE5AA" localSheetId="7" hidden="1">#REF!</definedName>
    <definedName name="BEx5O3ZUQ2OARA1CDOZ3NC4UE5AA" localSheetId="8" hidden="1">#REF!</definedName>
    <definedName name="BEx5O3ZUQ2OARA1CDOZ3NC4UE5AA" localSheetId="9" hidden="1">#REF!</definedName>
    <definedName name="BEx5O3ZUQ2OARA1CDOZ3NC4UE5AA" localSheetId="10" hidden="1">#REF!</definedName>
    <definedName name="BEx5O3ZUQ2OARA1CDOZ3NC4UE5AA" localSheetId="11" hidden="1">#REF!</definedName>
    <definedName name="BEx5O3ZUQ2OARA1CDOZ3NC4UE5AA" localSheetId="12" hidden="1">#REF!</definedName>
    <definedName name="BEx5O3ZUQ2OARA1CDOZ3NC4UE5AA" localSheetId="13" hidden="1">#REF!</definedName>
    <definedName name="BEx5O3ZUQ2OARA1CDOZ3NC4UE5AA" localSheetId="17" hidden="1">#REF!</definedName>
    <definedName name="BEx5O3ZUQ2OARA1CDOZ3NC4UE5AA" localSheetId="16" hidden="1">#REF!</definedName>
    <definedName name="BEx5O3ZUQ2OARA1CDOZ3NC4UE5AA" hidden="1">#REF!</definedName>
    <definedName name="BEx5OAFS0NJ2CB86A02E1JYHMLQ1" localSheetId="19" hidden="1">#REF!</definedName>
    <definedName name="BEx5OAFS0NJ2CB86A02E1JYHMLQ1" localSheetId="27" hidden="1">#REF!</definedName>
    <definedName name="BEx5OAFS0NJ2CB86A02E1JYHMLQ1" localSheetId="18" hidden="1">#REF!</definedName>
    <definedName name="BEx5OAFS0NJ2CB86A02E1JYHMLQ1" localSheetId="30" hidden="1">#REF!</definedName>
    <definedName name="BEx5OAFS0NJ2CB86A02E1JYHMLQ1" localSheetId="4" hidden="1">#REF!</definedName>
    <definedName name="BEx5OAFS0NJ2CB86A02E1JYHMLQ1" localSheetId="14" hidden="1">#REF!</definedName>
    <definedName name="BEx5OAFS0NJ2CB86A02E1JYHMLQ1" localSheetId="6" hidden="1">#REF!</definedName>
    <definedName name="BEx5OAFS0NJ2CB86A02E1JYHMLQ1" localSheetId="7" hidden="1">#REF!</definedName>
    <definedName name="BEx5OAFS0NJ2CB86A02E1JYHMLQ1" localSheetId="8" hidden="1">#REF!</definedName>
    <definedName name="BEx5OAFS0NJ2CB86A02E1JYHMLQ1" localSheetId="9" hidden="1">#REF!</definedName>
    <definedName name="BEx5OAFS0NJ2CB86A02E1JYHMLQ1" localSheetId="10" hidden="1">#REF!</definedName>
    <definedName name="BEx5OAFS0NJ2CB86A02E1JYHMLQ1" localSheetId="11" hidden="1">#REF!</definedName>
    <definedName name="BEx5OAFS0NJ2CB86A02E1JYHMLQ1" localSheetId="12" hidden="1">#REF!</definedName>
    <definedName name="BEx5OAFS0NJ2CB86A02E1JYHMLQ1" localSheetId="13" hidden="1">#REF!</definedName>
    <definedName name="BEx5OAFS0NJ2CB86A02E1JYHMLQ1" localSheetId="17" hidden="1">#REF!</definedName>
    <definedName name="BEx5OAFS0NJ2CB86A02E1JYHMLQ1" localSheetId="16" hidden="1">#REF!</definedName>
    <definedName name="BEx5OAFS0NJ2CB86A02E1JYHMLQ1" hidden="1">#REF!</definedName>
    <definedName name="BEx5OG4RPU8W1ETWDWM234NYYYEN" localSheetId="19" hidden="1">#REF!</definedName>
    <definedName name="BEx5OG4RPU8W1ETWDWM234NYYYEN" localSheetId="27" hidden="1">#REF!</definedName>
    <definedName name="BEx5OG4RPU8W1ETWDWM234NYYYEN" localSheetId="18" hidden="1">#REF!</definedName>
    <definedName name="BEx5OG4RPU8W1ETWDWM234NYYYEN" localSheetId="30" hidden="1">#REF!</definedName>
    <definedName name="BEx5OG4RPU8W1ETWDWM234NYYYEN" localSheetId="4" hidden="1">#REF!</definedName>
    <definedName name="BEx5OG4RPU8W1ETWDWM234NYYYEN" localSheetId="14" hidden="1">#REF!</definedName>
    <definedName name="BEx5OG4RPU8W1ETWDWM234NYYYEN" localSheetId="6" hidden="1">#REF!</definedName>
    <definedName name="BEx5OG4RPU8W1ETWDWM234NYYYEN" localSheetId="7" hidden="1">#REF!</definedName>
    <definedName name="BEx5OG4RPU8W1ETWDWM234NYYYEN" localSheetId="8" hidden="1">#REF!</definedName>
    <definedName name="BEx5OG4RPU8W1ETWDWM234NYYYEN" localSheetId="9" hidden="1">#REF!</definedName>
    <definedName name="BEx5OG4RPU8W1ETWDWM234NYYYEN" localSheetId="10" hidden="1">#REF!</definedName>
    <definedName name="BEx5OG4RPU8W1ETWDWM234NYYYEN" localSheetId="11" hidden="1">#REF!</definedName>
    <definedName name="BEx5OG4RPU8W1ETWDWM234NYYYEN" localSheetId="12" hidden="1">#REF!</definedName>
    <definedName name="BEx5OG4RPU8W1ETWDWM234NYYYEN" localSheetId="13" hidden="1">#REF!</definedName>
    <definedName name="BEx5OG4RPU8W1ETWDWM234NYYYEN" localSheetId="17" hidden="1">#REF!</definedName>
    <definedName name="BEx5OG4RPU8W1ETWDWM234NYYYEN" localSheetId="16" hidden="1">#REF!</definedName>
    <definedName name="BEx5OG4RPU8W1ETWDWM234NYYYEN" hidden="1">#REF!</definedName>
    <definedName name="BEx5OP9Y43F99O2IT69MKCCXGL61" localSheetId="19" hidden="1">#REF!</definedName>
    <definedName name="BEx5OP9Y43F99O2IT69MKCCXGL61" localSheetId="27" hidden="1">#REF!</definedName>
    <definedName name="BEx5OP9Y43F99O2IT69MKCCXGL61" localSheetId="18" hidden="1">#REF!</definedName>
    <definedName name="BEx5OP9Y43F99O2IT69MKCCXGL61" localSheetId="30" hidden="1">#REF!</definedName>
    <definedName name="BEx5OP9Y43F99O2IT69MKCCXGL61" localSheetId="4" hidden="1">#REF!</definedName>
    <definedName name="BEx5OP9Y43F99O2IT69MKCCXGL61" localSheetId="14" hidden="1">#REF!</definedName>
    <definedName name="BEx5OP9Y43F99O2IT69MKCCXGL61" localSheetId="6" hidden="1">#REF!</definedName>
    <definedName name="BEx5OP9Y43F99O2IT69MKCCXGL61" localSheetId="7" hidden="1">#REF!</definedName>
    <definedName name="BEx5OP9Y43F99O2IT69MKCCXGL61" localSheetId="8" hidden="1">#REF!</definedName>
    <definedName name="BEx5OP9Y43F99O2IT69MKCCXGL61" localSheetId="9" hidden="1">#REF!</definedName>
    <definedName name="BEx5OP9Y43F99O2IT69MKCCXGL61" localSheetId="10" hidden="1">#REF!</definedName>
    <definedName name="BEx5OP9Y43F99O2IT69MKCCXGL61" localSheetId="11" hidden="1">#REF!</definedName>
    <definedName name="BEx5OP9Y43F99O2IT69MKCCXGL61" localSheetId="12" hidden="1">#REF!</definedName>
    <definedName name="BEx5OP9Y43F99O2IT69MKCCXGL61" localSheetId="13" hidden="1">#REF!</definedName>
    <definedName name="BEx5OP9Y43F99O2IT69MKCCXGL61" localSheetId="17" hidden="1">#REF!</definedName>
    <definedName name="BEx5OP9Y43F99O2IT69MKCCXGL61" localSheetId="16" hidden="1">#REF!</definedName>
    <definedName name="BEx5OP9Y43F99O2IT69MKCCXGL61" hidden="1">#REF!</definedName>
    <definedName name="BEx5P9Y9RDXNUAJ6CZ2LHMM8IM7T" localSheetId="19" hidden="1">#REF!</definedName>
    <definedName name="BEx5P9Y9RDXNUAJ6CZ2LHMM8IM7T" localSheetId="27" hidden="1">#REF!</definedName>
    <definedName name="BEx5P9Y9RDXNUAJ6CZ2LHMM8IM7T" localSheetId="18" hidden="1">#REF!</definedName>
    <definedName name="BEx5P9Y9RDXNUAJ6CZ2LHMM8IM7T" localSheetId="30" hidden="1">#REF!</definedName>
    <definedName name="BEx5P9Y9RDXNUAJ6CZ2LHMM8IM7T" localSheetId="4" hidden="1">#REF!</definedName>
    <definedName name="BEx5P9Y9RDXNUAJ6CZ2LHMM8IM7T" localSheetId="14" hidden="1">#REF!</definedName>
    <definedName name="BEx5P9Y9RDXNUAJ6CZ2LHMM8IM7T" localSheetId="6" hidden="1">#REF!</definedName>
    <definedName name="BEx5P9Y9RDXNUAJ6CZ2LHMM8IM7T" localSheetId="7" hidden="1">#REF!</definedName>
    <definedName name="BEx5P9Y9RDXNUAJ6CZ2LHMM8IM7T" localSheetId="8" hidden="1">#REF!</definedName>
    <definedName name="BEx5P9Y9RDXNUAJ6CZ2LHMM8IM7T" localSheetId="9" hidden="1">#REF!</definedName>
    <definedName name="BEx5P9Y9RDXNUAJ6CZ2LHMM8IM7T" localSheetId="10" hidden="1">#REF!</definedName>
    <definedName name="BEx5P9Y9RDXNUAJ6CZ2LHMM8IM7T" localSheetId="11" hidden="1">#REF!</definedName>
    <definedName name="BEx5P9Y9RDXNUAJ6CZ2LHMM8IM7T" localSheetId="12" hidden="1">#REF!</definedName>
    <definedName name="BEx5P9Y9RDXNUAJ6CZ2LHMM8IM7T" localSheetId="13" hidden="1">#REF!</definedName>
    <definedName name="BEx5P9Y9RDXNUAJ6CZ2LHMM8IM7T" localSheetId="17" hidden="1">#REF!</definedName>
    <definedName name="BEx5P9Y9RDXNUAJ6CZ2LHMM8IM7T" localSheetId="16" hidden="1">#REF!</definedName>
    <definedName name="BEx5P9Y9RDXNUAJ6CZ2LHMM8IM7T" hidden="1">#REF!</definedName>
    <definedName name="BEx5PHWB2C0D5QLP3BZIP3UO7DIZ" localSheetId="19" hidden="1">#REF!</definedName>
    <definedName name="BEx5PHWB2C0D5QLP3BZIP3UO7DIZ" localSheetId="27" hidden="1">#REF!</definedName>
    <definedName name="BEx5PHWB2C0D5QLP3BZIP3UO7DIZ" localSheetId="18" hidden="1">#REF!</definedName>
    <definedName name="BEx5PHWB2C0D5QLP3BZIP3UO7DIZ" localSheetId="30" hidden="1">#REF!</definedName>
    <definedName name="BEx5PHWB2C0D5QLP3BZIP3UO7DIZ" localSheetId="4" hidden="1">#REF!</definedName>
    <definedName name="BEx5PHWB2C0D5QLP3BZIP3UO7DIZ" localSheetId="14" hidden="1">#REF!</definedName>
    <definedName name="BEx5PHWB2C0D5QLP3BZIP3UO7DIZ" localSheetId="6" hidden="1">#REF!</definedName>
    <definedName name="BEx5PHWB2C0D5QLP3BZIP3UO7DIZ" localSheetId="7" hidden="1">#REF!</definedName>
    <definedName name="BEx5PHWB2C0D5QLP3BZIP3UO7DIZ" localSheetId="8" hidden="1">#REF!</definedName>
    <definedName name="BEx5PHWB2C0D5QLP3BZIP3UO7DIZ" localSheetId="9" hidden="1">#REF!</definedName>
    <definedName name="BEx5PHWB2C0D5QLP3BZIP3UO7DIZ" localSheetId="10" hidden="1">#REF!</definedName>
    <definedName name="BEx5PHWB2C0D5QLP3BZIP3UO7DIZ" localSheetId="11" hidden="1">#REF!</definedName>
    <definedName name="BEx5PHWB2C0D5QLP3BZIP3UO7DIZ" localSheetId="12" hidden="1">#REF!</definedName>
    <definedName name="BEx5PHWB2C0D5QLP3BZIP3UO7DIZ" localSheetId="13" hidden="1">#REF!</definedName>
    <definedName name="BEx5PHWB2C0D5QLP3BZIP3UO7DIZ" localSheetId="17" hidden="1">#REF!</definedName>
    <definedName name="BEx5PHWB2C0D5QLP3BZIP3UO7DIZ" localSheetId="16" hidden="1">#REF!</definedName>
    <definedName name="BEx5PHWB2C0D5QLP3BZIP3UO7DIZ" hidden="1">#REF!</definedName>
    <definedName name="BEx5PJP02W68K2E46L5C5YBSNU6T" localSheetId="19" hidden="1">#REF!</definedName>
    <definedName name="BEx5PJP02W68K2E46L5C5YBSNU6T" localSheetId="27" hidden="1">#REF!</definedName>
    <definedName name="BEx5PJP02W68K2E46L5C5YBSNU6T" localSheetId="18" hidden="1">#REF!</definedName>
    <definedName name="BEx5PJP02W68K2E46L5C5YBSNU6T" localSheetId="30" hidden="1">#REF!</definedName>
    <definedName name="BEx5PJP02W68K2E46L5C5YBSNU6T" localSheetId="4" hidden="1">#REF!</definedName>
    <definedName name="BEx5PJP02W68K2E46L5C5YBSNU6T" localSheetId="14" hidden="1">#REF!</definedName>
    <definedName name="BEx5PJP02W68K2E46L5C5YBSNU6T" localSheetId="6" hidden="1">#REF!</definedName>
    <definedName name="BEx5PJP02W68K2E46L5C5YBSNU6T" localSheetId="7" hidden="1">#REF!</definedName>
    <definedName name="BEx5PJP02W68K2E46L5C5YBSNU6T" localSheetId="8" hidden="1">#REF!</definedName>
    <definedName name="BEx5PJP02W68K2E46L5C5YBSNU6T" localSheetId="9" hidden="1">#REF!</definedName>
    <definedName name="BEx5PJP02W68K2E46L5C5YBSNU6T" localSheetId="10" hidden="1">#REF!</definedName>
    <definedName name="BEx5PJP02W68K2E46L5C5YBSNU6T" localSheetId="11" hidden="1">#REF!</definedName>
    <definedName name="BEx5PJP02W68K2E46L5C5YBSNU6T" localSheetId="12" hidden="1">#REF!</definedName>
    <definedName name="BEx5PJP02W68K2E46L5C5YBSNU6T" localSheetId="13" hidden="1">#REF!</definedName>
    <definedName name="BEx5PJP02W68K2E46L5C5YBSNU6T" localSheetId="17" hidden="1">#REF!</definedName>
    <definedName name="BEx5PJP02W68K2E46L5C5YBSNU6T" localSheetId="16" hidden="1">#REF!</definedName>
    <definedName name="BEx5PJP02W68K2E46L5C5YBSNU6T" hidden="1">#REF!</definedName>
    <definedName name="BEx5PLCA8DOMAU315YCS5275L2HS" localSheetId="19" hidden="1">#REF!</definedName>
    <definedName name="BEx5PLCA8DOMAU315YCS5275L2HS" localSheetId="27" hidden="1">#REF!</definedName>
    <definedName name="BEx5PLCA8DOMAU315YCS5275L2HS" localSheetId="18" hidden="1">#REF!</definedName>
    <definedName name="BEx5PLCA8DOMAU315YCS5275L2HS" localSheetId="30" hidden="1">#REF!</definedName>
    <definedName name="BEx5PLCA8DOMAU315YCS5275L2HS" localSheetId="4" hidden="1">#REF!</definedName>
    <definedName name="BEx5PLCA8DOMAU315YCS5275L2HS" localSheetId="14" hidden="1">#REF!</definedName>
    <definedName name="BEx5PLCA8DOMAU315YCS5275L2HS" localSheetId="6" hidden="1">#REF!</definedName>
    <definedName name="BEx5PLCA8DOMAU315YCS5275L2HS" localSheetId="7" hidden="1">#REF!</definedName>
    <definedName name="BEx5PLCA8DOMAU315YCS5275L2HS" localSheetId="8" hidden="1">#REF!</definedName>
    <definedName name="BEx5PLCA8DOMAU315YCS5275L2HS" localSheetId="9" hidden="1">#REF!</definedName>
    <definedName name="BEx5PLCA8DOMAU315YCS5275L2HS" localSheetId="10" hidden="1">#REF!</definedName>
    <definedName name="BEx5PLCA8DOMAU315YCS5275L2HS" localSheetId="11" hidden="1">#REF!</definedName>
    <definedName name="BEx5PLCA8DOMAU315YCS5275L2HS" localSheetId="12" hidden="1">#REF!</definedName>
    <definedName name="BEx5PLCA8DOMAU315YCS5275L2HS" localSheetId="13" hidden="1">#REF!</definedName>
    <definedName name="BEx5PLCA8DOMAU315YCS5275L2HS" localSheetId="17" hidden="1">#REF!</definedName>
    <definedName name="BEx5PLCA8DOMAU315YCS5275L2HS" localSheetId="16" hidden="1">#REF!</definedName>
    <definedName name="BEx5PLCA8DOMAU315YCS5275L2HS" hidden="1">#REF!</definedName>
    <definedName name="BEx5PRXMZ5M65Z732WNNGV564C2J" localSheetId="19" hidden="1">#REF!</definedName>
    <definedName name="BEx5PRXMZ5M65Z732WNNGV564C2J" localSheetId="27" hidden="1">#REF!</definedName>
    <definedName name="BEx5PRXMZ5M65Z732WNNGV564C2J" localSheetId="18" hidden="1">#REF!</definedName>
    <definedName name="BEx5PRXMZ5M65Z732WNNGV564C2J" localSheetId="30" hidden="1">#REF!</definedName>
    <definedName name="BEx5PRXMZ5M65Z732WNNGV564C2J" localSheetId="4" hidden="1">#REF!</definedName>
    <definedName name="BEx5PRXMZ5M65Z732WNNGV564C2J" localSheetId="14" hidden="1">#REF!</definedName>
    <definedName name="BEx5PRXMZ5M65Z732WNNGV564C2J" localSheetId="6" hidden="1">#REF!</definedName>
    <definedName name="BEx5PRXMZ5M65Z732WNNGV564C2J" localSheetId="7" hidden="1">#REF!</definedName>
    <definedName name="BEx5PRXMZ5M65Z732WNNGV564C2J" localSheetId="8" hidden="1">#REF!</definedName>
    <definedName name="BEx5PRXMZ5M65Z732WNNGV564C2J" localSheetId="9" hidden="1">#REF!</definedName>
    <definedName name="BEx5PRXMZ5M65Z732WNNGV564C2J" localSheetId="10" hidden="1">#REF!</definedName>
    <definedName name="BEx5PRXMZ5M65Z732WNNGV564C2J" localSheetId="11" hidden="1">#REF!</definedName>
    <definedName name="BEx5PRXMZ5M65Z732WNNGV564C2J" localSheetId="12" hidden="1">#REF!</definedName>
    <definedName name="BEx5PRXMZ5M65Z732WNNGV564C2J" localSheetId="13" hidden="1">#REF!</definedName>
    <definedName name="BEx5PRXMZ5M65Z732WNNGV564C2J" localSheetId="17" hidden="1">#REF!</definedName>
    <definedName name="BEx5PRXMZ5M65Z732WNNGV564C2J" localSheetId="16" hidden="1">#REF!</definedName>
    <definedName name="BEx5PRXMZ5M65Z732WNNGV564C2J" hidden="1">#REF!</definedName>
    <definedName name="BEx5Q29Y91E64DPE0YY53A6YHF3Y" localSheetId="19" hidden="1">#REF!</definedName>
    <definedName name="BEx5Q29Y91E64DPE0YY53A6YHF3Y" localSheetId="27" hidden="1">#REF!</definedName>
    <definedName name="BEx5Q29Y91E64DPE0YY53A6YHF3Y" localSheetId="18" hidden="1">#REF!</definedName>
    <definedName name="BEx5Q29Y91E64DPE0YY53A6YHF3Y" localSheetId="30" hidden="1">#REF!</definedName>
    <definedName name="BEx5Q29Y91E64DPE0YY53A6YHF3Y" localSheetId="4" hidden="1">#REF!</definedName>
    <definedName name="BEx5Q29Y91E64DPE0YY53A6YHF3Y" localSheetId="14" hidden="1">#REF!</definedName>
    <definedName name="BEx5Q29Y91E64DPE0YY53A6YHF3Y" localSheetId="6" hidden="1">#REF!</definedName>
    <definedName name="BEx5Q29Y91E64DPE0YY53A6YHF3Y" localSheetId="7" hidden="1">#REF!</definedName>
    <definedName name="BEx5Q29Y91E64DPE0YY53A6YHF3Y" localSheetId="8" hidden="1">#REF!</definedName>
    <definedName name="BEx5Q29Y91E64DPE0YY53A6YHF3Y" localSheetId="9" hidden="1">#REF!</definedName>
    <definedName name="BEx5Q29Y91E64DPE0YY53A6YHF3Y" localSheetId="10" hidden="1">#REF!</definedName>
    <definedName name="BEx5Q29Y91E64DPE0YY53A6YHF3Y" localSheetId="11" hidden="1">#REF!</definedName>
    <definedName name="BEx5Q29Y91E64DPE0YY53A6YHF3Y" localSheetId="12" hidden="1">#REF!</definedName>
    <definedName name="BEx5Q29Y91E64DPE0YY53A6YHF3Y" localSheetId="13" hidden="1">#REF!</definedName>
    <definedName name="BEx5Q29Y91E64DPE0YY53A6YHF3Y" localSheetId="17" hidden="1">#REF!</definedName>
    <definedName name="BEx5Q29Y91E64DPE0YY53A6YHF3Y" localSheetId="16" hidden="1">#REF!</definedName>
    <definedName name="BEx5Q29Y91E64DPE0YY53A6YHF3Y" hidden="1">#REF!</definedName>
    <definedName name="BEx5QPSW4IPLH50WSR87HRER05RF" localSheetId="19" hidden="1">#REF!</definedName>
    <definedName name="BEx5QPSW4IPLH50WSR87HRER05RF" localSheetId="27" hidden="1">#REF!</definedName>
    <definedName name="BEx5QPSW4IPLH50WSR87HRER05RF" localSheetId="18" hidden="1">#REF!</definedName>
    <definedName name="BEx5QPSW4IPLH50WSR87HRER05RF" localSheetId="30" hidden="1">#REF!</definedName>
    <definedName name="BEx5QPSW4IPLH50WSR87HRER05RF" localSheetId="4" hidden="1">#REF!</definedName>
    <definedName name="BEx5QPSW4IPLH50WSR87HRER05RF" localSheetId="14" hidden="1">#REF!</definedName>
    <definedName name="BEx5QPSW4IPLH50WSR87HRER05RF" localSheetId="6" hidden="1">#REF!</definedName>
    <definedName name="BEx5QPSW4IPLH50WSR87HRER05RF" localSheetId="7" hidden="1">#REF!</definedName>
    <definedName name="BEx5QPSW4IPLH50WSR87HRER05RF" localSheetId="8" hidden="1">#REF!</definedName>
    <definedName name="BEx5QPSW4IPLH50WSR87HRER05RF" localSheetId="9" hidden="1">#REF!</definedName>
    <definedName name="BEx5QPSW4IPLH50WSR87HRER05RF" localSheetId="10" hidden="1">#REF!</definedName>
    <definedName name="BEx5QPSW4IPLH50WSR87HRER05RF" localSheetId="11" hidden="1">#REF!</definedName>
    <definedName name="BEx5QPSW4IPLH50WSR87HRER05RF" localSheetId="12" hidden="1">#REF!</definedName>
    <definedName name="BEx5QPSW4IPLH50WSR87HRER05RF" localSheetId="13" hidden="1">#REF!</definedName>
    <definedName name="BEx5QPSW4IPLH50WSR87HRER05RF" localSheetId="17" hidden="1">#REF!</definedName>
    <definedName name="BEx5QPSW4IPLH50WSR87HRER05RF" localSheetId="16" hidden="1">#REF!</definedName>
    <definedName name="BEx5QPSW4IPLH50WSR87HRER05RF" hidden="1">#REF!</definedName>
    <definedName name="BEx73V0EP8EMNRC3EZJJKKVKWQVB" localSheetId="19" hidden="1">#REF!</definedName>
    <definedName name="BEx73V0EP8EMNRC3EZJJKKVKWQVB" localSheetId="27" hidden="1">#REF!</definedName>
    <definedName name="BEx73V0EP8EMNRC3EZJJKKVKWQVB" localSheetId="18" hidden="1">#REF!</definedName>
    <definedName name="BEx73V0EP8EMNRC3EZJJKKVKWQVB" localSheetId="30" hidden="1">#REF!</definedName>
    <definedName name="BEx73V0EP8EMNRC3EZJJKKVKWQVB" localSheetId="4" hidden="1">#REF!</definedName>
    <definedName name="BEx73V0EP8EMNRC3EZJJKKVKWQVB" localSheetId="14" hidden="1">#REF!</definedName>
    <definedName name="BEx73V0EP8EMNRC3EZJJKKVKWQVB" localSheetId="6" hidden="1">#REF!</definedName>
    <definedName name="BEx73V0EP8EMNRC3EZJJKKVKWQVB" localSheetId="7" hidden="1">#REF!</definedName>
    <definedName name="BEx73V0EP8EMNRC3EZJJKKVKWQVB" localSheetId="8" hidden="1">#REF!</definedName>
    <definedName name="BEx73V0EP8EMNRC3EZJJKKVKWQVB" localSheetId="9" hidden="1">#REF!</definedName>
    <definedName name="BEx73V0EP8EMNRC3EZJJKKVKWQVB" localSheetId="10" hidden="1">#REF!</definedName>
    <definedName name="BEx73V0EP8EMNRC3EZJJKKVKWQVB" localSheetId="11" hidden="1">#REF!</definedName>
    <definedName name="BEx73V0EP8EMNRC3EZJJKKVKWQVB" localSheetId="12" hidden="1">#REF!</definedName>
    <definedName name="BEx73V0EP8EMNRC3EZJJKKVKWQVB" localSheetId="13" hidden="1">#REF!</definedName>
    <definedName name="BEx73V0EP8EMNRC3EZJJKKVKWQVB" localSheetId="17" hidden="1">#REF!</definedName>
    <definedName name="BEx73V0EP8EMNRC3EZJJKKVKWQVB" localSheetId="16" hidden="1">#REF!</definedName>
    <definedName name="BEx73V0EP8EMNRC3EZJJKKVKWQVB" hidden="1">#REF!</definedName>
    <definedName name="BEx741WJHIJVXUX131SBXTVW8D71" localSheetId="19" hidden="1">#REF!</definedName>
    <definedName name="BEx741WJHIJVXUX131SBXTVW8D71" localSheetId="27" hidden="1">#REF!</definedName>
    <definedName name="BEx741WJHIJVXUX131SBXTVW8D71" localSheetId="18" hidden="1">#REF!</definedName>
    <definedName name="BEx741WJHIJVXUX131SBXTVW8D71" localSheetId="30" hidden="1">#REF!</definedName>
    <definedName name="BEx741WJHIJVXUX131SBXTVW8D71" localSheetId="4" hidden="1">#REF!</definedName>
    <definedName name="BEx741WJHIJVXUX131SBXTVW8D71" localSheetId="14" hidden="1">#REF!</definedName>
    <definedName name="BEx741WJHIJVXUX131SBXTVW8D71" localSheetId="6" hidden="1">#REF!</definedName>
    <definedName name="BEx741WJHIJVXUX131SBXTVW8D71" localSheetId="7" hidden="1">#REF!</definedName>
    <definedName name="BEx741WJHIJVXUX131SBXTVW8D71" localSheetId="8" hidden="1">#REF!</definedName>
    <definedName name="BEx741WJHIJVXUX131SBXTVW8D71" localSheetId="9" hidden="1">#REF!</definedName>
    <definedName name="BEx741WJHIJVXUX131SBXTVW8D71" localSheetId="10" hidden="1">#REF!</definedName>
    <definedName name="BEx741WJHIJVXUX131SBXTVW8D71" localSheetId="11" hidden="1">#REF!</definedName>
    <definedName name="BEx741WJHIJVXUX131SBXTVW8D71" localSheetId="12" hidden="1">#REF!</definedName>
    <definedName name="BEx741WJHIJVXUX131SBXTVW8D71" localSheetId="13" hidden="1">#REF!</definedName>
    <definedName name="BEx741WJHIJVXUX131SBXTVW8D71" localSheetId="17" hidden="1">#REF!</definedName>
    <definedName name="BEx741WJHIJVXUX131SBXTVW8D71" localSheetId="16" hidden="1">#REF!</definedName>
    <definedName name="BEx741WJHIJVXUX131SBXTVW8D71" hidden="1">#REF!</definedName>
    <definedName name="BEx74Q6H3O7133AWQXWC21MI2UFT" localSheetId="19" hidden="1">#REF!</definedName>
    <definedName name="BEx74Q6H3O7133AWQXWC21MI2UFT" localSheetId="27" hidden="1">#REF!</definedName>
    <definedName name="BEx74Q6H3O7133AWQXWC21MI2UFT" localSheetId="18" hidden="1">#REF!</definedName>
    <definedName name="BEx74Q6H3O7133AWQXWC21MI2UFT" localSheetId="30" hidden="1">#REF!</definedName>
    <definedName name="BEx74Q6H3O7133AWQXWC21MI2UFT" localSheetId="4" hidden="1">#REF!</definedName>
    <definedName name="BEx74Q6H3O7133AWQXWC21MI2UFT" localSheetId="14" hidden="1">#REF!</definedName>
    <definedName name="BEx74Q6H3O7133AWQXWC21MI2UFT" localSheetId="6" hidden="1">#REF!</definedName>
    <definedName name="BEx74Q6H3O7133AWQXWC21MI2UFT" localSheetId="7" hidden="1">#REF!</definedName>
    <definedName name="BEx74Q6H3O7133AWQXWC21MI2UFT" localSheetId="8" hidden="1">#REF!</definedName>
    <definedName name="BEx74Q6H3O7133AWQXWC21MI2UFT" localSheetId="9" hidden="1">#REF!</definedName>
    <definedName name="BEx74Q6H3O7133AWQXWC21MI2UFT" localSheetId="10" hidden="1">#REF!</definedName>
    <definedName name="BEx74Q6H3O7133AWQXWC21MI2UFT" localSheetId="11" hidden="1">#REF!</definedName>
    <definedName name="BEx74Q6H3O7133AWQXWC21MI2UFT" localSheetId="12" hidden="1">#REF!</definedName>
    <definedName name="BEx74Q6H3O7133AWQXWC21MI2UFT" localSheetId="13" hidden="1">#REF!</definedName>
    <definedName name="BEx74Q6H3O7133AWQXWC21MI2UFT" localSheetId="17" hidden="1">#REF!</definedName>
    <definedName name="BEx74Q6H3O7133AWQXWC21MI2UFT" localSheetId="16" hidden="1">#REF!</definedName>
    <definedName name="BEx74Q6H3O7133AWQXWC21MI2UFT" hidden="1">#REF!</definedName>
    <definedName name="BEx74R2VQ8BSMKPX25262AU3VZF7" localSheetId="19" hidden="1">#REF!</definedName>
    <definedName name="BEx74R2VQ8BSMKPX25262AU3VZF7" localSheetId="27" hidden="1">#REF!</definedName>
    <definedName name="BEx74R2VQ8BSMKPX25262AU3VZF7" localSheetId="18" hidden="1">#REF!</definedName>
    <definedName name="BEx74R2VQ8BSMKPX25262AU3VZF7" localSheetId="30" hidden="1">#REF!</definedName>
    <definedName name="BEx74R2VQ8BSMKPX25262AU3VZF7" localSheetId="4" hidden="1">#REF!</definedName>
    <definedName name="BEx74R2VQ8BSMKPX25262AU3VZF7" localSheetId="14" hidden="1">#REF!</definedName>
    <definedName name="BEx74R2VQ8BSMKPX25262AU3VZF7" localSheetId="6" hidden="1">#REF!</definedName>
    <definedName name="BEx74R2VQ8BSMKPX25262AU3VZF7" localSheetId="7" hidden="1">#REF!</definedName>
    <definedName name="BEx74R2VQ8BSMKPX25262AU3VZF7" localSheetId="8" hidden="1">#REF!</definedName>
    <definedName name="BEx74R2VQ8BSMKPX25262AU3VZF7" localSheetId="9" hidden="1">#REF!</definedName>
    <definedName name="BEx74R2VQ8BSMKPX25262AU3VZF7" localSheetId="10" hidden="1">#REF!</definedName>
    <definedName name="BEx74R2VQ8BSMKPX25262AU3VZF7" localSheetId="11" hidden="1">#REF!</definedName>
    <definedName name="BEx74R2VQ8BSMKPX25262AU3VZF7" localSheetId="12" hidden="1">#REF!</definedName>
    <definedName name="BEx74R2VQ8BSMKPX25262AU3VZF7" localSheetId="13" hidden="1">#REF!</definedName>
    <definedName name="BEx74R2VQ8BSMKPX25262AU3VZF7" localSheetId="17" hidden="1">#REF!</definedName>
    <definedName name="BEx74R2VQ8BSMKPX25262AU3VZF7" localSheetId="16" hidden="1">#REF!</definedName>
    <definedName name="BEx74R2VQ8BSMKPX25262AU3VZF7" hidden="1">#REF!</definedName>
    <definedName name="BEx74W6BJ8ENO3J25WNM5H5APKA3" localSheetId="19" hidden="1">#REF!</definedName>
    <definedName name="BEx74W6BJ8ENO3J25WNM5H5APKA3" localSheetId="27" hidden="1">#REF!</definedName>
    <definedName name="BEx74W6BJ8ENO3J25WNM5H5APKA3" localSheetId="18" hidden="1">#REF!</definedName>
    <definedName name="BEx74W6BJ8ENO3J25WNM5H5APKA3" localSheetId="30" hidden="1">#REF!</definedName>
    <definedName name="BEx74W6BJ8ENO3J25WNM5H5APKA3" localSheetId="4" hidden="1">#REF!</definedName>
    <definedName name="BEx74W6BJ8ENO3J25WNM5H5APKA3" localSheetId="14" hidden="1">#REF!</definedName>
    <definedName name="BEx74W6BJ8ENO3J25WNM5H5APKA3" localSheetId="6" hidden="1">#REF!</definedName>
    <definedName name="BEx74W6BJ8ENO3J25WNM5H5APKA3" localSheetId="7" hidden="1">#REF!</definedName>
    <definedName name="BEx74W6BJ8ENO3J25WNM5H5APKA3" localSheetId="8" hidden="1">#REF!</definedName>
    <definedName name="BEx74W6BJ8ENO3J25WNM5H5APKA3" localSheetId="9" hidden="1">#REF!</definedName>
    <definedName name="BEx74W6BJ8ENO3J25WNM5H5APKA3" localSheetId="10" hidden="1">#REF!</definedName>
    <definedName name="BEx74W6BJ8ENO3J25WNM5H5APKA3" localSheetId="11" hidden="1">#REF!</definedName>
    <definedName name="BEx74W6BJ8ENO3J25WNM5H5APKA3" localSheetId="12" hidden="1">#REF!</definedName>
    <definedName name="BEx74W6BJ8ENO3J25WNM5H5APKA3" localSheetId="13" hidden="1">#REF!</definedName>
    <definedName name="BEx74W6BJ8ENO3J25WNM5H5APKA3" localSheetId="17" hidden="1">#REF!</definedName>
    <definedName name="BEx74W6BJ8ENO3J25WNM5H5APKA3" localSheetId="16" hidden="1">#REF!</definedName>
    <definedName name="BEx74W6BJ8ENO3J25WNM5H5APKA3" hidden="1">#REF!</definedName>
    <definedName name="BEx74YKLW1FKLWC3DJ2ELZBZBY1M" localSheetId="19" hidden="1">#REF!</definedName>
    <definedName name="BEx74YKLW1FKLWC3DJ2ELZBZBY1M" localSheetId="27" hidden="1">#REF!</definedName>
    <definedName name="BEx74YKLW1FKLWC3DJ2ELZBZBY1M" localSheetId="18" hidden="1">#REF!</definedName>
    <definedName name="BEx74YKLW1FKLWC3DJ2ELZBZBY1M" localSheetId="30" hidden="1">#REF!</definedName>
    <definedName name="BEx74YKLW1FKLWC3DJ2ELZBZBY1M" localSheetId="4" hidden="1">#REF!</definedName>
    <definedName name="BEx74YKLW1FKLWC3DJ2ELZBZBY1M" localSheetId="14" hidden="1">#REF!</definedName>
    <definedName name="BEx74YKLW1FKLWC3DJ2ELZBZBY1M" localSheetId="6" hidden="1">#REF!</definedName>
    <definedName name="BEx74YKLW1FKLWC3DJ2ELZBZBY1M" localSheetId="7" hidden="1">#REF!</definedName>
    <definedName name="BEx74YKLW1FKLWC3DJ2ELZBZBY1M" localSheetId="8" hidden="1">#REF!</definedName>
    <definedName name="BEx74YKLW1FKLWC3DJ2ELZBZBY1M" localSheetId="9" hidden="1">#REF!</definedName>
    <definedName name="BEx74YKLW1FKLWC3DJ2ELZBZBY1M" localSheetId="10" hidden="1">#REF!</definedName>
    <definedName name="BEx74YKLW1FKLWC3DJ2ELZBZBY1M" localSheetId="11" hidden="1">#REF!</definedName>
    <definedName name="BEx74YKLW1FKLWC3DJ2ELZBZBY1M" localSheetId="12" hidden="1">#REF!</definedName>
    <definedName name="BEx74YKLW1FKLWC3DJ2ELZBZBY1M" localSheetId="13" hidden="1">#REF!</definedName>
    <definedName name="BEx74YKLW1FKLWC3DJ2ELZBZBY1M" localSheetId="17" hidden="1">#REF!</definedName>
    <definedName name="BEx74YKLW1FKLWC3DJ2ELZBZBY1M" localSheetId="16" hidden="1">#REF!</definedName>
    <definedName name="BEx74YKLW1FKLWC3DJ2ELZBZBY1M" hidden="1">#REF!</definedName>
    <definedName name="BEx755GRRD9BL27YHLH5QWIYLWB7" localSheetId="19" hidden="1">#REF!</definedName>
    <definedName name="BEx755GRRD9BL27YHLH5QWIYLWB7" localSheetId="27" hidden="1">#REF!</definedName>
    <definedName name="BEx755GRRD9BL27YHLH5QWIYLWB7" localSheetId="18" hidden="1">#REF!</definedName>
    <definedName name="BEx755GRRD9BL27YHLH5QWIYLWB7" localSheetId="30" hidden="1">#REF!</definedName>
    <definedName name="BEx755GRRD9BL27YHLH5QWIYLWB7" localSheetId="4" hidden="1">#REF!</definedName>
    <definedName name="BEx755GRRD9BL27YHLH5QWIYLWB7" localSheetId="14" hidden="1">#REF!</definedName>
    <definedName name="BEx755GRRD9BL27YHLH5QWIYLWB7" localSheetId="6" hidden="1">#REF!</definedName>
    <definedName name="BEx755GRRD9BL27YHLH5QWIYLWB7" localSheetId="7" hidden="1">#REF!</definedName>
    <definedName name="BEx755GRRD9BL27YHLH5QWIYLWB7" localSheetId="8" hidden="1">#REF!</definedName>
    <definedName name="BEx755GRRD9BL27YHLH5QWIYLWB7" localSheetId="9" hidden="1">#REF!</definedName>
    <definedName name="BEx755GRRD9BL27YHLH5QWIYLWB7" localSheetId="10" hidden="1">#REF!</definedName>
    <definedName name="BEx755GRRD9BL27YHLH5QWIYLWB7" localSheetId="11" hidden="1">#REF!</definedName>
    <definedName name="BEx755GRRD9BL27YHLH5QWIYLWB7" localSheetId="12" hidden="1">#REF!</definedName>
    <definedName name="BEx755GRRD9BL27YHLH5QWIYLWB7" localSheetId="13" hidden="1">#REF!</definedName>
    <definedName name="BEx755GRRD9BL27YHLH5QWIYLWB7" localSheetId="17" hidden="1">#REF!</definedName>
    <definedName name="BEx755GRRD9BL27YHLH5QWIYLWB7" localSheetId="16" hidden="1">#REF!</definedName>
    <definedName name="BEx755GRRD9BL27YHLH5QWIYLWB7" hidden="1">#REF!</definedName>
    <definedName name="BEx759D1D5SXS5ELLZVBI0SXYUNF" localSheetId="19" hidden="1">#REF!</definedName>
    <definedName name="BEx759D1D5SXS5ELLZVBI0SXYUNF" localSheetId="27" hidden="1">#REF!</definedName>
    <definedName name="BEx759D1D5SXS5ELLZVBI0SXYUNF" localSheetId="18" hidden="1">#REF!</definedName>
    <definedName name="BEx759D1D5SXS5ELLZVBI0SXYUNF" localSheetId="30" hidden="1">#REF!</definedName>
    <definedName name="BEx759D1D5SXS5ELLZVBI0SXYUNF" localSheetId="4" hidden="1">#REF!</definedName>
    <definedName name="BEx759D1D5SXS5ELLZVBI0SXYUNF" localSheetId="14" hidden="1">#REF!</definedName>
    <definedName name="BEx759D1D5SXS5ELLZVBI0SXYUNF" localSheetId="6" hidden="1">#REF!</definedName>
    <definedName name="BEx759D1D5SXS5ELLZVBI0SXYUNF" localSheetId="7" hidden="1">#REF!</definedName>
    <definedName name="BEx759D1D5SXS5ELLZVBI0SXYUNF" localSheetId="8" hidden="1">#REF!</definedName>
    <definedName name="BEx759D1D5SXS5ELLZVBI0SXYUNF" localSheetId="9" hidden="1">#REF!</definedName>
    <definedName name="BEx759D1D5SXS5ELLZVBI0SXYUNF" localSheetId="10" hidden="1">#REF!</definedName>
    <definedName name="BEx759D1D5SXS5ELLZVBI0SXYUNF" localSheetId="11" hidden="1">#REF!</definedName>
    <definedName name="BEx759D1D5SXS5ELLZVBI0SXYUNF" localSheetId="12" hidden="1">#REF!</definedName>
    <definedName name="BEx759D1D5SXS5ELLZVBI0SXYUNF" localSheetId="13" hidden="1">#REF!</definedName>
    <definedName name="BEx759D1D5SXS5ELLZVBI0SXYUNF" localSheetId="17" hidden="1">#REF!</definedName>
    <definedName name="BEx759D1D5SXS5ELLZVBI0SXYUNF" localSheetId="16" hidden="1">#REF!</definedName>
    <definedName name="BEx759D1D5SXS5ELLZVBI0SXYUNF" hidden="1">#REF!</definedName>
    <definedName name="BEx75DPEQTX055IZ2L8UVLJOT1DD" localSheetId="19" hidden="1">#REF!</definedName>
    <definedName name="BEx75DPEQTX055IZ2L8UVLJOT1DD" localSheetId="27" hidden="1">#REF!</definedName>
    <definedName name="BEx75DPEQTX055IZ2L8UVLJOT1DD" localSheetId="18" hidden="1">#REF!</definedName>
    <definedName name="BEx75DPEQTX055IZ2L8UVLJOT1DD" localSheetId="30" hidden="1">#REF!</definedName>
    <definedName name="BEx75DPEQTX055IZ2L8UVLJOT1DD" localSheetId="4" hidden="1">#REF!</definedName>
    <definedName name="BEx75DPEQTX055IZ2L8UVLJOT1DD" localSheetId="14" hidden="1">#REF!</definedName>
    <definedName name="BEx75DPEQTX055IZ2L8UVLJOT1DD" localSheetId="6" hidden="1">#REF!</definedName>
    <definedName name="BEx75DPEQTX055IZ2L8UVLJOT1DD" localSheetId="7" hidden="1">#REF!</definedName>
    <definedName name="BEx75DPEQTX055IZ2L8UVLJOT1DD" localSheetId="8" hidden="1">#REF!</definedName>
    <definedName name="BEx75DPEQTX055IZ2L8UVLJOT1DD" localSheetId="9" hidden="1">#REF!</definedName>
    <definedName name="BEx75DPEQTX055IZ2L8UVLJOT1DD" localSheetId="10" hidden="1">#REF!</definedName>
    <definedName name="BEx75DPEQTX055IZ2L8UVLJOT1DD" localSheetId="11" hidden="1">#REF!</definedName>
    <definedName name="BEx75DPEQTX055IZ2L8UVLJOT1DD" localSheetId="12" hidden="1">#REF!</definedName>
    <definedName name="BEx75DPEQTX055IZ2L8UVLJOT1DD" localSheetId="13" hidden="1">#REF!</definedName>
    <definedName name="BEx75DPEQTX055IZ2L8UVLJOT1DD" localSheetId="17" hidden="1">#REF!</definedName>
    <definedName name="BEx75DPEQTX055IZ2L8UVLJOT1DD" localSheetId="16" hidden="1">#REF!</definedName>
    <definedName name="BEx75DPEQTX055IZ2L8UVLJOT1DD" hidden="1">#REF!</definedName>
    <definedName name="BEx75GJZSZHUDN6OOAGQYFUDA2LP" localSheetId="19" hidden="1">#REF!</definedName>
    <definedName name="BEx75GJZSZHUDN6OOAGQYFUDA2LP" localSheetId="27" hidden="1">#REF!</definedName>
    <definedName name="BEx75GJZSZHUDN6OOAGQYFUDA2LP" localSheetId="18" hidden="1">#REF!</definedName>
    <definedName name="BEx75GJZSZHUDN6OOAGQYFUDA2LP" localSheetId="30" hidden="1">#REF!</definedName>
    <definedName name="BEx75GJZSZHUDN6OOAGQYFUDA2LP" localSheetId="4" hidden="1">#REF!</definedName>
    <definedName name="BEx75GJZSZHUDN6OOAGQYFUDA2LP" localSheetId="14" hidden="1">#REF!</definedName>
    <definedName name="BEx75GJZSZHUDN6OOAGQYFUDA2LP" localSheetId="6" hidden="1">#REF!</definedName>
    <definedName name="BEx75GJZSZHUDN6OOAGQYFUDA2LP" localSheetId="7" hidden="1">#REF!</definedName>
    <definedName name="BEx75GJZSZHUDN6OOAGQYFUDA2LP" localSheetId="8" hidden="1">#REF!</definedName>
    <definedName name="BEx75GJZSZHUDN6OOAGQYFUDA2LP" localSheetId="9" hidden="1">#REF!</definedName>
    <definedName name="BEx75GJZSZHUDN6OOAGQYFUDA2LP" localSheetId="10" hidden="1">#REF!</definedName>
    <definedName name="BEx75GJZSZHUDN6OOAGQYFUDA2LP" localSheetId="11" hidden="1">#REF!</definedName>
    <definedName name="BEx75GJZSZHUDN6OOAGQYFUDA2LP" localSheetId="12" hidden="1">#REF!</definedName>
    <definedName name="BEx75GJZSZHUDN6OOAGQYFUDA2LP" localSheetId="13" hidden="1">#REF!</definedName>
    <definedName name="BEx75GJZSZHUDN6OOAGQYFUDA2LP" localSheetId="17" hidden="1">#REF!</definedName>
    <definedName name="BEx75GJZSZHUDN6OOAGQYFUDA2LP" localSheetId="16" hidden="1">#REF!</definedName>
    <definedName name="BEx75GJZSZHUDN6OOAGQYFUDA2LP" hidden="1">#REF!</definedName>
    <definedName name="BEx75HGCCV5K4UCJWYV8EV9AG5YT" localSheetId="19" hidden="1">#REF!</definedName>
    <definedName name="BEx75HGCCV5K4UCJWYV8EV9AG5YT" localSheetId="27" hidden="1">#REF!</definedName>
    <definedName name="BEx75HGCCV5K4UCJWYV8EV9AG5YT" localSheetId="18" hidden="1">#REF!</definedName>
    <definedName name="BEx75HGCCV5K4UCJWYV8EV9AG5YT" localSheetId="30" hidden="1">#REF!</definedName>
    <definedName name="BEx75HGCCV5K4UCJWYV8EV9AG5YT" localSheetId="4" hidden="1">#REF!</definedName>
    <definedName name="BEx75HGCCV5K4UCJWYV8EV9AG5YT" localSheetId="14" hidden="1">#REF!</definedName>
    <definedName name="BEx75HGCCV5K4UCJWYV8EV9AG5YT" localSheetId="6" hidden="1">#REF!</definedName>
    <definedName name="BEx75HGCCV5K4UCJWYV8EV9AG5YT" localSheetId="7" hidden="1">#REF!</definedName>
    <definedName name="BEx75HGCCV5K4UCJWYV8EV9AG5YT" localSheetId="8" hidden="1">#REF!</definedName>
    <definedName name="BEx75HGCCV5K4UCJWYV8EV9AG5YT" localSheetId="9" hidden="1">#REF!</definedName>
    <definedName name="BEx75HGCCV5K4UCJWYV8EV9AG5YT" localSheetId="10" hidden="1">#REF!</definedName>
    <definedName name="BEx75HGCCV5K4UCJWYV8EV9AG5YT" localSheetId="11" hidden="1">#REF!</definedName>
    <definedName name="BEx75HGCCV5K4UCJWYV8EV9AG5YT" localSheetId="12" hidden="1">#REF!</definedName>
    <definedName name="BEx75HGCCV5K4UCJWYV8EV9AG5YT" localSheetId="13" hidden="1">#REF!</definedName>
    <definedName name="BEx75HGCCV5K4UCJWYV8EV9AG5YT" localSheetId="17" hidden="1">#REF!</definedName>
    <definedName name="BEx75HGCCV5K4UCJWYV8EV9AG5YT" localSheetId="16" hidden="1">#REF!</definedName>
    <definedName name="BEx75HGCCV5K4UCJWYV8EV9AG5YT" hidden="1">#REF!</definedName>
    <definedName name="BEx75PZT8TY5P13U978NVBUXKHT4" localSheetId="19" hidden="1">#REF!</definedName>
    <definedName name="BEx75PZT8TY5P13U978NVBUXKHT4" localSheetId="27" hidden="1">#REF!</definedName>
    <definedName name="BEx75PZT8TY5P13U978NVBUXKHT4" localSheetId="18" hidden="1">#REF!</definedName>
    <definedName name="BEx75PZT8TY5P13U978NVBUXKHT4" localSheetId="30" hidden="1">#REF!</definedName>
    <definedName name="BEx75PZT8TY5P13U978NVBUXKHT4" localSheetId="4" hidden="1">#REF!</definedName>
    <definedName name="BEx75PZT8TY5P13U978NVBUXKHT4" localSheetId="14" hidden="1">#REF!</definedName>
    <definedName name="BEx75PZT8TY5P13U978NVBUXKHT4" localSheetId="6" hidden="1">#REF!</definedName>
    <definedName name="BEx75PZT8TY5P13U978NVBUXKHT4" localSheetId="7" hidden="1">#REF!</definedName>
    <definedName name="BEx75PZT8TY5P13U978NVBUXKHT4" localSheetId="8" hidden="1">#REF!</definedName>
    <definedName name="BEx75PZT8TY5P13U978NVBUXKHT4" localSheetId="9" hidden="1">#REF!</definedName>
    <definedName name="BEx75PZT8TY5P13U978NVBUXKHT4" localSheetId="10" hidden="1">#REF!</definedName>
    <definedName name="BEx75PZT8TY5P13U978NVBUXKHT4" localSheetId="11" hidden="1">#REF!</definedName>
    <definedName name="BEx75PZT8TY5P13U978NVBUXKHT4" localSheetId="12" hidden="1">#REF!</definedName>
    <definedName name="BEx75PZT8TY5P13U978NVBUXKHT4" localSheetId="13" hidden="1">#REF!</definedName>
    <definedName name="BEx75PZT8TY5P13U978NVBUXKHT4" localSheetId="17" hidden="1">#REF!</definedName>
    <definedName name="BEx75PZT8TY5P13U978NVBUXKHT4" localSheetId="16" hidden="1">#REF!</definedName>
    <definedName name="BEx75PZT8TY5P13U978NVBUXKHT4" hidden="1">#REF!</definedName>
    <definedName name="BEx75T55F7GML8V1DMWL26WRT006" localSheetId="19" hidden="1">#REF!</definedName>
    <definedName name="BEx75T55F7GML8V1DMWL26WRT006" localSheetId="27" hidden="1">#REF!</definedName>
    <definedName name="BEx75T55F7GML8V1DMWL26WRT006" localSheetId="18" hidden="1">#REF!</definedName>
    <definedName name="BEx75T55F7GML8V1DMWL26WRT006" localSheetId="30" hidden="1">#REF!</definedName>
    <definedName name="BEx75T55F7GML8V1DMWL26WRT006" localSheetId="4" hidden="1">#REF!</definedName>
    <definedName name="BEx75T55F7GML8V1DMWL26WRT006" localSheetId="14" hidden="1">#REF!</definedName>
    <definedName name="BEx75T55F7GML8V1DMWL26WRT006" localSheetId="6" hidden="1">#REF!</definedName>
    <definedName name="BEx75T55F7GML8V1DMWL26WRT006" localSheetId="7" hidden="1">#REF!</definedName>
    <definedName name="BEx75T55F7GML8V1DMWL26WRT006" localSheetId="8" hidden="1">#REF!</definedName>
    <definedName name="BEx75T55F7GML8V1DMWL26WRT006" localSheetId="9" hidden="1">#REF!</definedName>
    <definedName name="BEx75T55F7GML8V1DMWL26WRT006" localSheetId="10" hidden="1">#REF!</definedName>
    <definedName name="BEx75T55F7GML8V1DMWL26WRT006" localSheetId="11" hidden="1">#REF!</definedName>
    <definedName name="BEx75T55F7GML8V1DMWL26WRT006" localSheetId="12" hidden="1">#REF!</definedName>
    <definedName name="BEx75T55F7GML8V1DMWL26WRT006" localSheetId="13" hidden="1">#REF!</definedName>
    <definedName name="BEx75T55F7GML8V1DMWL26WRT006" localSheetId="17" hidden="1">#REF!</definedName>
    <definedName name="BEx75T55F7GML8V1DMWL26WRT006" localSheetId="16" hidden="1">#REF!</definedName>
    <definedName name="BEx75T55F7GML8V1DMWL26WRT006" hidden="1">#REF!</definedName>
    <definedName name="BEx75VJGR07JY6UUWURQ4PJ29UKC" localSheetId="19" hidden="1">#REF!</definedName>
    <definedName name="BEx75VJGR07JY6UUWURQ4PJ29UKC" localSheetId="27" hidden="1">#REF!</definedName>
    <definedName name="BEx75VJGR07JY6UUWURQ4PJ29UKC" localSheetId="18" hidden="1">#REF!</definedName>
    <definedName name="BEx75VJGR07JY6UUWURQ4PJ29UKC" localSheetId="30" hidden="1">#REF!</definedName>
    <definedName name="BEx75VJGR07JY6UUWURQ4PJ29UKC" localSheetId="4" hidden="1">#REF!</definedName>
    <definedName name="BEx75VJGR07JY6UUWURQ4PJ29UKC" localSheetId="14" hidden="1">#REF!</definedName>
    <definedName name="BEx75VJGR07JY6UUWURQ4PJ29UKC" localSheetId="6" hidden="1">#REF!</definedName>
    <definedName name="BEx75VJGR07JY6UUWURQ4PJ29UKC" localSheetId="7" hidden="1">#REF!</definedName>
    <definedName name="BEx75VJGR07JY6UUWURQ4PJ29UKC" localSheetId="8" hidden="1">#REF!</definedName>
    <definedName name="BEx75VJGR07JY6UUWURQ4PJ29UKC" localSheetId="9" hidden="1">#REF!</definedName>
    <definedName name="BEx75VJGR07JY6UUWURQ4PJ29UKC" localSheetId="10" hidden="1">#REF!</definedName>
    <definedName name="BEx75VJGR07JY6UUWURQ4PJ29UKC" localSheetId="11" hidden="1">#REF!</definedName>
    <definedName name="BEx75VJGR07JY6UUWURQ4PJ29UKC" localSheetId="12" hidden="1">#REF!</definedName>
    <definedName name="BEx75VJGR07JY6UUWURQ4PJ29UKC" localSheetId="13" hidden="1">#REF!</definedName>
    <definedName name="BEx75VJGR07JY6UUWURQ4PJ29UKC" localSheetId="17" hidden="1">#REF!</definedName>
    <definedName name="BEx75VJGR07JY6UUWURQ4PJ29UKC" localSheetId="16" hidden="1">#REF!</definedName>
    <definedName name="BEx75VJGR07JY6UUWURQ4PJ29UKC" hidden="1">#REF!</definedName>
    <definedName name="BEx7696AZUPB1PK30JJQUWUELQPJ" localSheetId="19" hidden="1">#REF!</definedName>
    <definedName name="BEx7696AZUPB1PK30JJQUWUELQPJ" localSheetId="27" hidden="1">#REF!</definedName>
    <definedName name="BEx7696AZUPB1PK30JJQUWUELQPJ" localSheetId="18" hidden="1">#REF!</definedName>
    <definedName name="BEx7696AZUPB1PK30JJQUWUELQPJ" localSheetId="30" hidden="1">#REF!</definedName>
    <definedName name="BEx7696AZUPB1PK30JJQUWUELQPJ" localSheetId="4" hidden="1">#REF!</definedName>
    <definedName name="BEx7696AZUPB1PK30JJQUWUELQPJ" localSheetId="14" hidden="1">#REF!</definedName>
    <definedName name="BEx7696AZUPB1PK30JJQUWUELQPJ" localSheetId="6" hidden="1">#REF!</definedName>
    <definedName name="BEx7696AZUPB1PK30JJQUWUELQPJ" localSheetId="7" hidden="1">#REF!</definedName>
    <definedName name="BEx7696AZUPB1PK30JJQUWUELQPJ" localSheetId="8" hidden="1">#REF!</definedName>
    <definedName name="BEx7696AZUPB1PK30JJQUWUELQPJ" localSheetId="9" hidden="1">#REF!</definedName>
    <definedName name="BEx7696AZUPB1PK30JJQUWUELQPJ" localSheetId="10" hidden="1">#REF!</definedName>
    <definedName name="BEx7696AZUPB1PK30JJQUWUELQPJ" localSheetId="11" hidden="1">#REF!</definedName>
    <definedName name="BEx7696AZUPB1PK30JJQUWUELQPJ" localSheetId="12" hidden="1">#REF!</definedName>
    <definedName name="BEx7696AZUPB1PK30JJQUWUELQPJ" localSheetId="13" hidden="1">#REF!</definedName>
    <definedName name="BEx7696AZUPB1PK30JJQUWUELQPJ" localSheetId="17" hidden="1">#REF!</definedName>
    <definedName name="BEx7696AZUPB1PK30JJQUWUELQPJ" localSheetId="16" hidden="1">#REF!</definedName>
    <definedName name="BEx7696AZUPB1PK30JJQUWUELQPJ" hidden="1">#REF!</definedName>
    <definedName name="BEx76PNR8S4T4VUQS0KU58SEX0VN" localSheetId="19" hidden="1">#REF!</definedName>
    <definedName name="BEx76PNR8S4T4VUQS0KU58SEX0VN" localSheetId="27" hidden="1">#REF!</definedName>
    <definedName name="BEx76PNR8S4T4VUQS0KU58SEX0VN" localSheetId="18" hidden="1">#REF!</definedName>
    <definedName name="BEx76PNR8S4T4VUQS0KU58SEX0VN" localSheetId="30" hidden="1">#REF!</definedName>
    <definedName name="BEx76PNR8S4T4VUQS0KU58SEX0VN" localSheetId="4" hidden="1">#REF!</definedName>
    <definedName name="BEx76PNR8S4T4VUQS0KU58SEX0VN" localSheetId="14" hidden="1">#REF!</definedName>
    <definedName name="BEx76PNR8S4T4VUQS0KU58SEX0VN" localSheetId="6" hidden="1">#REF!</definedName>
    <definedName name="BEx76PNR8S4T4VUQS0KU58SEX0VN" localSheetId="7" hidden="1">#REF!</definedName>
    <definedName name="BEx76PNR8S4T4VUQS0KU58SEX0VN" localSheetId="8" hidden="1">#REF!</definedName>
    <definedName name="BEx76PNR8S4T4VUQS0KU58SEX0VN" localSheetId="9" hidden="1">#REF!</definedName>
    <definedName name="BEx76PNR8S4T4VUQS0KU58SEX0VN" localSheetId="10" hidden="1">#REF!</definedName>
    <definedName name="BEx76PNR8S4T4VUQS0KU58SEX0VN" localSheetId="11" hidden="1">#REF!</definedName>
    <definedName name="BEx76PNR8S4T4VUQS0KU58SEX0VN" localSheetId="12" hidden="1">#REF!</definedName>
    <definedName name="BEx76PNR8S4T4VUQS0KU58SEX0VN" localSheetId="13" hidden="1">#REF!</definedName>
    <definedName name="BEx76PNR8S4T4VUQS0KU58SEX0VN" localSheetId="17" hidden="1">#REF!</definedName>
    <definedName name="BEx76PNR8S4T4VUQS0KU58SEX0VN" localSheetId="16" hidden="1">#REF!</definedName>
    <definedName name="BEx76PNR8S4T4VUQS0KU58SEX0VN" hidden="1">#REF!</definedName>
    <definedName name="BEx76YY7ODSIKDD9VDF9TLTDM18I" localSheetId="19" hidden="1">#REF!</definedName>
    <definedName name="BEx76YY7ODSIKDD9VDF9TLTDM18I" localSheetId="27" hidden="1">#REF!</definedName>
    <definedName name="BEx76YY7ODSIKDD9VDF9TLTDM18I" localSheetId="18" hidden="1">#REF!</definedName>
    <definedName name="BEx76YY7ODSIKDD9VDF9TLTDM18I" localSheetId="30" hidden="1">#REF!</definedName>
    <definedName name="BEx76YY7ODSIKDD9VDF9TLTDM18I" localSheetId="4" hidden="1">#REF!</definedName>
    <definedName name="BEx76YY7ODSIKDD9VDF9TLTDM18I" localSheetId="14" hidden="1">#REF!</definedName>
    <definedName name="BEx76YY7ODSIKDD9VDF9TLTDM18I" localSheetId="6" hidden="1">#REF!</definedName>
    <definedName name="BEx76YY7ODSIKDD9VDF9TLTDM18I" localSheetId="7" hidden="1">#REF!</definedName>
    <definedName name="BEx76YY7ODSIKDD9VDF9TLTDM18I" localSheetId="8" hidden="1">#REF!</definedName>
    <definedName name="BEx76YY7ODSIKDD9VDF9TLTDM18I" localSheetId="9" hidden="1">#REF!</definedName>
    <definedName name="BEx76YY7ODSIKDD9VDF9TLTDM18I" localSheetId="10" hidden="1">#REF!</definedName>
    <definedName name="BEx76YY7ODSIKDD9VDF9TLTDM18I" localSheetId="11" hidden="1">#REF!</definedName>
    <definedName name="BEx76YY7ODSIKDD9VDF9TLTDM18I" localSheetId="12" hidden="1">#REF!</definedName>
    <definedName name="BEx76YY7ODSIKDD9VDF9TLTDM18I" localSheetId="13" hidden="1">#REF!</definedName>
    <definedName name="BEx76YY7ODSIKDD9VDF9TLTDM18I" localSheetId="17" hidden="1">#REF!</definedName>
    <definedName name="BEx76YY7ODSIKDD9VDF9TLTDM18I" localSheetId="16" hidden="1">#REF!</definedName>
    <definedName name="BEx76YY7ODSIKDD9VDF9TLTDM18I" hidden="1">#REF!</definedName>
    <definedName name="BEx7705E86I9B7DTKMMJMAFSYMUL" localSheetId="19" hidden="1">#REF!</definedName>
    <definedName name="BEx7705E86I9B7DTKMMJMAFSYMUL" localSheetId="27" hidden="1">#REF!</definedName>
    <definedName name="BEx7705E86I9B7DTKMMJMAFSYMUL" localSheetId="18" hidden="1">#REF!</definedName>
    <definedName name="BEx7705E86I9B7DTKMMJMAFSYMUL" localSheetId="30" hidden="1">#REF!</definedName>
    <definedName name="BEx7705E86I9B7DTKMMJMAFSYMUL" localSheetId="4" hidden="1">#REF!</definedName>
    <definedName name="BEx7705E86I9B7DTKMMJMAFSYMUL" localSheetId="14" hidden="1">#REF!</definedName>
    <definedName name="BEx7705E86I9B7DTKMMJMAFSYMUL" localSheetId="6" hidden="1">#REF!</definedName>
    <definedName name="BEx7705E86I9B7DTKMMJMAFSYMUL" localSheetId="7" hidden="1">#REF!</definedName>
    <definedName name="BEx7705E86I9B7DTKMMJMAFSYMUL" localSheetId="8" hidden="1">#REF!</definedName>
    <definedName name="BEx7705E86I9B7DTKMMJMAFSYMUL" localSheetId="9" hidden="1">#REF!</definedName>
    <definedName name="BEx7705E86I9B7DTKMMJMAFSYMUL" localSheetId="10" hidden="1">#REF!</definedName>
    <definedName name="BEx7705E86I9B7DTKMMJMAFSYMUL" localSheetId="11" hidden="1">#REF!</definedName>
    <definedName name="BEx7705E86I9B7DTKMMJMAFSYMUL" localSheetId="12" hidden="1">#REF!</definedName>
    <definedName name="BEx7705E86I9B7DTKMMJMAFSYMUL" localSheetId="13" hidden="1">#REF!</definedName>
    <definedName name="BEx7705E86I9B7DTKMMJMAFSYMUL" localSheetId="17" hidden="1">#REF!</definedName>
    <definedName name="BEx7705E86I9B7DTKMMJMAFSYMUL" localSheetId="16" hidden="1">#REF!</definedName>
    <definedName name="BEx7705E86I9B7DTKMMJMAFSYMUL" hidden="1">#REF!</definedName>
    <definedName name="BEx7741OUGLA0WJQLQRUJSL4DE00" localSheetId="19" hidden="1">#REF!</definedName>
    <definedName name="BEx7741OUGLA0WJQLQRUJSL4DE00" localSheetId="27" hidden="1">#REF!</definedName>
    <definedName name="BEx7741OUGLA0WJQLQRUJSL4DE00" localSheetId="18" hidden="1">#REF!</definedName>
    <definedName name="BEx7741OUGLA0WJQLQRUJSL4DE00" localSheetId="30" hidden="1">#REF!</definedName>
    <definedName name="BEx7741OUGLA0WJQLQRUJSL4DE00" localSheetId="4" hidden="1">#REF!</definedName>
    <definedName name="BEx7741OUGLA0WJQLQRUJSL4DE00" localSheetId="14" hidden="1">#REF!</definedName>
    <definedName name="BEx7741OUGLA0WJQLQRUJSL4DE00" localSheetId="6" hidden="1">#REF!</definedName>
    <definedName name="BEx7741OUGLA0WJQLQRUJSL4DE00" localSheetId="7" hidden="1">#REF!</definedName>
    <definedName name="BEx7741OUGLA0WJQLQRUJSL4DE00" localSheetId="8" hidden="1">#REF!</definedName>
    <definedName name="BEx7741OUGLA0WJQLQRUJSL4DE00" localSheetId="9" hidden="1">#REF!</definedName>
    <definedName name="BEx7741OUGLA0WJQLQRUJSL4DE00" localSheetId="10" hidden="1">#REF!</definedName>
    <definedName name="BEx7741OUGLA0WJQLQRUJSL4DE00" localSheetId="11" hidden="1">#REF!</definedName>
    <definedName name="BEx7741OUGLA0WJQLQRUJSL4DE00" localSheetId="12" hidden="1">#REF!</definedName>
    <definedName name="BEx7741OUGLA0WJQLQRUJSL4DE00" localSheetId="13" hidden="1">#REF!</definedName>
    <definedName name="BEx7741OUGLA0WJQLQRUJSL4DE00" localSheetId="17" hidden="1">#REF!</definedName>
    <definedName name="BEx7741OUGLA0WJQLQRUJSL4DE00" localSheetId="16" hidden="1">#REF!</definedName>
    <definedName name="BEx7741OUGLA0WJQLQRUJSL4DE00" hidden="1">#REF!</definedName>
    <definedName name="BEx774N83DXLJZ54Q42PWIJZ2DN1" localSheetId="19" hidden="1">#REF!</definedName>
    <definedName name="BEx774N83DXLJZ54Q42PWIJZ2DN1" localSheetId="27" hidden="1">#REF!</definedName>
    <definedName name="BEx774N83DXLJZ54Q42PWIJZ2DN1" localSheetId="18" hidden="1">#REF!</definedName>
    <definedName name="BEx774N83DXLJZ54Q42PWIJZ2DN1" localSheetId="30" hidden="1">#REF!</definedName>
    <definedName name="BEx774N83DXLJZ54Q42PWIJZ2DN1" localSheetId="4" hidden="1">#REF!</definedName>
    <definedName name="BEx774N83DXLJZ54Q42PWIJZ2DN1" localSheetId="14" hidden="1">#REF!</definedName>
    <definedName name="BEx774N83DXLJZ54Q42PWIJZ2DN1" localSheetId="6" hidden="1">#REF!</definedName>
    <definedName name="BEx774N83DXLJZ54Q42PWIJZ2DN1" localSheetId="7" hidden="1">#REF!</definedName>
    <definedName name="BEx774N83DXLJZ54Q42PWIJZ2DN1" localSheetId="8" hidden="1">#REF!</definedName>
    <definedName name="BEx774N83DXLJZ54Q42PWIJZ2DN1" localSheetId="9" hidden="1">#REF!</definedName>
    <definedName name="BEx774N83DXLJZ54Q42PWIJZ2DN1" localSheetId="10" hidden="1">#REF!</definedName>
    <definedName name="BEx774N83DXLJZ54Q42PWIJZ2DN1" localSheetId="11" hidden="1">#REF!</definedName>
    <definedName name="BEx774N83DXLJZ54Q42PWIJZ2DN1" localSheetId="12" hidden="1">#REF!</definedName>
    <definedName name="BEx774N83DXLJZ54Q42PWIJZ2DN1" localSheetId="13" hidden="1">#REF!</definedName>
    <definedName name="BEx774N83DXLJZ54Q42PWIJZ2DN1" localSheetId="17" hidden="1">#REF!</definedName>
    <definedName name="BEx774N83DXLJZ54Q42PWIJZ2DN1" localSheetId="16" hidden="1">#REF!</definedName>
    <definedName name="BEx774N83DXLJZ54Q42PWIJZ2DN1" hidden="1">#REF!</definedName>
    <definedName name="BEx779QNIY3061ZV9BR462WKEGRW" localSheetId="19" hidden="1">#REF!</definedName>
    <definedName name="BEx779QNIY3061ZV9BR462WKEGRW" localSheetId="27" hidden="1">#REF!</definedName>
    <definedName name="BEx779QNIY3061ZV9BR462WKEGRW" localSheetId="18" hidden="1">#REF!</definedName>
    <definedName name="BEx779QNIY3061ZV9BR462WKEGRW" localSheetId="30" hidden="1">#REF!</definedName>
    <definedName name="BEx779QNIY3061ZV9BR462WKEGRW" localSheetId="4" hidden="1">#REF!</definedName>
    <definedName name="BEx779QNIY3061ZV9BR462WKEGRW" localSheetId="14" hidden="1">#REF!</definedName>
    <definedName name="BEx779QNIY3061ZV9BR462WKEGRW" localSheetId="6" hidden="1">#REF!</definedName>
    <definedName name="BEx779QNIY3061ZV9BR462WKEGRW" localSheetId="7" hidden="1">#REF!</definedName>
    <definedName name="BEx779QNIY3061ZV9BR462WKEGRW" localSheetId="8" hidden="1">#REF!</definedName>
    <definedName name="BEx779QNIY3061ZV9BR462WKEGRW" localSheetId="9" hidden="1">#REF!</definedName>
    <definedName name="BEx779QNIY3061ZV9BR462WKEGRW" localSheetId="10" hidden="1">#REF!</definedName>
    <definedName name="BEx779QNIY3061ZV9BR462WKEGRW" localSheetId="11" hidden="1">#REF!</definedName>
    <definedName name="BEx779QNIY3061ZV9BR462WKEGRW" localSheetId="12" hidden="1">#REF!</definedName>
    <definedName name="BEx779QNIY3061ZV9BR462WKEGRW" localSheetId="13" hidden="1">#REF!</definedName>
    <definedName name="BEx779QNIY3061ZV9BR462WKEGRW" localSheetId="17" hidden="1">#REF!</definedName>
    <definedName name="BEx779QNIY3061ZV9BR462WKEGRW" localSheetId="16" hidden="1">#REF!</definedName>
    <definedName name="BEx779QNIY3061ZV9BR462WKEGRW" hidden="1">#REF!</definedName>
    <definedName name="BEx77G19QU9A95CNHE6QMVSQR2T3" localSheetId="19" hidden="1">#REF!</definedName>
    <definedName name="BEx77G19QU9A95CNHE6QMVSQR2T3" localSheetId="27" hidden="1">#REF!</definedName>
    <definedName name="BEx77G19QU9A95CNHE6QMVSQR2T3" localSheetId="18" hidden="1">#REF!</definedName>
    <definedName name="BEx77G19QU9A95CNHE6QMVSQR2T3" localSheetId="30" hidden="1">#REF!</definedName>
    <definedName name="BEx77G19QU9A95CNHE6QMVSQR2T3" localSheetId="4" hidden="1">#REF!</definedName>
    <definedName name="BEx77G19QU9A95CNHE6QMVSQR2T3" localSheetId="14" hidden="1">#REF!</definedName>
    <definedName name="BEx77G19QU9A95CNHE6QMVSQR2T3" localSheetId="6" hidden="1">#REF!</definedName>
    <definedName name="BEx77G19QU9A95CNHE6QMVSQR2T3" localSheetId="7" hidden="1">#REF!</definedName>
    <definedName name="BEx77G19QU9A95CNHE6QMVSQR2T3" localSheetId="8" hidden="1">#REF!</definedName>
    <definedName name="BEx77G19QU9A95CNHE6QMVSQR2T3" localSheetId="9" hidden="1">#REF!</definedName>
    <definedName name="BEx77G19QU9A95CNHE6QMVSQR2T3" localSheetId="10" hidden="1">#REF!</definedName>
    <definedName name="BEx77G19QU9A95CNHE6QMVSQR2T3" localSheetId="11" hidden="1">#REF!</definedName>
    <definedName name="BEx77G19QU9A95CNHE6QMVSQR2T3" localSheetId="12" hidden="1">#REF!</definedName>
    <definedName name="BEx77G19QU9A95CNHE6QMVSQR2T3" localSheetId="13" hidden="1">#REF!</definedName>
    <definedName name="BEx77G19QU9A95CNHE6QMVSQR2T3" localSheetId="17" hidden="1">#REF!</definedName>
    <definedName name="BEx77G19QU9A95CNHE6QMVSQR2T3" localSheetId="16" hidden="1">#REF!</definedName>
    <definedName name="BEx77G19QU9A95CNHE6QMVSQR2T3" hidden="1">#REF!</definedName>
    <definedName name="BEx77P0S3GVMS7BJUL9OWUGJ1B02" localSheetId="19" hidden="1">#REF!</definedName>
    <definedName name="BEx77P0S3GVMS7BJUL9OWUGJ1B02" localSheetId="27" hidden="1">#REF!</definedName>
    <definedName name="BEx77P0S3GVMS7BJUL9OWUGJ1B02" localSheetId="18" hidden="1">#REF!</definedName>
    <definedName name="BEx77P0S3GVMS7BJUL9OWUGJ1B02" localSheetId="30" hidden="1">#REF!</definedName>
    <definedName name="BEx77P0S3GVMS7BJUL9OWUGJ1B02" localSheetId="4" hidden="1">#REF!</definedName>
    <definedName name="BEx77P0S3GVMS7BJUL9OWUGJ1B02" localSheetId="14" hidden="1">#REF!</definedName>
    <definedName name="BEx77P0S3GVMS7BJUL9OWUGJ1B02" localSheetId="6" hidden="1">#REF!</definedName>
    <definedName name="BEx77P0S3GVMS7BJUL9OWUGJ1B02" localSheetId="7" hidden="1">#REF!</definedName>
    <definedName name="BEx77P0S3GVMS7BJUL9OWUGJ1B02" localSheetId="8" hidden="1">#REF!</definedName>
    <definedName name="BEx77P0S3GVMS7BJUL9OWUGJ1B02" localSheetId="9" hidden="1">#REF!</definedName>
    <definedName name="BEx77P0S3GVMS7BJUL9OWUGJ1B02" localSheetId="10" hidden="1">#REF!</definedName>
    <definedName name="BEx77P0S3GVMS7BJUL9OWUGJ1B02" localSheetId="11" hidden="1">#REF!</definedName>
    <definedName name="BEx77P0S3GVMS7BJUL9OWUGJ1B02" localSheetId="12" hidden="1">#REF!</definedName>
    <definedName name="BEx77P0S3GVMS7BJUL9OWUGJ1B02" localSheetId="13" hidden="1">#REF!</definedName>
    <definedName name="BEx77P0S3GVMS7BJUL9OWUGJ1B02" localSheetId="17" hidden="1">#REF!</definedName>
    <definedName name="BEx77P0S3GVMS7BJUL9OWUGJ1B02" localSheetId="16" hidden="1">#REF!</definedName>
    <definedName name="BEx77P0S3GVMS7BJUL9OWUGJ1B02" hidden="1">#REF!</definedName>
    <definedName name="BEx77QDESURI6WW5582YXSK3A972" localSheetId="19" hidden="1">#REF!</definedName>
    <definedName name="BEx77QDESURI6WW5582YXSK3A972" localSheetId="27" hidden="1">#REF!</definedName>
    <definedName name="BEx77QDESURI6WW5582YXSK3A972" localSheetId="18" hidden="1">#REF!</definedName>
    <definedName name="BEx77QDESURI6WW5582YXSK3A972" localSheetId="30" hidden="1">#REF!</definedName>
    <definedName name="BEx77QDESURI6WW5582YXSK3A972" localSheetId="4" hidden="1">#REF!</definedName>
    <definedName name="BEx77QDESURI6WW5582YXSK3A972" localSheetId="14" hidden="1">#REF!</definedName>
    <definedName name="BEx77QDESURI6WW5582YXSK3A972" localSheetId="6" hidden="1">#REF!</definedName>
    <definedName name="BEx77QDESURI6WW5582YXSK3A972" localSheetId="7" hidden="1">#REF!</definedName>
    <definedName name="BEx77QDESURI6WW5582YXSK3A972" localSheetId="8" hidden="1">#REF!</definedName>
    <definedName name="BEx77QDESURI6WW5582YXSK3A972" localSheetId="9" hidden="1">#REF!</definedName>
    <definedName name="BEx77QDESURI6WW5582YXSK3A972" localSheetId="10" hidden="1">#REF!</definedName>
    <definedName name="BEx77QDESURI6WW5582YXSK3A972" localSheetId="11" hidden="1">#REF!</definedName>
    <definedName name="BEx77QDESURI6WW5582YXSK3A972" localSheetId="12" hidden="1">#REF!</definedName>
    <definedName name="BEx77QDESURI6WW5582YXSK3A972" localSheetId="13" hidden="1">#REF!</definedName>
    <definedName name="BEx77QDESURI6WW5582YXSK3A972" localSheetId="17" hidden="1">#REF!</definedName>
    <definedName name="BEx77QDESURI6WW5582YXSK3A972" localSheetId="16" hidden="1">#REF!</definedName>
    <definedName name="BEx77QDESURI6WW5582YXSK3A972" hidden="1">#REF!</definedName>
    <definedName name="BEx77VBI9XOPFHKEWU5EHQ9J675Y" localSheetId="19" hidden="1">#REF!</definedName>
    <definedName name="BEx77VBI9XOPFHKEWU5EHQ9J675Y" localSheetId="27" hidden="1">#REF!</definedName>
    <definedName name="BEx77VBI9XOPFHKEWU5EHQ9J675Y" localSheetId="18" hidden="1">#REF!</definedName>
    <definedName name="BEx77VBI9XOPFHKEWU5EHQ9J675Y" localSheetId="30" hidden="1">#REF!</definedName>
    <definedName name="BEx77VBI9XOPFHKEWU5EHQ9J675Y" localSheetId="4" hidden="1">#REF!</definedName>
    <definedName name="BEx77VBI9XOPFHKEWU5EHQ9J675Y" localSheetId="14" hidden="1">#REF!</definedName>
    <definedName name="BEx77VBI9XOPFHKEWU5EHQ9J675Y" localSheetId="6" hidden="1">#REF!</definedName>
    <definedName name="BEx77VBI9XOPFHKEWU5EHQ9J675Y" localSheetId="7" hidden="1">#REF!</definedName>
    <definedName name="BEx77VBI9XOPFHKEWU5EHQ9J675Y" localSheetId="8" hidden="1">#REF!</definedName>
    <definedName name="BEx77VBI9XOPFHKEWU5EHQ9J675Y" localSheetId="9" hidden="1">#REF!</definedName>
    <definedName name="BEx77VBI9XOPFHKEWU5EHQ9J675Y" localSheetId="10" hidden="1">#REF!</definedName>
    <definedName name="BEx77VBI9XOPFHKEWU5EHQ9J675Y" localSheetId="11" hidden="1">#REF!</definedName>
    <definedName name="BEx77VBI9XOPFHKEWU5EHQ9J675Y" localSheetId="12" hidden="1">#REF!</definedName>
    <definedName name="BEx77VBI9XOPFHKEWU5EHQ9J675Y" localSheetId="13" hidden="1">#REF!</definedName>
    <definedName name="BEx77VBI9XOPFHKEWU5EHQ9J675Y" localSheetId="17" hidden="1">#REF!</definedName>
    <definedName name="BEx77VBI9XOPFHKEWU5EHQ9J675Y" localSheetId="16" hidden="1">#REF!</definedName>
    <definedName name="BEx77VBI9XOPFHKEWU5EHQ9J675Y" hidden="1">#REF!</definedName>
    <definedName name="BEx7809GQOCLHSNH95VOYIX7P1TV" localSheetId="19" hidden="1">#REF!</definedName>
    <definedName name="BEx7809GQOCLHSNH95VOYIX7P1TV" localSheetId="27" hidden="1">#REF!</definedName>
    <definedName name="BEx7809GQOCLHSNH95VOYIX7P1TV" localSheetId="18" hidden="1">#REF!</definedName>
    <definedName name="BEx7809GQOCLHSNH95VOYIX7P1TV" localSheetId="30" hidden="1">#REF!</definedName>
    <definedName name="BEx7809GQOCLHSNH95VOYIX7P1TV" localSheetId="4" hidden="1">#REF!</definedName>
    <definedName name="BEx7809GQOCLHSNH95VOYIX7P1TV" localSheetId="14" hidden="1">#REF!</definedName>
    <definedName name="BEx7809GQOCLHSNH95VOYIX7P1TV" localSheetId="6" hidden="1">#REF!</definedName>
    <definedName name="BEx7809GQOCLHSNH95VOYIX7P1TV" localSheetId="7" hidden="1">#REF!</definedName>
    <definedName name="BEx7809GQOCLHSNH95VOYIX7P1TV" localSheetId="8" hidden="1">#REF!</definedName>
    <definedName name="BEx7809GQOCLHSNH95VOYIX7P1TV" localSheetId="9" hidden="1">#REF!</definedName>
    <definedName name="BEx7809GQOCLHSNH95VOYIX7P1TV" localSheetId="10" hidden="1">#REF!</definedName>
    <definedName name="BEx7809GQOCLHSNH95VOYIX7P1TV" localSheetId="11" hidden="1">#REF!</definedName>
    <definedName name="BEx7809GQOCLHSNH95VOYIX7P1TV" localSheetId="12" hidden="1">#REF!</definedName>
    <definedName name="BEx7809GQOCLHSNH95VOYIX7P1TV" localSheetId="13" hidden="1">#REF!</definedName>
    <definedName name="BEx7809GQOCLHSNH95VOYIX7P1TV" localSheetId="17" hidden="1">#REF!</definedName>
    <definedName name="BEx7809GQOCLHSNH95VOYIX7P1TV" localSheetId="16" hidden="1">#REF!</definedName>
    <definedName name="BEx7809GQOCLHSNH95VOYIX7P1TV" hidden="1">#REF!</definedName>
    <definedName name="BEx780K8XAXUHGVZGZWQ74DK4CI3" localSheetId="19" hidden="1">#REF!</definedName>
    <definedName name="BEx780K8XAXUHGVZGZWQ74DK4CI3" localSheetId="27" hidden="1">#REF!</definedName>
    <definedName name="BEx780K8XAXUHGVZGZWQ74DK4CI3" localSheetId="18" hidden="1">#REF!</definedName>
    <definedName name="BEx780K8XAXUHGVZGZWQ74DK4CI3" localSheetId="30" hidden="1">#REF!</definedName>
    <definedName name="BEx780K8XAXUHGVZGZWQ74DK4CI3" localSheetId="4" hidden="1">#REF!</definedName>
    <definedName name="BEx780K8XAXUHGVZGZWQ74DK4CI3" localSheetId="14" hidden="1">#REF!</definedName>
    <definedName name="BEx780K8XAXUHGVZGZWQ74DK4CI3" localSheetId="6" hidden="1">#REF!</definedName>
    <definedName name="BEx780K8XAXUHGVZGZWQ74DK4CI3" localSheetId="7" hidden="1">#REF!</definedName>
    <definedName name="BEx780K8XAXUHGVZGZWQ74DK4CI3" localSheetId="8" hidden="1">#REF!</definedName>
    <definedName name="BEx780K8XAXUHGVZGZWQ74DK4CI3" localSheetId="9" hidden="1">#REF!</definedName>
    <definedName name="BEx780K8XAXUHGVZGZWQ74DK4CI3" localSheetId="10" hidden="1">#REF!</definedName>
    <definedName name="BEx780K8XAXUHGVZGZWQ74DK4CI3" localSheetId="11" hidden="1">#REF!</definedName>
    <definedName name="BEx780K8XAXUHGVZGZWQ74DK4CI3" localSheetId="12" hidden="1">#REF!</definedName>
    <definedName name="BEx780K8XAXUHGVZGZWQ74DK4CI3" localSheetId="13" hidden="1">#REF!</definedName>
    <definedName name="BEx780K8XAXUHGVZGZWQ74DK4CI3" localSheetId="17" hidden="1">#REF!</definedName>
    <definedName name="BEx780K8XAXUHGVZGZWQ74DK4CI3" localSheetId="16" hidden="1">#REF!</definedName>
    <definedName name="BEx780K8XAXUHGVZGZWQ74DK4CI3" hidden="1">#REF!</definedName>
    <definedName name="BEx78226TN58UE0CTY98YEDU0LSL" localSheetId="19" hidden="1">#REF!</definedName>
    <definedName name="BEx78226TN58UE0CTY98YEDU0LSL" localSheetId="27" hidden="1">#REF!</definedName>
    <definedName name="BEx78226TN58UE0CTY98YEDU0LSL" localSheetId="18" hidden="1">#REF!</definedName>
    <definedName name="BEx78226TN58UE0CTY98YEDU0LSL" localSheetId="30" hidden="1">#REF!</definedName>
    <definedName name="BEx78226TN58UE0CTY98YEDU0LSL" localSheetId="4" hidden="1">#REF!</definedName>
    <definedName name="BEx78226TN58UE0CTY98YEDU0LSL" localSheetId="14" hidden="1">#REF!</definedName>
    <definedName name="BEx78226TN58UE0CTY98YEDU0LSL" localSheetId="6" hidden="1">#REF!</definedName>
    <definedName name="BEx78226TN58UE0CTY98YEDU0LSL" localSheetId="7" hidden="1">#REF!</definedName>
    <definedName name="BEx78226TN58UE0CTY98YEDU0LSL" localSheetId="8" hidden="1">#REF!</definedName>
    <definedName name="BEx78226TN58UE0CTY98YEDU0LSL" localSheetId="9" hidden="1">#REF!</definedName>
    <definedName name="BEx78226TN58UE0CTY98YEDU0LSL" localSheetId="10" hidden="1">#REF!</definedName>
    <definedName name="BEx78226TN58UE0CTY98YEDU0LSL" localSheetId="11" hidden="1">#REF!</definedName>
    <definedName name="BEx78226TN58UE0CTY98YEDU0LSL" localSheetId="12" hidden="1">#REF!</definedName>
    <definedName name="BEx78226TN58UE0CTY98YEDU0LSL" localSheetId="13" hidden="1">#REF!</definedName>
    <definedName name="BEx78226TN58UE0CTY98YEDU0LSL" localSheetId="17" hidden="1">#REF!</definedName>
    <definedName name="BEx78226TN58UE0CTY98YEDU0LSL" localSheetId="16" hidden="1">#REF!</definedName>
    <definedName name="BEx78226TN58UE0CTY98YEDU0LSL" hidden="1">#REF!</definedName>
    <definedName name="BEx7881ZZBWHRAX6W2GY19J8MGEQ" localSheetId="19" hidden="1">#REF!</definedName>
    <definedName name="BEx7881ZZBWHRAX6W2GY19J8MGEQ" localSheetId="27" hidden="1">#REF!</definedName>
    <definedName name="BEx7881ZZBWHRAX6W2GY19J8MGEQ" localSheetId="18" hidden="1">#REF!</definedName>
    <definedName name="BEx7881ZZBWHRAX6W2GY19J8MGEQ" localSheetId="30" hidden="1">#REF!</definedName>
    <definedName name="BEx7881ZZBWHRAX6W2GY19J8MGEQ" localSheetId="4" hidden="1">#REF!</definedName>
    <definedName name="BEx7881ZZBWHRAX6W2GY19J8MGEQ" localSheetId="14" hidden="1">#REF!</definedName>
    <definedName name="BEx7881ZZBWHRAX6W2GY19J8MGEQ" localSheetId="6" hidden="1">#REF!</definedName>
    <definedName name="BEx7881ZZBWHRAX6W2GY19J8MGEQ" localSheetId="7" hidden="1">#REF!</definedName>
    <definedName name="BEx7881ZZBWHRAX6W2GY19J8MGEQ" localSheetId="8" hidden="1">#REF!</definedName>
    <definedName name="BEx7881ZZBWHRAX6W2GY19J8MGEQ" localSheetId="9" hidden="1">#REF!</definedName>
    <definedName name="BEx7881ZZBWHRAX6W2GY19J8MGEQ" localSheetId="10" hidden="1">#REF!</definedName>
    <definedName name="BEx7881ZZBWHRAX6W2GY19J8MGEQ" localSheetId="11" hidden="1">#REF!</definedName>
    <definedName name="BEx7881ZZBWHRAX6W2GY19J8MGEQ" localSheetId="12" hidden="1">#REF!</definedName>
    <definedName name="BEx7881ZZBWHRAX6W2GY19J8MGEQ" localSheetId="13" hidden="1">#REF!</definedName>
    <definedName name="BEx7881ZZBWHRAX6W2GY19J8MGEQ" localSheetId="17" hidden="1">#REF!</definedName>
    <definedName name="BEx7881ZZBWHRAX6W2GY19J8MGEQ" localSheetId="16" hidden="1">#REF!</definedName>
    <definedName name="BEx7881ZZBWHRAX6W2GY19J8MGEQ" hidden="1">#REF!</definedName>
    <definedName name="BEx78BSYINF85GYNSCIRD95PH86Q" localSheetId="19" hidden="1">#REF!</definedName>
    <definedName name="BEx78BSYINF85GYNSCIRD95PH86Q" localSheetId="27" hidden="1">#REF!</definedName>
    <definedName name="BEx78BSYINF85GYNSCIRD95PH86Q" localSheetId="18" hidden="1">#REF!</definedName>
    <definedName name="BEx78BSYINF85GYNSCIRD95PH86Q" localSheetId="30" hidden="1">#REF!</definedName>
    <definedName name="BEx78BSYINF85GYNSCIRD95PH86Q" localSheetId="4" hidden="1">#REF!</definedName>
    <definedName name="BEx78BSYINF85GYNSCIRD95PH86Q" localSheetId="14" hidden="1">#REF!</definedName>
    <definedName name="BEx78BSYINF85GYNSCIRD95PH86Q" localSheetId="6" hidden="1">#REF!</definedName>
    <definedName name="BEx78BSYINF85GYNSCIRD95PH86Q" localSheetId="7" hidden="1">#REF!</definedName>
    <definedName name="BEx78BSYINF85GYNSCIRD95PH86Q" localSheetId="8" hidden="1">#REF!</definedName>
    <definedName name="BEx78BSYINF85GYNSCIRD95PH86Q" localSheetId="9" hidden="1">#REF!</definedName>
    <definedName name="BEx78BSYINF85GYNSCIRD95PH86Q" localSheetId="10" hidden="1">#REF!</definedName>
    <definedName name="BEx78BSYINF85GYNSCIRD95PH86Q" localSheetId="11" hidden="1">#REF!</definedName>
    <definedName name="BEx78BSYINF85GYNSCIRD95PH86Q" localSheetId="12" hidden="1">#REF!</definedName>
    <definedName name="BEx78BSYINF85GYNSCIRD95PH86Q" localSheetId="13" hidden="1">#REF!</definedName>
    <definedName name="BEx78BSYINF85GYNSCIRD95PH86Q" localSheetId="17" hidden="1">#REF!</definedName>
    <definedName name="BEx78BSYINF85GYNSCIRD95PH86Q" localSheetId="16" hidden="1">#REF!</definedName>
    <definedName name="BEx78BSYINF85GYNSCIRD95PH86Q" hidden="1">#REF!</definedName>
    <definedName name="BEx78HHRIWDLHQX2LG0HWFRYEL1T" localSheetId="19" hidden="1">#REF!</definedName>
    <definedName name="BEx78HHRIWDLHQX2LG0HWFRYEL1T" localSheetId="27" hidden="1">#REF!</definedName>
    <definedName name="BEx78HHRIWDLHQX2LG0HWFRYEL1T" localSheetId="18" hidden="1">#REF!</definedName>
    <definedName name="BEx78HHRIWDLHQX2LG0HWFRYEL1T" localSheetId="30" hidden="1">#REF!</definedName>
    <definedName name="BEx78HHRIWDLHQX2LG0HWFRYEL1T" localSheetId="4" hidden="1">#REF!</definedName>
    <definedName name="BEx78HHRIWDLHQX2LG0HWFRYEL1T" localSheetId="14" hidden="1">#REF!</definedName>
    <definedName name="BEx78HHRIWDLHQX2LG0HWFRYEL1T" localSheetId="6" hidden="1">#REF!</definedName>
    <definedName name="BEx78HHRIWDLHQX2LG0HWFRYEL1T" localSheetId="7" hidden="1">#REF!</definedName>
    <definedName name="BEx78HHRIWDLHQX2LG0HWFRYEL1T" localSheetId="8" hidden="1">#REF!</definedName>
    <definedName name="BEx78HHRIWDLHQX2LG0HWFRYEL1T" localSheetId="9" hidden="1">#REF!</definedName>
    <definedName name="BEx78HHRIWDLHQX2LG0HWFRYEL1T" localSheetId="10" hidden="1">#REF!</definedName>
    <definedName name="BEx78HHRIWDLHQX2LG0HWFRYEL1T" localSheetId="11" hidden="1">#REF!</definedName>
    <definedName name="BEx78HHRIWDLHQX2LG0HWFRYEL1T" localSheetId="12" hidden="1">#REF!</definedName>
    <definedName name="BEx78HHRIWDLHQX2LG0HWFRYEL1T" localSheetId="13" hidden="1">#REF!</definedName>
    <definedName name="BEx78HHRIWDLHQX2LG0HWFRYEL1T" localSheetId="17" hidden="1">#REF!</definedName>
    <definedName name="BEx78HHRIWDLHQX2LG0HWFRYEL1T" localSheetId="16" hidden="1">#REF!</definedName>
    <definedName name="BEx78HHRIWDLHQX2LG0HWFRYEL1T" hidden="1">#REF!</definedName>
    <definedName name="BEx78QC4X2YVM9K6MQRB2WJG36N3" localSheetId="19" hidden="1">#REF!</definedName>
    <definedName name="BEx78QC4X2YVM9K6MQRB2WJG36N3" localSheetId="27" hidden="1">#REF!</definedName>
    <definedName name="BEx78QC4X2YVM9K6MQRB2WJG36N3" localSheetId="18" hidden="1">#REF!</definedName>
    <definedName name="BEx78QC4X2YVM9K6MQRB2WJG36N3" localSheetId="30" hidden="1">#REF!</definedName>
    <definedName name="BEx78QC4X2YVM9K6MQRB2WJG36N3" localSheetId="4" hidden="1">#REF!</definedName>
    <definedName name="BEx78QC4X2YVM9K6MQRB2WJG36N3" localSheetId="14" hidden="1">#REF!</definedName>
    <definedName name="BEx78QC4X2YVM9K6MQRB2WJG36N3" localSheetId="6" hidden="1">#REF!</definedName>
    <definedName name="BEx78QC4X2YVM9K6MQRB2WJG36N3" localSheetId="7" hidden="1">#REF!</definedName>
    <definedName name="BEx78QC4X2YVM9K6MQRB2WJG36N3" localSheetId="8" hidden="1">#REF!</definedName>
    <definedName name="BEx78QC4X2YVM9K6MQRB2WJG36N3" localSheetId="9" hidden="1">#REF!</definedName>
    <definedName name="BEx78QC4X2YVM9K6MQRB2WJG36N3" localSheetId="10" hidden="1">#REF!</definedName>
    <definedName name="BEx78QC4X2YVM9K6MQRB2WJG36N3" localSheetId="11" hidden="1">#REF!</definedName>
    <definedName name="BEx78QC4X2YVM9K6MQRB2WJG36N3" localSheetId="12" hidden="1">#REF!</definedName>
    <definedName name="BEx78QC4X2YVM9K6MQRB2WJG36N3" localSheetId="13" hidden="1">#REF!</definedName>
    <definedName name="BEx78QC4X2YVM9K6MQRB2WJG36N3" localSheetId="17" hidden="1">#REF!</definedName>
    <definedName name="BEx78QC4X2YVM9K6MQRB2WJG36N3" localSheetId="16" hidden="1">#REF!</definedName>
    <definedName name="BEx78QC4X2YVM9K6MQRB2WJG36N3" hidden="1">#REF!</definedName>
    <definedName name="BEx78QMXZ2P1ZB3HJ9O50DWHCMXR" localSheetId="19" hidden="1">#REF!</definedName>
    <definedName name="BEx78QMXZ2P1ZB3HJ9O50DWHCMXR" localSheetId="27" hidden="1">#REF!</definedName>
    <definedName name="BEx78QMXZ2P1ZB3HJ9O50DWHCMXR" localSheetId="18" hidden="1">#REF!</definedName>
    <definedName name="BEx78QMXZ2P1ZB3HJ9O50DWHCMXR" localSheetId="30" hidden="1">#REF!</definedName>
    <definedName name="BEx78QMXZ2P1ZB3HJ9O50DWHCMXR" localSheetId="4" hidden="1">#REF!</definedName>
    <definedName name="BEx78QMXZ2P1ZB3HJ9O50DWHCMXR" localSheetId="14" hidden="1">#REF!</definedName>
    <definedName name="BEx78QMXZ2P1ZB3HJ9O50DWHCMXR" localSheetId="6" hidden="1">#REF!</definedName>
    <definedName name="BEx78QMXZ2P1ZB3HJ9O50DWHCMXR" localSheetId="7" hidden="1">#REF!</definedName>
    <definedName name="BEx78QMXZ2P1ZB3HJ9O50DWHCMXR" localSheetId="8" hidden="1">#REF!</definedName>
    <definedName name="BEx78QMXZ2P1ZB3HJ9O50DWHCMXR" localSheetId="9" hidden="1">#REF!</definedName>
    <definedName name="BEx78QMXZ2P1ZB3HJ9O50DWHCMXR" localSheetId="10" hidden="1">#REF!</definedName>
    <definedName name="BEx78QMXZ2P1ZB3HJ9O50DWHCMXR" localSheetId="11" hidden="1">#REF!</definedName>
    <definedName name="BEx78QMXZ2P1ZB3HJ9O50DWHCMXR" localSheetId="12" hidden="1">#REF!</definedName>
    <definedName name="BEx78QMXZ2P1ZB3HJ9O50DWHCMXR" localSheetId="13" hidden="1">#REF!</definedName>
    <definedName name="BEx78QMXZ2P1ZB3HJ9O50DWHCMXR" localSheetId="17" hidden="1">#REF!</definedName>
    <definedName name="BEx78QMXZ2P1ZB3HJ9O50DWHCMXR" localSheetId="16" hidden="1">#REF!</definedName>
    <definedName name="BEx78QMXZ2P1ZB3HJ9O50DWHCMXR" hidden="1">#REF!</definedName>
    <definedName name="BEx78SFO5VR28677DWZEMDN7G86X" localSheetId="19" hidden="1">#REF!</definedName>
    <definedName name="BEx78SFO5VR28677DWZEMDN7G86X" localSheetId="27" hidden="1">#REF!</definedName>
    <definedName name="BEx78SFO5VR28677DWZEMDN7G86X" localSheetId="18" hidden="1">#REF!</definedName>
    <definedName name="BEx78SFO5VR28677DWZEMDN7G86X" localSheetId="30" hidden="1">#REF!</definedName>
    <definedName name="BEx78SFO5VR28677DWZEMDN7G86X" localSheetId="4" hidden="1">#REF!</definedName>
    <definedName name="BEx78SFO5VR28677DWZEMDN7G86X" localSheetId="14" hidden="1">#REF!</definedName>
    <definedName name="BEx78SFO5VR28677DWZEMDN7G86X" localSheetId="6" hidden="1">#REF!</definedName>
    <definedName name="BEx78SFO5VR28677DWZEMDN7G86X" localSheetId="7" hidden="1">#REF!</definedName>
    <definedName name="BEx78SFO5VR28677DWZEMDN7G86X" localSheetId="8" hidden="1">#REF!</definedName>
    <definedName name="BEx78SFO5VR28677DWZEMDN7G86X" localSheetId="9" hidden="1">#REF!</definedName>
    <definedName name="BEx78SFO5VR28677DWZEMDN7G86X" localSheetId="10" hidden="1">#REF!</definedName>
    <definedName name="BEx78SFO5VR28677DWZEMDN7G86X" localSheetId="11" hidden="1">#REF!</definedName>
    <definedName name="BEx78SFO5VR28677DWZEMDN7G86X" localSheetId="12" hidden="1">#REF!</definedName>
    <definedName name="BEx78SFO5VR28677DWZEMDN7G86X" localSheetId="13" hidden="1">#REF!</definedName>
    <definedName name="BEx78SFO5VR28677DWZEMDN7G86X" localSheetId="17" hidden="1">#REF!</definedName>
    <definedName name="BEx78SFO5VR28677DWZEMDN7G86X" localSheetId="16" hidden="1">#REF!</definedName>
    <definedName name="BEx78SFO5VR28677DWZEMDN7G86X" hidden="1">#REF!</definedName>
    <definedName name="BEx78SFOYH1Z0ZDTO47W2M60TW6K" localSheetId="19" hidden="1">#REF!</definedName>
    <definedName name="BEx78SFOYH1Z0ZDTO47W2M60TW6K" localSheetId="27" hidden="1">#REF!</definedName>
    <definedName name="BEx78SFOYH1Z0ZDTO47W2M60TW6K" localSheetId="18" hidden="1">#REF!</definedName>
    <definedName name="BEx78SFOYH1Z0ZDTO47W2M60TW6K" localSheetId="30" hidden="1">#REF!</definedName>
    <definedName name="BEx78SFOYH1Z0ZDTO47W2M60TW6K" localSheetId="4" hidden="1">#REF!</definedName>
    <definedName name="BEx78SFOYH1Z0ZDTO47W2M60TW6K" localSheetId="14" hidden="1">#REF!</definedName>
    <definedName name="BEx78SFOYH1Z0ZDTO47W2M60TW6K" localSheetId="6" hidden="1">#REF!</definedName>
    <definedName name="BEx78SFOYH1Z0ZDTO47W2M60TW6K" localSheetId="7" hidden="1">#REF!</definedName>
    <definedName name="BEx78SFOYH1Z0ZDTO47W2M60TW6K" localSheetId="8" hidden="1">#REF!</definedName>
    <definedName name="BEx78SFOYH1Z0ZDTO47W2M60TW6K" localSheetId="9" hidden="1">#REF!</definedName>
    <definedName name="BEx78SFOYH1Z0ZDTO47W2M60TW6K" localSheetId="10" hidden="1">#REF!</definedName>
    <definedName name="BEx78SFOYH1Z0ZDTO47W2M60TW6K" localSheetId="11" hidden="1">#REF!</definedName>
    <definedName name="BEx78SFOYH1Z0ZDTO47W2M60TW6K" localSheetId="12" hidden="1">#REF!</definedName>
    <definedName name="BEx78SFOYH1Z0ZDTO47W2M60TW6K" localSheetId="13" hidden="1">#REF!</definedName>
    <definedName name="BEx78SFOYH1Z0ZDTO47W2M60TW6K" localSheetId="17" hidden="1">#REF!</definedName>
    <definedName name="BEx78SFOYH1Z0ZDTO47W2M60TW6K" localSheetId="16" hidden="1">#REF!</definedName>
    <definedName name="BEx78SFOYH1Z0ZDTO47W2M60TW6K" hidden="1">#REF!</definedName>
    <definedName name="BEx7974EARYYX2ICWU0YC50VO5D8" localSheetId="19" hidden="1">#REF!</definedName>
    <definedName name="BEx7974EARYYX2ICWU0YC50VO5D8" localSheetId="27" hidden="1">#REF!</definedName>
    <definedName name="BEx7974EARYYX2ICWU0YC50VO5D8" localSheetId="18" hidden="1">#REF!</definedName>
    <definedName name="BEx7974EARYYX2ICWU0YC50VO5D8" localSheetId="30" hidden="1">#REF!</definedName>
    <definedName name="BEx7974EARYYX2ICWU0YC50VO5D8" localSheetId="4" hidden="1">#REF!</definedName>
    <definedName name="BEx7974EARYYX2ICWU0YC50VO5D8" localSheetId="14" hidden="1">#REF!</definedName>
    <definedName name="BEx7974EARYYX2ICWU0YC50VO5D8" localSheetId="6" hidden="1">#REF!</definedName>
    <definedName name="BEx7974EARYYX2ICWU0YC50VO5D8" localSheetId="7" hidden="1">#REF!</definedName>
    <definedName name="BEx7974EARYYX2ICWU0YC50VO5D8" localSheetId="8" hidden="1">#REF!</definedName>
    <definedName name="BEx7974EARYYX2ICWU0YC50VO5D8" localSheetId="9" hidden="1">#REF!</definedName>
    <definedName name="BEx7974EARYYX2ICWU0YC50VO5D8" localSheetId="10" hidden="1">#REF!</definedName>
    <definedName name="BEx7974EARYYX2ICWU0YC50VO5D8" localSheetId="11" hidden="1">#REF!</definedName>
    <definedName name="BEx7974EARYYX2ICWU0YC50VO5D8" localSheetId="12" hidden="1">#REF!</definedName>
    <definedName name="BEx7974EARYYX2ICWU0YC50VO5D8" localSheetId="13" hidden="1">#REF!</definedName>
    <definedName name="BEx7974EARYYX2ICWU0YC50VO5D8" localSheetId="17" hidden="1">#REF!</definedName>
    <definedName name="BEx7974EARYYX2ICWU0YC50VO5D8" localSheetId="16" hidden="1">#REF!</definedName>
    <definedName name="BEx7974EARYYX2ICWU0YC50VO5D8" hidden="1">#REF!</definedName>
    <definedName name="BEx79JK3E6JO8MX4O35A5G8NZCC8" localSheetId="19" hidden="1">#REF!</definedName>
    <definedName name="BEx79JK3E6JO8MX4O35A5G8NZCC8" localSheetId="27" hidden="1">#REF!</definedName>
    <definedName name="BEx79JK3E6JO8MX4O35A5G8NZCC8" localSheetId="18" hidden="1">#REF!</definedName>
    <definedName name="BEx79JK3E6JO8MX4O35A5G8NZCC8" localSheetId="30" hidden="1">#REF!</definedName>
    <definedName name="BEx79JK3E6JO8MX4O35A5G8NZCC8" localSheetId="4" hidden="1">#REF!</definedName>
    <definedName name="BEx79JK3E6JO8MX4O35A5G8NZCC8" localSheetId="14" hidden="1">#REF!</definedName>
    <definedName name="BEx79JK3E6JO8MX4O35A5G8NZCC8" localSheetId="6" hidden="1">#REF!</definedName>
    <definedName name="BEx79JK3E6JO8MX4O35A5G8NZCC8" localSheetId="7" hidden="1">#REF!</definedName>
    <definedName name="BEx79JK3E6JO8MX4O35A5G8NZCC8" localSheetId="8" hidden="1">#REF!</definedName>
    <definedName name="BEx79JK3E6JO8MX4O35A5G8NZCC8" localSheetId="9" hidden="1">#REF!</definedName>
    <definedName name="BEx79JK3E6JO8MX4O35A5G8NZCC8" localSheetId="10" hidden="1">#REF!</definedName>
    <definedName name="BEx79JK3E6JO8MX4O35A5G8NZCC8" localSheetId="11" hidden="1">#REF!</definedName>
    <definedName name="BEx79JK3E6JO8MX4O35A5G8NZCC8" localSheetId="12" hidden="1">#REF!</definedName>
    <definedName name="BEx79JK3E6JO8MX4O35A5G8NZCC8" localSheetId="13" hidden="1">#REF!</definedName>
    <definedName name="BEx79JK3E6JO8MX4O35A5G8NZCC8" localSheetId="17" hidden="1">#REF!</definedName>
    <definedName name="BEx79JK3E6JO8MX4O35A5G8NZCC8" localSheetId="16" hidden="1">#REF!</definedName>
    <definedName name="BEx79JK3E6JO8MX4O35A5G8NZCC8" hidden="1">#REF!</definedName>
    <definedName name="BEx79OCP4HQ6XP8EWNGEUDLOZBBS" localSheetId="19" hidden="1">#REF!</definedName>
    <definedName name="BEx79OCP4HQ6XP8EWNGEUDLOZBBS" localSheetId="27" hidden="1">#REF!</definedName>
    <definedName name="BEx79OCP4HQ6XP8EWNGEUDLOZBBS" localSheetId="18" hidden="1">#REF!</definedName>
    <definedName name="BEx79OCP4HQ6XP8EWNGEUDLOZBBS" localSheetId="30" hidden="1">#REF!</definedName>
    <definedName name="BEx79OCP4HQ6XP8EWNGEUDLOZBBS" localSheetId="4" hidden="1">#REF!</definedName>
    <definedName name="BEx79OCP4HQ6XP8EWNGEUDLOZBBS" localSheetId="14" hidden="1">#REF!</definedName>
    <definedName name="BEx79OCP4HQ6XP8EWNGEUDLOZBBS" localSheetId="6" hidden="1">#REF!</definedName>
    <definedName name="BEx79OCP4HQ6XP8EWNGEUDLOZBBS" localSheetId="7" hidden="1">#REF!</definedName>
    <definedName name="BEx79OCP4HQ6XP8EWNGEUDLOZBBS" localSheetId="8" hidden="1">#REF!</definedName>
    <definedName name="BEx79OCP4HQ6XP8EWNGEUDLOZBBS" localSheetId="9" hidden="1">#REF!</definedName>
    <definedName name="BEx79OCP4HQ6XP8EWNGEUDLOZBBS" localSheetId="10" hidden="1">#REF!</definedName>
    <definedName name="BEx79OCP4HQ6XP8EWNGEUDLOZBBS" localSheetId="11" hidden="1">#REF!</definedName>
    <definedName name="BEx79OCP4HQ6XP8EWNGEUDLOZBBS" localSheetId="12" hidden="1">#REF!</definedName>
    <definedName name="BEx79OCP4HQ6XP8EWNGEUDLOZBBS" localSheetId="13" hidden="1">#REF!</definedName>
    <definedName name="BEx79OCP4HQ6XP8EWNGEUDLOZBBS" localSheetId="17" hidden="1">#REF!</definedName>
    <definedName name="BEx79OCP4HQ6XP8EWNGEUDLOZBBS" localSheetId="16" hidden="1">#REF!</definedName>
    <definedName name="BEx79OCP4HQ6XP8EWNGEUDLOZBBS" hidden="1">#REF!</definedName>
    <definedName name="BEx79SEAYKUZB0H4LYBCD6WWJBG2" localSheetId="19" hidden="1">#REF!</definedName>
    <definedName name="BEx79SEAYKUZB0H4LYBCD6WWJBG2" localSheetId="27" hidden="1">#REF!</definedName>
    <definedName name="BEx79SEAYKUZB0H4LYBCD6WWJBG2" localSheetId="18" hidden="1">#REF!</definedName>
    <definedName name="BEx79SEAYKUZB0H4LYBCD6WWJBG2" localSheetId="30" hidden="1">#REF!</definedName>
    <definedName name="BEx79SEAYKUZB0H4LYBCD6WWJBG2" localSheetId="4" hidden="1">#REF!</definedName>
    <definedName name="BEx79SEAYKUZB0H4LYBCD6WWJBG2" localSheetId="14" hidden="1">#REF!</definedName>
    <definedName name="BEx79SEAYKUZB0H4LYBCD6WWJBG2" localSheetId="6" hidden="1">#REF!</definedName>
    <definedName name="BEx79SEAYKUZB0H4LYBCD6WWJBG2" localSheetId="7" hidden="1">#REF!</definedName>
    <definedName name="BEx79SEAYKUZB0H4LYBCD6WWJBG2" localSheetId="8" hidden="1">#REF!</definedName>
    <definedName name="BEx79SEAYKUZB0H4LYBCD6WWJBG2" localSheetId="9" hidden="1">#REF!</definedName>
    <definedName name="BEx79SEAYKUZB0H4LYBCD6WWJBG2" localSheetId="10" hidden="1">#REF!</definedName>
    <definedName name="BEx79SEAYKUZB0H4LYBCD6WWJBG2" localSheetId="11" hidden="1">#REF!</definedName>
    <definedName name="BEx79SEAYKUZB0H4LYBCD6WWJBG2" localSheetId="12" hidden="1">#REF!</definedName>
    <definedName name="BEx79SEAYKUZB0H4LYBCD6WWJBG2" localSheetId="13" hidden="1">#REF!</definedName>
    <definedName name="BEx79SEAYKUZB0H4LYBCD6WWJBG2" localSheetId="17" hidden="1">#REF!</definedName>
    <definedName name="BEx79SEAYKUZB0H4LYBCD6WWJBG2" localSheetId="16" hidden="1">#REF!</definedName>
    <definedName name="BEx79SEAYKUZB0H4LYBCD6WWJBG2" hidden="1">#REF!</definedName>
    <definedName name="BEx79SJRHTLS9PYM69O9BWW1FMJK" localSheetId="19" hidden="1">#REF!</definedName>
    <definedName name="BEx79SJRHTLS9PYM69O9BWW1FMJK" localSheetId="27" hidden="1">#REF!</definedName>
    <definedName name="BEx79SJRHTLS9PYM69O9BWW1FMJK" localSheetId="18" hidden="1">#REF!</definedName>
    <definedName name="BEx79SJRHTLS9PYM69O9BWW1FMJK" localSheetId="30" hidden="1">#REF!</definedName>
    <definedName name="BEx79SJRHTLS9PYM69O9BWW1FMJK" localSheetId="4" hidden="1">#REF!</definedName>
    <definedName name="BEx79SJRHTLS9PYM69O9BWW1FMJK" localSheetId="14" hidden="1">#REF!</definedName>
    <definedName name="BEx79SJRHTLS9PYM69O9BWW1FMJK" localSheetId="6" hidden="1">#REF!</definedName>
    <definedName name="BEx79SJRHTLS9PYM69O9BWW1FMJK" localSheetId="7" hidden="1">#REF!</definedName>
    <definedName name="BEx79SJRHTLS9PYM69O9BWW1FMJK" localSheetId="8" hidden="1">#REF!</definedName>
    <definedName name="BEx79SJRHTLS9PYM69O9BWW1FMJK" localSheetId="9" hidden="1">#REF!</definedName>
    <definedName name="BEx79SJRHTLS9PYM69O9BWW1FMJK" localSheetId="10" hidden="1">#REF!</definedName>
    <definedName name="BEx79SJRHTLS9PYM69O9BWW1FMJK" localSheetId="11" hidden="1">#REF!</definedName>
    <definedName name="BEx79SJRHTLS9PYM69O9BWW1FMJK" localSheetId="12" hidden="1">#REF!</definedName>
    <definedName name="BEx79SJRHTLS9PYM69O9BWW1FMJK" localSheetId="13" hidden="1">#REF!</definedName>
    <definedName name="BEx79SJRHTLS9PYM69O9BWW1FMJK" localSheetId="17" hidden="1">#REF!</definedName>
    <definedName name="BEx79SJRHTLS9PYM69O9BWW1FMJK" localSheetId="16" hidden="1">#REF!</definedName>
    <definedName name="BEx79SJRHTLS9PYM69O9BWW1FMJK" hidden="1">#REF!</definedName>
    <definedName name="BEx79YJJLBELICW9F9FRYSCQ101L" localSheetId="19" hidden="1">#REF!</definedName>
    <definedName name="BEx79YJJLBELICW9F9FRYSCQ101L" localSheetId="27" hidden="1">#REF!</definedName>
    <definedName name="BEx79YJJLBELICW9F9FRYSCQ101L" localSheetId="18" hidden="1">#REF!</definedName>
    <definedName name="BEx79YJJLBELICW9F9FRYSCQ101L" localSheetId="30" hidden="1">#REF!</definedName>
    <definedName name="BEx79YJJLBELICW9F9FRYSCQ101L" localSheetId="4" hidden="1">#REF!</definedName>
    <definedName name="BEx79YJJLBELICW9F9FRYSCQ101L" localSheetId="14" hidden="1">#REF!</definedName>
    <definedName name="BEx79YJJLBELICW9F9FRYSCQ101L" localSheetId="6" hidden="1">#REF!</definedName>
    <definedName name="BEx79YJJLBELICW9F9FRYSCQ101L" localSheetId="7" hidden="1">#REF!</definedName>
    <definedName name="BEx79YJJLBELICW9F9FRYSCQ101L" localSheetId="8" hidden="1">#REF!</definedName>
    <definedName name="BEx79YJJLBELICW9F9FRYSCQ101L" localSheetId="9" hidden="1">#REF!</definedName>
    <definedName name="BEx79YJJLBELICW9F9FRYSCQ101L" localSheetId="10" hidden="1">#REF!</definedName>
    <definedName name="BEx79YJJLBELICW9F9FRYSCQ101L" localSheetId="11" hidden="1">#REF!</definedName>
    <definedName name="BEx79YJJLBELICW9F9FRYSCQ101L" localSheetId="12" hidden="1">#REF!</definedName>
    <definedName name="BEx79YJJLBELICW9F9FRYSCQ101L" localSheetId="13" hidden="1">#REF!</definedName>
    <definedName name="BEx79YJJLBELICW9F9FRYSCQ101L" localSheetId="17" hidden="1">#REF!</definedName>
    <definedName name="BEx79YJJLBELICW9F9FRYSCQ101L" localSheetId="16" hidden="1">#REF!</definedName>
    <definedName name="BEx79YJJLBELICW9F9FRYSCQ101L" hidden="1">#REF!</definedName>
    <definedName name="BEx79YUC7B0V77FSBGIRCY1BR4VK" localSheetId="19" hidden="1">#REF!</definedName>
    <definedName name="BEx79YUC7B0V77FSBGIRCY1BR4VK" localSheetId="27" hidden="1">#REF!</definedName>
    <definedName name="BEx79YUC7B0V77FSBGIRCY1BR4VK" localSheetId="18" hidden="1">#REF!</definedName>
    <definedName name="BEx79YUC7B0V77FSBGIRCY1BR4VK" localSheetId="30" hidden="1">#REF!</definedName>
    <definedName name="BEx79YUC7B0V77FSBGIRCY1BR4VK" localSheetId="4" hidden="1">#REF!</definedName>
    <definedName name="BEx79YUC7B0V77FSBGIRCY1BR4VK" localSheetId="14" hidden="1">#REF!</definedName>
    <definedName name="BEx79YUC7B0V77FSBGIRCY1BR4VK" localSheetId="6" hidden="1">#REF!</definedName>
    <definedName name="BEx79YUC7B0V77FSBGIRCY1BR4VK" localSheetId="7" hidden="1">#REF!</definedName>
    <definedName name="BEx79YUC7B0V77FSBGIRCY1BR4VK" localSheetId="8" hidden="1">#REF!</definedName>
    <definedName name="BEx79YUC7B0V77FSBGIRCY1BR4VK" localSheetId="9" hidden="1">#REF!</definedName>
    <definedName name="BEx79YUC7B0V77FSBGIRCY1BR4VK" localSheetId="10" hidden="1">#REF!</definedName>
    <definedName name="BEx79YUC7B0V77FSBGIRCY1BR4VK" localSheetId="11" hidden="1">#REF!</definedName>
    <definedName name="BEx79YUC7B0V77FSBGIRCY1BR4VK" localSheetId="12" hidden="1">#REF!</definedName>
    <definedName name="BEx79YUC7B0V77FSBGIRCY1BR4VK" localSheetId="13" hidden="1">#REF!</definedName>
    <definedName name="BEx79YUC7B0V77FSBGIRCY1BR4VK" localSheetId="17" hidden="1">#REF!</definedName>
    <definedName name="BEx79YUC7B0V77FSBGIRCY1BR4VK" localSheetId="16" hidden="1">#REF!</definedName>
    <definedName name="BEx79YUC7B0V77FSBGIRCY1BR4VK" hidden="1">#REF!</definedName>
    <definedName name="BEx7A06T3RC2891FUX05G3QPRAUE" localSheetId="19" hidden="1">#REF!</definedName>
    <definedName name="BEx7A06T3RC2891FUX05G3QPRAUE" localSheetId="27" hidden="1">#REF!</definedName>
    <definedName name="BEx7A06T3RC2891FUX05G3QPRAUE" localSheetId="18" hidden="1">#REF!</definedName>
    <definedName name="BEx7A06T3RC2891FUX05G3QPRAUE" localSheetId="30" hidden="1">#REF!</definedName>
    <definedName name="BEx7A06T3RC2891FUX05G3QPRAUE" localSheetId="4" hidden="1">#REF!</definedName>
    <definedName name="BEx7A06T3RC2891FUX05G3QPRAUE" localSheetId="14" hidden="1">#REF!</definedName>
    <definedName name="BEx7A06T3RC2891FUX05G3QPRAUE" localSheetId="6" hidden="1">#REF!</definedName>
    <definedName name="BEx7A06T3RC2891FUX05G3QPRAUE" localSheetId="7" hidden="1">#REF!</definedName>
    <definedName name="BEx7A06T3RC2891FUX05G3QPRAUE" localSheetId="8" hidden="1">#REF!</definedName>
    <definedName name="BEx7A06T3RC2891FUX05G3QPRAUE" localSheetId="9" hidden="1">#REF!</definedName>
    <definedName name="BEx7A06T3RC2891FUX05G3QPRAUE" localSheetId="10" hidden="1">#REF!</definedName>
    <definedName name="BEx7A06T3RC2891FUX05G3QPRAUE" localSheetId="11" hidden="1">#REF!</definedName>
    <definedName name="BEx7A06T3RC2891FUX05G3QPRAUE" localSheetId="12" hidden="1">#REF!</definedName>
    <definedName name="BEx7A06T3RC2891FUX05G3QPRAUE" localSheetId="13" hidden="1">#REF!</definedName>
    <definedName name="BEx7A06T3RC2891FUX05G3QPRAUE" localSheetId="17" hidden="1">#REF!</definedName>
    <definedName name="BEx7A06T3RC2891FUX05G3QPRAUE" localSheetId="16" hidden="1">#REF!</definedName>
    <definedName name="BEx7A06T3RC2891FUX05G3QPRAUE" hidden="1">#REF!</definedName>
    <definedName name="BEx7A9S3JA1X7FH4CFSQLTZC4691" localSheetId="19" hidden="1">#REF!</definedName>
    <definedName name="BEx7A9S3JA1X7FH4CFSQLTZC4691" localSheetId="27" hidden="1">#REF!</definedName>
    <definedName name="BEx7A9S3JA1X7FH4CFSQLTZC4691" localSheetId="18" hidden="1">#REF!</definedName>
    <definedName name="BEx7A9S3JA1X7FH4CFSQLTZC4691" localSheetId="30" hidden="1">#REF!</definedName>
    <definedName name="BEx7A9S3JA1X7FH4CFSQLTZC4691" localSheetId="4" hidden="1">#REF!</definedName>
    <definedName name="BEx7A9S3JA1X7FH4CFSQLTZC4691" localSheetId="14" hidden="1">#REF!</definedName>
    <definedName name="BEx7A9S3JA1X7FH4CFSQLTZC4691" localSheetId="6" hidden="1">#REF!</definedName>
    <definedName name="BEx7A9S3JA1X7FH4CFSQLTZC4691" localSheetId="7" hidden="1">#REF!</definedName>
    <definedName name="BEx7A9S3JA1X7FH4CFSQLTZC4691" localSheetId="8" hidden="1">#REF!</definedName>
    <definedName name="BEx7A9S3JA1X7FH4CFSQLTZC4691" localSheetId="9" hidden="1">#REF!</definedName>
    <definedName name="BEx7A9S3JA1X7FH4CFSQLTZC4691" localSheetId="10" hidden="1">#REF!</definedName>
    <definedName name="BEx7A9S3JA1X7FH4CFSQLTZC4691" localSheetId="11" hidden="1">#REF!</definedName>
    <definedName name="BEx7A9S3JA1X7FH4CFSQLTZC4691" localSheetId="12" hidden="1">#REF!</definedName>
    <definedName name="BEx7A9S3JA1X7FH4CFSQLTZC4691" localSheetId="13" hidden="1">#REF!</definedName>
    <definedName name="BEx7A9S3JA1X7FH4CFSQLTZC4691" localSheetId="17" hidden="1">#REF!</definedName>
    <definedName name="BEx7A9S3JA1X7FH4CFSQLTZC4691" localSheetId="16" hidden="1">#REF!</definedName>
    <definedName name="BEx7A9S3JA1X7FH4CFSQLTZC4691" hidden="1">#REF!</definedName>
    <definedName name="BEx7ABA2C9IWH5VSLVLLLCY62161" localSheetId="19" hidden="1">#REF!</definedName>
    <definedName name="BEx7ABA2C9IWH5VSLVLLLCY62161" localSheetId="27" hidden="1">#REF!</definedName>
    <definedName name="BEx7ABA2C9IWH5VSLVLLLCY62161" localSheetId="18" hidden="1">#REF!</definedName>
    <definedName name="BEx7ABA2C9IWH5VSLVLLLCY62161" localSheetId="30" hidden="1">#REF!</definedName>
    <definedName name="BEx7ABA2C9IWH5VSLVLLLCY62161" localSheetId="4" hidden="1">#REF!</definedName>
    <definedName name="BEx7ABA2C9IWH5VSLVLLLCY62161" localSheetId="14" hidden="1">#REF!</definedName>
    <definedName name="BEx7ABA2C9IWH5VSLVLLLCY62161" localSheetId="6" hidden="1">#REF!</definedName>
    <definedName name="BEx7ABA2C9IWH5VSLVLLLCY62161" localSheetId="7" hidden="1">#REF!</definedName>
    <definedName name="BEx7ABA2C9IWH5VSLVLLLCY62161" localSheetId="8" hidden="1">#REF!</definedName>
    <definedName name="BEx7ABA2C9IWH5VSLVLLLCY62161" localSheetId="9" hidden="1">#REF!</definedName>
    <definedName name="BEx7ABA2C9IWH5VSLVLLLCY62161" localSheetId="10" hidden="1">#REF!</definedName>
    <definedName name="BEx7ABA2C9IWH5VSLVLLLCY62161" localSheetId="11" hidden="1">#REF!</definedName>
    <definedName name="BEx7ABA2C9IWH5VSLVLLLCY62161" localSheetId="12" hidden="1">#REF!</definedName>
    <definedName name="BEx7ABA2C9IWH5VSLVLLLCY62161" localSheetId="13" hidden="1">#REF!</definedName>
    <definedName name="BEx7ABA2C9IWH5VSLVLLLCY62161" localSheetId="17" hidden="1">#REF!</definedName>
    <definedName name="BEx7ABA2C9IWH5VSLVLLLCY62161" localSheetId="16" hidden="1">#REF!</definedName>
    <definedName name="BEx7ABA2C9IWH5VSLVLLLCY62161" hidden="1">#REF!</definedName>
    <definedName name="BEx7AE4LPLX8N85BYB0WCO5S7ZPV" localSheetId="19" hidden="1">#REF!</definedName>
    <definedName name="BEx7AE4LPLX8N85BYB0WCO5S7ZPV" localSheetId="27" hidden="1">#REF!</definedName>
    <definedName name="BEx7AE4LPLX8N85BYB0WCO5S7ZPV" localSheetId="18" hidden="1">#REF!</definedName>
    <definedName name="BEx7AE4LPLX8N85BYB0WCO5S7ZPV" localSheetId="30" hidden="1">#REF!</definedName>
    <definedName name="BEx7AE4LPLX8N85BYB0WCO5S7ZPV" localSheetId="4" hidden="1">#REF!</definedName>
    <definedName name="BEx7AE4LPLX8N85BYB0WCO5S7ZPV" localSheetId="14" hidden="1">#REF!</definedName>
    <definedName name="BEx7AE4LPLX8N85BYB0WCO5S7ZPV" localSheetId="6" hidden="1">#REF!</definedName>
    <definedName name="BEx7AE4LPLX8N85BYB0WCO5S7ZPV" localSheetId="7" hidden="1">#REF!</definedName>
    <definedName name="BEx7AE4LPLX8N85BYB0WCO5S7ZPV" localSheetId="8" hidden="1">#REF!</definedName>
    <definedName name="BEx7AE4LPLX8N85BYB0WCO5S7ZPV" localSheetId="9" hidden="1">#REF!</definedName>
    <definedName name="BEx7AE4LPLX8N85BYB0WCO5S7ZPV" localSheetId="10" hidden="1">#REF!</definedName>
    <definedName name="BEx7AE4LPLX8N85BYB0WCO5S7ZPV" localSheetId="11" hidden="1">#REF!</definedName>
    <definedName name="BEx7AE4LPLX8N85BYB0WCO5S7ZPV" localSheetId="12" hidden="1">#REF!</definedName>
    <definedName name="BEx7AE4LPLX8N85BYB0WCO5S7ZPV" localSheetId="13" hidden="1">#REF!</definedName>
    <definedName name="BEx7AE4LPLX8N85BYB0WCO5S7ZPV" localSheetId="17" hidden="1">#REF!</definedName>
    <definedName name="BEx7AE4LPLX8N85BYB0WCO5S7ZPV" localSheetId="16" hidden="1">#REF!</definedName>
    <definedName name="BEx7AE4LPLX8N85BYB0WCO5S7ZPV" hidden="1">#REF!</definedName>
    <definedName name="BEx7AR0EEP9O5JPPEKQWG1TC860T" localSheetId="19" hidden="1">#REF!</definedName>
    <definedName name="BEx7AR0EEP9O5JPPEKQWG1TC860T" localSheetId="27" hidden="1">#REF!</definedName>
    <definedName name="BEx7AR0EEP9O5JPPEKQWG1TC860T" localSheetId="18" hidden="1">#REF!</definedName>
    <definedName name="BEx7AR0EEP9O5JPPEKQWG1TC860T" localSheetId="30" hidden="1">#REF!</definedName>
    <definedName name="BEx7AR0EEP9O5JPPEKQWG1TC860T" localSheetId="4" hidden="1">#REF!</definedName>
    <definedName name="BEx7AR0EEP9O5JPPEKQWG1TC860T" localSheetId="14" hidden="1">#REF!</definedName>
    <definedName name="BEx7AR0EEP9O5JPPEKQWG1TC860T" localSheetId="6" hidden="1">#REF!</definedName>
    <definedName name="BEx7AR0EEP9O5JPPEKQWG1TC860T" localSheetId="7" hidden="1">#REF!</definedName>
    <definedName name="BEx7AR0EEP9O5JPPEKQWG1TC860T" localSheetId="8" hidden="1">#REF!</definedName>
    <definedName name="BEx7AR0EEP9O5JPPEKQWG1TC860T" localSheetId="9" hidden="1">#REF!</definedName>
    <definedName name="BEx7AR0EEP9O5JPPEKQWG1TC860T" localSheetId="10" hidden="1">#REF!</definedName>
    <definedName name="BEx7AR0EEP9O5JPPEKQWG1TC860T" localSheetId="11" hidden="1">#REF!</definedName>
    <definedName name="BEx7AR0EEP9O5JPPEKQWG1TC860T" localSheetId="12" hidden="1">#REF!</definedName>
    <definedName name="BEx7AR0EEP9O5JPPEKQWG1TC860T" localSheetId="13" hidden="1">#REF!</definedName>
    <definedName name="BEx7AR0EEP9O5JPPEKQWG1TC860T" localSheetId="17" hidden="1">#REF!</definedName>
    <definedName name="BEx7AR0EEP9O5JPPEKQWG1TC860T" localSheetId="16" hidden="1">#REF!</definedName>
    <definedName name="BEx7AR0EEP9O5JPPEKQWG1TC860T" hidden="1">#REF!</definedName>
    <definedName name="BEx7ASD1I654MEDCO6GGWA95PXSC" localSheetId="19" hidden="1">#REF!</definedName>
    <definedName name="BEx7ASD1I654MEDCO6GGWA95PXSC" localSheetId="27" hidden="1">#REF!</definedName>
    <definedName name="BEx7ASD1I654MEDCO6GGWA95PXSC" localSheetId="18" hidden="1">#REF!</definedName>
    <definedName name="BEx7ASD1I654MEDCO6GGWA95PXSC" localSheetId="30" hidden="1">#REF!</definedName>
    <definedName name="BEx7ASD1I654MEDCO6GGWA95PXSC" localSheetId="4" hidden="1">#REF!</definedName>
    <definedName name="BEx7ASD1I654MEDCO6GGWA95PXSC" localSheetId="14" hidden="1">#REF!</definedName>
    <definedName name="BEx7ASD1I654MEDCO6GGWA95PXSC" localSheetId="6" hidden="1">#REF!</definedName>
    <definedName name="BEx7ASD1I654MEDCO6GGWA95PXSC" localSheetId="7" hidden="1">#REF!</definedName>
    <definedName name="BEx7ASD1I654MEDCO6GGWA95PXSC" localSheetId="8" hidden="1">#REF!</definedName>
    <definedName name="BEx7ASD1I654MEDCO6GGWA95PXSC" localSheetId="9" hidden="1">#REF!</definedName>
    <definedName name="BEx7ASD1I654MEDCO6GGWA95PXSC" localSheetId="10" hidden="1">#REF!</definedName>
    <definedName name="BEx7ASD1I654MEDCO6GGWA95PXSC" localSheetId="11" hidden="1">#REF!</definedName>
    <definedName name="BEx7ASD1I654MEDCO6GGWA95PXSC" localSheetId="12" hidden="1">#REF!</definedName>
    <definedName name="BEx7ASD1I654MEDCO6GGWA95PXSC" localSheetId="13" hidden="1">#REF!</definedName>
    <definedName name="BEx7ASD1I654MEDCO6GGWA95PXSC" localSheetId="17" hidden="1">#REF!</definedName>
    <definedName name="BEx7ASD1I654MEDCO6GGWA95PXSC" localSheetId="16" hidden="1">#REF!</definedName>
    <definedName name="BEx7ASD1I654MEDCO6GGWA95PXSC" hidden="1">#REF!</definedName>
    <definedName name="BEx7AURD3S7JGN4D3YK1QAG6TAFA" localSheetId="19" hidden="1">#REF!</definedName>
    <definedName name="BEx7AURD3S7JGN4D3YK1QAG6TAFA" localSheetId="27" hidden="1">#REF!</definedName>
    <definedName name="BEx7AURD3S7JGN4D3YK1QAG6TAFA" localSheetId="18" hidden="1">#REF!</definedName>
    <definedName name="BEx7AURD3S7JGN4D3YK1QAG6TAFA" localSheetId="30" hidden="1">#REF!</definedName>
    <definedName name="BEx7AURD3S7JGN4D3YK1QAG6TAFA" localSheetId="4" hidden="1">#REF!</definedName>
    <definedName name="BEx7AURD3S7JGN4D3YK1QAG6TAFA" localSheetId="14" hidden="1">#REF!</definedName>
    <definedName name="BEx7AURD3S7JGN4D3YK1QAG6TAFA" localSheetId="6" hidden="1">#REF!</definedName>
    <definedName name="BEx7AURD3S7JGN4D3YK1QAG6TAFA" localSheetId="7" hidden="1">#REF!</definedName>
    <definedName name="BEx7AURD3S7JGN4D3YK1QAG6TAFA" localSheetId="8" hidden="1">#REF!</definedName>
    <definedName name="BEx7AURD3S7JGN4D3YK1QAG6TAFA" localSheetId="9" hidden="1">#REF!</definedName>
    <definedName name="BEx7AURD3S7JGN4D3YK1QAG6TAFA" localSheetId="10" hidden="1">#REF!</definedName>
    <definedName name="BEx7AURD3S7JGN4D3YK1QAG6TAFA" localSheetId="11" hidden="1">#REF!</definedName>
    <definedName name="BEx7AURD3S7JGN4D3YK1QAG6TAFA" localSheetId="12" hidden="1">#REF!</definedName>
    <definedName name="BEx7AURD3S7JGN4D3YK1QAG6TAFA" localSheetId="13" hidden="1">#REF!</definedName>
    <definedName name="BEx7AURD3S7JGN4D3YK1QAG6TAFA" localSheetId="17" hidden="1">#REF!</definedName>
    <definedName name="BEx7AURD3S7JGN4D3YK1QAG6TAFA" localSheetId="16" hidden="1">#REF!</definedName>
    <definedName name="BEx7AURD3S7JGN4D3YK1QAG6TAFA" hidden="1">#REF!</definedName>
    <definedName name="BEx7AVCX9S5RJP3NSZ4QM4E6ERDT" localSheetId="19" hidden="1">#REF!</definedName>
    <definedName name="BEx7AVCX9S5RJP3NSZ4QM4E6ERDT" localSheetId="27" hidden="1">#REF!</definedName>
    <definedName name="BEx7AVCX9S5RJP3NSZ4QM4E6ERDT" localSheetId="18" hidden="1">#REF!</definedName>
    <definedName name="BEx7AVCX9S5RJP3NSZ4QM4E6ERDT" localSheetId="30" hidden="1">#REF!</definedName>
    <definedName name="BEx7AVCX9S5RJP3NSZ4QM4E6ERDT" localSheetId="4" hidden="1">#REF!</definedName>
    <definedName name="BEx7AVCX9S5RJP3NSZ4QM4E6ERDT" localSheetId="14" hidden="1">#REF!</definedName>
    <definedName name="BEx7AVCX9S5RJP3NSZ4QM4E6ERDT" localSheetId="6" hidden="1">#REF!</definedName>
    <definedName name="BEx7AVCX9S5RJP3NSZ4QM4E6ERDT" localSheetId="7" hidden="1">#REF!</definedName>
    <definedName name="BEx7AVCX9S5RJP3NSZ4QM4E6ERDT" localSheetId="8" hidden="1">#REF!</definedName>
    <definedName name="BEx7AVCX9S5RJP3NSZ4QM4E6ERDT" localSheetId="9" hidden="1">#REF!</definedName>
    <definedName name="BEx7AVCX9S5RJP3NSZ4QM4E6ERDT" localSheetId="10" hidden="1">#REF!</definedName>
    <definedName name="BEx7AVCX9S5RJP3NSZ4QM4E6ERDT" localSheetId="11" hidden="1">#REF!</definedName>
    <definedName name="BEx7AVCX9S5RJP3NSZ4QM4E6ERDT" localSheetId="12" hidden="1">#REF!</definedName>
    <definedName name="BEx7AVCX9S5RJP3NSZ4QM4E6ERDT" localSheetId="13" hidden="1">#REF!</definedName>
    <definedName name="BEx7AVCX9S5RJP3NSZ4QM4E6ERDT" localSheetId="17" hidden="1">#REF!</definedName>
    <definedName name="BEx7AVCX9S5RJP3NSZ4QM4E6ERDT" localSheetId="16" hidden="1">#REF!</definedName>
    <definedName name="BEx7AVCX9S5RJP3NSZ4QM4E6ERDT" hidden="1">#REF!</definedName>
    <definedName name="BEx7AVYIGP0930MV5JEBWRYCJN68" localSheetId="19" hidden="1">#REF!</definedName>
    <definedName name="BEx7AVYIGP0930MV5JEBWRYCJN68" localSheetId="27" hidden="1">#REF!</definedName>
    <definedName name="BEx7AVYIGP0930MV5JEBWRYCJN68" localSheetId="18" hidden="1">#REF!</definedName>
    <definedName name="BEx7AVYIGP0930MV5JEBWRYCJN68" localSheetId="30" hidden="1">#REF!</definedName>
    <definedName name="BEx7AVYIGP0930MV5JEBWRYCJN68" localSheetId="4" hidden="1">#REF!</definedName>
    <definedName name="BEx7AVYIGP0930MV5JEBWRYCJN68" localSheetId="14" hidden="1">#REF!</definedName>
    <definedName name="BEx7AVYIGP0930MV5JEBWRYCJN68" localSheetId="6" hidden="1">#REF!</definedName>
    <definedName name="BEx7AVYIGP0930MV5JEBWRYCJN68" localSheetId="7" hidden="1">#REF!</definedName>
    <definedName name="BEx7AVYIGP0930MV5JEBWRYCJN68" localSheetId="8" hidden="1">#REF!</definedName>
    <definedName name="BEx7AVYIGP0930MV5JEBWRYCJN68" localSheetId="9" hidden="1">#REF!</definedName>
    <definedName name="BEx7AVYIGP0930MV5JEBWRYCJN68" localSheetId="10" hidden="1">#REF!</definedName>
    <definedName name="BEx7AVYIGP0930MV5JEBWRYCJN68" localSheetId="11" hidden="1">#REF!</definedName>
    <definedName name="BEx7AVYIGP0930MV5JEBWRYCJN68" localSheetId="12" hidden="1">#REF!</definedName>
    <definedName name="BEx7AVYIGP0930MV5JEBWRYCJN68" localSheetId="13" hidden="1">#REF!</definedName>
    <definedName name="BEx7AVYIGP0930MV5JEBWRYCJN68" localSheetId="17" hidden="1">#REF!</definedName>
    <definedName name="BEx7AVYIGP0930MV5JEBWRYCJN68" localSheetId="16" hidden="1">#REF!</definedName>
    <definedName name="BEx7AVYIGP0930MV5JEBWRYCJN68" hidden="1">#REF!</definedName>
    <definedName name="BEx7B6LH6917TXOSAAQ6U7HVF018" localSheetId="19" hidden="1">#REF!</definedName>
    <definedName name="BEx7B6LH6917TXOSAAQ6U7HVF018" localSheetId="27" hidden="1">#REF!</definedName>
    <definedName name="BEx7B6LH6917TXOSAAQ6U7HVF018" localSheetId="18" hidden="1">#REF!</definedName>
    <definedName name="BEx7B6LH6917TXOSAAQ6U7HVF018" localSheetId="30" hidden="1">#REF!</definedName>
    <definedName name="BEx7B6LH6917TXOSAAQ6U7HVF018" localSheetId="4" hidden="1">#REF!</definedName>
    <definedName name="BEx7B6LH6917TXOSAAQ6U7HVF018" localSheetId="14" hidden="1">#REF!</definedName>
    <definedName name="BEx7B6LH6917TXOSAAQ6U7HVF018" localSheetId="6" hidden="1">#REF!</definedName>
    <definedName name="BEx7B6LH6917TXOSAAQ6U7HVF018" localSheetId="7" hidden="1">#REF!</definedName>
    <definedName name="BEx7B6LH6917TXOSAAQ6U7HVF018" localSheetId="8" hidden="1">#REF!</definedName>
    <definedName name="BEx7B6LH6917TXOSAAQ6U7HVF018" localSheetId="9" hidden="1">#REF!</definedName>
    <definedName name="BEx7B6LH6917TXOSAAQ6U7HVF018" localSheetId="10" hidden="1">#REF!</definedName>
    <definedName name="BEx7B6LH6917TXOSAAQ6U7HVF018" localSheetId="11" hidden="1">#REF!</definedName>
    <definedName name="BEx7B6LH6917TXOSAAQ6U7HVF018" localSheetId="12" hidden="1">#REF!</definedName>
    <definedName name="BEx7B6LH6917TXOSAAQ6U7HVF018" localSheetId="13" hidden="1">#REF!</definedName>
    <definedName name="BEx7B6LH6917TXOSAAQ6U7HVF018" localSheetId="17" hidden="1">#REF!</definedName>
    <definedName name="BEx7B6LH6917TXOSAAQ6U7HVF018" localSheetId="16" hidden="1">#REF!</definedName>
    <definedName name="BEx7B6LH6917TXOSAAQ6U7HVF018" hidden="1">#REF!</definedName>
    <definedName name="BEx7BN8E88JR3K1BSLAZRPSFPQ9L" localSheetId="19" hidden="1">#REF!</definedName>
    <definedName name="BEx7BN8E88JR3K1BSLAZRPSFPQ9L" localSheetId="27" hidden="1">#REF!</definedName>
    <definedName name="BEx7BN8E88JR3K1BSLAZRPSFPQ9L" localSheetId="18" hidden="1">#REF!</definedName>
    <definedName name="BEx7BN8E88JR3K1BSLAZRPSFPQ9L" localSheetId="30" hidden="1">#REF!</definedName>
    <definedName name="BEx7BN8E88JR3K1BSLAZRPSFPQ9L" localSheetId="4" hidden="1">#REF!</definedName>
    <definedName name="BEx7BN8E88JR3K1BSLAZRPSFPQ9L" localSheetId="14" hidden="1">#REF!</definedName>
    <definedName name="BEx7BN8E88JR3K1BSLAZRPSFPQ9L" localSheetId="6" hidden="1">#REF!</definedName>
    <definedName name="BEx7BN8E88JR3K1BSLAZRPSFPQ9L" localSheetId="7" hidden="1">#REF!</definedName>
    <definedName name="BEx7BN8E88JR3K1BSLAZRPSFPQ9L" localSheetId="8" hidden="1">#REF!</definedName>
    <definedName name="BEx7BN8E88JR3K1BSLAZRPSFPQ9L" localSheetId="9" hidden="1">#REF!</definedName>
    <definedName name="BEx7BN8E88JR3K1BSLAZRPSFPQ9L" localSheetId="10" hidden="1">#REF!</definedName>
    <definedName name="BEx7BN8E88JR3K1BSLAZRPSFPQ9L" localSheetId="11" hidden="1">#REF!</definedName>
    <definedName name="BEx7BN8E88JR3K1BSLAZRPSFPQ9L" localSheetId="12" hidden="1">#REF!</definedName>
    <definedName name="BEx7BN8E88JR3K1BSLAZRPSFPQ9L" localSheetId="13" hidden="1">#REF!</definedName>
    <definedName name="BEx7BN8E88JR3K1BSLAZRPSFPQ9L" localSheetId="17" hidden="1">#REF!</definedName>
    <definedName name="BEx7BN8E88JR3K1BSLAZRPSFPQ9L" localSheetId="16" hidden="1">#REF!</definedName>
    <definedName name="BEx7BN8E88JR3K1BSLAZRPSFPQ9L" hidden="1">#REF!</definedName>
    <definedName name="BEx7BP14RMS3638K85OM4NCYLRHG" localSheetId="19" hidden="1">#REF!</definedName>
    <definedName name="BEx7BP14RMS3638K85OM4NCYLRHG" localSheetId="27" hidden="1">#REF!</definedName>
    <definedName name="BEx7BP14RMS3638K85OM4NCYLRHG" localSheetId="18" hidden="1">#REF!</definedName>
    <definedName name="BEx7BP14RMS3638K85OM4NCYLRHG" localSheetId="30" hidden="1">#REF!</definedName>
    <definedName name="BEx7BP14RMS3638K85OM4NCYLRHG" localSheetId="4" hidden="1">#REF!</definedName>
    <definedName name="BEx7BP14RMS3638K85OM4NCYLRHG" localSheetId="14" hidden="1">#REF!</definedName>
    <definedName name="BEx7BP14RMS3638K85OM4NCYLRHG" localSheetId="6" hidden="1">#REF!</definedName>
    <definedName name="BEx7BP14RMS3638K85OM4NCYLRHG" localSheetId="7" hidden="1">#REF!</definedName>
    <definedName name="BEx7BP14RMS3638K85OM4NCYLRHG" localSheetId="8" hidden="1">#REF!</definedName>
    <definedName name="BEx7BP14RMS3638K85OM4NCYLRHG" localSheetId="9" hidden="1">#REF!</definedName>
    <definedName name="BEx7BP14RMS3638K85OM4NCYLRHG" localSheetId="10" hidden="1">#REF!</definedName>
    <definedName name="BEx7BP14RMS3638K85OM4NCYLRHG" localSheetId="11" hidden="1">#REF!</definedName>
    <definedName name="BEx7BP14RMS3638K85OM4NCYLRHG" localSheetId="12" hidden="1">#REF!</definedName>
    <definedName name="BEx7BP14RMS3638K85OM4NCYLRHG" localSheetId="13" hidden="1">#REF!</definedName>
    <definedName name="BEx7BP14RMS3638K85OM4NCYLRHG" localSheetId="17" hidden="1">#REF!</definedName>
    <definedName name="BEx7BP14RMS3638K85OM4NCYLRHG" localSheetId="16" hidden="1">#REF!</definedName>
    <definedName name="BEx7BP14RMS3638K85OM4NCYLRHG" hidden="1">#REF!</definedName>
    <definedName name="BEx7BPXFZXJ79FQ0E8AQE21PGVHA" localSheetId="19" hidden="1">#REF!</definedName>
    <definedName name="BEx7BPXFZXJ79FQ0E8AQE21PGVHA" localSheetId="27" hidden="1">#REF!</definedName>
    <definedName name="BEx7BPXFZXJ79FQ0E8AQE21PGVHA" localSheetId="18" hidden="1">#REF!</definedName>
    <definedName name="BEx7BPXFZXJ79FQ0E8AQE21PGVHA" localSheetId="30" hidden="1">#REF!</definedName>
    <definedName name="BEx7BPXFZXJ79FQ0E8AQE21PGVHA" localSheetId="4" hidden="1">#REF!</definedName>
    <definedName name="BEx7BPXFZXJ79FQ0E8AQE21PGVHA" localSheetId="14" hidden="1">#REF!</definedName>
    <definedName name="BEx7BPXFZXJ79FQ0E8AQE21PGVHA" localSheetId="6" hidden="1">#REF!</definedName>
    <definedName name="BEx7BPXFZXJ79FQ0E8AQE21PGVHA" localSheetId="7" hidden="1">#REF!</definedName>
    <definedName name="BEx7BPXFZXJ79FQ0E8AQE21PGVHA" localSheetId="8" hidden="1">#REF!</definedName>
    <definedName name="BEx7BPXFZXJ79FQ0E8AQE21PGVHA" localSheetId="9" hidden="1">#REF!</definedName>
    <definedName name="BEx7BPXFZXJ79FQ0E8AQE21PGVHA" localSheetId="10" hidden="1">#REF!</definedName>
    <definedName name="BEx7BPXFZXJ79FQ0E8AQE21PGVHA" localSheetId="11" hidden="1">#REF!</definedName>
    <definedName name="BEx7BPXFZXJ79FQ0E8AQE21PGVHA" localSheetId="12" hidden="1">#REF!</definedName>
    <definedName name="BEx7BPXFZXJ79FQ0E8AQE21PGVHA" localSheetId="13" hidden="1">#REF!</definedName>
    <definedName name="BEx7BPXFZXJ79FQ0E8AQE21PGVHA" localSheetId="17" hidden="1">#REF!</definedName>
    <definedName name="BEx7BPXFZXJ79FQ0E8AQE21PGVHA" localSheetId="16" hidden="1">#REF!</definedName>
    <definedName name="BEx7BPXFZXJ79FQ0E8AQE21PGVHA" hidden="1">#REF!</definedName>
    <definedName name="BEx7C04AM39DQMC1TIX7CFZ2ADHX" localSheetId="19" hidden="1">#REF!</definedName>
    <definedName name="BEx7C04AM39DQMC1TIX7CFZ2ADHX" localSheetId="27" hidden="1">#REF!</definedName>
    <definedName name="BEx7C04AM39DQMC1TIX7CFZ2ADHX" localSheetId="18" hidden="1">#REF!</definedName>
    <definedName name="BEx7C04AM39DQMC1TIX7CFZ2ADHX" localSheetId="30" hidden="1">#REF!</definedName>
    <definedName name="BEx7C04AM39DQMC1TIX7CFZ2ADHX" localSheetId="4" hidden="1">#REF!</definedName>
    <definedName name="BEx7C04AM39DQMC1TIX7CFZ2ADHX" localSheetId="14" hidden="1">#REF!</definedName>
    <definedName name="BEx7C04AM39DQMC1TIX7CFZ2ADHX" localSheetId="6" hidden="1">#REF!</definedName>
    <definedName name="BEx7C04AM39DQMC1TIX7CFZ2ADHX" localSheetId="7" hidden="1">#REF!</definedName>
    <definedName name="BEx7C04AM39DQMC1TIX7CFZ2ADHX" localSheetId="8" hidden="1">#REF!</definedName>
    <definedName name="BEx7C04AM39DQMC1TIX7CFZ2ADHX" localSheetId="9" hidden="1">#REF!</definedName>
    <definedName name="BEx7C04AM39DQMC1TIX7CFZ2ADHX" localSheetId="10" hidden="1">#REF!</definedName>
    <definedName name="BEx7C04AM39DQMC1TIX7CFZ2ADHX" localSheetId="11" hidden="1">#REF!</definedName>
    <definedName name="BEx7C04AM39DQMC1TIX7CFZ2ADHX" localSheetId="12" hidden="1">#REF!</definedName>
    <definedName name="BEx7C04AM39DQMC1TIX7CFZ2ADHX" localSheetId="13" hidden="1">#REF!</definedName>
    <definedName name="BEx7C04AM39DQMC1TIX7CFZ2ADHX" localSheetId="17" hidden="1">#REF!</definedName>
    <definedName name="BEx7C04AM39DQMC1TIX7CFZ2ADHX" localSheetId="16" hidden="1">#REF!</definedName>
    <definedName name="BEx7C04AM39DQMC1TIX7CFZ2ADHX" hidden="1">#REF!</definedName>
    <definedName name="BEx7C346X4AX2J1QPM4NBC7JL5W9" localSheetId="19" hidden="1">#REF!</definedName>
    <definedName name="BEx7C346X4AX2J1QPM4NBC7JL5W9" localSheetId="27" hidden="1">#REF!</definedName>
    <definedName name="BEx7C346X4AX2J1QPM4NBC7JL5W9" localSheetId="18" hidden="1">#REF!</definedName>
    <definedName name="BEx7C346X4AX2J1QPM4NBC7JL5W9" localSheetId="30" hidden="1">#REF!</definedName>
    <definedName name="BEx7C346X4AX2J1QPM4NBC7JL5W9" localSheetId="4" hidden="1">#REF!</definedName>
    <definedName name="BEx7C346X4AX2J1QPM4NBC7JL5W9" localSheetId="14" hidden="1">#REF!</definedName>
    <definedName name="BEx7C346X4AX2J1QPM4NBC7JL5W9" localSheetId="6" hidden="1">#REF!</definedName>
    <definedName name="BEx7C346X4AX2J1QPM4NBC7JL5W9" localSheetId="7" hidden="1">#REF!</definedName>
    <definedName name="BEx7C346X4AX2J1QPM4NBC7JL5W9" localSheetId="8" hidden="1">#REF!</definedName>
    <definedName name="BEx7C346X4AX2J1QPM4NBC7JL5W9" localSheetId="9" hidden="1">#REF!</definedName>
    <definedName name="BEx7C346X4AX2J1QPM4NBC7JL5W9" localSheetId="10" hidden="1">#REF!</definedName>
    <definedName name="BEx7C346X4AX2J1QPM4NBC7JL5W9" localSheetId="11" hidden="1">#REF!</definedName>
    <definedName name="BEx7C346X4AX2J1QPM4NBC7JL5W9" localSheetId="12" hidden="1">#REF!</definedName>
    <definedName name="BEx7C346X4AX2J1QPM4NBC7JL5W9" localSheetId="13" hidden="1">#REF!</definedName>
    <definedName name="BEx7C346X4AX2J1QPM4NBC7JL5W9" localSheetId="17" hidden="1">#REF!</definedName>
    <definedName name="BEx7C346X4AX2J1QPM4NBC7JL5W9" localSheetId="16" hidden="1">#REF!</definedName>
    <definedName name="BEx7C346X4AX2J1QPM4NBC7JL5W9" hidden="1">#REF!</definedName>
    <definedName name="BEx7C40F0PQURHPI6YQ39NFIR86Z" localSheetId="19" hidden="1">#REF!</definedName>
    <definedName name="BEx7C40F0PQURHPI6YQ39NFIR86Z" localSheetId="27" hidden="1">#REF!</definedName>
    <definedName name="BEx7C40F0PQURHPI6YQ39NFIR86Z" localSheetId="18" hidden="1">#REF!</definedName>
    <definedName name="BEx7C40F0PQURHPI6YQ39NFIR86Z" localSheetId="30" hidden="1">#REF!</definedName>
    <definedName name="BEx7C40F0PQURHPI6YQ39NFIR86Z" localSheetId="4" hidden="1">#REF!</definedName>
    <definedName name="BEx7C40F0PQURHPI6YQ39NFIR86Z" localSheetId="14" hidden="1">#REF!</definedName>
    <definedName name="BEx7C40F0PQURHPI6YQ39NFIR86Z" localSheetId="6" hidden="1">#REF!</definedName>
    <definedName name="BEx7C40F0PQURHPI6YQ39NFIR86Z" localSheetId="7" hidden="1">#REF!</definedName>
    <definedName name="BEx7C40F0PQURHPI6YQ39NFIR86Z" localSheetId="8" hidden="1">#REF!</definedName>
    <definedName name="BEx7C40F0PQURHPI6YQ39NFIR86Z" localSheetId="9" hidden="1">#REF!</definedName>
    <definedName name="BEx7C40F0PQURHPI6YQ39NFIR86Z" localSheetId="10" hidden="1">#REF!</definedName>
    <definedName name="BEx7C40F0PQURHPI6YQ39NFIR86Z" localSheetId="11" hidden="1">#REF!</definedName>
    <definedName name="BEx7C40F0PQURHPI6YQ39NFIR86Z" localSheetId="12" hidden="1">#REF!</definedName>
    <definedName name="BEx7C40F0PQURHPI6YQ39NFIR86Z" localSheetId="13" hidden="1">#REF!</definedName>
    <definedName name="BEx7C40F0PQURHPI6YQ39NFIR86Z" localSheetId="17" hidden="1">#REF!</definedName>
    <definedName name="BEx7C40F0PQURHPI6YQ39NFIR86Z" localSheetId="16" hidden="1">#REF!</definedName>
    <definedName name="BEx7C40F0PQURHPI6YQ39NFIR86Z" hidden="1">#REF!</definedName>
    <definedName name="BEx7C7B9VCY7N0H7N1NH6HNNH724" localSheetId="19" hidden="1">#REF!</definedName>
    <definedName name="BEx7C7B9VCY7N0H7N1NH6HNNH724" localSheetId="27" hidden="1">#REF!</definedName>
    <definedName name="BEx7C7B9VCY7N0H7N1NH6HNNH724" localSheetId="18" hidden="1">#REF!</definedName>
    <definedName name="BEx7C7B9VCY7N0H7N1NH6HNNH724" localSheetId="30" hidden="1">#REF!</definedName>
    <definedName name="BEx7C7B9VCY7N0H7N1NH6HNNH724" localSheetId="4" hidden="1">#REF!</definedName>
    <definedName name="BEx7C7B9VCY7N0H7N1NH6HNNH724" localSheetId="14" hidden="1">#REF!</definedName>
    <definedName name="BEx7C7B9VCY7N0H7N1NH6HNNH724" localSheetId="6" hidden="1">#REF!</definedName>
    <definedName name="BEx7C7B9VCY7N0H7N1NH6HNNH724" localSheetId="7" hidden="1">#REF!</definedName>
    <definedName name="BEx7C7B9VCY7N0H7N1NH6HNNH724" localSheetId="8" hidden="1">#REF!</definedName>
    <definedName name="BEx7C7B9VCY7N0H7N1NH6HNNH724" localSheetId="9" hidden="1">#REF!</definedName>
    <definedName name="BEx7C7B9VCY7N0H7N1NH6HNNH724" localSheetId="10" hidden="1">#REF!</definedName>
    <definedName name="BEx7C7B9VCY7N0H7N1NH6HNNH724" localSheetId="11" hidden="1">#REF!</definedName>
    <definedName name="BEx7C7B9VCY7N0H7N1NH6HNNH724" localSheetId="12" hidden="1">#REF!</definedName>
    <definedName name="BEx7C7B9VCY7N0H7N1NH6HNNH724" localSheetId="13" hidden="1">#REF!</definedName>
    <definedName name="BEx7C7B9VCY7N0H7N1NH6HNNH724" localSheetId="17" hidden="1">#REF!</definedName>
    <definedName name="BEx7C7B9VCY7N0H7N1NH6HNNH724" localSheetId="16" hidden="1">#REF!</definedName>
    <definedName name="BEx7C7B9VCY7N0H7N1NH6HNNH724" hidden="1">#REF!</definedName>
    <definedName name="BEx7C93VR7SYRIJS1JO8YZKSFAW9" localSheetId="19" hidden="1">#REF!</definedName>
    <definedName name="BEx7C93VR7SYRIJS1JO8YZKSFAW9" localSheetId="27" hidden="1">#REF!</definedName>
    <definedName name="BEx7C93VR7SYRIJS1JO8YZKSFAW9" localSheetId="18" hidden="1">#REF!</definedName>
    <definedName name="BEx7C93VR7SYRIJS1JO8YZKSFAW9" localSheetId="30" hidden="1">#REF!</definedName>
    <definedName name="BEx7C93VR7SYRIJS1JO8YZKSFAW9" localSheetId="4" hidden="1">#REF!</definedName>
    <definedName name="BEx7C93VR7SYRIJS1JO8YZKSFAW9" localSheetId="14" hidden="1">#REF!</definedName>
    <definedName name="BEx7C93VR7SYRIJS1JO8YZKSFAW9" localSheetId="6" hidden="1">#REF!</definedName>
    <definedName name="BEx7C93VR7SYRIJS1JO8YZKSFAW9" localSheetId="7" hidden="1">#REF!</definedName>
    <definedName name="BEx7C93VR7SYRIJS1JO8YZKSFAW9" localSheetId="8" hidden="1">#REF!</definedName>
    <definedName name="BEx7C93VR7SYRIJS1JO8YZKSFAW9" localSheetId="9" hidden="1">#REF!</definedName>
    <definedName name="BEx7C93VR7SYRIJS1JO8YZKSFAW9" localSheetId="10" hidden="1">#REF!</definedName>
    <definedName name="BEx7C93VR7SYRIJS1JO8YZKSFAW9" localSheetId="11" hidden="1">#REF!</definedName>
    <definedName name="BEx7C93VR7SYRIJS1JO8YZKSFAW9" localSheetId="12" hidden="1">#REF!</definedName>
    <definedName name="BEx7C93VR7SYRIJS1JO8YZKSFAW9" localSheetId="13" hidden="1">#REF!</definedName>
    <definedName name="BEx7C93VR7SYRIJS1JO8YZKSFAW9" localSheetId="17" hidden="1">#REF!</definedName>
    <definedName name="BEx7C93VR7SYRIJS1JO8YZKSFAW9" localSheetId="16" hidden="1">#REF!</definedName>
    <definedName name="BEx7C93VR7SYRIJS1JO8YZKSFAW9" hidden="1">#REF!</definedName>
    <definedName name="BEx7CCPC6R1KQQZ2JQU6EFI1G0RM" localSheetId="19" hidden="1">#REF!</definedName>
    <definedName name="BEx7CCPC6R1KQQZ2JQU6EFI1G0RM" localSheetId="27" hidden="1">#REF!</definedName>
    <definedName name="BEx7CCPC6R1KQQZ2JQU6EFI1G0RM" localSheetId="18" hidden="1">#REF!</definedName>
    <definedName name="BEx7CCPC6R1KQQZ2JQU6EFI1G0RM" localSheetId="30" hidden="1">#REF!</definedName>
    <definedName name="BEx7CCPC6R1KQQZ2JQU6EFI1G0RM" localSheetId="4" hidden="1">#REF!</definedName>
    <definedName name="BEx7CCPC6R1KQQZ2JQU6EFI1G0RM" localSheetId="14" hidden="1">#REF!</definedName>
    <definedName name="BEx7CCPC6R1KQQZ2JQU6EFI1G0RM" localSheetId="6" hidden="1">#REF!</definedName>
    <definedName name="BEx7CCPC6R1KQQZ2JQU6EFI1G0RM" localSheetId="7" hidden="1">#REF!</definedName>
    <definedName name="BEx7CCPC6R1KQQZ2JQU6EFI1G0RM" localSheetId="8" hidden="1">#REF!</definedName>
    <definedName name="BEx7CCPC6R1KQQZ2JQU6EFI1G0RM" localSheetId="9" hidden="1">#REF!</definedName>
    <definedName name="BEx7CCPC6R1KQQZ2JQU6EFI1G0RM" localSheetId="10" hidden="1">#REF!</definedName>
    <definedName name="BEx7CCPC6R1KQQZ2JQU6EFI1G0RM" localSheetId="11" hidden="1">#REF!</definedName>
    <definedName name="BEx7CCPC6R1KQQZ2JQU6EFI1G0RM" localSheetId="12" hidden="1">#REF!</definedName>
    <definedName name="BEx7CCPC6R1KQQZ2JQU6EFI1G0RM" localSheetId="13" hidden="1">#REF!</definedName>
    <definedName name="BEx7CCPC6R1KQQZ2JQU6EFI1G0RM" localSheetId="17" hidden="1">#REF!</definedName>
    <definedName name="BEx7CCPC6R1KQQZ2JQU6EFI1G0RM" localSheetId="16" hidden="1">#REF!</definedName>
    <definedName name="BEx7CCPC6R1KQQZ2JQU6EFI1G0RM" hidden="1">#REF!</definedName>
    <definedName name="BEx7CIJST9GLS2QD383UK7VUDTGL" localSheetId="19" hidden="1">#REF!</definedName>
    <definedName name="BEx7CIJST9GLS2QD383UK7VUDTGL" localSheetId="27" hidden="1">#REF!</definedName>
    <definedName name="BEx7CIJST9GLS2QD383UK7VUDTGL" localSheetId="18" hidden="1">#REF!</definedName>
    <definedName name="BEx7CIJST9GLS2QD383UK7VUDTGL" localSheetId="30" hidden="1">#REF!</definedName>
    <definedName name="BEx7CIJST9GLS2QD383UK7VUDTGL" localSheetId="4" hidden="1">#REF!</definedName>
    <definedName name="BEx7CIJST9GLS2QD383UK7VUDTGL" localSheetId="14" hidden="1">#REF!</definedName>
    <definedName name="BEx7CIJST9GLS2QD383UK7VUDTGL" localSheetId="6" hidden="1">#REF!</definedName>
    <definedName name="BEx7CIJST9GLS2QD383UK7VUDTGL" localSheetId="7" hidden="1">#REF!</definedName>
    <definedName name="BEx7CIJST9GLS2QD383UK7VUDTGL" localSheetId="8" hidden="1">#REF!</definedName>
    <definedName name="BEx7CIJST9GLS2QD383UK7VUDTGL" localSheetId="9" hidden="1">#REF!</definedName>
    <definedName name="BEx7CIJST9GLS2QD383UK7VUDTGL" localSheetId="10" hidden="1">#REF!</definedName>
    <definedName name="BEx7CIJST9GLS2QD383UK7VUDTGL" localSheetId="11" hidden="1">#REF!</definedName>
    <definedName name="BEx7CIJST9GLS2QD383UK7VUDTGL" localSheetId="12" hidden="1">#REF!</definedName>
    <definedName name="BEx7CIJST9GLS2QD383UK7VUDTGL" localSheetId="13" hidden="1">#REF!</definedName>
    <definedName name="BEx7CIJST9GLS2QD383UK7VUDTGL" localSheetId="17" hidden="1">#REF!</definedName>
    <definedName name="BEx7CIJST9GLS2QD383UK7VUDTGL" localSheetId="16" hidden="1">#REF!</definedName>
    <definedName name="BEx7CIJST9GLS2QD383UK7VUDTGL" hidden="1">#REF!</definedName>
    <definedName name="BEx7CO8T2XKC7GHDSYNAWTZ9L7YR" localSheetId="19" hidden="1">#REF!</definedName>
    <definedName name="BEx7CO8T2XKC7GHDSYNAWTZ9L7YR" localSheetId="27" hidden="1">#REF!</definedName>
    <definedName name="BEx7CO8T2XKC7GHDSYNAWTZ9L7YR" localSheetId="18" hidden="1">#REF!</definedName>
    <definedName name="BEx7CO8T2XKC7GHDSYNAWTZ9L7YR" localSheetId="30" hidden="1">#REF!</definedName>
    <definedName name="BEx7CO8T2XKC7GHDSYNAWTZ9L7YR" localSheetId="4" hidden="1">#REF!</definedName>
    <definedName name="BEx7CO8T2XKC7GHDSYNAWTZ9L7YR" localSheetId="14" hidden="1">#REF!</definedName>
    <definedName name="BEx7CO8T2XKC7GHDSYNAWTZ9L7YR" localSheetId="6" hidden="1">#REF!</definedName>
    <definedName name="BEx7CO8T2XKC7GHDSYNAWTZ9L7YR" localSheetId="7" hidden="1">#REF!</definedName>
    <definedName name="BEx7CO8T2XKC7GHDSYNAWTZ9L7YR" localSheetId="8" hidden="1">#REF!</definedName>
    <definedName name="BEx7CO8T2XKC7GHDSYNAWTZ9L7YR" localSheetId="9" hidden="1">#REF!</definedName>
    <definedName name="BEx7CO8T2XKC7GHDSYNAWTZ9L7YR" localSheetId="10" hidden="1">#REF!</definedName>
    <definedName name="BEx7CO8T2XKC7GHDSYNAWTZ9L7YR" localSheetId="11" hidden="1">#REF!</definedName>
    <definedName name="BEx7CO8T2XKC7GHDSYNAWTZ9L7YR" localSheetId="12" hidden="1">#REF!</definedName>
    <definedName name="BEx7CO8T2XKC7GHDSYNAWTZ9L7YR" localSheetId="13" hidden="1">#REF!</definedName>
    <definedName name="BEx7CO8T2XKC7GHDSYNAWTZ9L7YR" localSheetId="17" hidden="1">#REF!</definedName>
    <definedName name="BEx7CO8T2XKC7GHDSYNAWTZ9L7YR" localSheetId="16" hidden="1">#REF!</definedName>
    <definedName name="BEx7CO8T2XKC7GHDSYNAWTZ9L7YR" hidden="1">#REF!</definedName>
    <definedName name="BEx7CW1CF00DO8A36UNC2X7K65C2" localSheetId="19" hidden="1">#REF!</definedName>
    <definedName name="BEx7CW1CF00DO8A36UNC2X7K65C2" localSheetId="27" hidden="1">#REF!</definedName>
    <definedName name="BEx7CW1CF00DO8A36UNC2X7K65C2" localSheetId="18" hidden="1">#REF!</definedName>
    <definedName name="BEx7CW1CF00DO8A36UNC2X7K65C2" localSheetId="30" hidden="1">#REF!</definedName>
    <definedName name="BEx7CW1CF00DO8A36UNC2X7K65C2" localSheetId="4" hidden="1">#REF!</definedName>
    <definedName name="BEx7CW1CF00DO8A36UNC2X7K65C2" localSheetId="14" hidden="1">#REF!</definedName>
    <definedName name="BEx7CW1CF00DO8A36UNC2X7K65C2" localSheetId="6" hidden="1">#REF!</definedName>
    <definedName name="BEx7CW1CF00DO8A36UNC2X7K65C2" localSheetId="7" hidden="1">#REF!</definedName>
    <definedName name="BEx7CW1CF00DO8A36UNC2X7K65C2" localSheetId="8" hidden="1">#REF!</definedName>
    <definedName name="BEx7CW1CF00DO8A36UNC2X7K65C2" localSheetId="9" hidden="1">#REF!</definedName>
    <definedName name="BEx7CW1CF00DO8A36UNC2X7K65C2" localSheetId="10" hidden="1">#REF!</definedName>
    <definedName name="BEx7CW1CF00DO8A36UNC2X7K65C2" localSheetId="11" hidden="1">#REF!</definedName>
    <definedName name="BEx7CW1CF00DO8A36UNC2X7K65C2" localSheetId="12" hidden="1">#REF!</definedName>
    <definedName name="BEx7CW1CF00DO8A36UNC2X7K65C2" localSheetId="13" hidden="1">#REF!</definedName>
    <definedName name="BEx7CW1CF00DO8A36UNC2X7K65C2" localSheetId="17" hidden="1">#REF!</definedName>
    <definedName name="BEx7CW1CF00DO8A36UNC2X7K65C2" localSheetId="16" hidden="1">#REF!</definedName>
    <definedName name="BEx7CW1CF00DO8A36UNC2X7K65C2" hidden="1">#REF!</definedName>
    <definedName name="BEx7CW6NFRL2P4XWP0MWHIYA97KF" localSheetId="19" hidden="1">#REF!</definedName>
    <definedName name="BEx7CW6NFRL2P4XWP0MWHIYA97KF" localSheetId="27" hidden="1">#REF!</definedName>
    <definedName name="BEx7CW6NFRL2P4XWP0MWHIYA97KF" localSheetId="18" hidden="1">#REF!</definedName>
    <definedName name="BEx7CW6NFRL2P4XWP0MWHIYA97KF" localSheetId="30" hidden="1">#REF!</definedName>
    <definedName name="BEx7CW6NFRL2P4XWP0MWHIYA97KF" localSheetId="4" hidden="1">#REF!</definedName>
    <definedName name="BEx7CW6NFRL2P4XWP0MWHIYA97KF" localSheetId="14" hidden="1">#REF!</definedName>
    <definedName name="BEx7CW6NFRL2P4XWP0MWHIYA97KF" localSheetId="6" hidden="1">#REF!</definedName>
    <definedName name="BEx7CW6NFRL2P4XWP0MWHIYA97KF" localSheetId="7" hidden="1">#REF!</definedName>
    <definedName name="BEx7CW6NFRL2P4XWP0MWHIYA97KF" localSheetId="8" hidden="1">#REF!</definedName>
    <definedName name="BEx7CW6NFRL2P4XWP0MWHIYA97KF" localSheetId="9" hidden="1">#REF!</definedName>
    <definedName name="BEx7CW6NFRL2P4XWP0MWHIYA97KF" localSheetId="10" hidden="1">#REF!</definedName>
    <definedName name="BEx7CW6NFRL2P4XWP0MWHIYA97KF" localSheetId="11" hidden="1">#REF!</definedName>
    <definedName name="BEx7CW6NFRL2P4XWP0MWHIYA97KF" localSheetId="12" hidden="1">#REF!</definedName>
    <definedName name="BEx7CW6NFRL2P4XWP0MWHIYA97KF" localSheetId="13" hidden="1">#REF!</definedName>
    <definedName name="BEx7CW6NFRL2P4XWP0MWHIYA97KF" localSheetId="17" hidden="1">#REF!</definedName>
    <definedName name="BEx7CW6NFRL2P4XWP0MWHIYA97KF" localSheetId="16" hidden="1">#REF!</definedName>
    <definedName name="BEx7CW6NFRL2P4XWP0MWHIYA97KF" hidden="1">#REF!</definedName>
    <definedName name="BEx7CZXN83U7XFVGG1P1N6ZCQK7U" localSheetId="19" hidden="1">#REF!</definedName>
    <definedName name="BEx7CZXN83U7XFVGG1P1N6ZCQK7U" localSheetId="27" hidden="1">#REF!</definedName>
    <definedName name="BEx7CZXN83U7XFVGG1P1N6ZCQK7U" localSheetId="18" hidden="1">#REF!</definedName>
    <definedName name="BEx7CZXN83U7XFVGG1P1N6ZCQK7U" localSheetId="30" hidden="1">#REF!</definedName>
    <definedName name="BEx7CZXN83U7XFVGG1P1N6ZCQK7U" localSheetId="4" hidden="1">#REF!</definedName>
    <definedName name="BEx7CZXN83U7XFVGG1P1N6ZCQK7U" localSheetId="14" hidden="1">#REF!</definedName>
    <definedName name="BEx7CZXN83U7XFVGG1P1N6ZCQK7U" localSheetId="6" hidden="1">#REF!</definedName>
    <definedName name="BEx7CZXN83U7XFVGG1P1N6ZCQK7U" localSheetId="7" hidden="1">#REF!</definedName>
    <definedName name="BEx7CZXN83U7XFVGG1P1N6ZCQK7U" localSheetId="8" hidden="1">#REF!</definedName>
    <definedName name="BEx7CZXN83U7XFVGG1P1N6ZCQK7U" localSheetId="9" hidden="1">#REF!</definedName>
    <definedName name="BEx7CZXN83U7XFVGG1P1N6ZCQK7U" localSheetId="10" hidden="1">#REF!</definedName>
    <definedName name="BEx7CZXN83U7XFVGG1P1N6ZCQK7U" localSheetId="11" hidden="1">#REF!</definedName>
    <definedName name="BEx7CZXN83U7XFVGG1P1N6ZCQK7U" localSheetId="12" hidden="1">#REF!</definedName>
    <definedName name="BEx7CZXN83U7XFVGG1P1N6ZCQK7U" localSheetId="13" hidden="1">#REF!</definedName>
    <definedName name="BEx7CZXN83U7XFVGG1P1N6ZCQK7U" localSheetId="17" hidden="1">#REF!</definedName>
    <definedName name="BEx7CZXN83U7XFVGG1P1N6ZCQK7U" localSheetId="16" hidden="1">#REF!</definedName>
    <definedName name="BEx7CZXN83U7XFVGG1P1N6ZCQK7U" hidden="1">#REF!</definedName>
    <definedName name="BEx7D14R4J25CLH301NHMGU8FSWM" localSheetId="19" hidden="1">#REF!</definedName>
    <definedName name="BEx7D14R4J25CLH301NHMGU8FSWM" localSheetId="27" hidden="1">#REF!</definedName>
    <definedName name="BEx7D14R4J25CLH301NHMGU8FSWM" localSheetId="18" hidden="1">#REF!</definedName>
    <definedName name="BEx7D14R4J25CLH301NHMGU8FSWM" localSheetId="30" hidden="1">#REF!</definedName>
    <definedName name="BEx7D14R4J25CLH301NHMGU8FSWM" localSheetId="4" hidden="1">#REF!</definedName>
    <definedName name="BEx7D14R4J25CLH301NHMGU8FSWM" localSheetId="14" hidden="1">#REF!</definedName>
    <definedName name="BEx7D14R4J25CLH301NHMGU8FSWM" localSheetId="6" hidden="1">#REF!</definedName>
    <definedName name="BEx7D14R4J25CLH301NHMGU8FSWM" localSheetId="7" hidden="1">#REF!</definedName>
    <definedName name="BEx7D14R4J25CLH301NHMGU8FSWM" localSheetId="8" hidden="1">#REF!</definedName>
    <definedName name="BEx7D14R4J25CLH301NHMGU8FSWM" localSheetId="9" hidden="1">#REF!</definedName>
    <definedName name="BEx7D14R4J25CLH301NHMGU8FSWM" localSheetId="10" hidden="1">#REF!</definedName>
    <definedName name="BEx7D14R4J25CLH301NHMGU8FSWM" localSheetId="11" hidden="1">#REF!</definedName>
    <definedName name="BEx7D14R4J25CLH301NHMGU8FSWM" localSheetId="12" hidden="1">#REF!</definedName>
    <definedName name="BEx7D14R4J25CLH301NHMGU8FSWM" localSheetId="13" hidden="1">#REF!</definedName>
    <definedName name="BEx7D14R4J25CLH301NHMGU8FSWM" localSheetId="17" hidden="1">#REF!</definedName>
    <definedName name="BEx7D14R4J25CLH301NHMGU8FSWM" localSheetId="16" hidden="1">#REF!</definedName>
    <definedName name="BEx7D14R4J25CLH301NHMGU8FSWM" hidden="1">#REF!</definedName>
    <definedName name="BEx7D38BE0Z9QLQBDMGARM9USFPM" localSheetId="19" hidden="1">#REF!</definedName>
    <definedName name="BEx7D38BE0Z9QLQBDMGARM9USFPM" localSheetId="27" hidden="1">#REF!</definedName>
    <definedName name="BEx7D38BE0Z9QLQBDMGARM9USFPM" localSheetId="18" hidden="1">#REF!</definedName>
    <definedName name="BEx7D38BE0Z9QLQBDMGARM9USFPM" localSheetId="30" hidden="1">#REF!</definedName>
    <definedName name="BEx7D38BE0Z9QLQBDMGARM9USFPM" localSheetId="4" hidden="1">#REF!</definedName>
    <definedName name="BEx7D38BE0Z9QLQBDMGARM9USFPM" localSheetId="14" hidden="1">#REF!</definedName>
    <definedName name="BEx7D38BE0Z9QLQBDMGARM9USFPM" localSheetId="6" hidden="1">#REF!</definedName>
    <definedName name="BEx7D38BE0Z9QLQBDMGARM9USFPM" localSheetId="7" hidden="1">#REF!</definedName>
    <definedName name="BEx7D38BE0Z9QLQBDMGARM9USFPM" localSheetId="8" hidden="1">#REF!</definedName>
    <definedName name="BEx7D38BE0Z9QLQBDMGARM9USFPM" localSheetId="9" hidden="1">#REF!</definedName>
    <definedName name="BEx7D38BE0Z9QLQBDMGARM9USFPM" localSheetId="10" hidden="1">#REF!</definedName>
    <definedName name="BEx7D38BE0Z9QLQBDMGARM9USFPM" localSheetId="11" hidden="1">#REF!</definedName>
    <definedName name="BEx7D38BE0Z9QLQBDMGARM9USFPM" localSheetId="12" hidden="1">#REF!</definedName>
    <definedName name="BEx7D38BE0Z9QLQBDMGARM9USFPM" localSheetId="13" hidden="1">#REF!</definedName>
    <definedName name="BEx7D38BE0Z9QLQBDMGARM9USFPM" localSheetId="17" hidden="1">#REF!</definedName>
    <definedName name="BEx7D38BE0Z9QLQBDMGARM9USFPM" localSheetId="16" hidden="1">#REF!</definedName>
    <definedName name="BEx7D38BE0Z9QLQBDMGARM9USFPM" hidden="1">#REF!</definedName>
    <definedName name="BEx7D5RWKRS4W71J4NZ6ZSFHPKFT" localSheetId="19" hidden="1">#REF!</definedName>
    <definedName name="BEx7D5RWKRS4W71J4NZ6ZSFHPKFT" localSheetId="27" hidden="1">#REF!</definedName>
    <definedName name="BEx7D5RWKRS4W71J4NZ6ZSFHPKFT" localSheetId="18" hidden="1">#REF!</definedName>
    <definedName name="BEx7D5RWKRS4W71J4NZ6ZSFHPKFT" localSheetId="30" hidden="1">#REF!</definedName>
    <definedName name="BEx7D5RWKRS4W71J4NZ6ZSFHPKFT" localSheetId="4" hidden="1">#REF!</definedName>
    <definedName name="BEx7D5RWKRS4W71J4NZ6ZSFHPKFT" localSheetId="14" hidden="1">#REF!</definedName>
    <definedName name="BEx7D5RWKRS4W71J4NZ6ZSFHPKFT" localSheetId="6" hidden="1">#REF!</definedName>
    <definedName name="BEx7D5RWKRS4W71J4NZ6ZSFHPKFT" localSheetId="7" hidden="1">#REF!</definedName>
    <definedName name="BEx7D5RWKRS4W71J4NZ6ZSFHPKFT" localSheetId="8" hidden="1">#REF!</definedName>
    <definedName name="BEx7D5RWKRS4W71J4NZ6ZSFHPKFT" localSheetId="9" hidden="1">#REF!</definedName>
    <definedName name="BEx7D5RWKRS4W71J4NZ6ZSFHPKFT" localSheetId="10" hidden="1">#REF!</definedName>
    <definedName name="BEx7D5RWKRS4W71J4NZ6ZSFHPKFT" localSheetId="11" hidden="1">#REF!</definedName>
    <definedName name="BEx7D5RWKRS4W71J4NZ6ZSFHPKFT" localSheetId="12" hidden="1">#REF!</definedName>
    <definedName name="BEx7D5RWKRS4W71J4NZ6ZSFHPKFT" localSheetId="13" hidden="1">#REF!</definedName>
    <definedName name="BEx7D5RWKRS4W71J4NZ6ZSFHPKFT" localSheetId="17" hidden="1">#REF!</definedName>
    <definedName name="BEx7D5RWKRS4W71J4NZ6ZSFHPKFT" localSheetId="16" hidden="1">#REF!</definedName>
    <definedName name="BEx7D5RWKRS4W71J4NZ6ZSFHPKFT" hidden="1">#REF!</definedName>
    <definedName name="BEx7D8H1TPOX1UN17QZYEV7Q58GA" localSheetId="19" hidden="1">#REF!</definedName>
    <definedName name="BEx7D8H1TPOX1UN17QZYEV7Q58GA" localSheetId="27" hidden="1">#REF!</definedName>
    <definedName name="BEx7D8H1TPOX1UN17QZYEV7Q58GA" localSheetId="18" hidden="1">#REF!</definedName>
    <definedName name="BEx7D8H1TPOX1UN17QZYEV7Q58GA" localSheetId="30" hidden="1">#REF!</definedName>
    <definedName name="BEx7D8H1TPOX1UN17QZYEV7Q58GA" localSheetId="4" hidden="1">#REF!</definedName>
    <definedName name="BEx7D8H1TPOX1UN17QZYEV7Q58GA" localSheetId="14" hidden="1">#REF!</definedName>
    <definedName name="BEx7D8H1TPOX1UN17QZYEV7Q58GA" localSheetId="6" hidden="1">#REF!</definedName>
    <definedName name="BEx7D8H1TPOX1UN17QZYEV7Q58GA" localSheetId="7" hidden="1">#REF!</definedName>
    <definedName name="BEx7D8H1TPOX1UN17QZYEV7Q58GA" localSheetId="8" hidden="1">#REF!</definedName>
    <definedName name="BEx7D8H1TPOX1UN17QZYEV7Q58GA" localSheetId="9" hidden="1">#REF!</definedName>
    <definedName name="BEx7D8H1TPOX1UN17QZYEV7Q58GA" localSheetId="10" hidden="1">#REF!</definedName>
    <definedName name="BEx7D8H1TPOX1UN17QZYEV7Q58GA" localSheetId="11" hidden="1">#REF!</definedName>
    <definedName name="BEx7D8H1TPOX1UN17QZYEV7Q58GA" localSheetId="12" hidden="1">#REF!</definedName>
    <definedName name="BEx7D8H1TPOX1UN17QZYEV7Q58GA" localSheetId="13" hidden="1">#REF!</definedName>
    <definedName name="BEx7D8H1TPOX1UN17QZYEV7Q58GA" localSheetId="17" hidden="1">#REF!</definedName>
    <definedName name="BEx7D8H1TPOX1UN17QZYEV7Q58GA" localSheetId="16" hidden="1">#REF!</definedName>
    <definedName name="BEx7D8H1TPOX1UN17QZYEV7Q58GA" hidden="1">#REF!</definedName>
    <definedName name="BEx7DGF13H2074LRWFZQ45PZ6JPX" localSheetId="19" hidden="1">#REF!</definedName>
    <definedName name="BEx7DGF13H2074LRWFZQ45PZ6JPX" localSheetId="27" hidden="1">#REF!</definedName>
    <definedName name="BEx7DGF13H2074LRWFZQ45PZ6JPX" localSheetId="18" hidden="1">#REF!</definedName>
    <definedName name="BEx7DGF13H2074LRWFZQ45PZ6JPX" localSheetId="30" hidden="1">#REF!</definedName>
    <definedName name="BEx7DGF13H2074LRWFZQ45PZ6JPX" localSheetId="4" hidden="1">#REF!</definedName>
    <definedName name="BEx7DGF13H2074LRWFZQ45PZ6JPX" localSheetId="14" hidden="1">#REF!</definedName>
    <definedName name="BEx7DGF13H2074LRWFZQ45PZ6JPX" localSheetId="6" hidden="1">#REF!</definedName>
    <definedName name="BEx7DGF13H2074LRWFZQ45PZ6JPX" localSheetId="7" hidden="1">#REF!</definedName>
    <definedName name="BEx7DGF13H2074LRWFZQ45PZ6JPX" localSheetId="8" hidden="1">#REF!</definedName>
    <definedName name="BEx7DGF13H2074LRWFZQ45PZ6JPX" localSheetId="9" hidden="1">#REF!</definedName>
    <definedName name="BEx7DGF13H2074LRWFZQ45PZ6JPX" localSheetId="10" hidden="1">#REF!</definedName>
    <definedName name="BEx7DGF13H2074LRWFZQ45PZ6JPX" localSheetId="11" hidden="1">#REF!</definedName>
    <definedName name="BEx7DGF13H2074LRWFZQ45PZ6JPX" localSheetId="12" hidden="1">#REF!</definedName>
    <definedName name="BEx7DGF13H2074LRWFZQ45PZ6JPX" localSheetId="13" hidden="1">#REF!</definedName>
    <definedName name="BEx7DGF13H2074LRWFZQ45PZ6JPX" localSheetId="17" hidden="1">#REF!</definedName>
    <definedName name="BEx7DGF13H2074LRWFZQ45PZ6JPX" localSheetId="16" hidden="1">#REF!</definedName>
    <definedName name="BEx7DGF13H2074LRWFZQ45PZ6JPX" hidden="1">#REF!</definedName>
    <definedName name="BEx7DHBE0SOC5KXWWQ73WUDBRX8J" localSheetId="19" hidden="1">#REF!</definedName>
    <definedName name="BEx7DHBE0SOC5KXWWQ73WUDBRX8J" localSheetId="27" hidden="1">#REF!</definedName>
    <definedName name="BEx7DHBE0SOC5KXWWQ73WUDBRX8J" localSheetId="18" hidden="1">#REF!</definedName>
    <definedName name="BEx7DHBE0SOC5KXWWQ73WUDBRX8J" localSheetId="30" hidden="1">#REF!</definedName>
    <definedName name="BEx7DHBE0SOC5KXWWQ73WUDBRX8J" localSheetId="4" hidden="1">#REF!</definedName>
    <definedName name="BEx7DHBE0SOC5KXWWQ73WUDBRX8J" localSheetId="14" hidden="1">#REF!</definedName>
    <definedName name="BEx7DHBE0SOC5KXWWQ73WUDBRX8J" localSheetId="6" hidden="1">#REF!</definedName>
    <definedName name="BEx7DHBE0SOC5KXWWQ73WUDBRX8J" localSheetId="7" hidden="1">#REF!</definedName>
    <definedName name="BEx7DHBE0SOC5KXWWQ73WUDBRX8J" localSheetId="8" hidden="1">#REF!</definedName>
    <definedName name="BEx7DHBE0SOC5KXWWQ73WUDBRX8J" localSheetId="9" hidden="1">#REF!</definedName>
    <definedName name="BEx7DHBE0SOC5KXWWQ73WUDBRX8J" localSheetId="10" hidden="1">#REF!</definedName>
    <definedName name="BEx7DHBE0SOC5KXWWQ73WUDBRX8J" localSheetId="11" hidden="1">#REF!</definedName>
    <definedName name="BEx7DHBE0SOC5KXWWQ73WUDBRX8J" localSheetId="12" hidden="1">#REF!</definedName>
    <definedName name="BEx7DHBE0SOC5KXWWQ73WUDBRX8J" localSheetId="13" hidden="1">#REF!</definedName>
    <definedName name="BEx7DHBE0SOC5KXWWQ73WUDBRX8J" localSheetId="17" hidden="1">#REF!</definedName>
    <definedName name="BEx7DHBE0SOC5KXWWQ73WUDBRX8J" localSheetId="16" hidden="1">#REF!</definedName>
    <definedName name="BEx7DHBE0SOC5KXWWQ73WUDBRX8J" hidden="1">#REF!</definedName>
    <definedName name="BEx7DKWUXEDIISSX4GDD4YYT887F" localSheetId="19" hidden="1">#REF!</definedName>
    <definedName name="BEx7DKWUXEDIISSX4GDD4YYT887F" localSheetId="27" hidden="1">#REF!</definedName>
    <definedName name="BEx7DKWUXEDIISSX4GDD4YYT887F" localSheetId="18" hidden="1">#REF!</definedName>
    <definedName name="BEx7DKWUXEDIISSX4GDD4YYT887F" localSheetId="30" hidden="1">#REF!</definedName>
    <definedName name="BEx7DKWUXEDIISSX4GDD4YYT887F" localSheetId="4" hidden="1">#REF!</definedName>
    <definedName name="BEx7DKWUXEDIISSX4GDD4YYT887F" localSheetId="14" hidden="1">#REF!</definedName>
    <definedName name="BEx7DKWUXEDIISSX4GDD4YYT887F" localSheetId="6" hidden="1">#REF!</definedName>
    <definedName name="BEx7DKWUXEDIISSX4GDD4YYT887F" localSheetId="7" hidden="1">#REF!</definedName>
    <definedName name="BEx7DKWUXEDIISSX4GDD4YYT887F" localSheetId="8" hidden="1">#REF!</definedName>
    <definedName name="BEx7DKWUXEDIISSX4GDD4YYT887F" localSheetId="9" hidden="1">#REF!</definedName>
    <definedName name="BEx7DKWUXEDIISSX4GDD4YYT887F" localSheetId="10" hidden="1">#REF!</definedName>
    <definedName name="BEx7DKWUXEDIISSX4GDD4YYT887F" localSheetId="11" hidden="1">#REF!</definedName>
    <definedName name="BEx7DKWUXEDIISSX4GDD4YYT887F" localSheetId="12" hidden="1">#REF!</definedName>
    <definedName name="BEx7DKWUXEDIISSX4GDD4YYT887F" localSheetId="13" hidden="1">#REF!</definedName>
    <definedName name="BEx7DKWUXEDIISSX4GDD4YYT887F" localSheetId="17" hidden="1">#REF!</definedName>
    <definedName name="BEx7DKWUXEDIISSX4GDD4YYT887F" localSheetId="16" hidden="1">#REF!</definedName>
    <definedName name="BEx7DKWUXEDIISSX4GDD4YYT887F" hidden="1">#REF!</definedName>
    <definedName name="BEx7DMUYR2HC26WW7AOB1TULERMB" localSheetId="19" hidden="1">#REF!</definedName>
    <definedName name="BEx7DMUYR2HC26WW7AOB1TULERMB" localSheetId="27" hidden="1">#REF!</definedName>
    <definedName name="BEx7DMUYR2HC26WW7AOB1TULERMB" localSheetId="18" hidden="1">#REF!</definedName>
    <definedName name="BEx7DMUYR2HC26WW7AOB1TULERMB" localSheetId="30" hidden="1">#REF!</definedName>
    <definedName name="BEx7DMUYR2HC26WW7AOB1TULERMB" localSheetId="4" hidden="1">#REF!</definedName>
    <definedName name="BEx7DMUYR2HC26WW7AOB1TULERMB" localSheetId="14" hidden="1">#REF!</definedName>
    <definedName name="BEx7DMUYR2HC26WW7AOB1TULERMB" localSheetId="6" hidden="1">#REF!</definedName>
    <definedName name="BEx7DMUYR2HC26WW7AOB1TULERMB" localSheetId="7" hidden="1">#REF!</definedName>
    <definedName name="BEx7DMUYR2HC26WW7AOB1TULERMB" localSheetId="8" hidden="1">#REF!</definedName>
    <definedName name="BEx7DMUYR2HC26WW7AOB1TULERMB" localSheetId="9" hidden="1">#REF!</definedName>
    <definedName name="BEx7DMUYR2HC26WW7AOB1TULERMB" localSheetId="10" hidden="1">#REF!</definedName>
    <definedName name="BEx7DMUYR2HC26WW7AOB1TULERMB" localSheetId="11" hidden="1">#REF!</definedName>
    <definedName name="BEx7DMUYR2HC26WW7AOB1TULERMB" localSheetId="12" hidden="1">#REF!</definedName>
    <definedName name="BEx7DMUYR2HC26WW7AOB1TULERMB" localSheetId="13" hidden="1">#REF!</definedName>
    <definedName name="BEx7DMUYR2HC26WW7AOB1TULERMB" localSheetId="17" hidden="1">#REF!</definedName>
    <definedName name="BEx7DMUYR2HC26WW7AOB1TULERMB" localSheetId="16" hidden="1">#REF!</definedName>
    <definedName name="BEx7DMUYR2HC26WW7AOB1TULERMB" hidden="1">#REF!</definedName>
    <definedName name="BEx7DVJTRV44IMJIBFXELE67SZ7S" localSheetId="19" hidden="1">#REF!</definedName>
    <definedName name="BEx7DVJTRV44IMJIBFXELE67SZ7S" localSheetId="27" hidden="1">#REF!</definedName>
    <definedName name="BEx7DVJTRV44IMJIBFXELE67SZ7S" localSheetId="18" hidden="1">#REF!</definedName>
    <definedName name="BEx7DVJTRV44IMJIBFXELE67SZ7S" localSheetId="30" hidden="1">#REF!</definedName>
    <definedName name="BEx7DVJTRV44IMJIBFXELE67SZ7S" localSheetId="4" hidden="1">#REF!</definedName>
    <definedName name="BEx7DVJTRV44IMJIBFXELE67SZ7S" localSheetId="14" hidden="1">#REF!</definedName>
    <definedName name="BEx7DVJTRV44IMJIBFXELE67SZ7S" localSheetId="6" hidden="1">#REF!</definedName>
    <definedName name="BEx7DVJTRV44IMJIBFXELE67SZ7S" localSheetId="7" hidden="1">#REF!</definedName>
    <definedName name="BEx7DVJTRV44IMJIBFXELE67SZ7S" localSheetId="8" hidden="1">#REF!</definedName>
    <definedName name="BEx7DVJTRV44IMJIBFXELE67SZ7S" localSheetId="9" hidden="1">#REF!</definedName>
    <definedName name="BEx7DVJTRV44IMJIBFXELE67SZ7S" localSheetId="10" hidden="1">#REF!</definedName>
    <definedName name="BEx7DVJTRV44IMJIBFXELE67SZ7S" localSheetId="11" hidden="1">#REF!</definedName>
    <definedName name="BEx7DVJTRV44IMJIBFXELE67SZ7S" localSheetId="12" hidden="1">#REF!</definedName>
    <definedName name="BEx7DVJTRV44IMJIBFXELE67SZ7S" localSheetId="13" hidden="1">#REF!</definedName>
    <definedName name="BEx7DVJTRV44IMJIBFXELE67SZ7S" localSheetId="17" hidden="1">#REF!</definedName>
    <definedName name="BEx7DVJTRV44IMJIBFXELE67SZ7S" localSheetId="16" hidden="1">#REF!</definedName>
    <definedName name="BEx7DVJTRV44IMJIBFXELE67SZ7S" hidden="1">#REF!</definedName>
    <definedName name="BEx7DVUMFCI5INHMVFIJ44RTTSTT" localSheetId="19" hidden="1">#REF!</definedName>
    <definedName name="BEx7DVUMFCI5INHMVFIJ44RTTSTT" localSheetId="27" hidden="1">#REF!</definedName>
    <definedName name="BEx7DVUMFCI5INHMVFIJ44RTTSTT" localSheetId="18" hidden="1">#REF!</definedName>
    <definedName name="BEx7DVUMFCI5INHMVFIJ44RTTSTT" localSheetId="30" hidden="1">#REF!</definedName>
    <definedName name="BEx7DVUMFCI5INHMVFIJ44RTTSTT" localSheetId="4" hidden="1">#REF!</definedName>
    <definedName name="BEx7DVUMFCI5INHMVFIJ44RTTSTT" localSheetId="14" hidden="1">#REF!</definedName>
    <definedName name="BEx7DVUMFCI5INHMVFIJ44RTTSTT" localSheetId="6" hidden="1">#REF!</definedName>
    <definedName name="BEx7DVUMFCI5INHMVFIJ44RTTSTT" localSheetId="7" hidden="1">#REF!</definedName>
    <definedName name="BEx7DVUMFCI5INHMVFIJ44RTTSTT" localSheetId="8" hidden="1">#REF!</definedName>
    <definedName name="BEx7DVUMFCI5INHMVFIJ44RTTSTT" localSheetId="9" hidden="1">#REF!</definedName>
    <definedName name="BEx7DVUMFCI5INHMVFIJ44RTTSTT" localSheetId="10" hidden="1">#REF!</definedName>
    <definedName name="BEx7DVUMFCI5INHMVFIJ44RTTSTT" localSheetId="11" hidden="1">#REF!</definedName>
    <definedName name="BEx7DVUMFCI5INHMVFIJ44RTTSTT" localSheetId="12" hidden="1">#REF!</definedName>
    <definedName name="BEx7DVUMFCI5INHMVFIJ44RTTSTT" localSheetId="13" hidden="1">#REF!</definedName>
    <definedName name="BEx7DVUMFCI5INHMVFIJ44RTTSTT" localSheetId="17" hidden="1">#REF!</definedName>
    <definedName name="BEx7DVUMFCI5INHMVFIJ44RTTSTT" localSheetId="16" hidden="1">#REF!</definedName>
    <definedName name="BEx7DVUMFCI5INHMVFIJ44RTTSTT" hidden="1">#REF!</definedName>
    <definedName name="BEx7E2QT2U8THYOKBPXONB1B47WH" localSheetId="19" hidden="1">#REF!</definedName>
    <definedName name="BEx7E2QT2U8THYOKBPXONB1B47WH" localSheetId="27" hidden="1">#REF!</definedName>
    <definedName name="BEx7E2QT2U8THYOKBPXONB1B47WH" localSheetId="18" hidden="1">#REF!</definedName>
    <definedName name="BEx7E2QT2U8THYOKBPXONB1B47WH" localSheetId="30" hidden="1">#REF!</definedName>
    <definedName name="BEx7E2QT2U8THYOKBPXONB1B47WH" localSheetId="4" hidden="1">#REF!</definedName>
    <definedName name="BEx7E2QT2U8THYOKBPXONB1B47WH" localSheetId="14" hidden="1">#REF!</definedName>
    <definedName name="BEx7E2QT2U8THYOKBPXONB1B47WH" localSheetId="6" hidden="1">#REF!</definedName>
    <definedName name="BEx7E2QT2U8THYOKBPXONB1B47WH" localSheetId="7" hidden="1">#REF!</definedName>
    <definedName name="BEx7E2QT2U8THYOKBPXONB1B47WH" localSheetId="8" hidden="1">#REF!</definedName>
    <definedName name="BEx7E2QT2U8THYOKBPXONB1B47WH" localSheetId="9" hidden="1">#REF!</definedName>
    <definedName name="BEx7E2QT2U8THYOKBPXONB1B47WH" localSheetId="10" hidden="1">#REF!</definedName>
    <definedName name="BEx7E2QT2U8THYOKBPXONB1B47WH" localSheetId="11" hidden="1">#REF!</definedName>
    <definedName name="BEx7E2QT2U8THYOKBPXONB1B47WH" localSheetId="12" hidden="1">#REF!</definedName>
    <definedName name="BEx7E2QT2U8THYOKBPXONB1B47WH" localSheetId="13" hidden="1">#REF!</definedName>
    <definedName name="BEx7E2QT2U8THYOKBPXONB1B47WH" localSheetId="17" hidden="1">#REF!</definedName>
    <definedName name="BEx7E2QT2U8THYOKBPXONB1B47WH" localSheetId="16" hidden="1">#REF!</definedName>
    <definedName name="BEx7E2QT2U8THYOKBPXONB1B47WH" hidden="1">#REF!</definedName>
    <definedName name="BEx7E5QP7W6UKO74F5Y0VJ741HS5" localSheetId="19" hidden="1">#REF!</definedName>
    <definedName name="BEx7E5QP7W6UKO74F5Y0VJ741HS5" localSheetId="27" hidden="1">#REF!</definedName>
    <definedName name="BEx7E5QP7W6UKO74F5Y0VJ741HS5" localSheetId="18" hidden="1">#REF!</definedName>
    <definedName name="BEx7E5QP7W6UKO74F5Y0VJ741HS5" localSheetId="30" hidden="1">#REF!</definedName>
    <definedName name="BEx7E5QP7W6UKO74F5Y0VJ741HS5" localSheetId="4" hidden="1">#REF!</definedName>
    <definedName name="BEx7E5QP7W6UKO74F5Y0VJ741HS5" localSheetId="14" hidden="1">#REF!</definedName>
    <definedName name="BEx7E5QP7W6UKO74F5Y0VJ741HS5" localSheetId="6" hidden="1">#REF!</definedName>
    <definedName name="BEx7E5QP7W6UKO74F5Y0VJ741HS5" localSheetId="7" hidden="1">#REF!</definedName>
    <definedName name="BEx7E5QP7W6UKO74F5Y0VJ741HS5" localSheetId="8" hidden="1">#REF!</definedName>
    <definedName name="BEx7E5QP7W6UKO74F5Y0VJ741HS5" localSheetId="9" hidden="1">#REF!</definedName>
    <definedName name="BEx7E5QP7W6UKO74F5Y0VJ741HS5" localSheetId="10" hidden="1">#REF!</definedName>
    <definedName name="BEx7E5QP7W6UKO74F5Y0VJ741HS5" localSheetId="11" hidden="1">#REF!</definedName>
    <definedName name="BEx7E5QP7W6UKO74F5Y0VJ741HS5" localSheetId="12" hidden="1">#REF!</definedName>
    <definedName name="BEx7E5QP7W6UKO74F5Y0VJ741HS5" localSheetId="13" hidden="1">#REF!</definedName>
    <definedName name="BEx7E5QP7W6UKO74F5Y0VJ741HS5" localSheetId="17" hidden="1">#REF!</definedName>
    <definedName name="BEx7E5QP7W6UKO74F5Y0VJ741HS5" localSheetId="16" hidden="1">#REF!</definedName>
    <definedName name="BEx7E5QP7W6UKO74F5Y0VJ741HS5" hidden="1">#REF!</definedName>
    <definedName name="BEx7E6N29HGH3I47AFB2DCS6MVS6" localSheetId="19" hidden="1">#REF!</definedName>
    <definedName name="BEx7E6N29HGH3I47AFB2DCS6MVS6" localSheetId="27" hidden="1">#REF!</definedName>
    <definedName name="BEx7E6N29HGH3I47AFB2DCS6MVS6" localSheetId="18" hidden="1">#REF!</definedName>
    <definedName name="BEx7E6N29HGH3I47AFB2DCS6MVS6" localSheetId="30" hidden="1">#REF!</definedName>
    <definedName name="BEx7E6N29HGH3I47AFB2DCS6MVS6" localSheetId="4" hidden="1">#REF!</definedName>
    <definedName name="BEx7E6N29HGH3I47AFB2DCS6MVS6" localSheetId="14" hidden="1">#REF!</definedName>
    <definedName name="BEx7E6N29HGH3I47AFB2DCS6MVS6" localSheetId="6" hidden="1">#REF!</definedName>
    <definedName name="BEx7E6N29HGH3I47AFB2DCS6MVS6" localSheetId="7" hidden="1">#REF!</definedName>
    <definedName name="BEx7E6N29HGH3I47AFB2DCS6MVS6" localSheetId="8" hidden="1">#REF!</definedName>
    <definedName name="BEx7E6N29HGH3I47AFB2DCS6MVS6" localSheetId="9" hidden="1">#REF!</definedName>
    <definedName name="BEx7E6N29HGH3I47AFB2DCS6MVS6" localSheetId="10" hidden="1">#REF!</definedName>
    <definedName name="BEx7E6N29HGH3I47AFB2DCS6MVS6" localSheetId="11" hidden="1">#REF!</definedName>
    <definedName name="BEx7E6N29HGH3I47AFB2DCS6MVS6" localSheetId="12" hidden="1">#REF!</definedName>
    <definedName name="BEx7E6N29HGH3I47AFB2DCS6MVS6" localSheetId="13" hidden="1">#REF!</definedName>
    <definedName name="BEx7E6N29HGH3I47AFB2DCS6MVS6" localSheetId="17" hidden="1">#REF!</definedName>
    <definedName name="BEx7E6N29HGH3I47AFB2DCS6MVS6" localSheetId="16" hidden="1">#REF!</definedName>
    <definedName name="BEx7E6N29HGH3I47AFB2DCS6MVS6" hidden="1">#REF!</definedName>
    <definedName name="BEx7EBA8IYHQKT7IQAOAML660SYA" localSheetId="19" hidden="1">#REF!</definedName>
    <definedName name="BEx7EBA8IYHQKT7IQAOAML660SYA" localSheetId="27" hidden="1">#REF!</definedName>
    <definedName name="BEx7EBA8IYHQKT7IQAOAML660SYA" localSheetId="18" hidden="1">#REF!</definedName>
    <definedName name="BEx7EBA8IYHQKT7IQAOAML660SYA" localSheetId="30" hidden="1">#REF!</definedName>
    <definedName name="BEx7EBA8IYHQKT7IQAOAML660SYA" localSheetId="4" hidden="1">#REF!</definedName>
    <definedName name="BEx7EBA8IYHQKT7IQAOAML660SYA" localSheetId="14" hidden="1">#REF!</definedName>
    <definedName name="BEx7EBA8IYHQKT7IQAOAML660SYA" localSheetId="6" hidden="1">#REF!</definedName>
    <definedName name="BEx7EBA8IYHQKT7IQAOAML660SYA" localSheetId="7" hidden="1">#REF!</definedName>
    <definedName name="BEx7EBA8IYHQKT7IQAOAML660SYA" localSheetId="8" hidden="1">#REF!</definedName>
    <definedName name="BEx7EBA8IYHQKT7IQAOAML660SYA" localSheetId="9" hidden="1">#REF!</definedName>
    <definedName name="BEx7EBA8IYHQKT7IQAOAML660SYA" localSheetId="10" hidden="1">#REF!</definedName>
    <definedName name="BEx7EBA8IYHQKT7IQAOAML660SYA" localSheetId="11" hidden="1">#REF!</definedName>
    <definedName name="BEx7EBA8IYHQKT7IQAOAML660SYA" localSheetId="12" hidden="1">#REF!</definedName>
    <definedName name="BEx7EBA8IYHQKT7IQAOAML660SYA" localSheetId="13" hidden="1">#REF!</definedName>
    <definedName name="BEx7EBA8IYHQKT7IQAOAML660SYA" localSheetId="17" hidden="1">#REF!</definedName>
    <definedName name="BEx7EBA8IYHQKT7IQAOAML660SYA" localSheetId="16" hidden="1">#REF!</definedName>
    <definedName name="BEx7EBA8IYHQKT7IQAOAML660SYA" hidden="1">#REF!</definedName>
    <definedName name="BEx7EI6C8MCRZFEQYUBE5FSUTIHK" localSheetId="19" hidden="1">#REF!</definedName>
    <definedName name="BEx7EI6C8MCRZFEQYUBE5FSUTIHK" localSheetId="27" hidden="1">#REF!</definedName>
    <definedName name="BEx7EI6C8MCRZFEQYUBE5FSUTIHK" localSheetId="18" hidden="1">#REF!</definedName>
    <definedName name="BEx7EI6C8MCRZFEQYUBE5FSUTIHK" localSheetId="30" hidden="1">#REF!</definedName>
    <definedName name="BEx7EI6C8MCRZFEQYUBE5FSUTIHK" localSheetId="4" hidden="1">#REF!</definedName>
    <definedName name="BEx7EI6C8MCRZFEQYUBE5FSUTIHK" localSheetId="14" hidden="1">#REF!</definedName>
    <definedName name="BEx7EI6C8MCRZFEQYUBE5FSUTIHK" localSheetId="6" hidden="1">#REF!</definedName>
    <definedName name="BEx7EI6C8MCRZFEQYUBE5FSUTIHK" localSheetId="7" hidden="1">#REF!</definedName>
    <definedName name="BEx7EI6C8MCRZFEQYUBE5FSUTIHK" localSheetId="8" hidden="1">#REF!</definedName>
    <definedName name="BEx7EI6C8MCRZFEQYUBE5FSUTIHK" localSheetId="9" hidden="1">#REF!</definedName>
    <definedName name="BEx7EI6C8MCRZFEQYUBE5FSUTIHK" localSheetId="10" hidden="1">#REF!</definedName>
    <definedName name="BEx7EI6C8MCRZFEQYUBE5FSUTIHK" localSheetId="11" hidden="1">#REF!</definedName>
    <definedName name="BEx7EI6C8MCRZFEQYUBE5FSUTIHK" localSheetId="12" hidden="1">#REF!</definedName>
    <definedName name="BEx7EI6C8MCRZFEQYUBE5FSUTIHK" localSheetId="13" hidden="1">#REF!</definedName>
    <definedName name="BEx7EI6C8MCRZFEQYUBE5FSUTIHK" localSheetId="17" hidden="1">#REF!</definedName>
    <definedName name="BEx7EI6C8MCRZFEQYUBE5FSUTIHK" localSheetId="16" hidden="1">#REF!</definedName>
    <definedName name="BEx7EI6C8MCRZFEQYUBE5FSUTIHK" hidden="1">#REF!</definedName>
    <definedName name="BEx7EI6DL1Z6UWLFBXAKVGZTKHWJ" localSheetId="19" hidden="1">#REF!</definedName>
    <definedName name="BEx7EI6DL1Z6UWLFBXAKVGZTKHWJ" localSheetId="27" hidden="1">#REF!</definedName>
    <definedName name="BEx7EI6DL1Z6UWLFBXAKVGZTKHWJ" localSheetId="18" hidden="1">#REF!</definedName>
    <definedName name="BEx7EI6DL1Z6UWLFBXAKVGZTKHWJ" localSheetId="30" hidden="1">#REF!</definedName>
    <definedName name="BEx7EI6DL1Z6UWLFBXAKVGZTKHWJ" localSheetId="4" hidden="1">#REF!</definedName>
    <definedName name="BEx7EI6DL1Z6UWLFBXAKVGZTKHWJ" localSheetId="14" hidden="1">#REF!</definedName>
    <definedName name="BEx7EI6DL1Z6UWLFBXAKVGZTKHWJ" localSheetId="6" hidden="1">#REF!</definedName>
    <definedName name="BEx7EI6DL1Z6UWLFBXAKVGZTKHWJ" localSheetId="7" hidden="1">#REF!</definedName>
    <definedName name="BEx7EI6DL1Z6UWLFBXAKVGZTKHWJ" localSheetId="8" hidden="1">#REF!</definedName>
    <definedName name="BEx7EI6DL1Z6UWLFBXAKVGZTKHWJ" localSheetId="9" hidden="1">#REF!</definedName>
    <definedName name="BEx7EI6DL1Z6UWLFBXAKVGZTKHWJ" localSheetId="10" hidden="1">#REF!</definedName>
    <definedName name="BEx7EI6DL1Z6UWLFBXAKVGZTKHWJ" localSheetId="11" hidden="1">#REF!</definedName>
    <definedName name="BEx7EI6DL1Z6UWLFBXAKVGZTKHWJ" localSheetId="12" hidden="1">#REF!</definedName>
    <definedName name="BEx7EI6DL1Z6UWLFBXAKVGZTKHWJ" localSheetId="13" hidden="1">#REF!</definedName>
    <definedName name="BEx7EI6DL1Z6UWLFBXAKVGZTKHWJ" localSheetId="17" hidden="1">#REF!</definedName>
    <definedName name="BEx7EI6DL1Z6UWLFBXAKVGZTKHWJ" localSheetId="16" hidden="1">#REF!</definedName>
    <definedName name="BEx7EI6DL1Z6UWLFBXAKVGZTKHWJ" hidden="1">#REF!</definedName>
    <definedName name="BEx7EQKHX7GZYOLXRDU534TT4H64" localSheetId="19" hidden="1">#REF!</definedName>
    <definedName name="BEx7EQKHX7GZYOLXRDU534TT4H64" localSheetId="27" hidden="1">#REF!</definedName>
    <definedName name="BEx7EQKHX7GZYOLXRDU534TT4H64" localSheetId="18" hidden="1">#REF!</definedName>
    <definedName name="BEx7EQKHX7GZYOLXRDU534TT4H64" localSheetId="30" hidden="1">#REF!</definedName>
    <definedName name="BEx7EQKHX7GZYOLXRDU534TT4H64" localSheetId="4" hidden="1">#REF!</definedName>
    <definedName name="BEx7EQKHX7GZYOLXRDU534TT4H64" localSheetId="14" hidden="1">#REF!</definedName>
    <definedName name="BEx7EQKHX7GZYOLXRDU534TT4H64" localSheetId="6" hidden="1">#REF!</definedName>
    <definedName name="BEx7EQKHX7GZYOLXRDU534TT4H64" localSheetId="7" hidden="1">#REF!</definedName>
    <definedName name="BEx7EQKHX7GZYOLXRDU534TT4H64" localSheetId="8" hidden="1">#REF!</definedName>
    <definedName name="BEx7EQKHX7GZYOLXRDU534TT4H64" localSheetId="9" hidden="1">#REF!</definedName>
    <definedName name="BEx7EQKHX7GZYOLXRDU534TT4H64" localSheetId="10" hidden="1">#REF!</definedName>
    <definedName name="BEx7EQKHX7GZYOLXRDU534TT4H64" localSheetId="11" hidden="1">#REF!</definedName>
    <definedName name="BEx7EQKHX7GZYOLXRDU534TT4H64" localSheetId="12" hidden="1">#REF!</definedName>
    <definedName name="BEx7EQKHX7GZYOLXRDU534TT4H64" localSheetId="13" hidden="1">#REF!</definedName>
    <definedName name="BEx7EQKHX7GZYOLXRDU534TT4H64" localSheetId="17" hidden="1">#REF!</definedName>
    <definedName name="BEx7EQKHX7GZYOLXRDU534TT4H64" localSheetId="16" hidden="1">#REF!</definedName>
    <definedName name="BEx7EQKHX7GZYOLXRDU534TT4H64" hidden="1">#REF!</definedName>
    <definedName name="BEx7ETV6L1TM7JSXJIGK3FC6RVZW" localSheetId="19" hidden="1">#REF!</definedName>
    <definedName name="BEx7ETV6L1TM7JSXJIGK3FC6RVZW" localSheetId="27" hidden="1">#REF!</definedName>
    <definedName name="BEx7ETV6L1TM7JSXJIGK3FC6RVZW" localSheetId="18" hidden="1">#REF!</definedName>
    <definedName name="BEx7ETV6L1TM7JSXJIGK3FC6RVZW" localSheetId="30" hidden="1">#REF!</definedName>
    <definedName name="BEx7ETV6L1TM7JSXJIGK3FC6RVZW" localSheetId="4" hidden="1">#REF!</definedName>
    <definedName name="BEx7ETV6L1TM7JSXJIGK3FC6RVZW" localSheetId="14" hidden="1">#REF!</definedName>
    <definedName name="BEx7ETV6L1TM7JSXJIGK3FC6RVZW" localSheetId="6" hidden="1">#REF!</definedName>
    <definedName name="BEx7ETV6L1TM7JSXJIGK3FC6RVZW" localSheetId="7" hidden="1">#REF!</definedName>
    <definedName name="BEx7ETV6L1TM7JSXJIGK3FC6RVZW" localSheetId="8" hidden="1">#REF!</definedName>
    <definedName name="BEx7ETV6L1TM7JSXJIGK3FC6RVZW" localSheetId="9" hidden="1">#REF!</definedName>
    <definedName name="BEx7ETV6L1TM7JSXJIGK3FC6RVZW" localSheetId="10" hidden="1">#REF!</definedName>
    <definedName name="BEx7ETV6L1TM7JSXJIGK3FC6RVZW" localSheetId="11" hidden="1">#REF!</definedName>
    <definedName name="BEx7ETV6L1TM7JSXJIGK3FC6RVZW" localSheetId="12" hidden="1">#REF!</definedName>
    <definedName name="BEx7ETV6L1TM7JSXJIGK3FC6RVZW" localSheetId="13" hidden="1">#REF!</definedName>
    <definedName name="BEx7ETV6L1TM7JSXJIGK3FC6RVZW" localSheetId="17" hidden="1">#REF!</definedName>
    <definedName name="BEx7ETV6L1TM7JSXJIGK3FC6RVZW" localSheetId="16" hidden="1">#REF!</definedName>
    <definedName name="BEx7ETV6L1TM7JSXJIGK3FC6RVZW" hidden="1">#REF!</definedName>
    <definedName name="BEx7EYYLHMBYQTH6I377FCQS7CSX" localSheetId="19" hidden="1">#REF!</definedName>
    <definedName name="BEx7EYYLHMBYQTH6I377FCQS7CSX" localSheetId="27" hidden="1">#REF!</definedName>
    <definedName name="BEx7EYYLHMBYQTH6I377FCQS7CSX" localSheetId="18" hidden="1">#REF!</definedName>
    <definedName name="BEx7EYYLHMBYQTH6I377FCQS7CSX" localSheetId="30" hidden="1">#REF!</definedName>
    <definedName name="BEx7EYYLHMBYQTH6I377FCQS7CSX" localSheetId="4" hidden="1">#REF!</definedName>
    <definedName name="BEx7EYYLHMBYQTH6I377FCQS7CSX" localSheetId="14" hidden="1">#REF!</definedName>
    <definedName name="BEx7EYYLHMBYQTH6I377FCQS7CSX" localSheetId="6" hidden="1">#REF!</definedName>
    <definedName name="BEx7EYYLHMBYQTH6I377FCQS7CSX" localSheetId="7" hidden="1">#REF!</definedName>
    <definedName name="BEx7EYYLHMBYQTH6I377FCQS7CSX" localSheetId="8" hidden="1">#REF!</definedName>
    <definedName name="BEx7EYYLHMBYQTH6I377FCQS7CSX" localSheetId="9" hidden="1">#REF!</definedName>
    <definedName name="BEx7EYYLHMBYQTH6I377FCQS7CSX" localSheetId="10" hidden="1">#REF!</definedName>
    <definedName name="BEx7EYYLHMBYQTH6I377FCQS7CSX" localSheetId="11" hidden="1">#REF!</definedName>
    <definedName name="BEx7EYYLHMBYQTH6I377FCQS7CSX" localSheetId="12" hidden="1">#REF!</definedName>
    <definedName name="BEx7EYYLHMBYQTH6I377FCQS7CSX" localSheetId="13" hidden="1">#REF!</definedName>
    <definedName name="BEx7EYYLHMBYQTH6I377FCQS7CSX" localSheetId="17" hidden="1">#REF!</definedName>
    <definedName name="BEx7EYYLHMBYQTH6I377FCQS7CSX" localSheetId="16" hidden="1">#REF!</definedName>
    <definedName name="BEx7EYYLHMBYQTH6I377FCQS7CSX" hidden="1">#REF!</definedName>
    <definedName name="BEx7FCLG1RYI2SNOU1Y2GQZNZSWA" localSheetId="19" hidden="1">#REF!</definedName>
    <definedName name="BEx7FCLG1RYI2SNOU1Y2GQZNZSWA" localSheetId="27" hidden="1">#REF!</definedName>
    <definedName name="BEx7FCLG1RYI2SNOU1Y2GQZNZSWA" localSheetId="18" hidden="1">#REF!</definedName>
    <definedName name="BEx7FCLG1RYI2SNOU1Y2GQZNZSWA" localSheetId="30" hidden="1">#REF!</definedName>
    <definedName name="BEx7FCLG1RYI2SNOU1Y2GQZNZSWA" localSheetId="4" hidden="1">#REF!</definedName>
    <definedName name="BEx7FCLG1RYI2SNOU1Y2GQZNZSWA" localSheetId="14" hidden="1">#REF!</definedName>
    <definedName name="BEx7FCLG1RYI2SNOU1Y2GQZNZSWA" localSheetId="6" hidden="1">#REF!</definedName>
    <definedName name="BEx7FCLG1RYI2SNOU1Y2GQZNZSWA" localSheetId="7" hidden="1">#REF!</definedName>
    <definedName name="BEx7FCLG1RYI2SNOU1Y2GQZNZSWA" localSheetId="8" hidden="1">#REF!</definedName>
    <definedName name="BEx7FCLG1RYI2SNOU1Y2GQZNZSWA" localSheetId="9" hidden="1">#REF!</definedName>
    <definedName name="BEx7FCLG1RYI2SNOU1Y2GQZNZSWA" localSheetId="10" hidden="1">#REF!</definedName>
    <definedName name="BEx7FCLG1RYI2SNOU1Y2GQZNZSWA" localSheetId="11" hidden="1">#REF!</definedName>
    <definedName name="BEx7FCLG1RYI2SNOU1Y2GQZNZSWA" localSheetId="12" hidden="1">#REF!</definedName>
    <definedName name="BEx7FCLG1RYI2SNOU1Y2GQZNZSWA" localSheetId="13" hidden="1">#REF!</definedName>
    <definedName name="BEx7FCLG1RYI2SNOU1Y2GQZNZSWA" localSheetId="17" hidden="1">#REF!</definedName>
    <definedName name="BEx7FCLG1RYI2SNOU1Y2GQZNZSWA" localSheetId="16" hidden="1">#REF!</definedName>
    <definedName name="BEx7FCLG1RYI2SNOU1Y2GQZNZSWA" hidden="1">#REF!</definedName>
    <definedName name="BEx7FN32ZGWOAA4TTH79KINTDWR9" localSheetId="19" hidden="1">#REF!</definedName>
    <definedName name="BEx7FN32ZGWOAA4TTH79KINTDWR9" localSheetId="27" hidden="1">#REF!</definedName>
    <definedName name="BEx7FN32ZGWOAA4TTH79KINTDWR9" localSheetId="18" hidden="1">#REF!</definedName>
    <definedName name="BEx7FN32ZGWOAA4TTH79KINTDWR9" localSheetId="30" hidden="1">#REF!</definedName>
    <definedName name="BEx7FN32ZGWOAA4TTH79KINTDWR9" localSheetId="4" hidden="1">#REF!</definedName>
    <definedName name="BEx7FN32ZGWOAA4TTH79KINTDWR9" localSheetId="14" hidden="1">#REF!</definedName>
    <definedName name="BEx7FN32ZGWOAA4TTH79KINTDWR9" localSheetId="6" hidden="1">#REF!</definedName>
    <definedName name="BEx7FN32ZGWOAA4TTH79KINTDWR9" localSheetId="7" hidden="1">#REF!</definedName>
    <definedName name="BEx7FN32ZGWOAA4TTH79KINTDWR9" localSheetId="8" hidden="1">#REF!</definedName>
    <definedName name="BEx7FN32ZGWOAA4TTH79KINTDWR9" localSheetId="9" hidden="1">#REF!</definedName>
    <definedName name="BEx7FN32ZGWOAA4TTH79KINTDWR9" localSheetId="10" hidden="1">#REF!</definedName>
    <definedName name="BEx7FN32ZGWOAA4TTH79KINTDWR9" localSheetId="11" hidden="1">#REF!</definedName>
    <definedName name="BEx7FN32ZGWOAA4TTH79KINTDWR9" localSheetId="12" hidden="1">#REF!</definedName>
    <definedName name="BEx7FN32ZGWOAA4TTH79KINTDWR9" localSheetId="13" hidden="1">#REF!</definedName>
    <definedName name="BEx7FN32ZGWOAA4TTH79KINTDWR9" localSheetId="17" hidden="1">#REF!</definedName>
    <definedName name="BEx7FN32ZGWOAA4TTH79KINTDWR9" localSheetId="16" hidden="1">#REF!</definedName>
    <definedName name="BEx7FN32ZGWOAA4TTH79KINTDWR9" hidden="1">#REF!</definedName>
    <definedName name="BEx7FV0WJHXL6X5JNQ2ZX45PX49P" localSheetId="19" hidden="1">#REF!</definedName>
    <definedName name="BEx7FV0WJHXL6X5JNQ2ZX45PX49P" localSheetId="27" hidden="1">#REF!</definedName>
    <definedName name="BEx7FV0WJHXL6X5JNQ2ZX45PX49P" localSheetId="18" hidden="1">#REF!</definedName>
    <definedName name="BEx7FV0WJHXL6X5JNQ2ZX45PX49P" localSheetId="30" hidden="1">#REF!</definedName>
    <definedName name="BEx7FV0WJHXL6X5JNQ2ZX45PX49P" localSheetId="4" hidden="1">#REF!</definedName>
    <definedName name="BEx7FV0WJHXL6X5JNQ2ZX45PX49P" localSheetId="14" hidden="1">#REF!</definedName>
    <definedName name="BEx7FV0WJHXL6X5JNQ2ZX45PX49P" localSheetId="6" hidden="1">#REF!</definedName>
    <definedName name="BEx7FV0WJHXL6X5JNQ2ZX45PX49P" localSheetId="7" hidden="1">#REF!</definedName>
    <definedName name="BEx7FV0WJHXL6X5JNQ2ZX45PX49P" localSheetId="8" hidden="1">#REF!</definedName>
    <definedName name="BEx7FV0WJHXL6X5JNQ2ZX45PX49P" localSheetId="9" hidden="1">#REF!</definedName>
    <definedName name="BEx7FV0WJHXL6X5JNQ2ZX45PX49P" localSheetId="10" hidden="1">#REF!</definedName>
    <definedName name="BEx7FV0WJHXL6X5JNQ2ZX45PX49P" localSheetId="11" hidden="1">#REF!</definedName>
    <definedName name="BEx7FV0WJHXL6X5JNQ2ZX45PX49P" localSheetId="12" hidden="1">#REF!</definedName>
    <definedName name="BEx7FV0WJHXL6X5JNQ2ZX45PX49P" localSheetId="13" hidden="1">#REF!</definedName>
    <definedName name="BEx7FV0WJHXL6X5JNQ2ZX45PX49P" localSheetId="17" hidden="1">#REF!</definedName>
    <definedName name="BEx7FV0WJHXL6X5JNQ2ZX45PX49P" localSheetId="16" hidden="1">#REF!</definedName>
    <definedName name="BEx7FV0WJHXL6X5JNQ2ZX45PX49P" hidden="1">#REF!</definedName>
    <definedName name="BEx7G82CKM3NIY1PHNFK28M09PCH" localSheetId="19" hidden="1">#REF!</definedName>
    <definedName name="BEx7G82CKM3NIY1PHNFK28M09PCH" localSheetId="27" hidden="1">#REF!</definedName>
    <definedName name="BEx7G82CKM3NIY1PHNFK28M09PCH" localSheetId="18" hidden="1">#REF!</definedName>
    <definedName name="BEx7G82CKM3NIY1PHNFK28M09PCH" localSheetId="30" hidden="1">#REF!</definedName>
    <definedName name="BEx7G82CKM3NIY1PHNFK28M09PCH" localSheetId="4" hidden="1">#REF!</definedName>
    <definedName name="BEx7G82CKM3NIY1PHNFK28M09PCH" localSheetId="14" hidden="1">#REF!</definedName>
    <definedName name="BEx7G82CKM3NIY1PHNFK28M09PCH" localSheetId="6" hidden="1">#REF!</definedName>
    <definedName name="BEx7G82CKM3NIY1PHNFK28M09PCH" localSheetId="7" hidden="1">#REF!</definedName>
    <definedName name="BEx7G82CKM3NIY1PHNFK28M09PCH" localSheetId="8" hidden="1">#REF!</definedName>
    <definedName name="BEx7G82CKM3NIY1PHNFK28M09PCH" localSheetId="9" hidden="1">#REF!</definedName>
    <definedName name="BEx7G82CKM3NIY1PHNFK28M09PCH" localSheetId="10" hidden="1">#REF!</definedName>
    <definedName name="BEx7G82CKM3NIY1PHNFK28M09PCH" localSheetId="11" hidden="1">#REF!</definedName>
    <definedName name="BEx7G82CKM3NIY1PHNFK28M09PCH" localSheetId="12" hidden="1">#REF!</definedName>
    <definedName name="BEx7G82CKM3NIY1PHNFK28M09PCH" localSheetId="13" hidden="1">#REF!</definedName>
    <definedName name="BEx7G82CKM3NIY1PHNFK28M09PCH" localSheetId="17" hidden="1">#REF!</definedName>
    <definedName name="BEx7G82CKM3NIY1PHNFK28M09PCH" localSheetId="16" hidden="1">#REF!</definedName>
    <definedName name="BEx7G82CKM3NIY1PHNFK28M09PCH" hidden="1">#REF!</definedName>
    <definedName name="BEx7GR3ENYWRXXS5IT0UMEGOLGUH" localSheetId="19" hidden="1">#REF!</definedName>
    <definedName name="BEx7GR3ENYWRXXS5IT0UMEGOLGUH" localSheetId="27" hidden="1">#REF!</definedName>
    <definedName name="BEx7GR3ENYWRXXS5IT0UMEGOLGUH" localSheetId="18" hidden="1">#REF!</definedName>
    <definedName name="BEx7GR3ENYWRXXS5IT0UMEGOLGUH" localSheetId="30" hidden="1">#REF!</definedName>
    <definedName name="BEx7GR3ENYWRXXS5IT0UMEGOLGUH" localSheetId="4" hidden="1">#REF!</definedName>
    <definedName name="BEx7GR3ENYWRXXS5IT0UMEGOLGUH" localSheetId="14" hidden="1">#REF!</definedName>
    <definedName name="BEx7GR3ENYWRXXS5IT0UMEGOLGUH" localSheetId="6" hidden="1">#REF!</definedName>
    <definedName name="BEx7GR3ENYWRXXS5IT0UMEGOLGUH" localSheetId="7" hidden="1">#REF!</definedName>
    <definedName name="BEx7GR3ENYWRXXS5IT0UMEGOLGUH" localSheetId="8" hidden="1">#REF!</definedName>
    <definedName name="BEx7GR3ENYWRXXS5IT0UMEGOLGUH" localSheetId="9" hidden="1">#REF!</definedName>
    <definedName name="BEx7GR3ENYWRXXS5IT0UMEGOLGUH" localSheetId="10" hidden="1">#REF!</definedName>
    <definedName name="BEx7GR3ENYWRXXS5IT0UMEGOLGUH" localSheetId="11" hidden="1">#REF!</definedName>
    <definedName name="BEx7GR3ENYWRXXS5IT0UMEGOLGUH" localSheetId="12" hidden="1">#REF!</definedName>
    <definedName name="BEx7GR3ENYWRXXS5IT0UMEGOLGUH" localSheetId="13" hidden="1">#REF!</definedName>
    <definedName name="BEx7GR3ENYWRXXS5IT0UMEGOLGUH" localSheetId="17" hidden="1">#REF!</definedName>
    <definedName name="BEx7GR3ENYWRXXS5IT0UMEGOLGUH" localSheetId="16" hidden="1">#REF!</definedName>
    <definedName name="BEx7GR3ENYWRXXS5IT0UMEGOLGUH" hidden="1">#REF!</definedName>
    <definedName name="BEx7GSAL6P7TASL8MB63RFST1LJL" localSheetId="19" hidden="1">#REF!</definedName>
    <definedName name="BEx7GSAL6P7TASL8MB63RFST1LJL" localSheetId="27" hidden="1">#REF!</definedName>
    <definedName name="BEx7GSAL6P7TASL8MB63RFST1LJL" localSheetId="18" hidden="1">#REF!</definedName>
    <definedName name="BEx7GSAL6P7TASL8MB63RFST1LJL" localSheetId="30" hidden="1">#REF!</definedName>
    <definedName name="BEx7GSAL6P7TASL8MB63RFST1LJL" localSheetId="4" hidden="1">#REF!</definedName>
    <definedName name="BEx7GSAL6P7TASL8MB63RFST1LJL" localSheetId="14" hidden="1">#REF!</definedName>
    <definedName name="BEx7GSAL6P7TASL8MB63RFST1LJL" localSheetId="6" hidden="1">#REF!</definedName>
    <definedName name="BEx7GSAL6P7TASL8MB63RFST1LJL" localSheetId="7" hidden="1">#REF!</definedName>
    <definedName name="BEx7GSAL6P7TASL8MB63RFST1LJL" localSheetId="8" hidden="1">#REF!</definedName>
    <definedName name="BEx7GSAL6P7TASL8MB63RFST1LJL" localSheetId="9" hidden="1">#REF!</definedName>
    <definedName name="BEx7GSAL6P7TASL8MB63RFST1LJL" localSheetId="10" hidden="1">#REF!</definedName>
    <definedName name="BEx7GSAL6P7TASL8MB63RFST1LJL" localSheetId="11" hidden="1">#REF!</definedName>
    <definedName name="BEx7GSAL6P7TASL8MB63RFST1LJL" localSheetId="12" hidden="1">#REF!</definedName>
    <definedName name="BEx7GSAL6P7TASL8MB63RFST1LJL" localSheetId="13" hidden="1">#REF!</definedName>
    <definedName name="BEx7GSAL6P7TASL8MB63RFST1LJL" localSheetId="17" hidden="1">#REF!</definedName>
    <definedName name="BEx7GSAL6P7TASL8MB63RFST1LJL" localSheetId="16" hidden="1">#REF!</definedName>
    <definedName name="BEx7GSAL6P7TASL8MB63RFST1LJL" hidden="1">#REF!</definedName>
    <definedName name="BEx7H0JD6I5I8WQLLWOYWY5YWPQE" localSheetId="19" hidden="1">#REF!</definedName>
    <definedName name="BEx7H0JD6I5I8WQLLWOYWY5YWPQE" localSheetId="27" hidden="1">#REF!</definedName>
    <definedName name="BEx7H0JD6I5I8WQLLWOYWY5YWPQE" localSheetId="18" hidden="1">#REF!</definedName>
    <definedName name="BEx7H0JD6I5I8WQLLWOYWY5YWPQE" localSheetId="30" hidden="1">#REF!</definedName>
    <definedName name="BEx7H0JD6I5I8WQLLWOYWY5YWPQE" localSheetId="4" hidden="1">#REF!</definedName>
    <definedName name="BEx7H0JD6I5I8WQLLWOYWY5YWPQE" localSheetId="14" hidden="1">#REF!</definedName>
    <definedName name="BEx7H0JD6I5I8WQLLWOYWY5YWPQE" localSheetId="6" hidden="1">#REF!</definedName>
    <definedName name="BEx7H0JD6I5I8WQLLWOYWY5YWPQE" localSheetId="7" hidden="1">#REF!</definedName>
    <definedName name="BEx7H0JD6I5I8WQLLWOYWY5YWPQE" localSheetId="8" hidden="1">#REF!</definedName>
    <definedName name="BEx7H0JD6I5I8WQLLWOYWY5YWPQE" localSheetId="9" hidden="1">#REF!</definedName>
    <definedName name="BEx7H0JD6I5I8WQLLWOYWY5YWPQE" localSheetId="10" hidden="1">#REF!</definedName>
    <definedName name="BEx7H0JD6I5I8WQLLWOYWY5YWPQE" localSheetId="11" hidden="1">#REF!</definedName>
    <definedName name="BEx7H0JD6I5I8WQLLWOYWY5YWPQE" localSheetId="12" hidden="1">#REF!</definedName>
    <definedName name="BEx7H0JD6I5I8WQLLWOYWY5YWPQE" localSheetId="13" hidden="1">#REF!</definedName>
    <definedName name="BEx7H0JD6I5I8WQLLWOYWY5YWPQE" localSheetId="17" hidden="1">#REF!</definedName>
    <definedName name="BEx7H0JD6I5I8WQLLWOYWY5YWPQE" localSheetId="16" hidden="1">#REF!</definedName>
    <definedName name="BEx7H0JD6I5I8WQLLWOYWY5YWPQE" hidden="1">#REF!</definedName>
    <definedName name="BEx7H14XCXH7WEXEY1HVO53A6AGH" localSheetId="19" hidden="1">#REF!</definedName>
    <definedName name="BEx7H14XCXH7WEXEY1HVO53A6AGH" localSheetId="27" hidden="1">#REF!</definedName>
    <definedName name="BEx7H14XCXH7WEXEY1HVO53A6AGH" localSheetId="18" hidden="1">#REF!</definedName>
    <definedName name="BEx7H14XCXH7WEXEY1HVO53A6AGH" localSheetId="30" hidden="1">#REF!</definedName>
    <definedName name="BEx7H14XCXH7WEXEY1HVO53A6AGH" localSheetId="4" hidden="1">#REF!</definedName>
    <definedName name="BEx7H14XCXH7WEXEY1HVO53A6AGH" localSheetId="14" hidden="1">#REF!</definedName>
    <definedName name="BEx7H14XCXH7WEXEY1HVO53A6AGH" localSheetId="6" hidden="1">#REF!</definedName>
    <definedName name="BEx7H14XCXH7WEXEY1HVO53A6AGH" localSheetId="7" hidden="1">#REF!</definedName>
    <definedName name="BEx7H14XCXH7WEXEY1HVO53A6AGH" localSheetId="8" hidden="1">#REF!</definedName>
    <definedName name="BEx7H14XCXH7WEXEY1HVO53A6AGH" localSheetId="9" hidden="1">#REF!</definedName>
    <definedName name="BEx7H14XCXH7WEXEY1HVO53A6AGH" localSheetId="10" hidden="1">#REF!</definedName>
    <definedName name="BEx7H14XCXH7WEXEY1HVO53A6AGH" localSheetId="11" hidden="1">#REF!</definedName>
    <definedName name="BEx7H14XCXH7WEXEY1HVO53A6AGH" localSheetId="12" hidden="1">#REF!</definedName>
    <definedName name="BEx7H14XCXH7WEXEY1HVO53A6AGH" localSheetId="13" hidden="1">#REF!</definedName>
    <definedName name="BEx7H14XCXH7WEXEY1HVO53A6AGH" localSheetId="17" hidden="1">#REF!</definedName>
    <definedName name="BEx7H14XCXH7WEXEY1HVO53A6AGH" localSheetId="16" hidden="1">#REF!</definedName>
    <definedName name="BEx7H14XCXH7WEXEY1HVO53A6AGH" hidden="1">#REF!</definedName>
    <definedName name="BEx7HGVBEF4LEIF6RC14N3PSU461" localSheetId="19" hidden="1">#REF!</definedName>
    <definedName name="BEx7HGVBEF4LEIF6RC14N3PSU461" localSheetId="27" hidden="1">#REF!</definedName>
    <definedName name="BEx7HGVBEF4LEIF6RC14N3PSU461" localSheetId="18" hidden="1">#REF!</definedName>
    <definedName name="BEx7HGVBEF4LEIF6RC14N3PSU461" localSheetId="30" hidden="1">#REF!</definedName>
    <definedName name="BEx7HGVBEF4LEIF6RC14N3PSU461" localSheetId="4" hidden="1">#REF!</definedName>
    <definedName name="BEx7HGVBEF4LEIF6RC14N3PSU461" localSheetId="14" hidden="1">#REF!</definedName>
    <definedName name="BEx7HGVBEF4LEIF6RC14N3PSU461" localSheetId="6" hidden="1">#REF!</definedName>
    <definedName name="BEx7HGVBEF4LEIF6RC14N3PSU461" localSheetId="7" hidden="1">#REF!</definedName>
    <definedName name="BEx7HGVBEF4LEIF6RC14N3PSU461" localSheetId="8" hidden="1">#REF!</definedName>
    <definedName name="BEx7HGVBEF4LEIF6RC14N3PSU461" localSheetId="9" hidden="1">#REF!</definedName>
    <definedName name="BEx7HGVBEF4LEIF6RC14N3PSU461" localSheetId="10" hidden="1">#REF!</definedName>
    <definedName name="BEx7HGVBEF4LEIF6RC14N3PSU461" localSheetId="11" hidden="1">#REF!</definedName>
    <definedName name="BEx7HGVBEF4LEIF6RC14N3PSU461" localSheetId="12" hidden="1">#REF!</definedName>
    <definedName name="BEx7HGVBEF4LEIF6RC14N3PSU461" localSheetId="13" hidden="1">#REF!</definedName>
    <definedName name="BEx7HGVBEF4LEIF6RC14N3PSU461" localSheetId="17" hidden="1">#REF!</definedName>
    <definedName name="BEx7HGVBEF4LEIF6RC14N3PSU461" localSheetId="16" hidden="1">#REF!</definedName>
    <definedName name="BEx7HGVBEF4LEIF6RC14N3PSU461" hidden="1">#REF!</definedName>
    <definedName name="BEx7HQ5T9FZ42QWS09UO4DT42Y0R" localSheetId="19" hidden="1">#REF!</definedName>
    <definedName name="BEx7HQ5T9FZ42QWS09UO4DT42Y0R" localSheetId="27" hidden="1">#REF!</definedName>
    <definedName name="BEx7HQ5T9FZ42QWS09UO4DT42Y0R" localSheetId="18" hidden="1">#REF!</definedName>
    <definedName name="BEx7HQ5T9FZ42QWS09UO4DT42Y0R" localSheetId="30" hidden="1">#REF!</definedName>
    <definedName name="BEx7HQ5T9FZ42QWS09UO4DT42Y0R" localSheetId="4" hidden="1">#REF!</definedName>
    <definedName name="BEx7HQ5T9FZ42QWS09UO4DT42Y0R" localSheetId="14" hidden="1">#REF!</definedName>
    <definedName name="BEx7HQ5T9FZ42QWS09UO4DT42Y0R" localSheetId="6" hidden="1">#REF!</definedName>
    <definedName name="BEx7HQ5T9FZ42QWS09UO4DT42Y0R" localSheetId="7" hidden="1">#REF!</definedName>
    <definedName name="BEx7HQ5T9FZ42QWS09UO4DT42Y0R" localSheetId="8" hidden="1">#REF!</definedName>
    <definedName name="BEx7HQ5T9FZ42QWS09UO4DT42Y0R" localSheetId="9" hidden="1">#REF!</definedName>
    <definedName name="BEx7HQ5T9FZ42QWS09UO4DT42Y0R" localSheetId="10" hidden="1">#REF!</definedName>
    <definedName name="BEx7HQ5T9FZ42QWS09UO4DT42Y0R" localSheetId="11" hidden="1">#REF!</definedName>
    <definedName name="BEx7HQ5T9FZ42QWS09UO4DT42Y0R" localSheetId="12" hidden="1">#REF!</definedName>
    <definedName name="BEx7HQ5T9FZ42QWS09UO4DT42Y0R" localSheetId="13" hidden="1">#REF!</definedName>
    <definedName name="BEx7HQ5T9FZ42QWS09UO4DT42Y0R" localSheetId="17" hidden="1">#REF!</definedName>
    <definedName name="BEx7HQ5T9FZ42QWS09UO4DT42Y0R" localSheetId="16" hidden="1">#REF!</definedName>
    <definedName name="BEx7HQ5T9FZ42QWS09UO4DT42Y0R" hidden="1">#REF!</definedName>
    <definedName name="BEx7HRCZE3CVGON1HV07MT5MNDZ3" localSheetId="19" hidden="1">#REF!</definedName>
    <definedName name="BEx7HRCZE3CVGON1HV07MT5MNDZ3" localSheetId="27" hidden="1">#REF!</definedName>
    <definedName name="BEx7HRCZE3CVGON1HV07MT5MNDZ3" localSheetId="18" hidden="1">#REF!</definedName>
    <definedName name="BEx7HRCZE3CVGON1HV07MT5MNDZ3" localSheetId="30" hidden="1">#REF!</definedName>
    <definedName name="BEx7HRCZE3CVGON1HV07MT5MNDZ3" localSheetId="4" hidden="1">#REF!</definedName>
    <definedName name="BEx7HRCZE3CVGON1HV07MT5MNDZ3" localSheetId="14" hidden="1">#REF!</definedName>
    <definedName name="BEx7HRCZE3CVGON1HV07MT5MNDZ3" localSheetId="6" hidden="1">#REF!</definedName>
    <definedName name="BEx7HRCZE3CVGON1HV07MT5MNDZ3" localSheetId="7" hidden="1">#REF!</definedName>
    <definedName name="BEx7HRCZE3CVGON1HV07MT5MNDZ3" localSheetId="8" hidden="1">#REF!</definedName>
    <definedName name="BEx7HRCZE3CVGON1HV07MT5MNDZ3" localSheetId="9" hidden="1">#REF!</definedName>
    <definedName name="BEx7HRCZE3CVGON1HV07MT5MNDZ3" localSheetId="10" hidden="1">#REF!</definedName>
    <definedName name="BEx7HRCZE3CVGON1HV07MT5MNDZ3" localSheetId="11" hidden="1">#REF!</definedName>
    <definedName name="BEx7HRCZE3CVGON1HV07MT5MNDZ3" localSheetId="12" hidden="1">#REF!</definedName>
    <definedName name="BEx7HRCZE3CVGON1HV07MT5MNDZ3" localSheetId="13" hidden="1">#REF!</definedName>
    <definedName name="BEx7HRCZE3CVGON1HV07MT5MNDZ3" localSheetId="17" hidden="1">#REF!</definedName>
    <definedName name="BEx7HRCZE3CVGON1HV07MT5MNDZ3" localSheetId="16" hidden="1">#REF!</definedName>
    <definedName name="BEx7HRCZE3CVGON1HV07MT5MNDZ3" hidden="1">#REF!</definedName>
    <definedName name="BEx7HWGE2CANG5M17X4C8YNC3N8F" localSheetId="19" hidden="1">#REF!</definedName>
    <definedName name="BEx7HWGE2CANG5M17X4C8YNC3N8F" localSheetId="27" hidden="1">#REF!</definedName>
    <definedName name="BEx7HWGE2CANG5M17X4C8YNC3N8F" localSheetId="18" hidden="1">#REF!</definedName>
    <definedName name="BEx7HWGE2CANG5M17X4C8YNC3N8F" localSheetId="30" hidden="1">#REF!</definedName>
    <definedName name="BEx7HWGE2CANG5M17X4C8YNC3N8F" localSheetId="4" hidden="1">#REF!</definedName>
    <definedName name="BEx7HWGE2CANG5M17X4C8YNC3N8F" localSheetId="14" hidden="1">#REF!</definedName>
    <definedName name="BEx7HWGE2CANG5M17X4C8YNC3N8F" localSheetId="6" hidden="1">#REF!</definedName>
    <definedName name="BEx7HWGE2CANG5M17X4C8YNC3N8F" localSheetId="7" hidden="1">#REF!</definedName>
    <definedName name="BEx7HWGE2CANG5M17X4C8YNC3N8F" localSheetId="8" hidden="1">#REF!</definedName>
    <definedName name="BEx7HWGE2CANG5M17X4C8YNC3N8F" localSheetId="9" hidden="1">#REF!</definedName>
    <definedName name="BEx7HWGE2CANG5M17X4C8YNC3N8F" localSheetId="10" hidden="1">#REF!</definedName>
    <definedName name="BEx7HWGE2CANG5M17X4C8YNC3N8F" localSheetId="11" hidden="1">#REF!</definedName>
    <definedName name="BEx7HWGE2CANG5M17X4C8YNC3N8F" localSheetId="12" hidden="1">#REF!</definedName>
    <definedName name="BEx7HWGE2CANG5M17X4C8YNC3N8F" localSheetId="13" hidden="1">#REF!</definedName>
    <definedName name="BEx7HWGE2CANG5M17X4C8YNC3N8F" localSheetId="17" hidden="1">#REF!</definedName>
    <definedName name="BEx7HWGE2CANG5M17X4C8YNC3N8F" localSheetId="16" hidden="1">#REF!</definedName>
    <definedName name="BEx7HWGE2CANG5M17X4C8YNC3N8F" hidden="1">#REF!</definedName>
    <definedName name="BEx7IB54GU5UCTJS549UBDW43EJL" localSheetId="19" hidden="1">#REF!</definedName>
    <definedName name="BEx7IB54GU5UCTJS549UBDW43EJL" localSheetId="27" hidden="1">#REF!</definedName>
    <definedName name="BEx7IB54GU5UCTJS549UBDW43EJL" localSheetId="18" hidden="1">#REF!</definedName>
    <definedName name="BEx7IB54GU5UCTJS549UBDW43EJL" localSheetId="30" hidden="1">#REF!</definedName>
    <definedName name="BEx7IB54GU5UCTJS549UBDW43EJL" localSheetId="4" hidden="1">#REF!</definedName>
    <definedName name="BEx7IB54GU5UCTJS549UBDW43EJL" localSheetId="14" hidden="1">#REF!</definedName>
    <definedName name="BEx7IB54GU5UCTJS549UBDW43EJL" localSheetId="6" hidden="1">#REF!</definedName>
    <definedName name="BEx7IB54GU5UCTJS549UBDW43EJL" localSheetId="7" hidden="1">#REF!</definedName>
    <definedName name="BEx7IB54GU5UCTJS549UBDW43EJL" localSheetId="8" hidden="1">#REF!</definedName>
    <definedName name="BEx7IB54GU5UCTJS549UBDW43EJL" localSheetId="9" hidden="1">#REF!</definedName>
    <definedName name="BEx7IB54GU5UCTJS549UBDW43EJL" localSheetId="10" hidden="1">#REF!</definedName>
    <definedName name="BEx7IB54GU5UCTJS549UBDW43EJL" localSheetId="11" hidden="1">#REF!</definedName>
    <definedName name="BEx7IB54GU5UCTJS549UBDW43EJL" localSheetId="12" hidden="1">#REF!</definedName>
    <definedName name="BEx7IB54GU5UCTJS549UBDW43EJL" localSheetId="13" hidden="1">#REF!</definedName>
    <definedName name="BEx7IB54GU5UCTJS549UBDW43EJL" localSheetId="17" hidden="1">#REF!</definedName>
    <definedName name="BEx7IB54GU5UCTJS549UBDW43EJL" localSheetId="16" hidden="1">#REF!</definedName>
    <definedName name="BEx7IB54GU5UCTJS549UBDW43EJL" hidden="1">#REF!</definedName>
    <definedName name="BEx7IBVYN47SFZIA0K4MDKQZNN9V" localSheetId="19" hidden="1">#REF!</definedName>
    <definedName name="BEx7IBVYN47SFZIA0K4MDKQZNN9V" localSheetId="27" hidden="1">#REF!</definedName>
    <definedName name="BEx7IBVYN47SFZIA0K4MDKQZNN9V" localSheetId="18" hidden="1">#REF!</definedName>
    <definedName name="BEx7IBVYN47SFZIA0K4MDKQZNN9V" localSheetId="30" hidden="1">#REF!</definedName>
    <definedName name="BEx7IBVYN47SFZIA0K4MDKQZNN9V" localSheetId="4" hidden="1">#REF!</definedName>
    <definedName name="BEx7IBVYN47SFZIA0K4MDKQZNN9V" localSheetId="14" hidden="1">#REF!</definedName>
    <definedName name="BEx7IBVYN47SFZIA0K4MDKQZNN9V" localSheetId="6" hidden="1">#REF!</definedName>
    <definedName name="BEx7IBVYN47SFZIA0K4MDKQZNN9V" localSheetId="7" hidden="1">#REF!</definedName>
    <definedName name="BEx7IBVYN47SFZIA0K4MDKQZNN9V" localSheetId="8" hidden="1">#REF!</definedName>
    <definedName name="BEx7IBVYN47SFZIA0K4MDKQZNN9V" localSheetId="9" hidden="1">#REF!</definedName>
    <definedName name="BEx7IBVYN47SFZIA0K4MDKQZNN9V" localSheetId="10" hidden="1">#REF!</definedName>
    <definedName name="BEx7IBVYN47SFZIA0K4MDKQZNN9V" localSheetId="11" hidden="1">#REF!</definedName>
    <definedName name="BEx7IBVYN47SFZIA0K4MDKQZNN9V" localSheetId="12" hidden="1">#REF!</definedName>
    <definedName name="BEx7IBVYN47SFZIA0K4MDKQZNN9V" localSheetId="13" hidden="1">#REF!</definedName>
    <definedName name="BEx7IBVYN47SFZIA0K4MDKQZNN9V" localSheetId="17" hidden="1">#REF!</definedName>
    <definedName name="BEx7IBVYN47SFZIA0K4MDKQZNN9V" localSheetId="16" hidden="1">#REF!</definedName>
    <definedName name="BEx7IBVYN47SFZIA0K4MDKQZNN9V" hidden="1">#REF!</definedName>
    <definedName name="BEx7IGOMJB39HUONENRXTK1MFHGE" localSheetId="19" hidden="1">#REF!</definedName>
    <definedName name="BEx7IGOMJB39HUONENRXTK1MFHGE" localSheetId="27" hidden="1">#REF!</definedName>
    <definedName name="BEx7IGOMJB39HUONENRXTK1MFHGE" localSheetId="18" hidden="1">#REF!</definedName>
    <definedName name="BEx7IGOMJB39HUONENRXTK1MFHGE" localSheetId="30" hidden="1">#REF!</definedName>
    <definedName name="BEx7IGOMJB39HUONENRXTK1MFHGE" localSheetId="4" hidden="1">#REF!</definedName>
    <definedName name="BEx7IGOMJB39HUONENRXTK1MFHGE" localSheetId="14" hidden="1">#REF!</definedName>
    <definedName name="BEx7IGOMJB39HUONENRXTK1MFHGE" localSheetId="6" hidden="1">#REF!</definedName>
    <definedName name="BEx7IGOMJB39HUONENRXTK1MFHGE" localSheetId="7" hidden="1">#REF!</definedName>
    <definedName name="BEx7IGOMJB39HUONENRXTK1MFHGE" localSheetId="8" hidden="1">#REF!</definedName>
    <definedName name="BEx7IGOMJB39HUONENRXTK1MFHGE" localSheetId="9" hidden="1">#REF!</definedName>
    <definedName name="BEx7IGOMJB39HUONENRXTK1MFHGE" localSheetId="10" hidden="1">#REF!</definedName>
    <definedName name="BEx7IGOMJB39HUONENRXTK1MFHGE" localSheetId="11" hidden="1">#REF!</definedName>
    <definedName name="BEx7IGOMJB39HUONENRXTK1MFHGE" localSheetId="12" hidden="1">#REF!</definedName>
    <definedName name="BEx7IGOMJB39HUONENRXTK1MFHGE" localSheetId="13" hidden="1">#REF!</definedName>
    <definedName name="BEx7IGOMJB39HUONENRXTK1MFHGE" localSheetId="17" hidden="1">#REF!</definedName>
    <definedName name="BEx7IGOMJB39HUONENRXTK1MFHGE" localSheetId="16" hidden="1">#REF!</definedName>
    <definedName name="BEx7IGOMJB39HUONENRXTK1MFHGE" hidden="1">#REF!</definedName>
    <definedName name="BEx7ISO6LTCYYDK0J6IN4PG2P6SW" localSheetId="19" hidden="1">#REF!</definedName>
    <definedName name="BEx7ISO6LTCYYDK0J6IN4PG2P6SW" localSheetId="27" hidden="1">#REF!</definedName>
    <definedName name="BEx7ISO6LTCYYDK0J6IN4PG2P6SW" localSheetId="18" hidden="1">#REF!</definedName>
    <definedName name="BEx7ISO6LTCYYDK0J6IN4PG2P6SW" localSheetId="30" hidden="1">#REF!</definedName>
    <definedName name="BEx7ISO6LTCYYDK0J6IN4PG2P6SW" localSheetId="4" hidden="1">#REF!</definedName>
    <definedName name="BEx7ISO6LTCYYDK0J6IN4PG2P6SW" localSheetId="14" hidden="1">#REF!</definedName>
    <definedName name="BEx7ISO6LTCYYDK0J6IN4PG2P6SW" localSheetId="6" hidden="1">#REF!</definedName>
    <definedName name="BEx7ISO6LTCYYDK0J6IN4PG2P6SW" localSheetId="7" hidden="1">#REF!</definedName>
    <definedName name="BEx7ISO6LTCYYDK0J6IN4PG2P6SW" localSheetId="8" hidden="1">#REF!</definedName>
    <definedName name="BEx7ISO6LTCYYDK0J6IN4PG2P6SW" localSheetId="9" hidden="1">#REF!</definedName>
    <definedName name="BEx7ISO6LTCYYDK0J6IN4PG2P6SW" localSheetId="10" hidden="1">#REF!</definedName>
    <definedName name="BEx7ISO6LTCYYDK0J6IN4PG2P6SW" localSheetId="11" hidden="1">#REF!</definedName>
    <definedName name="BEx7ISO6LTCYYDK0J6IN4PG2P6SW" localSheetId="12" hidden="1">#REF!</definedName>
    <definedName name="BEx7ISO6LTCYYDK0J6IN4PG2P6SW" localSheetId="13" hidden="1">#REF!</definedName>
    <definedName name="BEx7ISO6LTCYYDK0J6IN4PG2P6SW" localSheetId="17" hidden="1">#REF!</definedName>
    <definedName name="BEx7ISO6LTCYYDK0J6IN4PG2P6SW" localSheetId="16" hidden="1">#REF!</definedName>
    <definedName name="BEx7ISO6LTCYYDK0J6IN4PG2P6SW" hidden="1">#REF!</definedName>
    <definedName name="BEx7IV2IJ5WT7UC0UG7WP0WF2JZI" localSheetId="19" hidden="1">#REF!</definedName>
    <definedName name="BEx7IV2IJ5WT7UC0UG7WP0WF2JZI" localSheetId="27" hidden="1">#REF!</definedName>
    <definedName name="BEx7IV2IJ5WT7UC0UG7WP0WF2JZI" localSheetId="18" hidden="1">#REF!</definedName>
    <definedName name="BEx7IV2IJ5WT7UC0UG7WP0WF2JZI" localSheetId="30" hidden="1">#REF!</definedName>
    <definedName name="BEx7IV2IJ5WT7UC0UG7WP0WF2JZI" localSheetId="4" hidden="1">#REF!</definedName>
    <definedName name="BEx7IV2IJ5WT7UC0UG7WP0WF2JZI" localSheetId="14" hidden="1">#REF!</definedName>
    <definedName name="BEx7IV2IJ5WT7UC0UG7WP0WF2JZI" localSheetId="6" hidden="1">#REF!</definedName>
    <definedName name="BEx7IV2IJ5WT7UC0UG7WP0WF2JZI" localSheetId="7" hidden="1">#REF!</definedName>
    <definedName name="BEx7IV2IJ5WT7UC0UG7WP0WF2JZI" localSheetId="8" hidden="1">#REF!</definedName>
    <definedName name="BEx7IV2IJ5WT7UC0UG7WP0WF2JZI" localSheetId="9" hidden="1">#REF!</definedName>
    <definedName name="BEx7IV2IJ5WT7UC0UG7WP0WF2JZI" localSheetId="10" hidden="1">#REF!</definedName>
    <definedName name="BEx7IV2IJ5WT7UC0UG7WP0WF2JZI" localSheetId="11" hidden="1">#REF!</definedName>
    <definedName name="BEx7IV2IJ5WT7UC0UG7WP0WF2JZI" localSheetId="12" hidden="1">#REF!</definedName>
    <definedName name="BEx7IV2IJ5WT7UC0UG7WP0WF2JZI" localSheetId="13" hidden="1">#REF!</definedName>
    <definedName name="BEx7IV2IJ5WT7UC0UG7WP0WF2JZI" localSheetId="17" hidden="1">#REF!</definedName>
    <definedName name="BEx7IV2IJ5WT7UC0UG7WP0WF2JZI" localSheetId="16" hidden="1">#REF!</definedName>
    <definedName name="BEx7IV2IJ5WT7UC0UG7WP0WF2JZI" hidden="1">#REF!</definedName>
    <definedName name="BEx7IXGU74GE5E4S6W4Z13AR092Y" localSheetId="19" hidden="1">#REF!</definedName>
    <definedName name="BEx7IXGU74GE5E4S6W4Z13AR092Y" localSheetId="27" hidden="1">#REF!</definedName>
    <definedName name="BEx7IXGU74GE5E4S6W4Z13AR092Y" localSheetId="18" hidden="1">#REF!</definedName>
    <definedName name="BEx7IXGU74GE5E4S6W4Z13AR092Y" localSheetId="30" hidden="1">#REF!</definedName>
    <definedName name="BEx7IXGU74GE5E4S6W4Z13AR092Y" localSheetId="4" hidden="1">#REF!</definedName>
    <definedName name="BEx7IXGU74GE5E4S6W4Z13AR092Y" localSheetId="14" hidden="1">#REF!</definedName>
    <definedName name="BEx7IXGU74GE5E4S6W4Z13AR092Y" localSheetId="6" hidden="1">#REF!</definedName>
    <definedName name="BEx7IXGU74GE5E4S6W4Z13AR092Y" localSheetId="7" hidden="1">#REF!</definedName>
    <definedName name="BEx7IXGU74GE5E4S6W4Z13AR092Y" localSheetId="8" hidden="1">#REF!</definedName>
    <definedName name="BEx7IXGU74GE5E4S6W4Z13AR092Y" localSheetId="9" hidden="1">#REF!</definedName>
    <definedName name="BEx7IXGU74GE5E4S6W4Z13AR092Y" localSheetId="10" hidden="1">#REF!</definedName>
    <definedName name="BEx7IXGU74GE5E4S6W4Z13AR092Y" localSheetId="11" hidden="1">#REF!</definedName>
    <definedName name="BEx7IXGU74GE5E4S6W4Z13AR092Y" localSheetId="12" hidden="1">#REF!</definedName>
    <definedName name="BEx7IXGU74GE5E4S6W4Z13AR092Y" localSheetId="13" hidden="1">#REF!</definedName>
    <definedName name="BEx7IXGU74GE5E4S6W4Z13AR092Y" localSheetId="17" hidden="1">#REF!</definedName>
    <definedName name="BEx7IXGU74GE5E4S6W4Z13AR092Y" localSheetId="16" hidden="1">#REF!</definedName>
    <definedName name="BEx7IXGU74GE5E4S6W4Z13AR092Y" hidden="1">#REF!</definedName>
    <definedName name="BEx7J4YL8Q3BI1MLH16YYQ18IJRD" localSheetId="19" hidden="1">#REF!</definedName>
    <definedName name="BEx7J4YL8Q3BI1MLH16YYQ18IJRD" localSheetId="27" hidden="1">#REF!</definedName>
    <definedName name="BEx7J4YL8Q3BI1MLH16YYQ18IJRD" localSheetId="18" hidden="1">#REF!</definedName>
    <definedName name="BEx7J4YL8Q3BI1MLH16YYQ18IJRD" localSheetId="30" hidden="1">#REF!</definedName>
    <definedName name="BEx7J4YL8Q3BI1MLH16YYQ18IJRD" localSheetId="4" hidden="1">#REF!</definedName>
    <definedName name="BEx7J4YL8Q3BI1MLH16YYQ18IJRD" localSheetId="14" hidden="1">#REF!</definedName>
    <definedName name="BEx7J4YL8Q3BI1MLH16YYQ18IJRD" localSheetId="6" hidden="1">#REF!</definedName>
    <definedName name="BEx7J4YL8Q3BI1MLH16YYQ18IJRD" localSheetId="7" hidden="1">#REF!</definedName>
    <definedName name="BEx7J4YL8Q3BI1MLH16YYQ18IJRD" localSheetId="8" hidden="1">#REF!</definedName>
    <definedName name="BEx7J4YL8Q3BI1MLH16YYQ18IJRD" localSheetId="9" hidden="1">#REF!</definedName>
    <definedName name="BEx7J4YL8Q3BI1MLH16YYQ18IJRD" localSheetId="10" hidden="1">#REF!</definedName>
    <definedName name="BEx7J4YL8Q3BI1MLH16YYQ18IJRD" localSheetId="11" hidden="1">#REF!</definedName>
    <definedName name="BEx7J4YL8Q3BI1MLH16YYQ18IJRD" localSheetId="12" hidden="1">#REF!</definedName>
    <definedName name="BEx7J4YL8Q3BI1MLH16YYQ18IJRD" localSheetId="13" hidden="1">#REF!</definedName>
    <definedName name="BEx7J4YL8Q3BI1MLH16YYQ18IJRD" localSheetId="17" hidden="1">#REF!</definedName>
    <definedName name="BEx7J4YL8Q3BI1MLH16YYQ18IJRD" localSheetId="16" hidden="1">#REF!</definedName>
    <definedName name="BEx7J4YL8Q3BI1MLH16YYQ18IJRD" hidden="1">#REF!</definedName>
    <definedName name="BEx7J5K5QVUOXI6A663KUWL6PO3O" localSheetId="19" hidden="1">#REF!</definedName>
    <definedName name="BEx7J5K5QVUOXI6A663KUWL6PO3O" localSheetId="27" hidden="1">#REF!</definedName>
    <definedName name="BEx7J5K5QVUOXI6A663KUWL6PO3O" localSheetId="18" hidden="1">#REF!</definedName>
    <definedName name="BEx7J5K5QVUOXI6A663KUWL6PO3O" localSheetId="30" hidden="1">#REF!</definedName>
    <definedName name="BEx7J5K5QVUOXI6A663KUWL6PO3O" localSheetId="4" hidden="1">#REF!</definedName>
    <definedName name="BEx7J5K5QVUOXI6A663KUWL6PO3O" localSheetId="14" hidden="1">#REF!</definedName>
    <definedName name="BEx7J5K5QVUOXI6A663KUWL6PO3O" localSheetId="6" hidden="1">#REF!</definedName>
    <definedName name="BEx7J5K5QVUOXI6A663KUWL6PO3O" localSheetId="7" hidden="1">#REF!</definedName>
    <definedName name="BEx7J5K5QVUOXI6A663KUWL6PO3O" localSheetId="8" hidden="1">#REF!</definedName>
    <definedName name="BEx7J5K5QVUOXI6A663KUWL6PO3O" localSheetId="9" hidden="1">#REF!</definedName>
    <definedName name="BEx7J5K5QVUOXI6A663KUWL6PO3O" localSheetId="10" hidden="1">#REF!</definedName>
    <definedName name="BEx7J5K5QVUOXI6A663KUWL6PO3O" localSheetId="11" hidden="1">#REF!</definedName>
    <definedName name="BEx7J5K5QVUOXI6A663KUWL6PO3O" localSheetId="12" hidden="1">#REF!</definedName>
    <definedName name="BEx7J5K5QVUOXI6A663KUWL6PO3O" localSheetId="13" hidden="1">#REF!</definedName>
    <definedName name="BEx7J5K5QVUOXI6A663KUWL6PO3O" localSheetId="17" hidden="1">#REF!</definedName>
    <definedName name="BEx7J5K5QVUOXI6A663KUWL6PO3O" localSheetId="16" hidden="1">#REF!</definedName>
    <definedName name="BEx7J5K5QVUOXI6A663KUWL6PO3O" hidden="1">#REF!</definedName>
    <definedName name="BEx7JH3HGBPI07OHZ5LFYK0UFZQR" localSheetId="19" hidden="1">#REF!</definedName>
    <definedName name="BEx7JH3HGBPI07OHZ5LFYK0UFZQR" localSheetId="27" hidden="1">#REF!</definedName>
    <definedName name="BEx7JH3HGBPI07OHZ5LFYK0UFZQR" localSheetId="18" hidden="1">#REF!</definedName>
    <definedName name="BEx7JH3HGBPI07OHZ5LFYK0UFZQR" localSheetId="30" hidden="1">#REF!</definedName>
    <definedName name="BEx7JH3HGBPI07OHZ5LFYK0UFZQR" localSheetId="4" hidden="1">#REF!</definedName>
    <definedName name="BEx7JH3HGBPI07OHZ5LFYK0UFZQR" localSheetId="14" hidden="1">#REF!</definedName>
    <definedName name="BEx7JH3HGBPI07OHZ5LFYK0UFZQR" localSheetId="6" hidden="1">#REF!</definedName>
    <definedName name="BEx7JH3HGBPI07OHZ5LFYK0UFZQR" localSheetId="7" hidden="1">#REF!</definedName>
    <definedName name="BEx7JH3HGBPI07OHZ5LFYK0UFZQR" localSheetId="8" hidden="1">#REF!</definedName>
    <definedName name="BEx7JH3HGBPI07OHZ5LFYK0UFZQR" localSheetId="9" hidden="1">#REF!</definedName>
    <definedName name="BEx7JH3HGBPI07OHZ5LFYK0UFZQR" localSheetId="10" hidden="1">#REF!</definedName>
    <definedName name="BEx7JH3HGBPI07OHZ5LFYK0UFZQR" localSheetId="11" hidden="1">#REF!</definedName>
    <definedName name="BEx7JH3HGBPI07OHZ5LFYK0UFZQR" localSheetId="12" hidden="1">#REF!</definedName>
    <definedName name="BEx7JH3HGBPI07OHZ5LFYK0UFZQR" localSheetId="13" hidden="1">#REF!</definedName>
    <definedName name="BEx7JH3HGBPI07OHZ5LFYK0UFZQR" localSheetId="17" hidden="1">#REF!</definedName>
    <definedName name="BEx7JH3HGBPI07OHZ5LFYK0UFZQR" localSheetId="16" hidden="1">#REF!</definedName>
    <definedName name="BEx7JH3HGBPI07OHZ5LFYK0UFZQR" hidden="1">#REF!</definedName>
    <definedName name="BEx7JRL3MHRMVLQF3EN15MXRPN68" localSheetId="19" hidden="1">#REF!</definedName>
    <definedName name="BEx7JRL3MHRMVLQF3EN15MXRPN68" localSheetId="27" hidden="1">#REF!</definedName>
    <definedName name="BEx7JRL3MHRMVLQF3EN15MXRPN68" localSheetId="18" hidden="1">#REF!</definedName>
    <definedName name="BEx7JRL3MHRMVLQF3EN15MXRPN68" localSheetId="30" hidden="1">#REF!</definedName>
    <definedName name="BEx7JRL3MHRMVLQF3EN15MXRPN68" localSheetId="4" hidden="1">#REF!</definedName>
    <definedName name="BEx7JRL3MHRMVLQF3EN15MXRPN68" localSheetId="14" hidden="1">#REF!</definedName>
    <definedName name="BEx7JRL3MHRMVLQF3EN15MXRPN68" localSheetId="6" hidden="1">#REF!</definedName>
    <definedName name="BEx7JRL3MHRMVLQF3EN15MXRPN68" localSheetId="7" hidden="1">#REF!</definedName>
    <definedName name="BEx7JRL3MHRMVLQF3EN15MXRPN68" localSheetId="8" hidden="1">#REF!</definedName>
    <definedName name="BEx7JRL3MHRMVLQF3EN15MXRPN68" localSheetId="9" hidden="1">#REF!</definedName>
    <definedName name="BEx7JRL3MHRMVLQF3EN15MXRPN68" localSheetId="10" hidden="1">#REF!</definedName>
    <definedName name="BEx7JRL3MHRMVLQF3EN15MXRPN68" localSheetId="11" hidden="1">#REF!</definedName>
    <definedName name="BEx7JRL3MHRMVLQF3EN15MXRPN68" localSheetId="12" hidden="1">#REF!</definedName>
    <definedName name="BEx7JRL3MHRMVLQF3EN15MXRPN68" localSheetId="13" hidden="1">#REF!</definedName>
    <definedName name="BEx7JRL3MHRMVLQF3EN15MXRPN68" localSheetId="17" hidden="1">#REF!</definedName>
    <definedName name="BEx7JRL3MHRMVLQF3EN15MXRPN68" localSheetId="16" hidden="1">#REF!</definedName>
    <definedName name="BEx7JRL3MHRMVLQF3EN15MXRPN68" hidden="1">#REF!</definedName>
    <definedName name="BEx7JV194190CNM6WWGQ3UBJ3CHH" localSheetId="19" hidden="1">#REF!</definedName>
    <definedName name="BEx7JV194190CNM6WWGQ3UBJ3CHH" localSheetId="27" hidden="1">#REF!</definedName>
    <definedName name="BEx7JV194190CNM6WWGQ3UBJ3CHH" localSheetId="18" hidden="1">#REF!</definedName>
    <definedName name="BEx7JV194190CNM6WWGQ3UBJ3CHH" localSheetId="30" hidden="1">#REF!</definedName>
    <definedName name="BEx7JV194190CNM6WWGQ3UBJ3CHH" localSheetId="4" hidden="1">#REF!</definedName>
    <definedName name="BEx7JV194190CNM6WWGQ3UBJ3CHH" localSheetId="14" hidden="1">#REF!</definedName>
    <definedName name="BEx7JV194190CNM6WWGQ3UBJ3CHH" localSheetId="6" hidden="1">#REF!</definedName>
    <definedName name="BEx7JV194190CNM6WWGQ3UBJ3CHH" localSheetId="7" hidden="1">#REF!</definedName>
    <definedName name="BEx7JV194190CNM6WWGQ3UBJ3CHH" localSheetId="8" hidden="1">#REF!</definedName>
    <definedName name="BEx7JV194190CNM6WWGQ3UBJ3CHH" localSheetId="9" hidden="1">#REF!</definedName>
    <definedName name="BEx7JV194190CNM6WWGQ3UBJ3CHH" localSheetId="10" hidden="1">#REF!</definedName>
    <definedName name="BEx7JV194190CNM6WWGQ3UBJ3CHH" localSheetId="11" hidden="1">#REF!</definedName>
    <definedName name="BEx7JV194190CNM6WWGQ3UBJ3CHH" localSheetId="12" hidden="1">#REF!</definedName>
    <definedName name="BEx7JV194190CNM6WWGQ3UBJ3CHH" localSheetId="13" hidden="1">#REF!</definedName>
    <definedName name="BEx7JV194190CNM6WWGQ3UBJ3CHH" localSheetId="17" hidden="1">#REF!</definedName>
    <definedName name="BEx7JV194190CNM6WWGQ3UBJ3CHH" localSheetId="16" hidden="1">#REF!</definedName>
    <definedName name="BEx7JV194190CNM6WWGQ3UBJ3CHH" hidden="1">#REF!</definedName>
    <definedName name="BEx7JZJ4AE8AGMWPK3XPBTBUBZ48" localSheetId="19" hidden="1">#REF!</definedName>
    <definedName name="BEx7JZJ4AE8AGMWPK3XPBTBUBZ48" localSheetId="27" hidden="1">#REF!</definedName>
    <definedName name="BEx7JZJ4AE8AGMWPK3XPBTBUBZ48" localSheetId="18" hidden="1">#REF!</definedName>
    <definedName name="BEx7JZJ4AE8AGMWPK3XPBTBUBZ48" localSheetId="30" hidden="1">#REF!</definedName>
    <definedName name="BEx7JZJ4AE8AGMWPK3XPBTBUBZ48" localSheetId="4" hidden="1">#REF!</definedName>
    <definedName name="BEx7JZJ4AE8AGMWPK3XPBTBUBZ48" localSheetId="14" hidden="1">#REF!</definedName>
    <definedName name="BEx7JZJ4AE8AGMWPK3XPBTBUBZ48" localSheetId="6" hidden="1">#REF!</definedName>
    <definedName name="BEx7JZJ4AE8AGMWPK3XPBTBUBZ48" localSheetId="7" hidden="1">#REF!</definedName>
    <definedName name="BEx7JZJ4AE8AGMWPK3XPBTBUBZ48" localSheetId="8" hidden="1">#REF!</definedName>
    <definedName name="BEx7JZJ4AE8AGMWPK3XPBTBUBZ48" localSheetId="9" hidden="1">#REF!</definedName>
    <definedName name="BEx7JZJ4AE8AGMWPK3XPBTBUBZ48" localSheetId="10" hidden="1">#REF!</definedName>
    <definedName name="BEx7JZJ4AE8AGMWPK3XPBTBUBZ48" localSheetId="11" hidden="1">#REF!</definedName>
    <definedName name="BEx7JZJ4AE8AGMWPK3XPBTBUBZ48" localSheetId="12" hidden="1">#REF!</definedName>
    <definedName name="BEx7JZJ4AE8AGMWPK3XPBTBUBZ48" localSheetId="13" hidden="1">#REF!</definedName>
    <definedName name="BEx7JZJ4AE8AGMWPK3XPBTBUBZ48" localSheetId="17" hidden="1">#REF!</definedName>
    <definedName name="BEx7JZJ4AE8AGMWPK3XPBTBUBZ48" localSheetId="16" hidden="1">#REF!</definedName>
    <definedName name="BEx7JZJ4AE8AGMWPK3XPBTBUBZ48" hidden="1">#REF!</definedName>
    <definedName name="BEx7K7GZ607XQOGB81A1HINBTGOZ" localSheetId="19" hidden="1">#REF!</definedName>
    <definedName name="BEx7K7GZ607XQOGB81A1HINBTGOZ" localSheetId="27" hidden="1">#REF!</definedName>
    <definedName name="BEx7K7GZ607XQOGB81A1HINBTGOZ" localSheetId="18" hidden="1">#REF!</definedName>
    <definedName name="BEx7K7GZ607XQOGB81A1HINBTGOZ" localSheetId="30" hidden="1">#REF!</definedName>
    <definedName name="BEx7K7GZ607XQOGB81A1HINBTGOZ" localSheetId="4" hidden="1">#REF!</definedName>
    <definedName name="BEx7K7GZ607XQOGB81A1HINBTGOZ" localSheetId="14" hidden="1">#REF!</definedName>
    <definedName name="BEx7K7GZ607XQOGB81A1HINBTGOZ" localSheetId="6" hidden="1">#REF!</definedName>
    <definedName name="BEx7K7GZ607XQOGB81A1HINBTGOZ" localSheetId="7" hidden="1">#REF!</definedName>
    <definedName name="BEx7K7GZ607XQOGB81A1HINBTGOZ" localSheetId="8" hidden="1">#REF!</definedName>
    <definedName name="BEx7K7GZ607XQOGB81A1HINBTGOZ" localSheetId="9" hidden="1">#REF!</definedName>
    <definedName name="BEx7K7GZ607XQOGB81A1HINBTGOZ" localSheetId="10" hidden="1">#REF!</definedName>
    <definedName name="BEx7K7GZ607XQOGB81A1HINBTGOZ" localSheetId="11" hidden="1">#REF!</definedName>
    <definedName name="BEx7K7GZ607XQOGB81A1HINBTGOZ" localSheetId="12" hidden="1">#REF!</definedName>
    <definedName name="BEx7K7GZ607XQOGB81A1HINBTGOZ" localSheetId="13" hidden="1">#REF!</definedName>
    <definedName name="BEx7K7GZ607XQOGB81A1HINBTGOZ" localSheetId="17" hidden="1">#REF!</definedName>
    <definedName name="BEx7K7GZ607XQOGB81A1HINBTGOZ" localSheetId="16" hidden="1">#REF!</definedName>
    <definedName name="BEx7K7GZ607XQOGB81A1HINBTGOZ" hidden="1">#REF!</definedName>
    <definedName name="BEx7KEYPBDXSNROH8M6CDCBN6B50" localSheetId="19" hidden="1">#REF!</definedName>
    <definedName name="BEx7KEYPBDXSNROH8M6CDCBN6B50" localSheetId="27" hidden="1">#REF!</definedName>
    <definedName name="BEx7KEYPBDXSNROH8M6CDCBN6B50" localSheetId="18" hidden="1">#REF!</definedName>
    <definedName name="BEx7KEYPBDXSNROH8M6CDCBN6B50" localSheetId="30" hidden="1">#REF!</definedName>
    <definedName name="BEx7KEYPBDXSNROH8M6CDCBN6B50" localSheetId="4" hidden="1">#REF!</definedName>
    <definedName name="BEx7KEYPBDXSNROH8M6CDCBN6B50" localSheetId="14" hidden="1">#REF!</definedName>
    <definedName name="BEx7KEYPBDXSNROH8M6CDCBN6B50" localSheetId="6" hidden="1">#REF!</definedName>
    <definedName name="BEx7KEYPBDXSNROH8M6CDCBN6B50" localSheetId="7" hidden="1">#REF!</definedName>
    <definedName name="BEx7KEYPBDXSNROH8M6CDCBN6B50" localSheetId="8" hidden="1">#REF!</definedName>
    <definedName name="BEx7KEYPBDXSNROH8M6CDCBN6B50" localSheetId="9" hidden="1">#REF!</definedName>
    <definedName name="BEx7KEYPBDXSNROH8M6CDCBN6B50" localSheetId="10" hidden="1">#REF!</definedName>
    <definedName name="BEx7KEYPBDXSNROH8M6CDCBN6B50" localSheetId="11" hidden="1">#REF!</definedName>
    <definedName name="BEx7KEYPBDXSNROH8M6CDCBN6B50" localSheetId="12" hidden="1">#REF!</definedName>
    <definedName name="BEx7KEYPBDXSNROH8M6CDCBN6B50" localSheetId="13" hidden="1">#REF!</definedName>
    <definedName name="BEx7KEYPBDXSNROH8M6CDCBN6B50" localSheetId="17" hidden="1">#REF!</definedName>
    <definedName name="BEx7KEYPBDXSNROH8M6CDCBN6B50" localSheetId="16" hidden="1">#REF!</definedName>
    <definedName name="BEx7KEYPBDXSNROH8M6CDCBN6B50" hidden="1">#REF!</definedName>
    <definedName name="BEx7KH7PZ0A6FSWA4LAN2CMZ0WSF" localSheetId="19" hidden="1">#REF!</definedName>
    <definedName name="BEx7KH7PZ0A6FSWA4LAN2CMZ0WSF" localSheetId="27" hidden="1">#REF!</definedName>
    <definedName name="BEx7KH7PZ0A6FSWA4LAN2CMZ0WSF" localSheetId="18" hidden="1">#REF!</definedName>
    <definedName name="BEx7KH7PZ0A6FSWA4LAN2CMZ0WSF" localSheetId="30" hidden="1">#REF!</definedName>
    <definedName name="BEx7KH7PZ0A6FSWA4LAN2CMZ0WSF" localSheetId="4" hidden="1">#REF!</definedName>
    <definedName name="BEx7KH7PZ0A6FSWA4LAN2CMZ0WSF" localSheetId="14" hidden="1">#REF!</definedName>
    <definedName name="BEx7KH7PZ0A6FSWA4LAN2CMZ0WSF" localSheetId="6" hidden="1">#REF!</definedName>
    <definedName name="BEx7KH7PZ0A6FSWA4LAN2CMZ0WSF" localSheetId="7" hidden="1">#REF!</definedName>
    <definedName name="BEx7KH7PZ0A6FSWA4LAN2CMZ0WSF" localSheetId="8" hidden="1">#REF!</definedName>
    <definedName name="BEx7KH7PZ0A6FSWA4LAN2CMZ0WSF" localSheetId="9" hidden="1">#REF!</definedName>
    <definedName name="BEx7KH7PZ0A6FSWA4LAN2CMZ0WSF" localSheetId="10" hidden="1">#REF!</definedName>
    <definedName name="BEx7KH7PZ0A6FSWA4LAN2CMZ0WSF" localSheetId="11" hidden="1">#REF!</definedName>
    <definedName name="BEx7KH7PZ0A6FSWA4LAN2CMZ0WSF" localSheetId="12" hidden="1">#REF!</definedName>
    <definedName name="BEx7KH7PZ0A6FSWA4LAN2CMZ0WSF" localSheetId="13" hidden="1">#REF!</definedName>
    <definedName name="BEx7KH7PZ0A6FSWA4LAN2CMZ0WSF" localSheetId="17" hidden="1">#REF!</definedName>
    <definedName name="BEx7KH7PZ0A6FSWA4LAN2CMZ0WSF" localSheetId="16" hidden="1">#REF!</definedName>
    <definedName name="BEx7KH7PZ0A6FSWA4LAN2CMZ0WSF" hidden="1">#REF!</definedName>
    <definedName name="BEx7KNCTL6VMNQP4MFMHOMV1WI1Y" localSheetId="19" hidden="1">#REF!</definedName>
    <definedName name="BEx7KNCTL6VMNQP4MFMHOMV1WI1Y" localSheetId="27" hidden="1">#REF!</definedName>
    <definedName name="BEx7KNCTL6VMNQP4MFMHOMV1WI1Y" localSheetId="18" hidden="1">#REF!</definedName>
    <definedName name="BEx7KNCTL6VMNQP4MFMHOMV1WI1Y" localSheetId="30" hidden="1">#REF!</definedName>
    <definedName name="BEx7KNCTL6VMNQP4MFMHOMV1WI1Y" localSheetId="4" hidden="1">#REF!</definedName>
    <definedName name="BEx7KNCTL6VMNQP4MFMHOMV1WI1Y" localSheetId="14" hidden="1">#REF!</definedName>
    <definedName name="BEx7KNCTL6VMNQP4MFMHOMV1WI1Y" localSheetId="6" hidden="1">#REF!</definedName>
    <definedName name="BEx7KNCTL6VMNQP4MFMHOMV1WI1Y" localSheetId="7" hidden="1">#REF!</definedName>
    <definedName name="BEx7KNCTL6VMNQP4MFMHOMV1WI1Y" localSheetId="8" hidden="1">#REF!</definedName>
    <definedName name="BEx7KNCTL6VMNQP4MFMHOMV1WI1Y" localSheetId="9" hidden="1">#REF!</definedName>
    <definedName name="BEx7KNCTL6VMNQP4MFMHOMV1WI1Y" localSheetId="10" hidden="1">#REF!</definedName>
    <definedName name="BEx7KNCTL6VMNQP4MFMHOMV1WI1Y" localSheetId="11" hidden="1">#REF!</definedName>
    <definedName name="BEx7KNCTL6VMNQP4MFMHOMV1WI1Y" localSheetId="12" hidden="1">#REF!</definedName>
    <definedName name="BEx7KNCTL6VMNQP4MFMHOMV1WI1Y" localSheetId="13" hidden="1">#REF!</definedName>
    <definedName name="BEx7KNCTL6VMNQP4MFMHOMV1WI1Y" localSheetId="17" hidden="1">#REF!</definedName>
    <definedName name="BEx7KNCTL6VMNQP4MFMHOMV1WI1Y" localSheetId="16" hidden="1">#REF!</definedName>
    <definedName name="BEx7KNCTL6VMNQP4MFMHOMV1WI1Y" hidden="1">#REF!</definedName>
    <definedName name="BEx7KSAS8BZT6H8OQCZ5DNSTMO07" localSheetId="19" hidden="1">#REF!</definedName>
    <definedName name="BEx7KSAS8BZT6H8OQCZ5DNSTMO07" localSheetId="27" hidden="1">#REF!</definedName>
    <definedName name="BEx7KSAS8BZT6H8OQCZ5DNSTMO07" localSheetId="18" hidden="1">#REF!</definedName>
    <definedName name="BEx7KSAS8BZT6H8OQCZ5DNSTMO07" localSheetId="30" hidden="1">#REF!</definedName>
    <definedName name="BEx7KSAS8BZT6H8OQCZ5DNSTMO07" localSheetId="4" hidden="1">#REF!</definedName>
    <definedName name="BEx7KSAS8BZT6H8OQCZ5DNSTMO07" localSheetId="14" hidden="1">#REF!</definedName>
    <definedName name="BEx7KSAS8BZT6H8OQCZ5DNSTMO07" localSheetId="6" hidden="1">#REF!</definedName>
    <definedName name="BEx7KSAS8BZT6H8OQCZ5DNSTMO07" localSheetId="7" hidden="1">#REF!</definedName>
    <definedName name="BEx7KSAS8BZT6H8OQCZ5DNSTMO07" localSheetId="8" hidden="1">#REF!</definedName>
    <definedName name="BEx7KSAS8BZT6H8OQCZ5DNSTMO07" localSheetId="9" hidden="1">#REF!</definedName>
    <definedName name="BEx7KSAS8BZT6H8OQCZ5DNSTMO07" localSheetId="10" hidden="1">#REF!</definedName>
    <definedName name="BEx7KSAS8BZT6H8OQCZ5DNSTMO07" localSheetId="11" hidden="1">#REF!</definedName>
    <definedName name="BEx7KSAS8BZT6H8OQCZ5DNSTMO07" localSheetId="12" hidden="1">#REF!</definedName>
    <definedName name="BEx7KSAS8BZT6H8OQCZ5DNSTMO07" localSheetId="13" hidden="1">#REF!</definedName>
    <definedName name="BEx7KSAS8BZT6H8OQCZ5DNSTMO07" localSheetId="17" hidden="1">#REF!</definedName>
    <definedName name="BEx7KSAS8BZT6H8OQCZ5DNSTMO07" localSheetId="16" hidden="1">#REF!</definedName>
    <definedName name="BEx7KSAS8BZT6H8OQCZ5DNSTMO07" hidden="1">#REF!</definedName>
    <definedName name="BEx7KWHTBD21COXVI4HNEQH0Z3L8" localSheetId="19" hidden="1">#REF!</definedName>
    <definedName name="BEx7KWHTBD21COXVI4HNEQH0Z3L8" localSheetId="27" hidden="1">#REF!</definedName>
    <definedName name="BEx7KWHTBD21COXVI4HNEQH0Z3L8" localSheetId="18" hidden="1">#REF!</definedName>
    <definedName name="BEx7KWHTBD21COXVI4HNEQH0Z3L8" localSheetId="30" hidden="1">#REF!</definedName>
    <definedName name="BEx7KWHTBD21COXVI4HNEQH0Z3L8" localSheetId="4" hidden="1">#REF!</definedName>
    <definedName name="BEx7KWHTBD21COXVI4HNEQH0Z3L8" localSheetId="14" hidden="1">#REF!</definedName>
    <definedName name="BEx7KWHTBD21COXVI4HNEQH0Z3L8" localSheetId="6" hidden="1">#REF!</definedName>
    <definedName name="BEx7KWHTBD21COXVI4HNEQH0Z3L8" localSheetId="7" hidden="1">#REF!</definedName>
    <definedName name="BEx7KWHTBD21COXVI4HNEQH0Z3L8" localSheetId="8" hidden="1">#REF!</definedName>
    <definedName name="BEx7KWHTBD21COXVI4HNEQH0Z3L8" localSheetId="9" hidden="1">#REF!</definedName>
    <definedName name="BEx7KWHTBD21COXVI4HNEQH0Z3L8" localSheetId="10" hidden="1">#REF!</definedName>
    <definedName name="BEx7KWHTBD21COXVI4HNEQH0Z3L8" localSheetId="11" hidden="1">#REF!</definedName>
    <definedName name="BEx7KWHTBD21COXVI4HNEQH0Z3L8" localSheetId="12" hidden="1">#REF!</definedName>
    <definedName name="BEx7KWHTBD21COXVI4HNEQH0Z3L8" localSheetId="13" hidden="1">#REF!</definedName>
    <definedName name="BEx7KWHTBD21COXVI4HNEQH0Z3L8" localSheetId="17" hidden="1">#REF!</definedName>
    <definedName name="BEx7KWHTBD21COXVI4HNEQH0Z3L8" localSheetId="16" hidden="1">#REF!</definedName>
    <definedName name="BEx7KWHTBD21COXVI4HNEQH0Z3L8" hidden="1">#REF!</definedName>
    <definedName name="BEx7KXUGRMRSUXCM97Z7VRZQ9JH2" localSheetId="19" hidden="1">#REF!</definedName>
    <definedName name="BEx7KXUGRMRSUXCM97Z7VRZQ9JH2" localSheetId="27" hidden="1">#REF!</definedName>
    <definedName name="BEx7KXUGRMRSUXCM97Z7VRZQ9JH2" localSheetId="18" hidden="1">#REF!</definedName>
    <definedName name="BEx7KXUGRMRSUXCM97Z7VRZQ9JH2" localSheetId="30" hidden="1">#REF!</definedName>
    <definedName name="BEx7KXUGRMRSUXCM97Z7VRZQ9JH2" localSheetId="4" hidden="1">#REF!</definedName>
    <definedName name="BEx7KXUGRMRSUXCM97Z7VRZQ9JH2" localSheetId="14" hidden="1">#REF!</definedName>
    <definedName name="BEx7KXUGRMRSUXCM97Z7VRZQ9JH2" localSheetId="6" hidden="1">#REF!</definedName>
    <definedName name="BEx7KXUGRMRSUXCM97Z7VRZQ9JH2" localSheetId="7" hidden="1">#REF!</definedName>
    <definedName name="BEx7KXUGRMRSUXCM97Z7VRZQ9JH2" localSheetId="8" hidden="1">#REF!</definedName>
    <definedName name="BEx7KXUGRMRSUXCM97Z7VRZQ9JH2" localSheetId="9" hidden="1">#REF!</definedName>
    <definedName name="BEx7KXUGRMRSUXCM97Z7VRZQ9JH2" localSheetId="10" hidden="1">#REF!</definedName>
    <definedName name="BEx7KXUGRMRSUXCM97Z7VRZQ9JH2" localSheetId="11" hidden="1">#REF!</definedName>
    <definedName name="BEx7KXUGRMRSUXCM97Z7VRZQ9JH2" localSheetId="12" hidden="1">#REF!</definedName>
    <definedName name="BEx7KXUGRMRSUXCM97Z7VRZQ9JH2" localSheetId="13" hidden="1">#REF!</definedName>
    <definedName name="BEx7KXUGRMRSUXCM97Z7VRZQ9JH2" localSheetId="17" hidden="1">#REF!</definedName>
    <definedName name="BEx7KXUGRMRSUXCM97Z7VRZQ9JH2" localSheetId="16" hidden="1">#REF!</definedName>
    <definedName name="BEx7KXUGRMRSUXCM97Z7VRZQ9JH2" hidden="1">#REF!</definedName>
    <definedName name="BEx7L5C6U8MP6IZ67BD649WQYJEK" localSheetId="19" hidden="1">#REF!</definedName>
    <definedName name="BEx7L5C6U8MP6IZ67BD649WQYJEK" localSheetId="27" hidden="1">#REF!</definedName>
    <definedName name="BEx7L5C6U8MP6IZ67BD649WQYJEK" localSheetId="18" hidden="1">#REF!</definedName>
    <definedName name="BEx7L5C6U8MP6IZ67BD649WQYJEK" localSheetId="30" hidden="1">#REF!</definedName>
    <definedName name="BEx7L5C6U8MP6IZ67BD649WQYJEK" localSheetId="4" hidden="1">#REF!</definedName>
    <definedName name="BEx7L5C6U8MP6IZ67BD649WQYJEK" localSheetId="14" hidden="1">#REF!</definedName>
    <definedName name="BEx7L5C6U8MP6IZ67BD649WQYJEK" localSheetId="6" hidden="1">#REF!</definedName>
    <definedName name="BEx7L5C6U8MP6IZ67BD649WQYJEK" localSheetId="7" hidden="1">#REF!</definedName>
    <definedName name="BEx7L5C6U8MP6IZ67BD649WQYJEK" localSheetId="8" hidden="1">#REF!</definedName>
    <definedName name="BEx7L5C6U8MP6IZ67BD649WQYJEK" localSheetId="9" hidden="1">#REF!</definedName>
    <definedName name="BEx7L5C6U8MP6IZ67BD649WQYJEK" localSheetId="10" hidden="1">#REF!</definedName>
    <definedName name="BEx7L5C6U8MP6IZ67BD649WQYJEK" localSheetId="11" hidden="1">#REF!</definedName>
    <definedName name="BEx7L5C6U8MP6IZ67BD649WQYJEK" localSheetId="12" hidden="1">#REF!</definedName>
    <definedName name="BEx7L5C6U8MP6IZ67BD649WQYJEK" localSheetId="13" hidden="1">#REF!</definedName>
    <definedName name="BEx7L5C6U8MP6IZ67BD649WQYJEK" localSheetId="17" hidden="1">#REF!</definedName>
    <definedName name="BEx7L5C6U8MP6IZ67BD649WQYJEK" localSheetId="16" hidden="1">#REF!</definedName>
    <definedName name="BEx7L5C6U8MP6IZ67BD649WQYJEK" hidden="1">#REF!</definedName>
    <definedName name="BEx7L8HEYEVTATR0OG5JJO647KNI" localSheetId="19" hidden="1">#REF!</definedName>
    <definedName name="BEx7L8HEYEVTATR0OG5JJO647KNI" localSheetId="27" hidden="1">#REF!</definedName>
    <definedName name="BEx7L8HEYEVTATR0OG5JJO647KNI" localSheetId="18" hidden="1">#REF!</definedName>
    <definedName name="BEx7L8HEYEVTATR0OG5JJO647KNI" localSheetId="30" hidden="1">#REF!</definedName>
    <definedName name="BEx7L8HEYEVTATR0OG5JJO647KNI" localSheetId="4" hidden="1">#REF!</definedName>
    <definedName name="BEx7L8HEYEVTATR0OG5JJO647KNI" localSheetId="14" hidden="1">#REF!</definedName>
    <definedName name="BEx7L8HEYEVTATR0OG5JJO647KNI" localSheetId="6" hidden="1">#REF!</definedName>
    <definedName name="BEx7L8HEYEVTATR0OG5JJO647KNI" localSheetId="7" hidden="1">#REF!</definedName>
    <definedName name="BEx7L8HEYEVTATR0OG5JJO647KNI" localSheetId="8" hidden="1">#REF!</definedName>
    <definedName name="BEx7L8HEYEVTATR0OG5JJO647KNI" localSheetId="9" hidden="1">#REF!</definedName>
    <definedName name="BEx7L8HEYEVTATR0OG5JJO647KNI" localSheetId="10" hidden="1">#REF!</definedName>
    <definedName name="BEx7L8HEYEVTATR0OG5JJO647KNI" localSheetId="11" hidden="1">#REF!</definedName>
    <definedName name="BEx7L8HEYEVTATR0OG5JJO647KNI" localSheetId="12" hidden="1">#REF!</definedName>
    <definedName name="BEx7L8HEYEVTATR0OG5JJO647KNI" localSheetId="13" hidden="1">#REF!</definedName>
    <definedName name="BEx7L8HEYEVTATR0OG5JJO647KNI" localSheetId="17" hidden="1">#REF!</definedName>
    <definedName name="BEx7L8HEYEVTATR0OG5JJO647KNI" localSheetId="16" hidden="1">#REF!</definedName>
    <definedName name="BEx7L8HEYEVTATR0OG5JJO647KNI" hidden="1">#REF!</definedName>
    <definedName name="BEx7L8XOV64OMS15ZFURFEUXLMWF" localSheetId="19" hidden="1">#REF!</definedName>
    <definedName name="BEx7L8XOV64OMS15ZFURFEUXLMWF" localSheetId="27" hidden="1">#REF!</definedName>
    <definedName name="BEx7L8XOV64OMS15ZFURFEUXLMWF" localSheetId="18" hidden="1">#REF!</definedName>
    <definedName name="BEx7L8XOV64OMS15ZFURFEUXLMWF" localSheetId="30" hidden="1">#REF!</definedName>
    <definedName name="BEx7L8XOV64OMS15ZFURFEUXLMWF" localSheetId="4" hidden="1">#REF!</definedName>
    <definedName name="BEx7L8XOV64OMS15ZFURFEUXLMWF" localSheetId="14" hidden="1">#REF!</definedName>
    <definedName name="BEx7L8XOV64OMS15ZFURFEUXLMWF" localSheetId="6" hidden="1">#REF!</definedName>
    <definedName name="BEx7L8XOV64OMS15ZFURFEUXLMWF" localSheetId="7" hidden="1">#REF!</definedName>
    <definedName name="BEx7L8XOV64OMS15ZFURFEUXLMWF" localSheetId="8" hidden="1">#REF!</definedName>
    <definedName name="BEx7L8XOV64OMS15ZFURFEUXLMWF" localSheetId="9" hidden="1">#REF!</definedName>
    <definedName name="BEx7L8XOV64OMS15ZFURFEUXLMWF" localSheetId="10" hidden="1">#REF!</definedName>
    <definedName name="BEx7L8XOV64OMS15ZFURFEUXLMWF" localSheetId="11" hidden="1">#REF!</definedName>
    <definedName name="BEx7L8XOV64OMS15ZFURFEUXLMWF" localSheetId="12" hidden="1">#REF!</definedName>
    <definedName name="BEx7L8XOV64OMS15ZFURFEUXLMWF" localSheetId="13" hidden="1">#REF!</definedName>
    <definedName name="BEx7L8XOV64OMS15ZFURFEUXLMWF" localSheetId="17" hidden="1">#REF!</definedName>
    <definedName name="BEx7L8XOV64OMS15ZFURFEUXLMWF" localSheetId="16" hidden="1">#REF!</definedName>
    <definedName name="BEx7L8XOV64OMS15ZFURFEUXLMWF" hidden="1">#REF!</definedName>
    <definedName name="BEx7LPF478MRAYB9TQ6LDML6O3BY" localSheetId="19" hidden="1">#REF!</definedName>
    <definedName name="BEx7LPF478MRAYB9TQ6LDML6O3BY" localSheetId="27" hidden="1">#REF!</definedName>
    <definedName name="BEx7LPF478MRAYB9TQ6LDML6O3BY" localSheetId="18" hidden="1">#REF!</definedName>
    <definedName name="BEx7LPF478MRAYB9TQ6LDML6O3BY" localSheetId="30" hidden="1">#REF!</definedName>
    <definedName name="BEx7LPF478MRAYB9TQ6LDML6O3BY" localSheetId="4" hidden="1">#REF!</definedName>
    <definedName name="BEx7LPF478MRAYB9TQ6LDML6O3BY" localSheetId="14" hidden="1">#REF!</definedName>
    <definedName name="BEx7LPF478MRAYB9TQ6LDML6O3BY" localSheetId="6" hidden="1">#REF!</definedName>
    <definedName name="BEx7LPF478MRAYB9TQ6LDML6O3BY" localSheetId="7" hidden="1">#REF!</definedName>
    <definedName name="BEx7LPF478MRAYB9TQ6LDML6O3BY" localSheetId="8" hidden="1">#REF!</definedName>
    <definedName name="BEx7LPF478MRAYB9TQ6LDML6O3BY" localSheetId="9" hidden="1">#REF!</definedName>
    <definedName name="BEx7LPF478MRAYB9TQ6LDML6O3BY" localSheetId="10" hidden="1">#REF!</definedName>
    <definedName name="BEx7LPF478MRAYB9TQ6LDML6O3BY" localSheetId="11" hidden="1">#REF!</definedName>
    <definedName name="BEx7LPF478MRAYB9TQ6LDML6O3BY" localSheetId="12" hidden="1">#REF!</definedName>
    <definedName name="BEx7LPF478MRAYB9TQ6LDML6O3BY" localSheetId="13" hidden="1">#REF!</definedName>
    <definedName name="BEx7LPF478MRAYB9TQ6LDML6O3BY" localSheetId="17" hidden="1">#REF!</definedName>
    <definedName name="BEx7LPF478MRAYB9TQ6LDML6O3BY" localSheetId="16" hidden="1">#REF!</definedName>
    <definedName name="BEx7LPF478MRAYB9TQ6LDML6O3BY" hidden="1">#REF!</definedName>
    <definedName name="BEx7LPV780NFCG1VX4EKJ29YXOLZ" localSheetId="19" hidden="1">#REF!</definedName>
    <definedName name="BEx7LPV780NFCG1VX4EKJ29YXOLZ" localSheetId="27" hidden="1">#REF!</definedName>
    <definedName name="BEx7LPV780NFCG1VX4EKJ29YXOLZ" localSheetId="18" hidden="1">#REF!</definedName>
    <definedName name="BEx7LPV780NFCG1VX4EKJ29YXOLZ" localSheetId="30" hidden="1">#REF!</definedName>
    <definedName name="BEx7LPV780NFCG1VX4EKJ29YXOLZ" localSheetId="4" hidden="1">#REF!</definedName>
    <definedName name="BEx7LPV780NFCG1VX4EKJ29YXOLZ" localSheetId="14" hidden="1">#REF!</definedName>
    <definedName name="BEx7LPV780NFCG1VX4EKJ29YXOLZ" localSheetId="6" hidden="1">#REF!</definedName>
    <definedName name="BEx7LPV780NFCG1VX4EKJ29YXOLZ" localSheetId="7" hidden="1">#REF!</definedName>
    <definedName name="BEx7LPV780NFCG1VX4EKJ29YXOLZ" localSheetId="8" hidden="1">#REF!</definedName>
    <definedName name="BEx7LPV780NFCG1VX4EKJ29YXOLZ" localSheetId="9" hidden="1">#REF!</definedName>
    <definedName name="BEx7LPV780NFCG1VX4EKJ29YXOLZ" localSheetId="10" hidden="1">#REF!</definedName>
    <definedName name="BEx7LPV780NFCG1VX4EKJ29YXOLZ" localSheetId="11" hidden="1">#REF!</definedName>
    <definedName name="BEx7LPV780NFCG1VX4EKJ29YXOLZ" localSheetId="12" hidden="1">#REF!</definedName>
    <definedName name="BEx7LPV780NFCG1VX4EKJ29YXOLZ" localSheetId="13" hidden="1">#REF!</definedName>
    <definedName name="BEx7LPV780NFCG1VX4EKJ29YXOLZ" localSheetId="17" hidden="1">#REF!</definedName>
    <definedName name="BEx7LPV780NFCG1VX4EKJ29YXOLZ" localSheetId="16" hidden="1">#REF!</definedName>
    <definedName name="BEx7LPV780NFCG1VX4EKJ29YXOLZ" hidden="1">#REF!</definedName>
    <definedName name="BEx7LQ0PD30NJWOAYKPEYHM9J83B" localSheetId="19" hidden="1">#REF!</definedName>
    <definedName name="BEx7LQ0PD30NJWOAYKPEYHM9J83B" localSheetId="27" hidden="1">#REF!</definedName>
    <definedName name="BEx7LQ0PD30NJWOAYKPEYHM9J83B" localSheetId="18" hidden="1">#REF!</definedName>
    <definedName name="BEx7LQ0PD30NJWOAYKPEYHM9J83B" localSheetId="30" hidden="1">#REF!</definedName>
    <definedName name="BEx7LQ0PD30NJWOAYKPEYHM9J83B" localSheetId="4" hidden="1">#REF!</definedName>
    <definedName name="BEx7LQ0PD30NJWOAYKPEYHM9J83B" localSheetId="14" hidden="1">#REF!</definedName>
    <definedName name="BEx7LQ0PD30NJWOAYKPEYHM9J83B" localSheetId="6" hidden="1">#REF!</definedName>
    <definedName name="BEx7LQ0PD30NJWOAYKPEYHM9J83B" localSheetId="7" hidden="1">#REF!</definedName>
    <definedName name="BEx7LQ0PD30NJWOAYKPEYHM9J83B" localSheetId="8" hidden="1">#REF!</definedName>
    <definedName name="BEx7LQ0PD30NJWOAYKPEYHM9J83B" localSheetId="9" hidden="1">#REF!</definedName>
    <definedName name="BEx7LQ0PD30NJWOAYKPEYHM9J83B" localSheetId="10" hidden="1">#REF!</definedName>
    <definedName name="BEx7LQ0PD30NJWOAYKPEYHM9J83B" localSheetId="11" hidden="1">#REF!</definedName>
    <definedName name="BEx7LQ0PD30NJWOAYKPEYHM9J83B" localSheetId="12" hidden="1">#REF!</definedName>
    <definedName name="BEx7LQ0PD30NJWOAYKPEYHM9J83B" localSheetId="13" hidden="1">#REF!</definedName>
    <definedName name="BEx7LQ0PD30NJWOAYKPEYHM9J83B" localSheetId="17" hidden="1">#REF!</definedName>
    <definedName name="BEx7LQ0PD30NJWOAYKPEYHM9J83B" localSheetId="16" hidden="1">#REF!</definedName>
    <definedName name="BEx7LQ0PD30NJWOAYKPEYHM9J83B" hidden="1">#REF!</definedName>
    <definedName name="BEx7M4EKEDHZ1ZZ91NDLSUNPUFPZ" localSheetId="19" hidden="1">#REF!</definedName>
    <definedName name="BEx7M4EKEDHZ1ZZ91NDLSUNPUFPZ" localSheetId="27" hidden="1">#REF!</definedName>
    <definedName name="BEx7M4EKEDHZ1ZZ91NDLSUNPUFPZ" localSheetId="18" hidden="1">#REF!</definedName>
    <definedName name="BEx7M4EKEDHZ1ZZ91NDLSUNPUFPZ" localSheetId="30" hidden="1">#REF!</definedName>
    <definedName name="BEx7M4EKEDHZ1ZZ91NDLSUNPUFPZ" localSheetId="4" hidden="1">#REF!</definedName>
    <definedName name="BEx7M4EKEDHZ1ZZ91NDLSUNPUFPZ" localSheetId="14" hidden="1">#REF!</definedName>
    <definedName name="BEx7M4EKEDHZ1ZZ91NDLSUNPUFPZ" localSheetId="6" hidden="1">#REF!</definedName>
    <definedName name="BEx7M4EKEDHZ1ZZ91NDLSUNPUFPZ" localSheetId="7" hidden="1">#REF!</definedName>
    <definedName name="BEx7M4EKEDHZ1ZZ91NDLSUNPUFPZ" localSheetId="8" hidden="1">#REF!</definedName>
    <definedName name="BEx7M4EKEDHZ1ZZ91NDLSUNPUFPZ" localSheetId="9" hidden="1">#REF!</definedName>
    <definedName name="BEx7M4EKEDHZ1ZZ91NDLSUNPUFPZ" localSheetId="10" hidden="1">#REF!</definedName>
    <definedName name="BEx7M4EKEDHZ1ZZ91NDLSUNPUFPZ" localSheetId="11" hidden="1">#REF!</definedName>
    <definedName name="BEx7M4EKEDHZ1ZZ91NDLSUNPUFPZ" localSheetId="12" hidden="1">#REF!</definedName>
    <definedName name="BEx7M4EKEDHZ1ZZ91NDLSUNPUFPZ" localSheetId="13" hidden="1">#REF!</definedName>
    <definedName name="BEx7M4EKEDHZ1ZZ91NDLSUNPUFPZ" localSheetId="17" hidden="1">#REF!</definedName>
    <definedName name="BEx7M4EKEDHZ1ZZ91NDLSUNPUFPZ" localSheetId="16" hidden="1">#REF!</definedName>
    <definedName name="BEx7M4EKEDHZ1ZZ91NDLSUNPUFPZ" hidden="1">#REF!</definedName>
    <definedName name="BEx7MAUI1JJFDIJGDW4RWY5384LY" localSheetId="19" hidden="1">#REF!</definedName>
    <definedName name="BEx7MAUI1JJFDIJGDW4RWY5384LY" localSheetId="27" hidden="1">#REF!</definedName>
    <definedName name="BEx7MAUI1JJFDIJGDW4RWY5384LY" localSheetId="18" hidden="1">#REF!</definedName>
    <definedName name="BEx7MAUI1JJFDIJGDW4RWY5384LY" localSheetId="30" hidden="1">#REF!</definedName>
    <definedName name="BEx7MAUI1JJFDIJGDW4RWY5384LY" localSheetId="4" hidden="1">#REF!</definedName>
    <definedName name="BEx7MAUI1JJFDIJGDW4RWY5384LY" localSheetId="14" hidden="1">#REF!</definedName>
    <definedName name="BEx7MAUI1JJFDIJGDW4RWY5384LY" localSheetId="6" hidden="1">#REF!</definedName>
    <definedName name="BEx7MAUI1JJFDIJGDW4RWY5384LY" localSheetId="7" hidden="1">#REF!</definedName>
    <definedName name="BEx7MAUI1JJFDIJGDW4RWY5384LY" localSheetId="8" hidden="1">#REF!</definedName>
    <definedName name="BEx7MAUI1JJFDIJGDW4RWY5384LY" localSheetId="9" hidden="1">#REF!</definedName>
    <definedName name="BEx7MAUI1JJFDIJGDW4RWY5384LY" localSheetId="10" hidden="1">#REF!</definedName>
    <definedName name="BEx7MAUI1JJFDIJGDW4RWY5384LY" localSheetId="11" hidden="1">#REF!</definedName>
    <definedName name="BEx7MAUI1JJFDIJGDW4RWY5384LY" localSheetId="12" hidden="1">#REF!</definedName>
    <definedName name="BEx7MAUI1JJFDIJGDW4RWY5384LY" localSheetId="13" hidden="1">#REF!</definedName>
    <definedName name="BEx7MAUI1JJFDIJGDW4RWY5384LY" localSheetId="17" hidden="1">#REF!</definedName>
    <definedName name="BEx7MAUI1JJFDIJGDW4RWY5384LY" localSheetId="16" hidden="1">#REF!</definedName>
    <definedName name="BEx7MAUI1JJFDIJGDW4RWY5384LY" hidden="1">#REF!</definedName>
    <definedName name="BEx7MI1EW6N7FOBHWJLYC02TZSKR" localSheetId="19" hidden="1">#REF!</definedName>
    <definedName name="BEx7MI1EW6N7FOBHWJLYC02TZSKR" localSheetId="27" hidden="1">#REF!</definedName>
    <definedName name="BEx7MI1EW6N7FOBHWJLYC02TZSKR" localSheetId="18" hidden="1">#REF!</definedName>
    <definedName name="BEx7MI1EW6N7FOBHWJLYC02TZSKR" localSheetId="30" hidden="1">#REF!</definedName>
    <definedName name="BEx7MI1EW6N7FOBHWJLYC02TZSKR" localSheetId="4" hidden="1">#REF!</definedName>
    <definedName name="BEx7MI1EW6N7FOBHWJLYC02TZSKR" localSheetId="14" hidden="1">#REF!</definedName>
    <definedName name="BEx7MI1EW6N7FOBHWJLYC02TZSKR" localSheetId="6" hidden="1">#REF!</definedName>
    <definedName name="BEx7MI1EW6N7FOBHWJLYC02TZSKR" localSheetId="7" hidden="1">#REF!</definedName>
    <definedName name="BEx7MI1EW6N7FOBHWJLYC02TZSKR" localSheetId="8" hidden="1">#REF!</definedName>
    <definedName name="BEx7MI1EW6N7FOBHWJLYC02TZSKR" localSheetId="9" hidden="1">#REF!</definedName>
    <definedName name="BEx7MI1EW6N7FOBHWJLYC02TZSKR" localSheetId="10" hidden="1">#REF!</definedName>
    <definedName name="BEx7MI1EW6N7FOBHWJLYC02TZSKR" localSheetId="11" hidden="1">#REF!</definedName>
    <definedName name="BEx7MI1EW6N7FOBHWJLYC02TZSKR" localSheetId="12" hidden="1">#REF!</definedName>
    <definedName name="BEx7MI1EW6N7FOBHWJLYC02TZSKR" localSheetId="13" hidden="1">#REF!</definedName>
    <definedName name="BEx7MI1EW6N7FOBHWJLYC02TZSKR" localSheetId="17" hidden="1">#REF!</definedName>
    <definedName name="BEx7MI1EW6N7FOBHWJLYC02TZSKR" localSheetId="16" hidden="1">#REF!</definedName>
    <definedName name="BEx7MI1EW6N7FOBHWJLYC02TZSKR" hidden="1">#REF!</definedName>
    <definedName name="BEx7MJZO3UKAMJ53UWOJ5ZD4GGMQ" localSheetId="19" hidden="1">#REF!</definedName>
    <definedName name="BEx7MJZO3UKAMJ53UWOJ5ZD4GGMQ" localSheetId="27" hidden="1">#REF!</definedName>
    <definedName name="BEx7MJZO3UKAMJ53UWOJ5ZD4GGMQ" localSheetId="18" hidden="1">#REF!</definedName>
    <definedName name="BEx7MJZO3UKAMJ53UWOJ5ZD4GGMQ" localSheetId="30" hidden="1">#REF!</definedName>
    <definedName name="BEx7MJZO3UKAMJ53UWOJ5ZD4GGMQ" localSheetId="4" hidden="1">#REF!</definedName>
    <definedName name="BEx7MJZO3UKAMJ53UWOJ5ZD4GGMQ" localSheetId="14" hidden="1">#REF!</definedName>
    <definedName name="BEx7MJZO3UKAMJ53UWOJ5ZD4GGMQ" localSheetId="6" hidden="1">#REF!</definedName>
    <definedName name="BEx7MJZO3UKAMJ53UWOJ5ZD4GGMQ" localSheetId="7" hidden="1">#REF!</definedName>
    <definedName name="BEx7MJZO3UKAMJ53UWOJ5ZD4GGMQ" localSheetId="8" hidden="1">#REF!</definedName>
    <definedName name="BEx7MJZO3UKAMJ53UWOJ5ZD4GGMQ" localSheetId="9" hidden="1">#REF!</definedName>
    <definedName name="BEx7MJZO3UKAMJ53UWOJ5ZD4GGMQ" localSheetId="10" hidden="1">#REF!</definedName>
    <definedName name="BEx7MJZO3UKAMJ53UWOJ5ZD4GGMQ" localSheetId="11" hidden="1">#REF!</definedName>
    <definedName name="BEx7MJZO3UKAMJ53UWOJ5ZD4GGMQ" localSheetId="12" hidden="1">#REF!</definedName>
    <definedName name="BEx7MJZO3UKAMJ53UWOJ5ZD4GGMQ" localSheetId="13" hidden="1">#REF!</definedName>
    <definedName name="BEx7MJZO3UKAMJ53UWOJ5ZD4GGMQ" localSheetId="17" hidden="1">#REF!</definedName>
    <definedName name="BEx7MJZO3UKAMJ53UWOJ5ZD4GGMQ" localSheetId="16" hidden="1">#REF!</definedName>
    <definedName name="BEx7MJZO3UKAMJ53UWOJ5ZD4GGMQ" hidden="1">#REF!</definedName>
    <definedName name="BEx7MO17TZ6L4457Q12FYYLUUZAZ" localSheetId="19" hidden="1">#REF!</definedName>
    <definedName name="BEx7MO17TZ6L4457Q12FYYLUUZAZ" localSheetId="27" hidden="1">#REF!</definedName>
    <definedName name="BEx7MO17TZ6L4457Q12FYYLUUZAZ" localSheetId="18" hidden="1">#REF!</definedName>
    <definedName name="BEx7MO17TZ6L4457Q12FYYLUUZAZ" localSheetId="30" hidden="1">#REF!</definedName>
    <definedName name="BEx7MO17TZ6L4457Q12FYYLUUZAZ" localSheetId="4" hidden="1">#REF!</definedName>
    <definedName name="BEx7MO17TZ6L4457Q12FYYLUUZAZ" localSheetId="14" hidden="1">#REF!</definedName>
    <definedName name="BEx7MO17TZ6L4457Q12FYYLUUZAZ" localSheetId="6" hidden="1">#REF!</definedName>
    <definedName name="BEx7MO17TZ6L4457Q12FYYLUUZAZ" localSheetId="7" hidden="1">#REF!</definedName>
    <definedName name="BEx7MO17TZ6L4457Q12FYYLUUZAZ" localSheetId="8" hidden="1">#REF!</definedName>
    <definedName name="BEx7MO17TZ6L4457Q12FYYLUUZAZ" localSheetId="9" hidden="1">#REF!</definedName>
    <definedName name="BEx7MO17TZ6L4457Q12FYYLUUZAZ" localSheetId="10" hidden="1">#REF!</definedName>
    <definedName name="BEx7MO17TZ6L4457Q12FYYLUUZAZ" localSheetId="11" hidden="1">#REF!</definedName>
    <definedName name="BEx7MO17TZ6L4457Q12FYYLUUZAZ" localSheetId="12" hidden="1">#REF!</definedName>
    <definedName name="BEx7MO17TZ6L4457Q12FYYLUUZAZ" localSheetId="13" hidden="1">#REF!</definedName>
    <definedName name="BEx7MO17TZ6L4457Q12FYYLUUZAZ" localSheetId="17" hidden="1">#REF!</definedName>
    <definedName name="BEx7MO17TZ6L4457Q12FYYLUUZAZ" localSheetId="16" hidden="1">#REF!</definedName>
    <definedName name="BEx7MO17TZ6L4457Q12FYYLUUZAZ" hidden="1">#REF!</definedName>
    <definedName name="BEx7MT4MFNXIVQGAT6D971GZW7CA" localSheetId="19" hidden="1">#REF!</definedName>
    <definedName name="BEx7MT4MFNXIVQGAT6D971GZW7CA" localSheetId="27" hidden="1">#REF!</definedName>
    <definedName name="BEx7MT4MFNXIVQGAT6D971GZW7CA" localSheetId="18" hidden="1">#REF!</definedName>
    <definedName name="BEx7MT4MFNXIVQGAT6D971GZW7CA" localSheetId="30" hidden="1">#REF!</definedName>
    <definedName name="BEx7MT4MFNXIVQGAT6D971GZW7CA" localSheetId="4" hidden="1">#REF!</definedName>
    <definedName name="BEx7MT4MFNXIVQGAT6D971GZW7CA" localSheetId="14" hidden="1">#REF!</definedName>
    <definedName name="BEx7MT4MFNXIVQGAT6D971GZW7CA" localSheetId="6" hidden="1">#REF!</definedName>
    <definedName name="BEx7MT4MFNXIVQGAT6D971GZW7CA" localSheetId="7" hidden="1">#REF!</definedName>
    <definedName name="BEx7MT4MFNXIVQGAT6D971GZW7CA" localSheetId="8" hidden="1">#REF!</definedName>
    <definedName name="BEx7MT4MFNXIVQGAT6D971GZW7CA" localSheetId="9" hidden="1">#REF!</definedName>
    <definedName name="BEx7MT4MFNXIVQGAT6D971GZW7CA" localSheetId="10" hidden="1">#REF!</definedName>
    <definedName name="BEx7MT4MFNXIVQGAT6D971GZW7CA" localSheetId="11" hidden="1">#REF!</definedName>
    <definedName name="BEx7MT4MFNXIVQGAT6D971GZW7CA" localSheetId="12" hidden="1">#REF!</definedName>
    <definedName name="BEx7MT4MFNXIVQGAT6D971GZW7CA" localSheetId="13" hidden="1">#REF!</definedName>
    <definedName name="BEx7MT4MFNXIVQGAT6D971GZW7CA" localSheetId="17" hidden="1">#REF!</definedName>
    <definedName name="BEx7MT4MFNXIVQGAT6D971GZW7CA" localSheetId="16" hidden="1">#REF!</definedName>
    <definedName name="BEx7MT4MFNXIVQGAT6D971GZW7CA" hidden="1">#REF!</definedName>
    <definedName name="BEx7MUMLPPX92MX7SA8S1PLONDL8" localSheetId="19" hidden="1">#REF!</definedName>
    <definedName name="BEx7MUMLPPX92MX7SA8S1PLONDL8" localSheetId="27" hidden="1">#REF!</definedName>
    <definedName name="BEx7MUMLPPX92MX7SA8S1PLONDL8" localSheetId="18" hidden="1">#REF!</definedName>
    <definedName name="BEx7MUMLPPX92MX7SA8S1PLONDL8" localSheetId="30" hidden="1">#REF!</definedName>
    <definedName name="BEx7MUMLPPX92MX7SA8S1PLONDL8" localSheetId="4" hidden="1">#REF!</definedName>
    <definedName name="BEx7MUMLPPX92MX7SA8S1PLONDL8" localSheetId="14" hidden="1">#REF!</definedName>
    <definedName name="BEx7MUMLPPX92MX7SA8S1PLONDL8" localSheetId="6" hidden="1">#REF!</definedName>
    <definedName name="BEx7MUMLPPX92MX7SA8S1PLONDL8" localSheetId="7" hidden="1">#REF!</definedName>
    <definedName name="BEx7MUMLPPX92MX7SA8S1PLONDL8" localSheetId="8" hidden="1">#REF!</definedName>
    <definedName name="BEx7MUMLPPX92MX7SA8S1PLONDL8" localSheetId="9" hidden="1">#REF!</definedName>
    <definedName name="BEx7MUMLPPX92MX7SA8S1PLONDL8" localSheetId="10" hidden="1">#REF!</definedName>
    <definedName name="BEx7MUMLPPX92MX7SA8S1PLONDL8" localSheetId="11" hidden="1">#REF!</definedName>
    <definedName name="BEx7MUMLPPX92MX7SA8S1PLONDL8" localSheetId="12" hidden="1">#REF!</definedName>
    <definedName name="BEx7MUMLPPX92MX7SA8S1PLONDL8" localSheetId="13" hidden="1">#REF!</definedName>
    <definedName name="BEx7MUMLPPX92MX7SA8S1PLONDL8" localSheetId="17" hidden="1">#REF!</definedName>
    <definedName name="BEx7MUMLPPX92MX7SA8S1PLONDL8" localSheetId="16" hidden="1">#REF!</definedName>
    <definedName name="BEx7MUMLPPX92MX7SA8S1PLONDL8" hidden="1">#REF!</definedName>
    <definedName name="BEx7MX0W532Q7CB4V6KFVC9WAOUI" localSheetId="19" hidden="1">#REF!</definedName>
    <definedName name="BEx7MX0W532Q7CB4V6KFVC9WAOUI" localSheetId="27" hidden="1">#REF!</definedName>
    <definedName name="BEx7MX0W532Q7CB4V6KFVC9WAOUI" localSheetId="18" hidden="1">#REF!</definedName>
    <definedName name="BEx7MX0W532Q7CB4V6KFVC9WAOUI" localSheetId="30" hidden="1">#REF!</definedName>
    <definedName name="BEx7MX0W532Q7CB4V6KFVC9WAOUI" localSheetId="4" hidden="1">#REF!</definedName>
    <definedName name="BEx7MX0W532Q7CB4V6KFVC9WAOUI" localSheetId="14" hidden="1">#REF!</definedName>
    <definedName name="BEx7MX0W532Q7CB4V6KFVC9WAOUI" localSheetId="6" hidden="1">#REF!</definedName>
    <definedName name="BEx7MX0W532Q7CB4V6KFVC9WAOUI" localSheetId="7" hidden="1">#REF!</definedName>
    <definedName name="BEx7MX0W532Q7CB4V6KFVC9WAOUI" localSheetId="8" hidden="1">#REF!</definedName>
    <definedName name="BEx7MX0W532Q7CB4V6KFVC9WAOUI" localSheetId="9" hidden="1">#REF!</definedName>
    <definedName name="BEx7MX0W532Q7CB4V6KFVC9WAOUI" localSheetId="10" hidden="1">#REF!</definedName>
    <definedName name="BEx7MX0W532Q7CB4V6KFVC9WAOUI" localSheetId="11" hidden="1">#REF!</definedName>
    <definedName name="BEx7MX0W532Q7CB4V6KFVC9WAOUI" localSheetId="12" hidden="1">#REF!</definedName>
    <definedName name="BEx7MX0W532Q7CB4V6KFVC9WAOUI" localSheetId="13" hidden="1">#REF!</definedName>
    <definedName name="BEx7MX0W532Q7CB4V6KFVC9WAOUI" localSheetId="17" hidden="1">#REF!</definedName>
    <definedName name="BEx7MX0W532Q7CB4V6KFVC9WAOUI" localSheetId="16" hidden="1">#REF!</definedName>
    <definedName name="BEx7MX0W532Q7CB4V6KFVC9WAOUI" hidden="1">#REF!</definedName>
    <definedName name="BEx7NB403NE748IF75RXMWOFQ986" localSheetId="19" hidden="1">#REF!</definedName>
    <definedName name="BEx7NB403NE748IF75RXMWOFQ986" localSheetId="27" hidden="1">#REF!</definedName>
    <definedName name="BEx7NB403NE748IF75RXMWOFQ986" localSheetId="18" hidden="1">#REF!</definedName>
    <definedName name="BEx7NB403NE748IF75RXMWOFQ986" localSheetId="30" hidden="1">#REF!</definedName>
    <definedName name="BEx7NB403NE748IF75RXMWOFQ986" localSheetId="4" hidden="1">#REF!</definedName>
    <definedName name="BEx7NB403NE748IF75RXMWOFQ986" localSheetId="14" hidden="1">#REF!</definedName>
    <definedName name="BEx7NB403NE748IF75RXMWOFQ986" localSheetId="6" hidden="1">#REF!</definedName>
    <definedName name="BEx7NB403NE748IF75RXMWOFQ986" localSheetId="7" hidden="1">#REF!</definedName>
    <definedName name="BEx7NB403NE748IF75RXMWOFQ986" localSheetId="8" hidden="1">#REF!</definedName>
    <definedName name="BEx7NB403NE748IF75RXMWOFQ986" localSheetId="9" hidden="1">#REF!</definedName>
    <definedName name="BEx7NB403NE748IF75RXMWOFQ986" localSheetId="10" hidden="1">#REF!</definedName>
    <definedName name="BEx7NB403NE748IF75RXMWOFQ986" localSheetId="11" hidden="1">#REF!</definedName>
    <definedName name="BEx7NB403NE748IF75RXMWOFQ986" localSheetId="12" hidden="1">#REF!</definedName>
    <definedName name="BEx7NB403NE748IF75RXMWOFQ986" localSheetId="13" hidden="1">#REF!</definedName>
    <definedName name="BEx7NB403NE748IF75RXMWOFQ986" localSheetId="17" hidden="1">#REF!</definedName>
    <definedName name="BEx7NB403NE748IF75RXMWOFQ986" localSheetId="16" hidden="1">#REF!</definedName>
    <definedName name="BEx7NB403NE748IF75RXMWOFQ986" hidden="1">#REF!</definedName>
    <definedName name="BEx7NI062THZAM6I8AJWTFJL91CS" localSheetId="19" hidden="1">#REF!</definedName>
    <definedName name="BEx7NI062THZAM6I8AJWTFJL91CS" localSheetId="27" hidden="1">#REF!</definedName>
    <definedName name="BEx7NI062THZAM6I8AJWTFJL91CS" localSheetId="18" hidden="1">#REF!</definedName>
    <definedName name="BEx7NI062THZAM6I8AJWTFJL91CS" localSheetId="30" hidden="1">#REF!</definedName>
    <definedName name="BEx7NI062THZAM6I8AJWTFJL91CS" localSheetId="4" hidden="1">#REF!</definedName>
    <definedName name="BEx7NI062THZAM6I8AJWTFJL91CS" localSheetId="14" hidden="1">#REF!</definedName>
    <definedName name="BEx7NI062THZAM6I8AJWTFJL91CS" localSheetId="6" hidden="1">#REF!</definedName>
    <definedName name="BEx7NI062THZAM6I8AJWTFJL91CS" localSheetId="7" hidden="1">#REF!</definedName>
    <definedName name="BEx7NI062THZAM6I8AJWTFJL91CS" localSheetId="8" hidden="1">#REF!</definedName>
    <definedName name="BEx7NI062THZAM6I8AJWTFJL91CS" localSheetId="9" hidden="1">#REF!</definedName>
    <definedName name="BEx7NI062THZAM6I8AJWTFJL91CS" localSheetId="10" hidden="1">#REF!</definedName>
    <definedName name="BEx7NI062THZAM6I8AJWTFJL91CS" localSheetId="11" hidden="1">#REF!</definedName>
    <definedName name="BEx7NI062THZAM6I8AJWTFJL91CS" localSheetId="12" hidden="1">#REF!</definedName>
    <definedName name="BEx7NI062THZAM6I8AJWTFJL91CS" localSheetId="13" hidden="1">#REF!</definedName>
    <definedName name="BEx7NI062THZAM6I8AJWTFJL91CS" localSheetId="17" hidden="1">#REF!</definedName>
    <definedName name="BEx7NI062THZAM6I8AJWTFJL91CS" localSheetId="16" hidden="1">#REF!</definedName>
    <definedName name="BEx7NI062THZAM6I8AJWTFJL91CS" hidden="1">#REF!</definedName>
    <definedName name="BEx904S75BPRYMHF0083JF7ES4NG" localSheetId="19" hidden="1">#REF!</definedName>
    <definedName name="BEx904S75BPRYMHF0083JF7ES4NG" localSheetId="27" hidden="1">#REF!</definedName>
    <definedName name="BEx904S75BPRYMHF0083JF7ES4NG" localSheetId="18" hidden="1">#REF!</definedName>
    <definedName name="BEx904S75BPRYMHF0083JF7ES4NG" localSheetId="30" hidden="1">#REF!</definedName>
    <definedName name="BEx904S75BPRYMHF0083JF7ES4NG" localSheetId="4" hidden="1">#REF!</definedName>
    <definedName name="BEx904S75BPRYMHF0083JF7ES4NG" localSheetId="14" hidden="1">#REF!</definedName>
    <definedName name="BEx904S75BPRYMHF0083JF7ES4NG" localSheetId="6" hidden="1">#REF!</definedName>
    <definedName name="BEx904S75BPRYMHF0083JF7ES4NG" localSheetId="7" hidden="1">#REF!</definedName>
    <definedName name="BEx904S75BPRYMHF0083JF7ES4NG" localSheetId="8" hidden="1">#REF!</definedName>
    <definedName name="BEx904S75BPRYMHF0083JF7ES4NG" localSheetId="9" hidden="1">#REF!</definedName>
    <definedName name="BEx904S75BPRYMHF0083JF7ES4NG" localSheetId="10" hidden="1">#REF!</definedName>
    <definedName name="BEx904S75BPRYMHF0083JF7ES4NG" localSheetId="11" hidden="1">#REF!</definedName>
    <definedName name="BEx904S75BPRYMHF0083JF7ES4NG" localSheetId="12" hidden="1">#REF!</definedName>
    <definedName name="BEx904S75BPRYMHF0083JF7ES4NG" localSheetId="13" hidden="1">#REF!</definedName>
    <definedName name="BEx904S75BPRYMHF0083JF7ES4NG" localSheetId="17" hidden="1">#REF!</definedName>
    <definedName name="BEx904S75BPRYMHF0083JF7ES4NG" localSheetId="16" hidden="1">#REF!</definedName>
    <definedName name="BEx904S75BPRYMHF0083JF7ES4NG" hidden="1">#REF!</definedName>
    <definedName name="BEx90HDD4RWF7JZGA8GCGG7D63MG" localSheetId="19" hidden="1">#REF!</definedName>
    <definedName name="BEx90HDD4RWF7JZGA8GCGG7D63MG" localSheetId="27" hidden="1">#REF!</definedName>
    <definedName name="BEx90HDD4RWF7JZGA8GCGG7D63MG" localSheetId="18" hidden="1">#REF!</definedName>
    <definedName name="BEx90HDD4RWF7JZGA8GCGG7D63MG" localSheetId="30" hidden="1">#REF!</definedName>
    <definedName name="BEx90HDD4RWF7JZGA8GCGG7D63MG" localSheetId="4" hidden="1">#REF!</definedName>
    <definedName name="BEx90HDD4RWF7JZGA8GCGG7D63MG" localSheetId="14" hidden="1">#REF!</definedName>
    <definedName name="BEx90HDD4RWF7JZGA8GCGG7D63MG" localSheetId="6" hidden="1">#REF!</definedName>
    <definedName name="BEx90HDD4RWF7JZGA8GCGG7D63MG" localSheetId="7" hidden="1">#REF!</definedName>
    <definedName name="BEx90HDD4RWF7JZGA8GCGG7D63MG" localSheetId="8" hidden="1">#REF!</definedName>
    <definedName name="BEx90HDD4RWF7JZGA8GCGG7D63MG" localSheetId="9" hidden="1">#REF!</definedName>
    <definedName name="BEx90HDD4RWF7JZGA8GCGG7D63MG" localSheetId="10" hidden="1">#REF!</definedName>
    <definedName name="BEx90HDD4RWF7JZGA8GCGG7D63MG" localSheetId="11" hidden="1">#REF!</definedName>
    <definedName name="BEx90HDD4RWF7JZGA8GCGG7D63MG" localSheetId="12" hidden="1">#REF!</definedName>
    <definedName name="BEx90HDD4RWF7JZGA8GCGG7D63MG" localSheetId="13" hidden="1">#REF!</definedName>
    <definedName name="BEx90HDD4RWF7JZGA8GCGG7D63MG" localSheetId="17" hidden="1">#REF!</definedName>
    <definedName name="BEx90HDD4RWF7JZGA8GCGG7D63MG" localSheetId="16" hidden="1">#REF!</definedName>
    <definedName name="BEx90HDD4RWF7JZGA8GCGG7D63MG" hidden="1">#REF!</definedName>
    <definedName name="BEx90HO6UVMFVSV8U0YBZFHNCL38" localSheetId="19" hidden="1">#REF!</definedName>
    <definedName name="BEx90HO6UVMFVSV8U0YBZFHNCL38" localSheetId="27" hidden="1">#REF!</definedName>
    <definedName name="BEx90HO6UVMFVSV8U0YBZFHNCL38" localSheetId="18" hidden="1">#REF!</definedName>
    <definedName name="BEx90HO6UVMFVSV8U0YBZFHNCL38" localSheetId="30" hidden="1">#REF!</definedName>
    <definedName name="BEx90HO6UVMFVSV8U0YBZFHNCL38" localSheetId="4" hidden="1">#REF!</definedName>
    <definedName name="BEx90HO6UVMFVSV8U0YBZFHNCL38" localSheetId="14" hidden="1">#REF!</definedName>
    <definedName name="BEx90HO6UVMFVSV8U0YBZFHNCL38" localSheetId="6" hidden="1">#REF!</definedName>
    <definedName name="BEx90HO6UVMFVSV8U0YBZFHNCL38" localSheetId="7" hidden="1">#REF!</definedName>
    <definedName name="BEx90HO6UVMFVSV8U0YBZFHNCL38" localSheetId="8" hidden="1">#REF!</definedName>
    <definedName name="BEx90HO6UVMFVSV8U0YBZFHNCL38" localSheetId="9" hidden="1">#REF!</definedName>
    <definedName name="BEx90HO6UVMFVSV8U0YBZFHNCL38" localSheetId="10" hidden="1">#REF!</definedName>
    <definedName name="BEx90HO6UVMFVSV8U0YBZFHNCL38" localSheetId="11" hidden="1">#REF!</definedName>
    <definedName name="BEx90HO6UVMFVSV8U0YBZFHNCL38" localSheetId="12" hidden="1">#REF!</definedName>
    <definedName name="BEx90HO6UVMFVSV8U0YBZFHNCL38" localSheetId="13" hidden="1">#REF!</definedName>
    <definedName name="BEx90HO6UVMFVSV8U0YBZFHNCL38" localSheetId="17" hidden="1">#REF!</definedName>
    <definedName name="BEx90HO6UVMFVSV8U0YBZFHNCL38" localSheetId="16" hidden="1">#REF!</definedName>
    <definedName name="BEx90HO6UVMFVSV8U0YBZFHNCL38" hidden="1">#REF!</definedName>
    <definedName name="BEx90VGH5H09ON2QXYC9WIIEU98T" localSheetId="19" hidden="1">#REF!</definedName>
    <definedName name="BEx90VGH5H09ON2QXYC9WIIEU98T" localSheetId="27" hidden="1">#REF!</definedName>
    <definedName name="BEx90VGH5H09ON2QXYC9WIIEU98T" localSheetId="18" hidden="1">#REF!</definedName>
    <definedName name="BEx90VGH5H09ON2QXYC9WIIEU98T" localSheetId="30" hidden="1">#REF!</definedName>
    <definedName name="BEx90VGH5H09ON2QXYC9WIIEU98T" localSheetId="4" hidden="1">#REF!</definedName>
    <definedName name="BEx90VGH5H09ON2QXYC9WIIEU98T" localSheetId="14" hidden="1">#REF!</definedName>
    <definedName name="BEx90VGH5H09ON2QXYC9WIIEU98T" localSheetId="6" hidden="1">#REF!</definedName>
    <definedName name="BEx90VGH5H09ON2QXYC9WIIEU98T" localSheetId="7" hidden="1">#REF!</definedName>
    <definedName name="BEx90VGH5H09ON2QXYC9WIIEU98T" localSheetId="8" hidden="1">#REF!</definedName>
    <definedName name="BEx90VGH5H09ON2QXYC9WIIEU98T" localSheetId="9" hidden="1">#REF!</definedName>
    <definedName name="BEx90VGH5H09ON2QXYC9WIIEU98T" localSheetId="10" hidden="1">#REF!</definedName>
    <definedName name="BEx90VGH5H09ON2QXYC9WIIEU98T" localSheetId="11" hidden="1">#REF!</definedName>
    <definedName name="BEx90VGH5H09ON2QXYC9WIIEU98T" localSheetId="12" hidden="1">#REF!</definedName>
    <definedName name="BEx90VGH5H09ON2QXYC9WIIEU98T" localSheetId="13" hidden="1">#REF!</definedName>
    <definedName name="BEx90VGH5H09ON2QXYC9WIIEU98T" localSheetId="17" hidden="1">#REF!</definedName>
    <definedName name="BEx90VGH5H09ON2QXYC9WIIEU98T" localSheetId="16" hidden="1">#REF!</definedName>
    <definedName name="BEx90VGH5H09ON2QXYC9WIIEU98T" hidden="1">#REF!</definedName>
    <definedName name="BEx9157279000SVN5XNWQ99JY0WU" localSheetId="19" hidden="1">#REF!</definedName>
    <definedName name="BEx9157279000SVN5XNWQ99JY0WU" localSheetId="27" hidden="1">#REF!</definedName>
    <definedName name="BEx9157279000SVN5XNWQ99JY0WU" localSheetId="18" hidden="1">#REF!</definedName>
    <definedName name="BEx9157279000SVN5XNWQ99JY0WU" localSheetId="30" hidden="1">#REF!</definedName>
    <definedName name="BEx9157279000SVN5XNWQ99JY0WU" localSheetId="4" hidden="1">#REF!</definedName>
    <definedName name="BEx9157279000SVN5XNWQ99JY0WU" localSheetId="14" hidden="1">#REF!</definedName>
    <definedName name="BEx9157279000SVN5XNWQ99JY0WU" localSheetId="6" hidden="1">#REF!</definedName>
    <definedName name="BEx9157279000SVN5XNWQ99JY0WU" localSheetId="7" hidden="1">#REF!</definedName>
    <definedName name="BEx9157279000SVN5XNWQ99JY0WU" localSheetId="8" hidden="1">#REF!</definedName>
    <definedName name="BEx9157279000SVN5XNWQ99JY0WU" localSheetId="9" hidden="1">#REF!</definedName>
    <definedName name="BEx9157279000SVN5XNWQ99JY0WU" localSheetId="10" hidden="1">#REF!</definedName>
    <definedName name="BEx9157279000SVN5XNWQ99JY0WU" localSheetId="11" hidden="1">#REF!</definedName>
    <definedName name="BEx9157279000SVN5XNWQ99JY0WU" localSheetId="12" hidden="1">#REF!</definedName>
    <definedName name="BEx9157279000SVN5XNWQ99JY0WU" localSheetId="13" hidden="1">#REF!</definedName>
    <definedName name="BEx9157279000SVN5XNWQ99JY0WU" localSheetId="17" hidden="1">#REF!</definedName>
    <definedName name="BEx9157279000SVN5XNWQ99JY0WU" localSheetId="16" hidden="1">#REF!</definedName>
    <definedName name="BEx9157279000SVN5XNWQ99JY0WU" hidden="1">#REF!</definedName>
    <definedName name="BEx9175B70QXYAU5A8DJPGZQ46L9" localSheetId="19" hidden="1">#REF!</definedName>
    <definedName name="BEx9175B70QXYAU5A8DJPGZQ46L9" localSheetId="27" hidden="1">#REF!</definedName>
    <definedName name="BEx9175B70QXYAU5A8DJPGZQ46L9" localSheetId="18" hidden="1">#REF!</definedName>
    <definedName name="BEx9175B70QXYAU5A8DJPGZQ46L9" localSheetId="30" hidden="1">#REF!</definedName>
    <definedName name="BEx9175B70QXYAU5A8DJPGZQ46L9" localSheetId="4" hidden="1">#REF!</definedName>
    <definedName name="BEx9175B70QXYAU5A8DJPGZQ46L9" localSheetId="14" hidden="1">#REF!</definedName>
    <definedName name="BEx9175B70QXYAU5A8DJPGZQ46L9" localSheetId="6" hidden="1">#REF!</definedName>
    <definedName name="BEx9175B70QXYAU5A8DJPGZQ46L9" localSheetId="7" hidden="1">#REF!</definedName>
    <definedName name="BEx9175B70QXYAU5A8DJPGZQ46L9" localSheetId="8" hidden="1">#REF!</definedName>
    <definedName name="BEx9175B70QXYAU5A8DJPGZQ46L9" localSheetId="9" hidden="1">#REF!</definedName>
    <definedName name="BEx9175B70QXYAU5A8DJPGZQ46L9" localSheetId="10" hidden="1">#REF!</definedName>
    <definedName name="BEx9175B70QXYAU5A8DJPGZQ46L9" localSheetId="11" hidden="1">#REF!</definedName>
    <definedName name="BEx9175B70QXYAU5A8DJPGZQ46L9" localSheetId="12" hidden="1">#REF!</definedName>
    <definedName name="BEx9175B70QXYAU5A8DJPGZQ46L9" localSheetId="13" hidden="1">#REF!</definedName>
    <definedName name="BEx9175B70QXYAU5A8DJPGZQ46L9" localSheetId="17" hidden="1">#REF!</definedName>
    <definedName name="BEx9175B70QXYAU5A8DJPGZQ46L9" localSheetId="16" hidden="1">#REF!</definedName>
    <definedName name="BEx9175B70QXYAU5A8DJPGZQ46L9" hidden="1">#REF!</definedName>
    <definedName name="BEx91AQQRTV87AO27VWHSFZAD4ZR" localSheetId="19" hidden="1">#REF!</definedName>
    <definedName name="BEx91AQQRTV87AO27VWHSFZAD4ZR" localSheetId="27" hidden="1">#REF!</definedName>
    <definedName name="BEx91AQQRTV87AO27VWHSFZAD4ZR" localSheetId="18" hidden="1">#REF!</definedName>
    <definedName name="BEx91AQQRTV87AO27VWHSFZAD4ZR" localSheetId="30" hidden="1">#REF!</definedName>
    <definedName name="BEx91AQQRTV87AO27VWHSFZAD4ZR" localSheetId="4" hidden="1">#REF!</definedName>
    <definedName name="BEx91AQQRTV87AO27VWHSFZAD4ZR" localSheetId="14" hidden="1">#REF!</definedName>
    <definedName name="BEx91AQQRTV87AO27VWHSFZAD4ZR" localSheetId="6" hidden="1">#REF!</definedName>
    <definedName name="BEx91AQQRTV87AO27VWHSFZAD4ZR" localSheetId="7" hidden="1">#REF!</definedName>
    <definedName name="BEx91AQQRTV87AO27VWHSFZAD4ZR" localSheetId="8" hidden="1">#REF!</definedName>
    <definedName name="BEx91AQQRTV87AO27VWHSFZAD4ZR" localSheetId="9" hidden="1">#REF!</definedName>
    <definedName name="BEx91AQQRTV87AO27VWHSFZAD4ZR" localSheetId="10" hidden="1">#REF!</definedName>
    <definedName name="BEx91AQQRTV87AO27VWHSFZAD4ZR" localSheetId="11" hidden="1">#REF!</definedName>
    <definedName name="BEx91AQQRTV87AO27VWHSFZAD4ZR" localSheetId="12" hidden="1">#REF!</definedName>
    <definedName name="BEx91AQQRTV87AO27VWHSFZAD4ZR" localSheetId="13" hidden="1">#REF!</definedName>
    <definedName name="BEx91AQQRTV87AO27VWHSFZAD4ZR" localSheetId="17" hidden="1">#REF!</definedName>
    <definedName name="BEx91AQQRTV87AO27VWHSFZAD4ZR" localSheetId="16" hidden="1">#REF!</definedName>
    <definedName name="BEx91AQQRTV87AO27VWHSFZAD4ZR" hidden="1">#REF!</definedName>
    <definedName name="BEx91L8FLL5CWLA2CDHKCOMGVDZN" localSheetId="19" hidden="1">#REF!</definedName>
    <definedName name="BEx91L8FLL5CWLA2CDHKCOMGVDZN" localSheetId="27" hidden="1">#REF!</definedName>
    <definedName name="BEx91L8FLL5CWLA2CDHKCOMGVDZN" localSheetId="18" hidden="1">#REF!</definedName>
    <definedName name="BEx91L8FLL5CWLA2CDHKCOMGVDZN" localSheetId="30" hidden="1">#REF!</definedName>
    <definedName name="BEx91L8FLL5CWLA2CDHKCOMGVDZN" localSheetId="4" hidden="1">#REF!</definedName>
    <definedName name="BEx91L8FLL5CWLA2CDHKCOMGVDZN" localSheetId="14" hidden="1">#REF!</definedName>
    <definedName name="BEx91L8FLL5CWLA2CDHKCOMGVDZN" localSheetId="6" hidden="1">#REF!</definedName>
    <definedName name="BEx91L8FLL5CWLA2CDHKCOMGVDZN" localSheetId="7" hidden="1">#REF!</definedName>
    <definedName name="BEx91L8FLL5CWLA2CDHKCOMGVDZN" localSheetId="8" hidden="1">#REF!</definedName>
    <definedName name="BEx91L8FLL5CWLA2CDHKCOMGVDZN" localSheetId="9" hidden="1">#REF!</definedName>
    <definedName name="BEx91L8FLL5CWLA2CDHKCOMGVDZN" localSheetId="10" hidden="1">#REF!</definedName>
    <definedName name="BEx91L8FLL5CWLA2CDHKCOMGVDZN" localSheetId="11" hidden="1">#REF!</definedName>
    <definedName name="BEx91L8FLL5CWLA2CDHKCOMGVDZN" localSheetId="12" hidden="1">#REF!</definedName>
    <definedName name="BEx91L8FLL5CWLA2CDHKCOMGVDZN" localSheetId="13" hidden="1">#REF!</definedName>
    <definedName name="BEx91L8FLL5CWLA2CDHKCOMGVDZN" localSheetId="17" hidden="1">#REF!</definedName>
    <definedName name="BEx91L8FLL5CWLA2CDHKCOMGVDZN" localSheetId="16" hidden="1">#REF!</definedName>
    <definedName name="BEx91L8FLL5CWLA2CDHKCOMGVDZN" hidden="1">#REF!</definedName>
    <definedName name="BEx91OTVH9ZDBC3QTORU8RZX4EOC" localSheetId="19" hidden="1">#REF!</definedName>
    <definedName name="BEx91OTVH9ZDBC3QTORU8RZX4EOC" localSheetId="27" hidden="1">#REF!</definedName>
    <definedName name="BEx91OTVH9ZDBC3QTORU8RZX4EOC" localSheetId="18" hidden="1">#REF!</definedName>
    <definedName name="BEx91OTVH9ZDBC3QTORU8RZX4EOC" localSheetId="30" hidden="1">#REF!</definedName>
    <definedName name="BEx91OTVH9ZDBC3QTORU8RZX4EOC" localSheetId="4" hidden="1">#REF!</definedName>
    <definedName name="BEx91OTVH9ZDBC3QTORU8RZX4EOC" localSheetId="14" hidden="1">#REF!</definedName>
    <definedName name="BEx91OTVH9ZDBC3QTORU8RZX4EOC" localSheetId="6" hidden="1">#REF!</definedName>
    <definedName name="BEx91OTVH9ZDBC3QTORU8RZX4EOC" localSheetId="7" hidden="1">#REF!</definedName>
    <definedName name="BEx91OTVH9ZDBC3QTORU8RZX4EOC" localSheetId="8" hidden="1">#REF!</definedName>
    <definedName name="BEx91OTVH9ZDBC3QTORU8RZX4EOC" localSheetId="9" hidden="1">#REF!</definedName>
    <definedName name="BEx91OTVH9ZDBC3QTORU8RZX4EOC" localSheetId="10" hidden="1">#REF!</definedName>
    <definedName name="BEx91OTVH9ZDBC3QTORU8RZX4EOC" localSheetId="11" hidden="1">#REF!</definedName>
    <definedName name="BEx91OTVH9ZDBC3QTORU8RZX4EOC" localSheetId="12" hidden="1">#REF!</definedName>
    <definedName name="BEx91OTVH9ZDBC3QTORU8RZX4EOC" localSheetId="13" hidden="1">#REF!</definedName>
    <definedName name="BEx91OTVH9ZDBC3QTORU8RZX4EOC" localSheetId="17" hidden="1">#REF!</definedName>
    <definedName name="BEx91OTVH9ZDBC3QTORU8RZX4EOC" localSheetId="16" hidden="1">#REF!</definedName>
    <definedName name="BEx91OTVH9ZDBC3QTORU8RZX4EOC" hidden="1">#REF!</definedName>
    <definedName name="BEx91QH5JRZKQP1GPN2SQMR3CKAG" localSheetId="19" hidden="1">#REF!</definedName>
    <definedName name="BEx91QH5JRZKQP1GPN2SQMR3CKAG" localSheetId="27" hidden="1">#REF!</definedName>
    <definedName name="BEx91QH5JRZKQP1GPN2SQMR3CKAG" localSheetId="18" hidden="1">#REF!</definedName>
    <definedName name="BEx91QH5JRZKQP1GPN2SQMR3CKAG" localSheetId="30" hidden="1">#REF!</definedName>
    <definedName name="BEx91QH5JRZKQP1GPN2SQMR3CKAG" localSheetId="4" hidden="1">#REF!</definedName>
    <definedName name="BEx91QH5JRZKQP1GPN2SQMR3CKAG" localSheetId="14" hidden="1">#REF!</definedName>
    <definedName name="BEx91QH5JRZKQP1GPN2SQMR3CKAG" localSheetId="6" hidden="1">#REF!</definedName>
    <definedName name="BEx91QH5JRZKQP1GPN2SQMR3CKAG" localSheetId="7" hidden="1">#REF!</definedName>
    <definedName name="BEx91QH5JRZKQP1GPN2SQMR3CKAG" localSheetId="8" hidden="1">#REF!</definedName>
    <definedName name="BEx91QH5JRZKQP1GPN2SQMR3CKAG" localSheetId="9" hidden="1">#REF!</definedName>
    <definedName name="BEx91QH5JRZKQP1GPN2SQMR3CKAG" localSheetId="10" hidden="1">#REF!</definedName>
    <definedName name="BEx91QH5JRZKQP1GPN2SQMR3CKAG" localSheetId="11" hidden="1">#REF!</definedName>
    <definedName name="BEx91QH5JRZKQP1GPN2SQMR3CKAG" localSheetId="12" hidden="1">#REF!</definedName>
    <definedName name="BEx91QH5JRZKQP1GPN2SQMR3CKAG" localSheetId="13" hidden="1">#REF!</definedName>
    <definedName name="BEx91QH5JRZKQP1GPN2SQMR3CKAG" localSheetId="17" hidden="1">#REF!</definedName>
    <definedName name="BEx91QH5JRZKQP1GPN2SQMR3CKAG" localSheetId="16" hidden="1">#REF!</definedName>
    <definedName name="BEx91QH5JRZKQP1GPN2SQMR3CKAG" hidden="1">#REF!</definedName>
    <definedName name="BEx91ROALDNHO7FI4X8L61RH4UJE" localSheetId="19" hidden="1">#REF!</definedName>
    <definedName name="BEx91ROALDNHO7FI4X8L61RH4UJE" localSheetId="27" hidden="1">#REF!</definedName>
    <definedName name="BEx91ROALDNHO7FI4X8L61RH4UJE" localSheetId="18" hidden="1">#REF!</definedName>
    <definedName name="BEx91ROALDNHO7FI4X8L61RH4UJE" localSheetId="30" hidden="1">#REF!</definedName>
    <definedName name="BEx91ROALDNHO7FI4X8L61RH4UJE" localSheetId="4" hidden="1">#REF!</definedName>
    <definedName name="BEx91ROALDNHO7FI4X8L61RH4UJE" localSheetId="14" hidden="1">#REF!</definedName>
    <definedName name="BEx91ROALDNHO7FI4X8L61RH4UJE" localSheetId="6" hidden="1">#REF!</definedName>
    <definedName name="BEx91ROALDNHO7FI4X8L61RH4UJE" localSheetId="7" hidden="1">#REF!</definedName>
    <definedName name="BEx91ROALDNHO7FI4X8L61RH4UJE" localSheetId="8" hidden="1">#REF!</definedName>
    <definedName name="BEx91ROALDNHO7FI4X8L61RH4UJE" localSheetId="9" hidden="1">#REF!</definedName>
    <definedName name="BEx91ROALDNHO7FI4X8L61RH4UJE" localSheetId="10" hidden="1">#REF!</definedName>
    <definedName name="BEx91ROALDNHO7FI4X8L61RH4UJE" localSheetId="11" hidden="1">#REF!</definedName>
    <definedName name="BEx91ROALDNHO7FI4X8L61RH4UJE" localSheetId="12" hidden="1">#REF!</definedName>
    <definedName name="BEx91ROALDNHO7FI4X8L61RH4UJE" localSheetId="13" hidden="1">#REF!</definedName>
    <definedName name="BEx91ROALDNHO7FI4X8L61RH4UJE" localSheetId="17" hidden="1">#REF!</definedName>
    <definedName name="BEx91ROALDNHO7FI4X8L61RH4UJE" localSheetId="16" hidden="1">#REF!</definedName>
    <definedName name="BEx91ROALDNHO7FI4X8L61RH4UJE" hidden="1">#REF!</definedName>
    <definedName name="BEx91TMID71GVYH0U16QM1RV3PX0" localSheetId="19" hidden="1">#REF!</definedName>
    <definedName name="BEx91TMID71GVYH0U16QM1RV3PX0" localSheetId="27" hidden="1">#REF!</definedName>
    <definedName name="BEx91TMID71GVYH0U16QM1RV3PX0" localSheetId="18" hidden="1">#REF!</definedName>
    <definedName name="BEx91TMID71GVYH0U16QM1RV3PX0" localSheetId="30" hidden="1">#REF!</definedName>
    <definedName name="BEx91TMID71GVYH0U16QM1RV3PX0" localSheetId="4" hidden="1">#REF!</definedName>
    <definedName name="BEx91TMID71GVYH0U16QM1RV3PX0" localSheetId="14" hidden="1">#REF!</definedName>
    <definedName name="BEx91TMID71GVYH0U16QM1RV3PX0" localSheetId="6" hidden="1">#REF!</definedName>
    <definedName name="BEx91TMID71GVYH0U16QM1RV3PX0" localSheetId="7" hidden="1">#REF!</definedName>
    <definedName name="BEx91TMID71GVYH0U16QM1RV3PX0" localSheetId="8" hidden="1">#REF!</definedName>
    <definedName name="BEx91TMID71GVYH0U16QM1RV3PX0" localSheetId="9" hidden="1">#REF!</definedName>
    <definedName name="BEx91TMID71GVYH0U16QM1RV3PX0" localSheetId="10" hidden="1">#REF!</definedName>
    <definedName name="BEx91TMID71GVYH0U16QM1RV3PX0" localSheetId="11" hidden="1">#REF!</definedName>
    <definedName name="BEx91TMID71GVYH0U16QM1RV3PX0" localSheetId="12" hidden="1">#REF!</definedName>
    <definedName name="BEx91TMID71GVYH0U16QM1RV3PX0" localSheetId="13" hidden="1">#REF!</definedName>
    <definedName name="BEx91TMID71GVYH0U16QM1RV3PX0" localSheetId="17" hidden="1">#REF!</definedName>
    <definedName name="BEx91TMID71GVYH0U16QM1RV3PX0" localSheetId="16" hidden="1">#REF!</definedName>
    <definedName name="BEx91TMID71GVYH0U16QM1RV3PX0" hidden="1">#REF!</definedName>
    <definedName name="BEx91VF2D78PAF337E3L2L81K9W2" localSheetId="19" hidden="1">#REF!</definedName>
    <definedName name="BEx91VF2D78PAF337E3L2L81K9W2" localSheetId="27" hidden="1">#REF!</definedName>
    <definedName name="BEx91VF2D78PAF337E3L2L81K9W2" localSheetId="18" hidden="1">#REF!</definedName>
    <definedName name="BEx91VF2D78PAF337E3L2L81K9W2" localSheetId="30" hidden="1">#REF!</definedName>
    <definedName name="BEx91VF2D78PAF337E3L2L81K9W2" localSheetId="4" hidden="1">#REF!</definedName>
    <definedName name="BEx91VF2D78PAF337E3L2L81K9W2" localSheetId="14" hidden="1">#REF!</definedName>
    <definedName name="BEx91VF2D78PAF337E3L2L81K9W2" localSheetId="6" hidden="1">#REF!</definedName>
    <definedName name="BEx91VF2D78PAF337E3L2L81K9W2" localSheetId="7" hidden="1">#REF!</definedName>
    <definedName name="BEx91VF2D78PAF337E3L2L81K9W2" localSheetId="8" hidden="1">#REF!</definedName>
    <definedName name="BEx91VF2D78PAF337E3L2L81K9W2" localSheetId="9" hidden="1">#REF!</definedName>
    <definedName name="BEx91VF2D78PAF337E3L2L81K9W2" localSheetId="10" hidden="1">#REF!</definedName>
    <definedName name="BEx91VF2D78PAF337E3L2L81K9W2" localSheetId="11" hidden="1">#REF!</definedName>
    <definedName name="BEx91VF2D78PAF337E3L2L81K9W2" localSheetId="12" hidden="1">#REF!</definedName>
    <definedName name="BEx91VF2D78PAF337E3L2L81K9W2" localSheetId="13" hidden="1">#REF!</definedName>
    <definedName name="BEx91VF2D78PAF337E3L2L81K9W2" localSheetId="17" hidden="1">#REF!</definedName>
    <definedName name="BEx91VF2D78PAF337E3L2L81K9W2" localSheetId="16" hidden="1">#REF!</definedName>
    <definedName name="BEx91VF2D78PAF337E3L2L81K9W2" hidden="1">#REF!</definedName>
    <definedName name="BEx921PNZ46VORG2VRMWREWIC0SE" localSheetId="19" hidden="1">#REF!</definedName>
    <definedName name="BEx921PNZ46VORG2VRMWREWIC0SE" localSheetId="27" hidden="1">#REF!</definedName>
    <definedName name="BEx921PNZ46VORG2VRMWREWIC0SE" localSheetId="18" hidden="1">#REF!</definedName>
    <definedName name="BEx921PNZ46VORG2VRMWREWIC0SE" localSheetId="30" hidden="1">#REF!</definedName>
    <definedName name="BEx921PNZ46VORG2VRMWREWIC0SE" localSheetId="4" hidden="1">#REF!</definedName>
    <definedName name="BEx921PNZ46VORG2VRMWREWIC0SE" localSheetId="14" hidden="1">#REF!</definedName>
    <definedName name="BEx921PNZ46VORG2VRMWREWIC0SE" localSheetId="6" hidden="1">#REF!</definedName>
    <definedName name="BEx921PNZ46VORG2VRMWREWIC0SE" localSheetId="7" hidden="1">#REF!</definedName>
    <definedName name="BEx921PNZ46VORG2VRMWREWIC0SE" localSheetId="8" hidden="1">#REF!</definedName>
    <definedName name="BEx921PNZ46VORG2VRMWREWIC0SE" localSheetId="9" hidden="1">#REF!</definedName>
    <definedName name="BEx921PNZ46VORG2VRMWREWIC0SE" localSheetId="10" hidden="1">#REF!</definedName>
    <definedName name="BEx921PNZ46VORG2VRMWREWIC0SE" localSheetId="11" hidden="1">#REF!</definedName>
    <definedName name="BEx921PNZ46VORG2VRMWREWIC0SE" localSheetId="12" hidden="1">#REF!</definedName>
    <definedName name="BEx921PNZ46VORG2VRMWREWIC0SE" localSheetId="13" hidden="1">#REF!</definedName>
    <definedName name="BEx921PNZ46VORG2VRMWREWIC0SE" localSheetId="17" hidden="1">#REF!</definedName>
    <definedName name="BEx921PNZ46VORG2VRMWREWIC0SE" localSheetId="16" hidden="1">#REF!</definedName>
    <definedName name="BEx921PNZ46VORG2VRMWREWIC0SE" hidden="1">#REF!</definedName>
    <definedName name="BEx929CVDCG5CFUQWNDLOSNRQ1FN" localSheetId="19" hidden="1">#REF!</definedName>
    <definedName name="BEx929CVDCG5CFUQWNDLOSNRQ1FN" localSheetId="27" hidden="1">#REF!</definedName>
    <definedName name="BEx929CVDCG5CFUQWNDLOSNRQ1FN" localSheetId="18" hidden="1">#REF!</definedName>
    <definedName name="BEx929CVDCG5CFUQWNDLOSNRQ1FN" localSheetId="30" hidden="1">#REF!</definedName>
    <definedName name="BEx929CVDCG5CFUQWNDLOSNRQ1FN" localSheetId="4" hidden="1">#REF!</definedName>
    <definedName name="BEx929CVDCG5CFUQWNDLOSNRQ1FN" localSheetId="14" hidden="1">#REF!</definedName>
    <definedName name="BEx929CVDCG5CFUQWNDLOSNRQ1FN" localSheetId="6" hidden="1">#REF!</definedName>
    <definedName name="BEx929CVDCG5CFUQWNDLOSNRQ1FN" localSheetId="7" hidden="1">#REF!</definedName>
    <definedName name="BEx929CVDCG5CFUQWNDLOSNRQ1FN" localSheetId="8" hidden="1">#REF!</definedName>
    <definedName name="BEx929CVDCG5CFUQWNDLOSNRQ1FN" localSheetId="9" hidden="1">#REF!</definedName>
    <definedName name="BEx929CVDCG5CFUQWNDLOSNRQ1FN" localSheetId="10" hidden="1">#REF!</definedName>
    <definedName name="BEx929CVDCG5CFUQWNDLOSNRQ1FN" localSheetId="11" hidden="1">#REF!</definedName>
    <definedName name="BEx929CVDCG5CFUQWNDLOSNRQ1FN" localSheetId="12" hidden="1">#REF!</definedName>
    <definedName name="BEx929CVDCG5CFUQWNDLOSNRQ1FN" localSheetId="13" hidden="1">#REF!</definedName>
    <definedName name="BEx929CVDCG5CFUQWNDLOSNRQ1FN" localSheetId="17" hidden="1">#REF!</definedName>
    <definedName name="BEx929CVDCG5CFUQWNDLOSNRQ1FN" localSheetId="16" hidden="1">#REF!</definedName>
    <definedName name="BEx929CVDCG5CFUQWNDLOSNRQ1FN" hidden="1">#REF!</definedName>
    <definedName name="BEx92DPEKL5WM5A3CN8674JI0PR3" localSheetId="19" hidden="1">#REF!</definedName>
    <definedName name="BEx92DPEKL5WM5A3CN8674JI0PR3" localSheetId="27" hidden="1">#REF!</definedName>
    <definedName name="BEx92DPEKL5WM5A3CN8674JI0PR3" localSheetId="18" hidden="1">#REF!</definedName>
    <definedName name="BEx92DPEKL5WM5A3CN8674JI0PR3" localSheetId="30" hidden="1">#REF!</definedName>
    <definedName name="BEx92DPEKL5WM5A3CN8674JI0PR3" localSheetId="4" hidden="1">#REF!</definedName>
    <definedName name="BEx92DPEKL5WM5A3CN8674JI0PR3" localSheetId="14" hidden="1">#REF!</definedName>
    <definedName name="BEx92DPEKL5WM5A3CN8674JI0PR3" localSheetId="6" hidden="1">#REF!</definedName>
    <definedName name="BEx92DPEKL5WM5A3CN8674JI0PR3" localSheetId="7" hidden="1">#REF!</definedName>
    <definedName name="BEx92DPEKL5WM5A3CN8674JI0PR3" localSheetId="8" hidden="1">#REF!</definedName>
    <definedName name="BEx92DPEKL5WM5A3CN8674JI0PR3" localSheetId="9" hidden="1">#REF!</definedName>
    <definedName name="BEx92DPEKL5WM5A3CN8674JI0PR3" localSheetId="10" hidden="1">#REF!</definedName>
    <definedName name="BEx92DPEKL5WM5A3CN8674JI0PR3" localSheetId="11" hidden="1">#REF!</definedName>
    <definedName name="BEx92DPEKL5WM5A3CN8674JI0PR3" localSheetId="12" hidden="1">#REF!</definedName>
    <definedName name="BEx92DPEKL5WM5A3CN8674JI0PR3" localSheetId="13" hidden="1">#REF!</definedName>
    <definedName name="BEx92DPEKL5WM5A3CN8674JI0PR3" localSheetId="17" hidden="1">#REF!</definedName>
    <definedName name="BEx92DPEKL5WM5A3CN8674JI0PR3" localSheetId="16" hidden="1">#REF!</definedName>
    <definedName name="BEx92DPEKL5WM5A3CN8674JI0PR3" hidden="1">#REF!</definedName>
    <definedName name="BEx92ER2RMY93TZK0D9L9T3H0GI5" localSheetId="19" hidden="1">#REF!</definedName>
    <definedName name="BEx92ER2RMY93TZK0D9L9T3H0GI5" localSheetId="27" hidden="1">#REF!</definedName>
    <definedName name="BEx92ER2RMY93TZK0D9L9T3H0GI5" localSheetId="18" hidden="1">#REF!</definedName>
    <definedName name="BEx92ER2RMY93TZK0D9L9T3H0GI5" localSheetId="30" hidden="1">#REF!</definedName>
    <definedName name="BEx92ER2RMY93TZK0D9L9T3H0GI5" localSheetId="4" hidden="1">#REF!</definedName>
    <definedName name="BEx92ER2RMY93TZK0D9L9T3H0GI5" localSheetId="14" hidden="1">#REF!</definedName>
    <definedName name="BEx92ER2RMY93TZK0D9L9T3H0GI5" localSheetId="6" hidden="1">#REF!</definedName>
    <definedName name="BEx92ER2RMY93TZK0D9L9T3H0GI5" localSheetId="7" hidden="1">#REF!</definedName>
    <definedName name="BEx92ER2RMY93TZK0D9L9T3H0GI5" localSheetId="8" hidden="1">#REF!</definedName>
    <definedName name="BEx92ER2RMY93TZK0D9L9T3H0GI5" localSheetId="9" hidden="1">#REF!</definedName>
    <definedName name="BEx92ER2RMY93TZK0D9L9T3H0GI5" localSheetId="10" hidden="1">#REF!</definedName>
    <definedName name="BEx92ER2RMY93TZK0D9L9T3H0GI5" localSheetId="11" hidden="1">#REF!</definedName>
    <definedName name="BEx92ER2RMY93TZK0D9L9T3H0GI5" localSheetId="12" hidden="1">#REF!</definedName>
    <definedName name="BEx92ER2RMY93TZK0D9L9T3H0GI5" localSheetId="13" hidden="1">#REF!</definedName>
    <definedName name="BEx92ER2RMY93TZK0D9L9T3H0GI5" localSheetId="17" hidden="1">#REF!</definedName>
    <definedName name="BEx92ER2RMY93TZK0D9L9T3H0GI5" localSheetId="16" hidden="1">#REF!</definedName>
    <definedName name="BEx92ER2RMY93TZK0D9L9T3H0GI5" hidden="1">#REF!</definedName>
    <definedName name="BEx92FI04PJT4LI23KKIHRXWJDTT" localSheetId="19" hidden="1">#REF!</definedName>
    <definedName name="BEx92FI04PJT4LI23KKIHRXWJDTT" localSheetId="27" hidden="1">#REF!</definedName>
    <definedName name="BEx92FI04PJT4LI23KKIHRXWJDTT" localSheetId="18" hidden="1">#REF!</definedName>
    <definedName name="BEx92FI04PJT4LI23KKIHRXWJDTT" localSheetId="30" hidden="1">#REF!</definedName>
    <definedName name="BEx92FI04PJT4LI23KKIHRXWJDTT" localSheetId="4" hidden="1">#REF!</definedName>
    <definedName name="BEx92FI04PJT4LI23KKIHRXWJDTT" localSheetId="14" hidden="1">#REF!</definedName>
    <definedName name="BEx92FI04PJT4LI23KKIHRXWJDTT" localSheetId="6" hidden="1">#REF!</definedName>
    <definedName name="BEx92FI04PJT4LI23KKIHRXWJDTT" localSheetId="7" hidden="1">#REF!</definedName>
    <definedName name="BEx92FI04PJT4LI23KKIHRXWJDTT" localSheetId="8" hidden="1">#REF!</definedName>
    <definedName name="BEx92FI04PJT4LI23KKIHRXWJDTT" localSheetId="9" hidden="1">#REF!</definedName>
    <definedName name="BEx92FI04PJT4LI23KKIHRXWJDTT" localSheetId="10" hidden="1">#REF!</definedName>
    <definedName name="BEx92FI04PJT4LI23KKIHRXWJDTT" localSheetId="11" hidden="1">#REF!</definedName>
    <definedName name="BEx92FI04PJT4LI23KKIHRXWJDTT" localSheetId="12" hidden="1">#REF!</definedName>
    <definedName name="BEx92FI04PJT4LI23KKIHRXWJDTT" localSheetId="13" hidden="1">#REF!</definedName>
    <definedName name="BEx92FI04PJT4LI23KKIHRXWJDTT" localSheetId="17" hidden="1">#REF!</definedName>
    <definedName name="BEx92FI04PJT4LI23KKIHRXWJDTT" localSheetId="16" hidden="1">#REF!</definedName>
    <definedName name="BEx92FI04PJT4LI23KKIHRXWJDTT" hidden="1">#REF!</definedName>
    <definedName name="BEx92HR14HQ9D5JXCSPA4SS4RT62" localSheetId="19" hidden="1">#REF!</definedName>
    <definedName name="BEx92HR14HQ9D5JXCSPA4SS4RT62" localSheetId="27" hidden="1">#REF!</definedName>
    <definedName name="BEx92HR14HQ9D5JXCSPA4SS4RT62" localSheetId="18" hidden="1">#REF!</definedName>
    <definedName name="BEx92HR14HQ9D5JXCSPA4SS4RT62" localSheetId="30" hidden="1">#REF!</definedName>
    <definedName name="BEx92HR14HQ9D5JXCSPA4SS4RT62" localSheetId="4" hidden="1">#REF!</definedName>
    <definedName name="BEx92HR14HQ9D5JXCSPA4SS4RT62" localSheetId="14" hidden="1">#REF!</definedName>
    <definedName name="BEx92HR14HQ9D5JXCSPA4SS4RT62" localSheetId="6" hidden="1">#REF!</definedName>
    <definedName name="BEx92HR14HQ9D5JXCSPA4SS4RT62" localSheetId="7" hidden="1">#REF!</definedName>
    <definedName name="BEx92HR14HQ9D5JXCSPA4SS4RT62" localSheetId="8" hidden="1">#REF!</definedName>
    <definedName name="BEx92HR14HQ9D5JXCSPA4SS4RT62" localSheetId="9" hidden="1">#REF!</definedName>
    <definedName name="BEx92HR14HQ9D5JXCSPA4SS4RT62" localSheetId="10" hidden="1">#REF!</definedName>
    <definedName name="BEx92HR14HQ9D5JXCSPA4SS4RT62" localSheetId="11" hidden="1">#REF!</definedName>
    <definedName name="BEx92HR14HQ9D5JXCSPA4SS4RT62" localSheetId="12" hidden="1">#REF!</definedName>
    <definedName name="BEx92HR14HQ9D5JXCSPA4SS4RT62" localSheetId="13" hidden="1">#REF!</definedName>
    <definedName name="BEx92HR14HQ9D5JXCSPA4SS4RT62" localSheetId="17" hidden="1">#REF!</definedName>
    <definedName name="BEx92HR14HQ9D5JXCSPA4SS4RT62" localSheetId="16" hidden="1">#REF!</definedName>
    <definedName name="BEx92HR14HQ9D5JXCSPA4SS4RT62" hidden="1">#REF!</definedName>
    <definedName name="BEx92HWA2D6A5EX9MFG68G0NOMSN" localSheetId="19" hidden="1">#REF!</definedName>
    <definedName name="BEx92HWA2D6A5EX9MFG68G0NOMSN" localSheetId="27" hidden="1">#REF!</definedName>
    <definedName name="BEx92HWA2D6A5EX9MFG68G0NOMSN" localSheetId="18" hidden="1">#REF!</definedName>
    <definedName name="BEx92HWA2D6A5EX9MFG68G0NOMSN" localSheetId="30" hidden="1">#REF!</definedName>
    <definedName name="BEx92HWA2D6A5EX9MFG68G0NOMSN" localSheetId="4" hidden="1">#REF!</definedName>
    <definedName name="BEx92HWA2D6A5EX9MFG68G0NOMSN" localSheetId="14" hidden="1">#REF!</definedName>
    <definedName name="BEx92HWA2D6A5EX9MFG68G0NOMSN" localSheetId="6" hidden="1">#REF!</definedName>
    <definedName name="BEx92HWA2D6A5EX9MFG68G0NOMSN" localSheetId="7" hidden="1">#REF!</definedName>
    <definedName name="BEx92HWA2D6A5EX9MFG68G0NOMSN" localSheetId="8" hidden="1">#REF!</definedName>
    <definedName name="BEx92HWA2D6A5EX9MFG68G0NOMSN" localSheetId="9" hidden="1">#REF!</definedName>
    <definedName name="BEx92HWA2D6A5EX9MFG68G0NOMSN" localSheetId="10" hidden="1">#REF!</definedName>
    <definedName name="BEx92HWA2D6A5EX9MFG68G0NOMSN" localSheetId="11" hidden="1">#REF!</definedName>
    <definedName name="BEx92HWA2D6A5EX9MFG68G0NOMSN" localSheetId="12" hidden="1">#REF!</definedName>
    <definedName name="BEx92HWA2D6A5EX9MFG68G0NOMSN" localSheetId="13" hidden="1">#REF!</definedName>
    <definedName name="BEx92HWA2D6A5EX9MFG68G0NOMSN" localSheetId="17" hidden="1">#REF!</definedName>
    <definedName name="BEx92HWA2D6A5EX9MFG68G0NOMSN" localSheetId="16" hidden="1">#REF!</definedName>
    <definedName name="BEx92HWA2D6A5EX9MFG68G0NOMSN" hidden="1">#REF!</definedName>
    <definedName name="BEx92I1SQUKW2W7S22E82HLJXRGK" localSheetId="19" hidden="1">#REF!</definedName>
    <definedName name="BEx92I1SQUKW2W7S22E82HLJXRGK" localSheetId="27" hidden="1">#REF!</definedName>
    <definedName name="BEx92I1SQUKW2W7S22E82HLJXRGK" localSheetId="18" hidden="1">#REF!</definedName>
    <definedName name="BEx92I1SQUKW2W7S22E82HLJXRGK" localSheetId="30" hidden="1">#REF!</definedName>
    <definedName name="BEx92I1SQUKW2W7S22E82HLJXRGK" localSheetId="4" hidden="1">#REF!</definedName>
    <definedName name="BEx92I1SQUKW2W7S22E82HLJXRGK" localSheetId="14" hidden="1">#REF!</definedName>
    <definedName name="BEx92I1SQUKW2W7S22E82HLJXRGK" localSheetId="6" hidden="1">#REF!</definedName>
    <definedName name="BEx92I1SQUKW2W7S22E82HLJXRGK" localSheetId="7" hidden="1">#REF!</definedName>
    <definedName name="BEx92I1SQUKW2W7S22E82HLJXRGK" localSheetId="8" hidden="1">#REF!</definedName>
    <definedName name="BEx92I1SQUKW2W7S22E82HLJXRGK" localSheetId="9" hidden="1">#REF!</definedName>
    <definedName name="BEx92I1SQUKW2W7S22E82HLJXRGK" localSheetId="10" hidden="1">#REF!</definedName>
    <definedName name="BEx92I1SQUKW2W7S22E82HLJXRGK" localSheetId="11" hidden="1">#REF!</definedName>
    <definedName name="BEx92I1SQUKW2W7S22E82HLJXRGK" localSheetId="12" hidden="1">#REF!</definedName>
    <definedName name="BEx92I1SQUKW2W7S22E82HLJXRGK" localSheetId="13" hidden="1">#REF!</definedName>
    <definedName name="BEx92I1SQUKW2W7S22E82HLJXRGK" localSheetId="17" hidden="1">#REF!</definedName>
    <definedName name="BEx92I1SQUKW2W7S22E82HLJXRGK" localSheetId="16" hidden="1">#REF!</definedName>
    <definedName name="BEx92I1SQUKW2W7S22E82HLJXRGK" hidden="1">#REF!</definedName>
    <definedName name="BEx92PUBDIXAU1FW5ZAXECMAU0LN" localSheetId="19" hidden="1">#REF!</definedName>
    <definedName name="BEx92PUBDIXAU1FW5ZAXECMAU0LN" localSheetId="27" hidden="1">#REF!</definedName>
    <definedName name="BEx92PUBDIXAU1FW5ZAXECMAU0LN" localSheetId="18" hidden="1">#REF!</definedName>
    <definedName name="BEx92PUBDIXAU1FW5ZAXECMAU0LN" localSheetId="30" hidden="1">#REF!</definedName>
    <definedName name="BEx92PUBDIXAU1FW5ZAXECMAU0LN" localSheetId="4" hidden="1">#REF!</definedName>
    <definedName name="BEx92PUBDIXAU1FW5ZAXECMAU0LN" localSheetId="14" hidden="1">#REF!</definedName>
    <definedName name="BEx92PUBDIXAU1FW5ZAXECMAU0LN" localSheetId="6" hidden="1">#REF!</definedName>
    <definedName name="BEx92PUBDIXAU1FW5ZAXECMAU0LN" localSheetId="7" hidden="1">#REF!</definedName>
    <definedName name="BEx92PUBDIXAU1FW5ZAXECMAU0LN" localSheetId="8" hidden="1">#REF!</definedName>
    <definedName name="BEx92PUBDIXAU1FW5ZAXECMAU0LN" localSheetId="9" hidden="1">#REF!</definedName>
    <definedName name="BEx92PUBDIXAU1FW5ZAXECMAU0LN" localSheetId="10" hidden="1">#REF!</definedName>
    <definedName name="BEx92PUBDIXAU1FW5ZAXECMAU0LN" localSheetId="11" hidden="1">#REF!</definedName>
    <definedName name="BEx92PUBDIXAU1FW5ZAXECMAU0LN" localSheetId="12" hidden="1">#REF!</definedName>
    <definedName name="BEx92PUBDIXAU1FW5ZAXECMAU0LN" localSheetId="13" hidden="1">#REF!</definedName>
    <definedName name="BEx92PUBDIXAU1FW5ZAXECMAU0LN" localSheetId="17" hidden="1">#REF!</definedName>
    <definedName name="BEx92PUBDIXAU1FW5ZAXECMAU0LN" localSheetId="16" hidden="1">#REF!</definedName>
    <definedName name="BEx92PUBDIXAU1FW5ZAXECMAU0LN" hidden="1">#REF!</definedName>
    <definedName name="BEx92S8MHFFIVRQ2YSHZNQGOFUHD" localSheetId="19" hidden="1">#REF!</definedName>
    <definedName name="BEx92S8MHFFIVRQ2YSHZNQGOFUHD" localSheetId="27" hidden="1">#REF!</definedName>
    <definedName name="BEx92S8MHFFIVRQ2YSHZNQGOFUHD" localSheetId="18" hidden="1">#REF!</definedName>
    <definedName name="BEx92S8MHFFIVRQ2YSHZNQGOFUHD" localSheetId="30" hidden="1">#REF!</definedName>
    <definedName name="BEx92S8MHFFIVRQ2YSHZNQGOFUHD" localSheetId="4" hidden="1">#REF!</definedName>
    <definedName name="BEx92S8MHFFIVRQ2YSHZNQGOFUHD" localSheetId="14" hidden="1">#REF!</definedName>
    <definedName name="BEx92S8MHFFIVRQ2YSHZNQGOFUHD" localSheetId="6" hidden="1">#REF!</definedName>
    <definedName name="BEx92S8MHFFIVRQ2YSHZNQGOFUHD" localSheetId="7" hidden="1">#REF!</definedName>
    <definedName name="BEx92S8MHFFIVRQ2YSHZNQGOFUHD" localSheetId="8" hidden="1">#REF!</definedName>
    <definedName name="BEx92S8MHFFIVRQ2YSHZNQGOFUHD" localSheetId="9" hidden="1">#REF!</definedName>
    <definedName name="BEx92S8MHFFIVRQ2YSHZNQGOFUHD" localSheetId="10" hidden="1">#REF!</definedName>
    <definedName name="BEx92S8MHFFIVRQ2YSHZNQGOFUHD" localSheetId="11" hidden="1">#REF!</definedName>
    <definedName name="BEx92S8MHFFIVRQ2YSHZNQGOFUHD" localSheetId="12" hidden="1">#REF!</definedName>
    <definedName name="BEx92S8MHFFIVRQ2YSHZNQGOFUHD" localSheetId="13" hidden="1">#REF!</definedName>
    <definedName name="BEx92S8MHFFIVRQ2YSHZNQGOFUHD" localSheetId="17" hidden="1">#REF!</definedName>
    <definedName name="BEx92S8MHFFIVRQ2YSHZNQGOFUHD" localSheetId="16" hidden="1">#REF!</definedName>
    <definedName name="BEx92S8MHFFIVRQ2YSHZNQGOFUHD" hidden="1">#REF!</definedName>
    <definedName name="BEx92VJ5FJGXISSSMOUAESCSIWFV" localSheetId="19" hidden="1">#REF!</definedName>
    <definedName name="BEx92VJ5FJGXISSSMOUAESCSIWFV" localSheetId="27" hidden="1">#REF!</definedName>
    <definedName name="BEx92VJ5FJGXISSSMOUAESCSIWFV" localSheetId="18" hidden="1">#REF!</definedName>
    <definedName name="BEx92VJ5FJGXISSSMOUAESCSIWFV" localSheetId="30" hidden="1">#REF!</definedName>
    <definedName name="BEx92VJ5FJGXISSSMOUAESCSIWFV" localSheetId="4" hidden="1">#REF!</definedName>
    <definedName name="BEx92VJ5FJGXISSSMOUAESCSIWFV" localSheetId="14" hidden="1">#REF!</definedName>
    <definedName name="BEx92VJ5FJGXISSSMOUAESCSIWFV" localSheetId="6" hidden="1">#REF!</definedName>
    <definedName name="BEx92VJ5FJGXISSSMOUAESCSIWFV" localSheetId="7" hidden="1">#REF!</definedName>
    <definedName name="BEx92VJ5FJGXISSSMOUAESCSIWFV" localSheetId="8" hidden="1">#REF!</definedName>
    <definedName name="BEx92VJ5FJGXISSSMOUAESCSIWFV" localSheetId="9" hidden="1">#REF!</definedName>
    <definedName name="BEx92VJ5FJGXISSSMOUAESCSIWFV" localSheetId="10" hidden="1">#REF!</definedName>
    <definedName name="BEx92VJ5FJGXISSSMOUAESCSIWFV" localSheetId="11" hidden="1">#REF!</definedName>
    <definedName name="BEx92VJ5FJGXISSSMOUAESCSIWFV" localSheetId="12" hidden="1">#REF!</definedName>
    <definedName name="BEx92VJ5FJGXISSSMOUAESCSIWFV" localSheetId="13" hidden="1">#REF!</definedName>
    <definedName name="BEx92VJ5FJGXISSSMOUAESCSIWFV" localSheetId="17" hidden="1">#REF!</definedName>
    <definedName name="BEx92VJ5FJGXISSSMOUAESCSIWFV" localSheetId="16" hidden="1">#REF!</definedName>
    <definedName name="BEx92VJ5FJGXISSSMOUAESCSIWFV" hidden="1">#REF!</definedName>
    <definedName name="BEx93B9OULL2YGC896XXYAAJSTRK" localSheetId="19" hidden="1">#REF!</definedName>
    <definedName name="BEx93B9OULL2YGC896XXYAAJSTRK" localSheetId="27" hidden="1">#REF!</definedName>
    <definedName name="BEx93B9OULL2YGC896XXYAAJSTRK" localSheetId="18" hidden="1">#REF!</definedName>
    <definedName name="BEx93B9OULL2YGC896XXYAAJSTRK" localSheetId="30" hidden="1">#REF!</definedName>
    <definedName name="BEx93B9OULL2YGC896XXYAAJSTRK" localSheetId="4" hidden="1">#REF!</definedName>
    <definedName name="BEx93B9OULL2YGC896XXYAAJSTRK" localSheetId="14" hidden="1">#REF!</definedName>
    <definedName name="BEx93B9OULL2YGC896XXYAAJSTRK" localSheetId="6" hidden="1">#REF!</definedName>
    <definedName name="BEx93B9OULL2YGC896XXYAAJSTRK" localSheetId="7" hidden="1">#REF!</definedName>
    <definedName name="BEx93B9OULL2YGC896XXYAAJSTRK" localSheetId="8" hidden="1">#REF!</definedName>
    <definedName name="BEx93B9OULL2YGC896XXYAAJSTRK" localSheetId="9" hidden="1">#REF!</definedName>
    <definedName name="BEx93B9OULL2YGC896XXYAAJSTRK" localSheetId="10" hidden="1">#REF!</definedName>
    <definedName name="BEx93B9OULL2YGC896XXYAAJSTRK" localSheetId="11" hidden="1">#REF!</definedName>
    <definedName name="BEx93B9OULL2YGC896XXYAAJSTRK" localSheetId="12" hidden="1">#REF!</definedName>
    <definedName name="BEx93B9OULL2YGC896XXYAAJSTRK" localSheetId="13" hidden="1">#REF!</definedName>
    <definedName name="BEx93B9OULL2YGC896XXYAAJSTRK" localSheetId="17" hidden="1">#REF!</definedName>
    <definedName name="BEx93B9OULL2YGC896XXYAAJSTRK" localSheetId="16" hidden="1">#REF!</definedName>
    <definedName name="BEx93B9OULL2YGC896XXYAAJSTRK" hidden="1">#REF!</definedName>
    <definedName name="BEx93FRKF99NRT3LH99UTIH7AAYF" localSheetId="19" hidden="1">#REF!</definedName>
    <definedName name="BEx93FRKF99NRT3LH99UTIH7AAYF" localSheetId="27" hidden="1">#REF!</definedName>
    <definedName name="BEx93FRKF99NRT3LH99UTIH7AAYF" localSheetId="18" hidden="1">#REF!</definedName>
    <definedName name="BEx93FRKF99NRT3LH99UTIH7AAYF" localSheetId="30" hidden="1">#REF!</definedName>
    <definedName name="BEx93FRKF99NRT3LH99UTIH7AAYF" localSheetId="4" hidden="1">#REF!</definedName>
    <definedName name="BEx93FRKF99NRT3LH99UTIH7AAYF" localSheetId="14" hidden="1">#REF!</definedName>
    <definedName name="BEx93FRKF99NRT3LH99UTIH7AAYF" localSheetId="6" hidden="1">#REF!</definedName>
    <definedName name="BEx93FRKF99NRT3LH99UTIH7AAYF" localSheetId="7" hidden="1">#REF!</definedName>
    <definedName name="BEx93FRKF99NRT3LH99UTIH7AAYF" localSheetId="8" hidden="1">#REF!</definedName>
    <definedName name="BEx93FRKF99NRT3LH99UTIH7AAYF" localSheetId="9" hidden="1">#REF!</definedName>
    <definedName name="BEx93FRKF99NRT3LH99UTIH7AAYF" localSheetId="10" hidden="1">#REF!</definedName>
    <definedName name="BEx93FRKF99NRT3LH99UTIH7AAYF" localSheetId="11" hidden="1">#REF!</definedName>
    <definedName name="BEx93FRKF99NRT3LH99UTIH7AAYF" localSheetId="12" hidden="1">#REF!</definedName>
    <definedName name="BEx93FRKF99NRT3LH99UTIH7AAYF" localSheetId="13" hidden="1">#REF!</definedName>
    <definedName name="BEx93FRKF99NRT3LH99UTIH7AAYF" localSheetId="17" hidden="1">#REF!</definedName>
    <definedName name="BEx93FRKF99NRT3LH99UTIH7AAYF" localSheetId="16" hidden="1">#REF!</definedName>
    <definedName name="BEx93FRKF99NRT3LH99UTIH7AAYF" hidden="1">#REF!</definedName>
    <definedName name="BEx93M7FSHP50OG34A4W8W8DF12U" localSheetId="19" hidden="1">#REF!</definedName>
    <definedName name="BEx93M7FSHP50OG34A4W8W8DF12U" localSheetId="27" hidden="1">#REF!</definedName>
    <definedName name="BEx93M7FSHP50OG34A4W8W8DF12U" localSheetId="18" hidden="1">#REF!</definedName>
    <definedName name="BEx93M7FSHP50OG34A4W8W8DF12U" localSheetId="30" hidden="1">#REF!</definedName>
    <definedName name="BEx93M7FSHP50OG34A4W8W8DF12U" localSheetId="4" hidden="1">#REF!</definedName>
    <definedName name="BEx93M7FSHP50OG34A4W8W8DF12U" localSheetId="14" hidden="1">#REF!</definedName>
    <definedName name="BEx93M7FSHP50OG34A4W8W8DF12U" localSheetId="6" hidden="1">#REF!</definedName>
    <definedName name="BEx93M7FSHP50OG34A4W8W8DF12U" localSheetId="7" hidden="1">#REF!</definedName>
    <definedName name="BEx93M7FSHP50OG34A4W8W8DF12U" localSheetId="8" hidden="1">#REF!</definedName>
    <definedName name="BEx93M7FSHP50OG34A4W8W8DF12U" localSheetId="9" hidden="1">#REF!</definedName>
    <definedName name="BEx93M7FSHP50OG34A4W8W8DF12U" localSheetId="10" hidden="1">#REF!</definedName>
    <definedName name="BEx93M7FSHP50OG34A4W8W8DF12U" localSheetId="11" hidden="1">#REF!</definedName>
    <definedName name="BEx93M7FSHP50OG34A4W8W8DF12U" localSheetId="12" hidden="1">#REF!</definedName>
    <definedName name="BEx93M7FSHP50OG34A4W8W8DF12U" localSheetId="13" hidden="1">#REF!</definedName>
    <definedName name="BEx93M7FSHP50OG34A4W8W8DF12U" localSheetId="17" hidden="1">#REF!</definedName>
    <definedName name="BEx93M7FSHP50OG34A4W8W8DF12U" localSheetId="16" hidden="1">#REF!</definedName>
    <definedName name="BEx93M7FSHP50OG34A4W8W8DF12U" hidden="1">#REF!</definedName>
    <definedName name="BEx93OLWY2O3PRA74U41VG5RXT4Q" localSheetId="19" hidden="1">#REF!</definedName>
    <definedName name="BEx93OLWY2O3PRA74U41VG5RXT4Q" localSheetId="27" hidden="1">#REF!</definedName>
    <definedName name="BEx93OLWY2O3PRA74U41VG5RXT4Q" localSheetId="18" hidden="1">#REF!</definedName>
    <definedName name="BEx93OLWY2O3PRA74U41VG5RXT4Q" localSheetId="30" hidden="1">#REF!</definedName>
    <definedName name="BEx93OLWY2O3PRA74U41VG5RXT4Q" localSheetId="4" hidden="1">#REF!</definedName>
    <definedName name="BEx93OLWY2O3PRA74U41VG5RXT4Q" localSheetId="14" hidden="1">#REF!</definedName>
    <definedName name="BEx93OLWY2O3PRA74U41VG5RXT4Q" localSheetId="6" hidden="1">#REF!</definedName>
    <definedName name="BEx93OLWY2O3PRA74U41VG5RXT4Q" localSheetId="7" hidden="1">#REF!</definedName>
    <definedName name="BEx93OLWY2O3PRA74U41VG5RXT4Q" localSheetId="8" hidden="1">#REF!</definedName>
    <definedName name="BEx93OLWY2O3PRA74U41VG5RXT4Q" localSheetId="9" hidden="1">#REF!</definedName>
    <definedName name="BEx93OLWY2O3PRA74U41VG5RXT4Q" localSheetId="10" hidden="1">#REF!</definedName>
    <definedName name="BEx93OLWY2O3PRA74U41VG5RXT4Q" localSheetId="11" hidden="1">#REF!</definedName>
    <definedName name="BEx93OLWY2O3PRA74U41VG5RXT4Q" localSheetId="12" hidden="1">#REF!</definedName>
    <definedName name="BEx93OLWY2O3PRA74U41VG5RXT4Q" localSheetId="13" hidden="1">#REF!</definedName>
    <definedName name="BEx93OLWY2O3PRA74U41VG5RXT4Q" localSheetId="17" hidden="1">#REF!</definedName>
    <definedName name="BEx93OLWY2O3PRA74U41VG5RXT4Q" localSheetId="16" hidden="1">#REF!</definedName>
    <definedName name="BEx93OLWY2O3PRA74U41VG5RXT4Q" hidden="1">#REF!</definedName>
    <definedName name="BEx93RWFAF6YJGYUTITVM445C02U" localSheetId="19" hidden="1">#REF!</definedName>
    <definedName name="BEx93RWFAF6YJGYUTITVM445C02U" localSheetId="27" hidden="1">#REF!</definedName>
    <definedName name="BEx93RWFAF6YJGYUTITVM445C02U" localSheetId="18" hidden="1">#REF!</definedName>
    <definedName name="BEx93RWFAF6YJGYUTITVM445C02U" localSheetId="30" hidden="1">#REF!</definedName>
    <definedName name="BEx93RWFAF6YJGYUTITVM445C02U" localSheetId="4" hidden="1">#REF!</definedName>
    <definedName name="BEx93RWFAF6YJGYUTITVM445C02U" localSheetId="14" hidden="1">#REF!</definedName>
    <definedName name="BEx93RWFAF6YJGYUTITVM445C02U" localSheetId="6" hidden="1">#REF!</definedName>
    <definedName name="BEx93RWFAF6YJGYUTITVM445C02U" localSheetId="7" hidden="1">#REF!</definedName>
    <definedName name="BEx93RWFAF6YJGYUTITVM445C02U" localSheetId="8" hidden="1">#REF!</definedName>
    <definedName name="BEx93RWFAF6YJGYUTITVM445C02U" localSheetId="9" hidden="1">#REF!</definedName>
    <definedName name="BEx93RWFAF6YJGYUTITVM445C02U" localSheetId="10" hidden="1">#REF!</definedName>
    <definedName name="BEx93RWFAF6YJGYUTITVM445C02U" localSheetId="11" hidden="1">#REF!</definedName>
    <definedName name="BEx93RWFAF6YJGYUTITVM445C02U" localSheetId="12" hidden="1">#REF!</definedName>
    <definedName name="BEx93RWFAF6YJGYUTITVM445C02U" localSheetId="13" hidden="1">#REF!</definedName>
    <definedName name="BEx93RWFAF6YJGYUTITVM445C02U" localSheetId="17" hidden="1">#REF!</definedName>
    <definedName name="BEx93RWFAF6YJGYUTITVM445C02U" localSheetId="16" hidden="1">#REF!</definedName>
    <definedName name="BEx93RWFAF6YJGYUTITVM445C02U" hidden="1">#REF!</definedName>
    <definedName name="BEx93SY9RWG3HUV4YXQKXJH9FH14" localSheetId="19" hidden="1">#REF!</definedName>
    <definedName name="BEx93SY9RWG3HUV4YXQKXJH9FH14" localSheetId="27" hidden="1">#REF!</definedName>
    <definedName name="BEx93SY9RWG3HUV4YXQKXJH9FH14" localSheetId="18" hidden="1">#REF!</definedName>
    <definedName name="BEx93SY9RWG3HUV4YXQKXJH9FH14" localSheetId="30" hidden="1">#REF!</definedName>
    <definedName name="BEx93SY9RWG3HUV4YXQKXJH9FH14" localSheetId="4" hidden="1">#REF!</definedName>
    <definedName name="BEx93SY9RWG3HUV4YXQKXJH9FH14" localSheetId="14" hidden="1">#REF!</definedName>
    <definedName name="BEx93SY9RWG3HUV4YXQKXJH9FH14" localSheetId="6" hidden="1">#REF!</definedName>
    <definedName name="BEx93SY9RWG3HUV4YXQKXJH9FH14" localSheetId="7" hidden="1">#REF!</definedName>
    <definedName name="BEx93SY9RWG3HUV4YXQKXJH9FH14" localSheetId="8" hidden="1">#REF!</definedName>
    <definedName name="BEx93SY9RWG3HUV4YXQKXJH9FH14" localSheetId="9" hidden="1">#REF!</definedName>
    <definedName name="BEx93SY9RWG3HUV4YXQKXJH9FH14" localSheetId="10" hidden="1">#REF!</definedName>
    <definedName name="BEx93SY9RWG3HUV4YXQKXJH9FH14" localSheetId="11" hidden="1">#REF!</definedName>
    <definedName name="BEx93SY9RWG3HUV4YXQKXJH9FH14" localSheetId="12" hidden="1">#REF!</definedName>
    <definedName name="BEx93SY9RWG3HUV4YXQKXJH9FH14" localSheetId="13" hidden="1">#REF!</definedName>
    <definedName name="BEx93SY9RWG3HUV4YXQKXJH9FH14" localSheetId="17" hidden="1">#REF!</definedName>
    <definedName name="BEx93SY9RWG3HUV4YXQKXJH9FH14" localSheetId="16" hidden="1">#REF!</definedName>
    <definedName name="BEx93SY9RWG3HUV4YXQKXJH9FH14" hidden="1">#REF!</definedName>
    <definedName name="BEx93TJUX3U0FJDBG6DDSNQ91R5J" localSheetId="19" hidden="1">#REF!</definedName>
    <definedName name="BEx93TJUX3U0FJDBG6DDSNQ91R5J" localSheetId="27" hidden="1">#REF!</definedName>
    <definedName name="BEx93TJUX3U0FJDBG6DDSNQ91R5J" localSheetId="18" hidden="1">#REF!</definedName>
    <definedName name="BEx93TJUX3U0FJDBG6DDSNQ91R5J" localSheetId="30" hidden="1">#REF!</definedName>
    <definedName name="BEx93TJUX3U0FJDBG6DDSNQ91R5J" localSheetId="4" hidden="1">#REF!</definedName>
    <definedName name="BEx93TJUX3U0FJDBG6DDSNQ91R5J" localSheetId="14" hidden="1">#REF!</definedName>
    <definedName name="BEx93TJUX3U0FJDBG6DDSNQ91R5J" localSheetId="6" hidden="1">#REF!</definedName>
    <definedName name="BEx93TJUX3U0FJDBG6DDSNQ91R5J" localSheetId="7" hidden="1">#REF!</definedName>
    <definedName name="BEx93TJUX3U0FJDBG6DDSNQ91R5J" localSheetId="8" hidden="1">#REF!</definedName>
    <definedName name="BEx93TJUX3U0FJDBG6DDSNQ91R5J" localSheetId="9" hidden="1">#REF!</definedName>
    <definedName name="BEx93TJUX3U0FJDBG6DDSNQ91R5J" localSheetId="10" hidden="1">#REF!</definedName>
    <definedName name="BEx93TJUX3U0FJDBG6DDSNQ91R5J" localSheetId="11" hidden="1">#REF!</definedName>
    <definedName name="BEx93TJUX3U0FJDBG6DDSNQ91R5J" localSheetId="12" hidden="1">#REF!</definedName>
    <definedName name="BEx93TJUX3U0FJDBG6DDSNQ91R5J" localSheetId="13" hidden="1">#REF!</definedName>
    <definedName name="BEx93TJUX3U0FJDBG6DDSNQ91R5J" localSheetId="17" hidden="1">#REF!</definedName>
    <definedName name="BEx93TJUX3U0FJDBG6DDSNQ91R5J" localSheetId="16" hidden="1">#REF!</definedName>
    <definedName name="BEx93TJUX3U0FJDBG6DDSNQ91R5J" hidden="1">#REF!</definedName>
    <definedName name="BEx942UCRHMI4B0US31HO95GSC2X" localSheetId="19" hidden="1">#REF!</definedName>
    <definedName name="BEx942UCRHMI4B0US31HO95GSC2X" localSheetId="27" hidden="1">#REF!</definedName>
    <definedName name="BEx942UCRHMI4B0US31HO95GSC2X" localSheetId="18" hidden="1">#REF!</definedName>
    <definedName name="BEx942UCRHMI4B0US31HO95GSC2X" localSheetId="30" hidden="1">#REF!</definedName>
    <definedName name="BEx942UCRHMI4B0US31HO95GSC2X" localSheetId="4" hidden="1">#REF!</definedName>
    <definedName name="BEx942UCRHMI4B0US31HO95GSC2X" localSheetId="14" hidden="1">#REF!</definedName>
    <definedName name="BEx942UCRHMI4B0US31HO95GSC2X" localSheetId="6" hidden="1">#REF!</definedName>
    <definedName name="BEx942UCRHMI4B0US31HO95GSC2X" localSheetId="7" hidden="1">#REF!</definedName>
    <definedName name="BEx942UCRHMI4B0US31HO95GSC2X" localSheetId="8" hidden="1">#REF!</definedName>
    <definedName name="BEx942UCRHMI4B0US31HO95GSC2X" localSheetId="9" hidden="1">#REF!</definedName>
    <definedName name="BEx942UCRHMI4B0US31HO95GSC2X" localSheetId="10" hidden="1">#REF!</definedName>
    <definedName name="BEx942UCRHMI4B0US31HO95GSC2X" localSheetId="11" hidden="1">#REF!</definedName>
    <definedName name="BEx942UCRHMI4B0US31HO95GSC2X" localSheetId="12" hidden="1">#REF!</definedName>
    <definedName name="BEx942UCRHMI4B0US31HO95GSC2X" localSheetId="13" hidden="1">#REF!</definedName>
    <definedName name="BEx942UCRHMI4B0US31HO95GSC2X" localSheetId="17" hidden="1">#REF!</definedName>
    <definedName name="BEx942UCRHMI4B0US31HO95GSC2X" localSheetId="16" hidden="1">#REF!</definedName>
    <definedName name="BEx942UCRHMI4B0US31HO95GSC2X" hidden="1">#REF!</definedName>
    <definedName name="BEx942ZND3V7XSHKTD0UH9X85N5E" localSheetId="19" hidden="1">#REF!</definedName>
    <definedName name="BEx942ZND3V7XSHKTD0UH9X85N5E" localSheetId="27" hidden="1">#REF!</definedName>
    <definedName name="BEx942ZND3V7XSHKTD0UH9X85N5E" localSheetId="18" hidden="1">#REF!</definedName>
    <definedName name="BEx942ZND3V7XSHKTD0UH9X85N5E" localSheetId="30" hidden="1">#REF!</definedName>
    <definedName name="BEx942ZND3V7XSHKTD0UH9X85N5E" localSheetId="4" hidden="1">#REF!</definedName>
    <definedName name="BEx942ZND3V7XSHKTD0UH9X85N5E" localSheetId="14" hidden="1">#REF!</definedName>
    <definedName name="BEx942ZND3V7XSHKTD0UH9X85N5E" localSheetId="6" hidden="1">#REF!</definedName>
    <definedName name="BEx942ZND3V7XSHKTD0UH9X85N5E" localSheetId="7" hidden="1">#REF!</definedName>
    <definedName name="BEx942ZND3V7XSHKTD0UH9X85N5E" localSheetId="8" hidden="1">#REF!</definedName>
    <definedName name="BEx942ZND3V7XSHKTD0UH9X85N5E" localSheetId="9" hidden="1">#REF!</definedName>
    <definedName name="BEx942ZND3V7XSHKTD0UH9X85N5E" localSheetId="10" hidden="1">#REF!</definedName>
    <definedName name="BEx942ZND3V7XSHKTD0UH9X85N5E" localSheetId="11" hidden="1">#REF!</definedName>
    <definedName name="BEx942ZND3V7XSHKTD0UH9X85N5E" localSheetId="12" hidden="1">#REF!</definedName>
    <definedName name="BEx942ZND3V7XSHKTD0UH9X85N5E" localSheetId="13" hidden="1">#REF!</definedName>
    <definedName name="BEx942ZND3V7XSHKTD0UH9X85N5E" localSheetId="17" hidden="1">#REF!</definedName>
    <definedName name="BEx942ZND3V7XSHKTD0UH9X85N5E" localSheetId="16" hidden="1">#REF!</definedName>
    <definedName name="BEx942ZND3V7XSHKTD0UH9X85N5E" hidden="1">#REF!</definedName>
    <definedName name="BEx947HHLR6UU6NYPNDZRF79V52K" localSheetId="19" hidden="1">#REF!</definedName>
    <definedName name="BEx947HHLR6UU6NYPNDZRF79V52K" localSheetId="27" hidden="1">#REF!</definedName>
    <definedName name="BEx947HHLR6UU6NYPNDZRF79V52K" localSheetId="18" hidden="1">#REF!</definedName>
    <definedName name="BEx947HHLR6UU6NYPNDZRF79V52K" localSheetId="30" hidden="1">#REF!</definedName>
    <definedName name="BEx947HHLR6UU6NYPNDZRF79V52K" localSheetId="4" hidden="1">#REF!</definedName>
    <definedName name="BEx947HHLR6UU6NYPNDZRF79V52K" localSheetId="14" hidden="1">#REF!</definedName>
    <definedName name="BEx947HHLR6UU6NYPNDZRF79V52K" localSheetId="6" hidden="1">#REF!</definedName>
    <definedName name="BEx947HHLR6UU6NYPNDZRF79V52K" localSheetId="7" hidden="1">#REF!</definedName>
    <definedName name="BEx947HHLR6UU6NYPNDZRF79V52K" localSheetId="8" hidden="1">#REF!</definedName>
    <definedName name="BEx947HHLR6UU6NYPNDZRF79V52K" localSheetId="9" hidden="1">#REF!</definedName>
    <definedName name="BEx947HHLR6UU6NYPNDZRF79V52K" localSheetId="10" hidden="1">#REF!</definedName>
    <definedName name="BEx947HHLR6UU6NYPNDZRF79V52K" localSheetId="11" hidden="1">#REF!</definedName>
    <definedName name="BEx947HHLR6UU6NYPNDZRF79V52K" localSheetId="12" hidden="1">#REF!</definedName>
    <definedName name="BEx947HHLR6UU6NYPNDZRF79V52K" localSheetId="13" hidden="1">#REF!</definedName>
    <definedName name="BEx947HHLR6UU6NYPNDZRF79V52K" localSheetId="17" hidden="1">#REF!</definedName>
    <definedName name="BEx947HHLR6UU6NYPNDZRF79V52K" localSheetId="16" hidden="1">#REF!</definedName>
    <definedName name="BEx947HHLR6UU6NYPNDZRF79V52K" hidden="1">#REF!</definedName>
    <definedName name="BEx948ZFFQWVIDNG4AZAUGGGEB5U" localSheetId="19" hidden="1">#REF!</definedName>
    <definedName name="BEx948ZFFQWVIDNG4AZAUGGGEB5U" localSheetId="27" hidden="1">#REF!</definedName>
    <definedName name="BEx948ZFFQWVIDNG4AZAUGGGEB5U" localSheetId="18" hidden="1">#REF!</definedName>
    <definedName name="BEx948ZFFQWVIDNG4AZAUGGGEB5U" localSheetId="30" hidden="1">#REF!</definedName>
    <definedName name="BEx948ZFFQWVIDNG4AZAUGGGEB5U" localSheetId="4" hidden="1">#REF!</definedName>
    <definedName name="BEx948ZFFQWVIDNG4AZAUGGGEB5U" localSheetId="14" hidden="1">#REF!</definedName>
    <definedName name="BEx948ZFFQWVIDNG4AZAUGGGEB5U" localSheetId="6" hidden="1">#REF!</definedName>
    <definedName name="BEx948ZFFQWVIDNG4AZAUGGGEB5U" localSheetId="7" hidden="1">#REF!</definedName>
    <definedName name="BEx948ZFFQWVIDNG4AZAUGGGEB5U" localSheetId="8" hidden="1">#REF!</definedName>
    <definedName name="BEx948ZFFQWVIDNG4AZAUGGGEB5U" localSheetId="9" hidden="1">#REF!</definedName>
    <definedName name="BEx948ZFFQWVIDNG4AZAUGGGEB5U" localSheetId="10" hidden="1">#REF!</definedName>
    <definedName name="BEx948ZFFQWVIDNG4AZAUGGGEB5U" localSheetId="11" hidden="1">#REF!</definedName>
    <definedName name="BEx948ZFFQWVIDNG4AZAUGGGEB5U" localSheetId="12" hidden="1">#REF!</definedName>
    <definedName name="BEx948ZFFQWVIDNG4AZAUGGGEB5U" localSheetId="13" hidden="1">#REF!</definedName>
    <definedName name="BEx948ZFFQWVIDNG4AZAUGGGEB5U" localSheetId="17" hidden="1">#REF!</definedName>
    <definedName name="BEx948ZFFQWVIDNG4AZAUGGGEB5U" localSheetId="16" hidden="1">#REF!</definedName>
    <definedName name="BEx948ZFFQWVIDNG4AZAUGGGEB5U" hidden="1">#REF!</definedName>
    <definedName name="BEx94CKXG92OMURH41SNU6IOHK4J" localSheetId="19" hidden="1">#REF!</definedName>
    <definedName name="BEx94CKXG92OMURH41SNU6IOHK4J" localSheetId="27" hidden="1">#REF!</definedName>
    <definedName name="BEx94CKXG92OMURH41SNU6IOHK4J" localSheetId="18" hidden="1">#REF!</definedName>
    <definedName name="BEx94CKXG92OMURH41SNU6IOHK4J" localSheetId="30" hidden="1">#REF!</definedName>
    <definedName name="BEx94CKXG92OMURH41SNU6IOHK4J" localSheetId="4" hidden="1">#REF!</definedName>
    <definedName name="BEx94CKXG92OMURH41SNU6IOHK4J" localSheetId="14" hidden="1">#REF!</definedName>
    <definedName name="BEx94CKXG92OMURH41SNU6IOHK4J" localSheetId="6" hidden="1">#REF!</definedName>
    <definedName name="BEx94CKXG92OMURH41SNU6IOHK4J" localSheetId="7" hidden="1">#REF!</definedName>
    <definedName name="BEx94CKXG92OMURH41SNU6IOHK4J" localSheetId="8" hidden="1">#REF!</definedName>
    <definedName name="BEx94CKXG92OMURH41SNU6IOHK4J" localSheetId="9" hidden="1">#REF!</definedName>
    <definedName name="BEx94CKXG92OMURH41SNU6IOHK4J" localSheetId="10" hidden="1">#REF!</definedName>
    <definedName name="BEx94CKXG92OMURH41SNU6IOHK4J" localSheetId="11" hidden="1">#REF!</definedName>
    <definedName name="BEx94CKXG92OMURH41SNU6IOHK4J" localSheetId="12" hidden="1">#REF!</definedName>
    <definedName name="BEx94CKXG92OMURH41SNU6IOHK4J" localSheetId="13" hidden="1">#REF!</definedName>
    <definedName name="BEx94CKXG92OMURH41SNU6IOHK4J" localSheetId="17" hidden="1">#REF!</definedName>
    <definedName name="BEx94CKXG92OMURH41SNU6IOHK4J" localSheetId="16" hidden="1">#REF!</definedName>
    <definedName name="BEx94CKXG92OMURH41SNU6IOHK4J" hidden="1">#REF!</definedName>
    <definedName name="BEx94GXG30CIVB6ZQN3X3IK6BZXQ" localSheetId="19" hidden="1">#REF!</definedName>
    <definedName name="BEx94GXG30CIVB6ZQN3X3IK6BZXQ" localSheetId="27" hidden="1">#REF!</definedName>
    <definedName name="BEx94GXG30CIVB6ZQN3X3IK6BZXQ" localSheetId="18" hidden="1">#REF!</definedName>
    <definedName name="BEx94GXG30CIVB6ZQN3X3IK6BZXQ" localSheetId="30" hidden="1">#REF!</definedName>
    <definedName name="BEx94GXG30CIVB6ZQN3X3IK6BZXQ" localSheetId="4" hidden="1">#REF!</definedName>
    <definedName name="BEx94GXG30CIVB6ZQN3X3IK6BZXQ" localSheetId="14" hidden="1">#REF!</definedName>
    <definedName name="BEx94GXG30CIVB6ZQN3X3IK6BZXQ" localSheetId="6" hidden="1">#REF!</definedName>
    <definedName name="BEx94GXG30CIVB6ZQN3X3IK6BZXQ" localSheetId="7" hidden="1">#REF!</definedName>
    <definedName name="BEx94GXG30CIVB6ZQN3X3IK6BZXQ" localSheetId="8" hidden="1">#REF!</definedName>
    <definedName name="BEx94GXG30CIVB6ZQN3X3IK6BZXQ" localSheetId="9" hidden="1">#REF!</definedName>
    <definedName name="BEx94GXG30CIVB6ZQN3X3IK6BZXQ" localSheetId="10" hidden="1">#REF!</definedName>
    <definedName name="BEx94GXG30CIVB6ZQN3X3IK6BZXQ" localSheetId="11" hidden="1">#REF!</definedName>
    <definedName name="BEx94GXG30CIVB6ZQN3X3IK6BZXQ" localSheetId="12" hidden="1">#REF!</definedName>
    <definedName name="BEx94GXG30CIVB6ZQN3X3IK6BZXQ" localSheetId="13" hidden="1">#REF!</definedName>
    <definedName name="BEx94GXG30CIVB6ZQN3X3IK6BZXQ" localSheetId="17" hidden="1">#REF!</definedName>
    <definedName name="BEx94GXG30CIVB6ZQN3X3IK6BZXQ" localSheetId="16" hidden="1">#REF!</definedName>
    <definedName name="BEx94GXG30CIVB6ZQN3X3IK6BZXQ" hidden="1">#REF!</definedName>
    <definedName name="BEx94HJ0DWZHE39X4BLCQCJ3M1MC" localSheetId="19" hidden="1">#REF!</definedName>
    <definedName name="BEx94HJ0DWZHE39X4BLCQCJ3M1MC" localSheetId="27" hidden="1">#REF!</definedName>
    <definedName name="BEx94HJ0DWZHE39X4BLCQCJ3M1MC" localSheetId="18" hidden="1">#REF!</definedName>
    <definedName name="BEx94HJ0DWZHE39X4BLCQCJ3M1MC" localSheetId="30" hidden="1">#REF!</definedName>
    <definedName name="BEx94HJ0DWZHE39X4BLCQCJ3M1MC" localSheetId="4" hidden="1">#REF!</definedName>
    <definedName name="BEx94HJ0DWZHE39X4BLCQCJ3M1MC" localSheetId="14" hidden="1">#REF!</definedName>
    <definedName name="BEx94HJ0DWZHE39X4BLCQCJ3M1MC" localSheetId="6" hidden="1">#REF!</definedName>
    <definedName name="BEx94HJ0DWZHE39X4BLCQCJ3M1MC" localSheetId="7" hidden="1">#REF!</definedName>
    <definedName name="BEx94HJ0DWZHE39X4BLCQCJ3M1MC" localSheetId="8" hidden="1">#REF!</definedName>
    <definedName name="BEx94HJ0DWZHE39X4BLCQCJ3M1MC" localSheetId="9" hidden="1">#REF!</definedName>
    <definedName name="BEx94HJ0DWZHE39X4BLCQCJ3M1MC" localSheetId="10" hidden="1">#REF!</definedName>
    <definedName name="BEx94HJ0DWZHE39X4BLCQCJ3M1MC" localSheetId="11" hidden="1">#REF!</definedName>
    <definedName name="BEx94HJ0DWZHE39X4BLCQCJ3M1MC" localSheetId="12" hidden="1">#REF!</definedName>
    <definedName name="BEx94HJ0DWZHE39X4BLCQCJ3M1MC" localSheetId="13" hidden="1">#REF!</definedName>
    <definedName name="BEx94HJ0DWZHE39X4BLCQCJ3M1MC" localSheetId="17" hidden="1">#REF!</definedName>
    <definedName name="BEx94HJ0DWZHE39X4BLCQCJ3M1MC" localSheetId="16" hidden="1">#REF!</definedName>
    <definedName name="BEx94HJ0DWZHE39X4BLCQCJ3M1MC" hidden="1">#REF!</definedName>
    <definedName name="BEx94HZ5LURYM9ST744ALV6ZCKYP" localSheetId="19" hidden="1">#REF!</definedName>
    <definedName name="BEx94HZ5LURYM9ST744ALV6ZCKYP" localSheetId="27" hidden="1">#REF!</definedName>
    <definedName name="BEx94HZ5LURYM9ST744ALV6ZCKYP" localSheetId="18" hidden="1">#REF!</definedName>
    <definedName name="BEx94HZ5LURYM9ST744ALV6ZCKYP" localSheetId="30" hidden="1">#REF!</definedName>
    <definedName name="BEx94HZ5LURYM9ST744ALV6ZCKYP" localSheetId="4" hidden="1">#REF!</definedName>
    <definedName name="BEx94HZ5LURYM9ST744ALV6ZCKYP" localSheetId="14" hidden="1">#REF!</definedName>
    <definedName name="BEx94HZ5LURYM9ST744ALV6ZCKYP" localSheetId="6" hidden="1">#REF!</definedName>
    <definedName name="BEx94HZ5LURYM9ST744ALV6ZCKYP" localSheetId="7" hidden="1">#REF!</definedName>
    <definedName name="BEx94HZ5LURYM9ST744ALV6ZCKYP" localSheetId="8" hidden="1">#REF!</definedName>
    <definedName name="BEx94HZ5LURYM9ST744ALV6ZCKYP" localSheetId="9" hidden="1">#REF!</definedName>
    <definedName name="BEx94HZ5LURYM9ST744ALV6ZCKYP" localSheetId="10" hidden="1">#REF!</definedName>
    <definedName name="BEx94HZ5LURYM9ST744ALV6ZCKYP" localSheetId="11" hidden="1">#REF!</definedName>
    <definedName name="BEx94HZ5LURYM9ST744ALV6ZCKYP" localSheetId="12" hidden="1">#REF!</definedName>
    <definedName name="BEx94HZ5LURYM9ST744ALV6ZCKYP" localSheetId="13" hidden="1">#REF!</definedName>
    <definedName name="BEx94HZ5LURYM9ST744ALV6ZCKYP" localSheetId="17" hidden="1">#REF!</definedName>
    <definedName name="BEx94HZ5LURYM9ST744ALV6ZCKYP" localSheetId="16" hidden="1">#REF!</definedName>
    <definedName name="BEx94HZ5LURYM9ST744ALV6ZCKYP" hidden="1">#REF!</definedName>
    <definedName name="BEx94IQ75E90YUMWJ9N591LR7DQQ" localSheetId="19" hidden="1">#REF!</definedName>
    <definedName name="BEx94IQ75E90YUMWJ9N591LR7DQQ" localSheetId="27" hidden="1">#REF!</definedName>
    <definedName name="BEx94IQ75E90YUMWJ9N591LR7DQQ" localSheetId="18" hidden="1">#REF!</definedName>
    <definedName name="BEx94IQ75E90YUMWJ9N591LR7DQQ" localSheetId="30" hidden="1">#REF!</definedName>
    <definedName name="BEx94IQ75E90YUMWJ9N591LR7DQQ" localSheetId="4" hidden="1">#REF!</definedName>
    <definedName name="BEx94IQ75E90YUMWJ9N591LR7DQQ" localSheetId="14" hidden="1">#REF!</definedName>
    <definedName name="BEx94IQ75E90YUMWJ9N591LR7DQQ" localSheetId="6" hidden="1">#REF!</definedName>
    <definedName name="BEx94IQ75E90YUMWJ9N591LR7DQQ" localSheetId="7" hidden="1">#REF!</definedName>
    <definedName name="BEx94IQ75E90YUMWJ9N591LR7DQQ" localSheetId="8" hidden="1">#REF!</definedName>
    <definedName name="BEx94IQ75E90YUMWJ9N591LR7DQQ" localSheetId="9" hidden="1">#REF!</definedName>
    <definedName name="BEx94IQ75E90YUMWJ9N591LR7DQQ" localSheetId="10" hidden="1">#REF!</definedName>
    <definedName name="BEx94IQ75E90YUMWJ9N591LR7DQQ" localSheetId="11" hidden="1">#REF!</definedName>
    <definedName name="BEx94IQ75E90YUMWJ9N591LR7DQQ" localSheetId="12" hidden="1">#REF!</definedName>
    <definedName name="BEx94IQ75E90YUMWJ9N591LR7DQQ" localSheetId="13" hidden="1">#REF!</definedName>
    <definedName name="BEx94IQ75E90YUMWJ9N591LR7DQQ" localSheetId="17" hidden="1">#REF!</definedName>
    <definedName name="BEx94IQ75E90YUMWJ9N591LR7DQQ" localSheetId="16" hidden="1">#REF!</definedName>
    <definedName name="BEx94IQ75E90YUMWJ9N591LR7DQQ" hidden="1">#REF!</definedName>
    <definedName name="BEx94N7W5T3U7UOE97D6OVIBUCXS" localSheetId="19" hidden="1">#REF!</definedName>
    <definedName name="BEx94N7W5T3U7UOE97D6OVIBUCXS" localSheetId="27" hidden="1">#REF!</definedName>
    <definedName name="BEx94N7W5T3U7UOE97D6OVIBUCXS" localSheetId="18" hidden="1">#REF!</definedName>
    <definedName name="BEx94N7W5T3U7UOE97D6OVIBUCXS" localSheetId="30" hidden="1">#REF!</definedName>
    <definedName name="BEx94N7W5T3U7UOE97D6OVIBUCXS" localSheetId="4" hidden="1">#REF!</definedName>
    <definedName name="BEx94N7W5T3U7UOE97D6OVIBUCXS" localSheetId="14" hidden="1">#REF!</definedName>
    <definedName name="BEx94N7W5T3U7UOE97D6OVIBUCXS" localSheetId="6" hidden="1">#REF!</definedName>
    <definedName name="BEx94N7W5T3U7UOE97D6OVIBUCXS" localSheetId="7" hidden="1">#REF!</definedName>
    <definedName name="BEx94N7W5T3U7UOE97D6OVIBUCXS" localSheetId="8" hidden="1">#REF!</definedName>
    <definedName name="BEx94N7W5T3U7UOE97D6OVIBUCXS" localSheetId="9" hidden="1">#REF!</definedName>
    <definedName name="BEx94N7W5T3U7UOE97D6OVIBUCXS" localSheetId="10" hidden="1">#REF!</definedName>
    <definedName name="BEx94N7W5T3U7UOE97D6OVIBUCXS" localSheetId="11" hidden="1">#REF!</definedName>
    <definedName name="BEx94N7W5T3U7UOE97D6OVIBUCXS" localSheetId="12" hidden="1">#REF!</definedName>
    <definedName name="BEx94N7W5T3U7UOE97D6OVIBUCXS" localSheetId="13" hidden="1">#REF!</definedName>
    <definedName name="BEx94N7W5T3U7UOE97D6OVIBUCXS" localSheetId="17" hidden="1">#REF!</definedName>
    <definedName name="BEx94N7W5T3U7UOE97D6OVIBUCXS" localSheetId="16" hidden="1">#REF!</definedName>
    <definedName name="BEx94N7W5T3U7UOE97D6OVIBUCXS" hidden="1">#REF!</definedName>
    <definedName name="BEx955NIAWX5OLAHMTV6QFUZPR30" localSheetId="19" hidden="1">#REF!</definedName>
    <definedName name="BEx955NIAWX5OLAHMTV6QFUZPR30" localSheetId="27" hidden="1">#REF!</definedName>
    <definedName name="BEx955NIAWX5OLAHMTV6QFUZPR30" localSheetId="18" hidden="1">#REF!</definedName>
    <definedName name="BEx955NIAWX5OLAHMTV6QFUZPR30" localSheetId="30" hidden="1">#REF!</definedName>
    <definedName name="BEx955NIAWX5OLAHMTV6QFUZPR30" localSheetId="4" hidden="1">#REF!</definedName>
    <definedName name="BEx955NIAWX5OLAHMTV6QFUZPR30" localSheetId="14" hidden="1">#REF!</definedName>
    <definedName name="BEx955NIAWX5OLAHMTV6QFUZPR30" localSheetId="6" hidden="1">#REF!</definedName>
    <definedName name="BEx955NIAWX5OLAHMTV6QFUZPR30" localSheetId="7" hidden="1">#REF!</definedName>
    <definedName name="BEx955NIAWX5OLAHMTV6QFUZPR30" localSheetId="8" hidden="1">#REF!</definedName>
    <definedName name="BEx955NIAWX5OLAHMTV6QFUZPR30" localSheetId="9" hidden="1">#REF!</definedName>
    <definedName name="BEx955NIAWX5OLAHMTV6QFUZPR30" localSheetId="10" hidden="1">#REF!</definedName>
    <definedName name="BEx955NIAWX5OLAHMTV6QFUZPR30" localSheetId="11" hidden="1">#REF!</definedName>
    <definedName name="BEx955NIAWX5OLAHMTV6QFUZPR30" localSheetId="12" hidden="1">#REF!</definedName>
    <definedName name="BEx955NIAWX5OLAHMTV6QFUZPR30" localSheetId="13" hidden="1">#REF!</definedName>
    <definedName name="BEx955NIAWX5OLAHMTV6QFUZPR30" localSheetId="17" hidden="1">#REF!</definedName>
    <definedName name="BEx955NIAWX5OLAHMTV6QFUZPR30" localSheetId="16" hidden="1">#REF!</definedName>
    <definedName name="BEx955NIAWX5OLAHMTV6QFUZPR30" hidden="1">#REF!</definedName>
    <definedName name="BEx9581TYVI2M5TT4ISDAJV4W7Z6" localSheetId="19" hidden="1">#REF!</definedName>
    <definedName name="BEx9581TYVI2M5TT4ISDAJV4W7Z6" localSheetId="27" hidden="1">#REF!</definedName>
    <definedName name="BEx9581TYVI2M5TT4ISDAJV4W7Z6" localSheetId="18" hidden="1">#REF!</definedName>
    <definedName name="BEx9581TYVI2M5TT4ISDAJV4W7Z6" localSheetId="30" hidden="1">#REF!</definedName>
    <definedName name="BEx9581TYVI2M5TT4ISDAJV4W7Z6" localSheetId="4" hidden="1">#REF!</definedName>
    <definedName name="BEx9581TYVI2M5TT4ISDAJV4W7Z6" localSheetId="14" hidden="1">#REF!</definedName>
    <definedName name="BEx9581TYVI2M5TT4ISDAJV4W7Z6" localSheetId="6" hidden="1">#REF!</definedName>
    <definedName name="BEx9581TYVI2M5TT4ISDAJV4W7Z6" localSheetId="7" hidden="1">#REF!</definedName>
    <definedName name="BEx9581TYVI2M5TT4ISDAJV4W7Z6" localSheetId="8" hidden="1">#REF!</definedName>
    <definedName name="BEx9581TYVI2M5TT4ISDAJV4W7Z6" localSheetId="9" hidden="1">#REF!</definedName>
    <definedName name="BEx9581TYVI2M5TT4ISDAJV4W7Z6" localSheetId="10" hidden="1">#REF!</definedName>
    <definedName name="BEx9581TYVI2M5TT4ISDAJV4W7Z6" localSheetId="11" hidden="1">#REF!</definedName>
    <definedName name="BEx9581TYVI2M5TT4ISDAJV4W7Z6" localSheetId="12" hidden="1">#REF!</definedName>
    <definedName name="BEx9581TYVI2M5TT4ISDAJV4W7Z6" localSheetId="13" hidden="1">#REF!</definedName>
    <definedName name="BEx9581TYVI2M5TT4ISDAJV4W7Z6" localSheetId="17" hidden="1">#REF!</definedName>
    <definedName name="BEx9581TYVI2M5TT4ISDAJV4W7Z6" localSheetId="16" hidden="1">#REF!</definedName>
    <definedName name="BEx9581TYVI2M5TT4ISDAJV4W7Z6" hidden="1">#REF!</definedName>
    <definedName name="BEx95G55NR99FDSE95CXDI4DKWSV" localSheetId="19" hidden="1">#REF!</definedName>
    <definedName name="BEx95G55NR99FDSE95CXDI4DKWSV" localSheetId="27" hidden="1">#REF!</definedName>
    <definedName name="BEx95G55NR99FDSE95CXDI4DKWSV" localSheetId="18" hidden="1">#REF!</definedName>
    <definedName name="BEx95G55NR99FDSE95CXDI4DKWSV" localSheetId="30" hidden="1">#REF!</definedName>
    <definedName name="BEx95G55NR99FDSE95CXDI4DKWSV" localSheetId="4" hidden="1">#REF!</definedName>
    <definedName name="BEx95G55NR99FDSE95CXDI4DKWSV" localSheetId="14" hidden="1">#REF!</definedName>
    <definedName name="BEx95G55NR99FDSE95CXDI4DKWSV" localSheetId="6" hidden="1">#REF!</definedName>
    <definedName name="BEx95G55NR99FDSE95CXDI4DKWSV" localSheetId="7" hidden="1">#REF!</definedName>
    <definedName name="BEx95G55NR99FDSE95CXDI4DKWSV" localSheetId="8" hidden="1">#REF!</definedName>
    <definedName name="BEx95G55NR99FDSE95CXDI4DKWSV" localSheetId="9" hidden="1">#REF!</definedName>
    <definedName name="BEx95G55NR99FDSE95CXDI4DKWSV" localSheetId="10" hidden="1">#REF!</definedName>
    <definedName name="BEx95G55NR99FDSE95CXDI4DKWSV" localSheetId="11" hidden="1">#REF!</definedName>
    <definedName name="BEx95G55NR99FDSE95CXDI4DKWSV" localSheetId="12" hidden="1">#REF!</definedName>
    <definedName name="BEx95G55NR99FDSE95CXDI4DKWSV" localSheetId="13" hidden="1">#REF!</definedName>
    <definedName name="BEx95G55NR99FDSE95CXDI4DKWSV" localSheetId="17" hidden="1">#REF!</definedName>
    <definedName name="BEx95G55NR99FDSE95CXDI4DKWSV" localSheetId="16" hidden="1">#REF!</definedName>
    <definedName name="BEx95G55NR99FDSE95CXDI4DKWSV" hidden="1">#REF!</definedName>
    <definedName name="BEx95NHF4RVUE0YDOAFZEIVBYJXD" localSheetId="19" hidden="1">#REF!</definedName>
    <definedName name="BEx95NHF4RVUE0YDOAFZEIVBYJXD" localSheetId="27" hidden="1">#REF!</definedName>
    <definedName name="BEx95NHF4RVUE0YDOAFZEIVBYJXD" localSheetId="18" hidden="1">#REF!</definedName>
    <definedName name="BEx95NHF4RVUE0YDOAFZEIVBYJXD" localSheetId="30" hidden="1">#REF!</definedName>
    <definedName name="BEx95NHF4RVUE0YDOAFZEIVBYJXD" localSheetId="4" hidden="1">#REF!</definedName>
    <definedName name="BEx95NHF4RVUE0YDOAFZEIVBYJXD" localSheetId="14" hidden="1">#REF!</definedName>
    <definedName name="BEx95NHF4RVUE0YDOAFZEIVBYJXD" localSheetId="6" hidden="1">#REF!</definedName>
    <definedName name="BEx95NHF4RVUE0YDOAFZEIVBYJXD" localSheetId="7" hidden="1">#REF!</definedName>
    <definedName name="BEx95NHF4RVUE0YDOAFZEIVBYJXD" localSheetId="8" hidden="1">#REF!</definedName>
    <definedName name="BEx95NHF4RVUE0YDOAFZEIVBYJXD" localSheetId="9" hidden="1">#REF!</definedName>
    <definedName name="BEx95NHF4RVUE0YDOAFZEIVBYJXD" localSheetId="10" hidden="1">#REF!</definedName>
    <definedName name="BEx95NHF4RVUE0YDOAFZEIVBYJXD" localSheetId="11" hidden="1">#REF!</definedName>
    <definedName name="BEx95NHF4RVUE0YDOAFZEIVBYJXD" localSheetId="12" hidden="1">#REF!</definedName>
    <definedName name="BEx95NHF4RVUE0YDOAFZEIVBYJXD" localSheetId="13" hidden="1">#REF!</definedName>
    <definedName name="BEx95NHF4RVUE0YDOAFZEIVBYJXD" localSheetId="17" hidden="1">#REF!</definedName>
    <definedName name="BEx95NHF4RVUE0YDOAFZEIVBYJXD" localSheetId="16" hidden="1">#REF!</definedName>
    <definedName name="BEx95NHF4RVUE0YDOAFZEIVBYJXD" hidden="1">#REF!</definedName>
    <definedName name="BEx95QBZMG0E2KQ9BERJ861QLYN3" localSheetId="19" hidden="1">#REF!</definedName>
    <definedName name="BEx95QBZMG0E2KQ9BERJ861QLYN3" localSheetId="27" hidden="1">#REF!</definedName>
    <definedName name="BEx95QBZMG0E2KQ9BERJ861QLYN3" localSheetId="18" hidden="1">#REF!</definedName>
    <definedName name="BEx95QBZMG0E2KQ9BERJ861QLYN3" localSheetId="30" hidden="1">#REF!</definedName>
    <definedName name="BEx95QBZMG0E2KQ9BERJ861QLYN3" localSheetId="4" hidden="1">#REF!</definedName>
    <definedName name="BEx95QBZMG0E2KQ9BERJ861QLYN3" localSheetId="14" hidden="1">#REF!</definedName>
    <definedName name="BEx95QBZMG0E2KQ9BERJ861QLYN3" localSheetId="6" hidden="1">#REF!</definedName>
    <definedName name="BEx95QBZMG0E2KQ9BERJ861QLYN3" localSheetId="7" hidden="1">#REF!</definedName>
    <definedName name="BEx95QBZMG0E2KQ9BERJ861QLYN3" localSheetId="8" hidden="1">#REF!</definedName>
    <definedName name="BEx95QBZMG0E2KQ9BERJ861QLYN3" localSheetId="9" hidden="1">#REF!</definedName>
    <definedName name="BEx95QBZMG0E2KQ9BERJ861QLYN3" localSheetId="10" hidden="1">#REF!</definedName>
    <definedName name="BEx95QBZMG0E2KQ9BERJ861QLYN3" localSheetId="11" hidden="1">#REF!</definedName>
    <definedName name="BEx95QBZMG0E2KQ9BERJ861QLYN3" localSheetId="12" hidden="1">#REF!</definedName>
    <definedName name="BEx95QBZMG0E2KQ9BERJ861QLYN3" localSheetId="13" hidden="1">#REF!</definedName>
    <definedName name="BEx95QBZMG0E2KQ9BERJ861QLYN3" localSheetId="17" hidden="1">#REF!</definedName>
    <definedName name="BEx95QBZMG0E2KQ9BERJ861QLYN3" localSheetId="16" hidden="1">#REF!</definedName>
    <definedName name="BEx95QBZMG0E2KQ9BERJ861QLYN3" hidden="1">#REF!</definedName>
    <definedName name="BEx95QHBVDN795UNQJLRXG3RDU49" localSheetId="19" hidden="1">#REF!</definedName>
    <definedName name="BEx95QHBVDN795UNQJLRXG3RDU49" localSheetId="27" hidden="1">#REF!</definedName>
    <definedName name="BEx95QHBVDN795UNQJLRXG3RDU49" localSheetId="18" hidden="1">#REF!</definedName>
    <definedName name="BEx95QHBVDN795UNQJLRXG3RDU49" localSheetId="30" hidden="1">#REF!</definedName>
    <definedName name="BEx95QHBVDN795UNQJLRXG3RDU49" localSheetId="4" hidden="1">#REF!</definedName>
    <definedName name="BEx95QHBVDN795UNQJLRXG3RDU49" localSheetId="14" hidden="1">#REF!</definedName>
    <definedName name="BEx95QHBVDN795UNQJLRXG3RDU49" localSheetId="6" hidden="1">#REF!</definedName>
    <definedName name="BEx95QHBVDN795UNQJLRXG3RDU49" localSheetId="7" hidden="1">#REF!</definedName>
    <definedName name="BEx95QHBVDN795UNQJLRXG3RDU49" localSheetId="8" hidden="1">#REF!</definedName>
    <definedName name="BEx95QHBVDN795UNQJLRXG3RDU49" localSheetId="9" hidden="1">#REF!</definedName>
    <definedName name="BEx95QHBVDN795UNQJLRXG3RDU49" localSheetId="10" hidden="1">#REF!</definedName>
    <definedName name="BEx95QHBVDN795UNQJLRXG3RDU49" localSheetId="11" hidden="1">#REF!</definedName>
    <definedName name="BEx95QHBVDN795UNQJLRXG3RDU49" localSheetId="12" hidden="1">#REF!</definedName>
    <definedName name="BEx95QHBVDN795UNQJLRXG3RDU49" localSheetId="13" hidden="1">#REF!</definedName>
    <definedName name="BEx95QHBVDN795UNQJLRXG3RDU49" localSheetId="17" hidden="1">#REF!</definedName>
    <definedName name="BEx95QHBVDN795UNQJLRXG3RDU49" localSheetId="16" hidden="1">#REF!</definedName>
    <definedName name="BEx95QHBVDN795UNQJLRXG3RDU49" hidden="1">#REF!</definedName>
    <definedName name="BEx95TBVUWV7L7OMFMZDQEXGVHU6" localSheetId="19" hidden="1">#REF!</definedName>
    <definedName name="BEx95TBVUWV7L7OMFMZDQEXGVHU6" localSheetId="27" hidden="1">#REF!</definedName>
    <definedName name="BEx95TBVUWV7L7OMFMZDQEXGVHU6" localSheetId="18" hidden="1">#REF!</definedName>
    <definedName name="BEx95TBVUWV7L7OMFMZDQEXGVHU6" localSheetId="30" hidden="1">#REF!</definedName>
    <definedName name="BEx95TBVUWV7L7OMFMZDQEXGVHU6" localSheetId="4" hidden="1">#REF!</definedName>
    <definedName name="BEx95TBVUWV7L7OMFMZDQEXGVHU6" localSheetId="14" hidden="1">#REF!</definedName>
    <definedName name="BEx95TBVUWV7L7OMFMZDQEXGVHU6" localSheetId="6" hidden="1">#REF!</definedName>
    <definedName name="BEx95TBVUWV7L7OMFMZDQEXGVHU6" localSheetId="7" hidden="1">#REF!</definedName>
    <definedName name="BEx95TBVUWV7L7OMFMZDQEXGVHU6" localSheetId="8" hidden="1">#REF!</definedName>
    <definedName name="BEx95TBVUWV7L7OMFMZDQEXGVHU6" localSheetId="9" hidden="1">#REF!</definedName>
    <definedName name="BEx95TBVUWV7L7OMFMZDQEXGVHU6" localSheetId="10" hidden="1">#REF!</definedName>
    <definedName name="BEx95TBVUWV7L7OMFMZDQEXGVHU6" localSheetId="11" hidden="1">#REF!</definedName>
    <definedName name="BEx95TBVUWV7L7OMFMZDQEXGVHU6" localSheetId="12" hidden="1">#REF!</definedName>
    <definedName name="BEx95TBVUWV7L7OMFMZDQEXGVHU6" localSheetId="13" hidden="1">#REF!</definedName>
    <definedName name="BEx95TBVUWV7L7OMFMZDQEXGVHU6" localSheetId="17" hidden="1">#REF!</definedName>
    <definedName name="BEx95TBVUWV7L7OMFMZDQEXGVHU6" localSheetId="16" hidden="1">#REF!</definedName>
    <definedName name="BEx95TBVUWV7L7OMFMZDQEXGVHU6" hidden="1">#REF!</definedName>
    <definedName name="BEx95U89DZZSVO39TGS62CX8G9N4" localSheetId="19" hidden="1">#REF!</definedName>
    <definedName name="BEx95U89DZZSVO39TGS62CX8G9N4" localSheetId="27" hidden="1">#REF!</definedName>
    <definedName name="BEx95U89DZZSVO39TGS62CX8G9N4" localSheetId="18" hidden="1">#REF!</definedName>
    <definedName name="BEx95U89DZZSVO39TGS62CX8G9N4" localSheetId="30" hidden="1">#REF!</definedName>
    <definedName name="BEx95U89DZZSVO39TGS62CX8G9N4" localSheetId="4" hidden="1">#REF!</definedName>
    <definedName name="BEx95U89DZZSVO39TGS62CX8G9N4" localSheetId="14" hidden="1">#REF!</definedName>
    <definedName name="BEx95U89DZZSVO39TGS62CX8G9N4" localSheetId="6" hidden="1">#REF!</definedName>
    <definedName name="BEx95U89DZZSVO39TGS62CX8G9N4" localSheetId="7" hidden="1">#REF!</definedName>
    <definedName name="BEx95U89DZZSVO39TGS62CX8G9N4" localSheetId="8" hidden="1">#REF!</definedName>
    <definedName name="BEx95U89DZZSVO39TGS62CX8G9N4" localSheetId="9" hidden="1">#REF!</definedName>
    <definedName name="BEx95U89DZZSVO39TGS62CX8G9N4" localSheetId="10" hidden="1">#REF!</definedName>
    <definedName name="BEx95U89DZZSVO39TGS62CX8G9N4" localSheetId="11" hidden="1">#REF!</definedName>
    <definedName name="BEx95U89DZZSVO39TGS62CX8G9N4" localSheetId="12" hidden="1">#REF!</definedName>
    <definedName name="BEx95U89DZZSVO39TGS62CX8G9N4" localSheetId="13" hidden="1">#REF!</definedName>
    <definedName name="BEx95U89DZZSVO39TGS62CX8G9N4" localSheetId="17" hidden="1">#REF!</definedName>
    <definedName name="BEx95U89DZZSVO39TGS62CX8G9N4" localSheetId="16" hidden="1">#REF!</definedName>
    <definedName name="BEx95U89DZZSVO39TGS62CX8G9N4" hidden="1">#REF!</definedName>
    <definedName name="BEx95XTPKKKJG67C45LRX0T25I06" localSheetId="19" hidden="1">#REF!</definedName>
    <definedName name="BEx95XTPKKKJG67C45LRX0T25I06" localSheetId="27" hidden="1">#REF!</definedName>
    <definedName name="BEx95XTPKKKJG67C45LRX0T25I06" localSheetId="18" hidden="1">#REF!</definedName>
    <definedName name="BEx95XTPKKKJG67C45LRX0T25I06" localSheetId="30" hidden="1">#REF!</definedName>
    <definedName name="BEx95XTPKKKJG67C45LRX0T25I06" localSheetId="4" hidden="1">#REF!</definedName>
    <definedName name="BEx95XTPKKKJG67C45LRX0T25I06" localSheetId="14" hidden="1">#REF!</definedName>
    <definedName name="BEx95XTPKKKJG67C45LRX0T25I06" localSheetId="6" hidden="1">#REF!</definedName>
    <definedName name="BEx95XTPKKKJG67C45LRX0T25I06" localSheetId="7" hidden="1">#REF!</definedName>
    <definedName name="BEx95XTPKKKJG67C45LRX0T25I06" localSheetId="8" hidden="1">#REF!</definedName>
    <definedName name="BEx95XTPKKKJG67C45LRX0T25I06" localSheetId="9" hidden="1">#REF!</definedName>
    <definedName name="BEx95XTPKKKJG67C45LRX0T25I06" localSheetId="10" hidden="1">#REF!</definedName>
    <definedName name="BEx95XTPKKKJG67C45LRX0T25I06" localSheetId="11" hidden="1">#REF!</definedName>
    <definedName name="BEx95XTPKKKJG67C45LRX0T25I06" localSheetId="12" hidden="1">#REF!</definedName>
    <definedName name="BEx95XTPKKKJG67C45LRX0T25I06" localSheetId="13" hidden="1">#REF!</definedName>
    <definedName name="BEx95XTPKKKJG67C45LRX0T25I06" localSheetId="17" hidden="1">#REF!</definedName>
    <definedName name="BEx95XTPKKKJG67C45LRX0T25I06" localSheetId="16" hidden="1">#REF!</definedName>
    <definedName name="BEx95XTPKKKJG67C45LRX0T25I06" hidden="1">#REF!</definedName>
    <definedName name="BEx9602K2GHNBUEUVT9ONRQU1GMD" localSheetId="19" hidden="1">#REF!</definedName>
    <definedName name="BEx9602K2GHNBUEUVT9ONRQU1GMD" localSheetId="27" hidden="1">#REF!</definedName>
    <definedName name="BEx9602K2GHNBUEUVT9ONRQU1GMD" localSheetId="18" hidden="1">#REF!</definedName>
    <definedName name="BEx9602K2GHNBUEUVT9ONRQU1GMD" localSheetId="30" hidden="1">#REF!</definedName>
    <definedName name="BEx9602K2GHNBUEUVT9ONRQU1GMD" localSheetId="4" hidden="1">#REF!</definedName>
    <definedName name="BEx9602K2GHNBUEUVT9ONRQU1GMD" localSheetId="14" hidden="1">#REF!</definedName>
    <definedName name="BEx9602K2GHNBUEUVT9ONRQU1GMD" localSheetId="6" hidden="1">#REF!</definedName>
    <definedName name="BEx9602K2GHNBUEUVT9ONRQU1GMD" localSheetId="7" hidden="1">#REF!</definedName>
    <definedName name="BEx9602K2GHNBUEUVT9ONRQU1GMD" localSheetId="8" hidden="1">#REF!</definedName>
    <definedName name="BEx9602K2GHNBUEUVT9ONRQU1GMD" localSheetId="9" hidden="1">#REF!</definedName>
    <definedName name="BEx9602K2GHNBUEUVT9ONRQU1GMD" localSheetId="10" hidden="1">#REF!</definedName>
    <definedName name="BEx9602K2GHNBUEUVT9ONRQU1GMD" localSheetId="11" hidden="1">#REF!</definedName>
    <definedName name="BEx9602K2GHNBUEUVT9ONRQU1GMD" localSheetId="12" hidden="1">#REF!</definedName>
    <definedName name="BEx9602K2GHNBUEUVT9ONRQU1GMD" localSheetId="13" hidden="1">#REF!</definedName>
    <definedName name="BEx9602K2GHNBUEUVT9ONRQU1GMD" localSheetId="17" hidden="1">#REF!</definedName>
    <definedName name="BEx9602K2GHNBUEUVT9ONRQU1GMD" localSheetId="16" hidden="1">#REF!</definedName>
    <definedName name="BEx9602K2GHNBUEUVT9ONRQU1GMD" hidden="1">#REF!</definedName>
    <definedName name="BEx9602LTEI8BPC79BGMRK6S0RP8" localSheetId="19" hidden="1">#REF!</definedName>
    <definedName name="BEx9602LTEI8BPC79BGMRK6S0RP8" localSheetId="27" hidden="1">#REF!</definedName>
    <definedName name="BEx9602LTEI8BPC79BGMRK6S0RP8" localSheetId="18" hidden="1">#REF!</definedName>
    <definedName name="BEx9602LTEI8BPC79BGMRK6S0RP8" localSheetId="30" hidden="1">#REF!</definedName>
    <definedName name="BEx9602LTEI8BPC79BGMRK6S0RP8" localSheetId="4" hidden="1">#REF!</definedName>
    <definedName name="BEx9602LTEI8BPC79BGMRK6S0RP8" localSheetId="14" hidden="1">#REF!</definedName>
    <definedName name="BEx9602LTEI8BPC79BGMRK6S0RP8" localSheetId="6" hidden="1">#REF!</definedName>
    <definedName name="BEx9602LTEI8BPC79BGMRK6S0RP8" localSheetId="7" hidden="1">#REF!</definedName>
    <definedName name="BEx9602LTEI8BPC79BGMRK6S0RP8" localSheetId="8" hidden="1">#REF!</definedName>
    <definedName name="BEx9602LTEI8BPC79BGMRK6S0RP8" localSheetId="9" hidden="1">#REF!</definedName>
    <definedName name="BEx9602LTEI8BPC79BGMRK6S0RP8" localSheetId="10" hidden="1">#REF!</definedName>
    <definedName name="BEx9602LTEI8BPC79BGMRK6S0RP8" localSheetId="11" hidden="1">#REF!</definedName>
    <definedName name="BEx9602LTEI8BPC79BGMRK6S0RP8" localSheetId="12" hidden="1">#REF!</definedName>
    <definedName name="BEx9602LTEI8BPC79BGMRK6S0RP8" localSheetId="13" hidden="1">#REF!</definedName>
    <definedName name="BEx9602LTEI8BPC79BGMRK6S0RP8" localSheetId="17" hidden="1">#REF!</definedName>
    <definedName name="BEx9602LTEI8BPC79BGMRK6S0RP8" localSheetId="16" hidden="1">#REF!</definedName>
    <definedName name="BEx9602LTEI8BPC79BGMRK6S0RP8" hidden="1">#REF!</definedName>
    <definedName name="BEx962BL3Y4LA53EBYI64ZYMZE8U" localSheetId="19" hidden="1">#REF!</definedName>
    <definedName name="BEx962BL3Y4LA53EBYI64ZYMZE8U" localSheetId="27" hidden="1">#REF!</definedName>
    <definedName name="BEx962BL3Y4LA53EBYI64ZYMZE8U" localSheetId="18" hidden="1">#REF!</definedName>
    <definedName name="BEx962BL3Y4LA53EBYI64ZYMZE8U" localSheetId="30" hidden="1">#REF!</definedName>
    <definedName name="BEx962BL3Y4LA53EBYI64ZYMZE8U" localSheetId="4" hidden="1">#REF!</definedName>
    <definedName name="BEx962BL3Y4LA53EBYI64ZYMZE8U" localSheetId="14" hidden="1">#REF!</definedName>
    <definedName name="BEx962BL3Y4LA53EBYI64ZYMZE8U" localSheetId="6" hidden="1">#REF!</definedName>
    <definedName name="BEx962BL3Y4LA53EBYI64ZYMZE8U" localSheetId="7" hidden="1">#REF!</definedName>
    <definedName name="BEx962BL3Y4LA53EBYI64ZYMZE8U" localSheetId="8" hidden="1">#REF!</definedName>
    <definedName name="BEx962BL3Y4LA53EBYI64ZYMZE8U" localSheetId="9" hidden="1">#REF!</definedName>
    <definedName name="BEx962BL3Y4LA53EBYI64ZYMZE8U" localSheetId="10" hidden="1">#REF!</definedName>
    <definedName name="BEx962BL3Y4LA53EBYI64ZYMZE8U" localSheetId="11" hidden="1">#REF!</definedName>
    <definedName name="BEx962BL3Y4LA53EBYI64ZYMZE8U" localSheetId="12" hidden="1">#REF!</definedName>
    <definedName name="BEx962BL3Y4LA53EBYI64ZYMZE8U" localSheetId="13" hidden="1">#REF!</definedName>
    <definedName name="BEx962BL3Y4LA53EBYI64ZYMZE8U" localSheetId="17" hidden="1">#REF!</definedName>
    <definedName name="BEx962BL3Y4LA53EBYI64ZYMZE8U" localSheetId="16" hidden="1">#REF!</definedName>
    <definedName name="BEx962BL3Y4LA53EBYI64ZYMZE8U" hidden="1">#REF!</definedName>
    <definedName name="BEx96HAWZ2EMMI7VJ5NQXGK044OO" localSheetId="19" hidden="1">#REF!</definedName>
    <definedName name="BEx96HAWZ2EMMI7VJ5NQXGK044OO" localSheetId="27" hidden="1">#REF!</definedName>
    <definedName name="BEx96HAWZ2EMMI7VJ5NQXGK044OO" localSheetId="18" hidden="1">#REF!</definedName>
    <definedName name="BEx96HAWZ2EMMI7VJ5NQXGK044OO" localSheetId="30" hidden="1">#REF!</definedName>
    <definedName name="BEx96HAWZ2EMMI7VJ5NQXGK044OO" localSheetId="4" hidden="1">#REF!</definedName>
    <definedName name="BEx96HAWZ2EMMI7VJ5NQXGK044OO" localSheetId="14" hidden="1">#REF!</definedName>
    <definedName name="BEx96HAWZ2EMMI7VJ5NQXGK044OO" localSheetId="6" hidden="1">#REF!</definedName>
    <definedName name="BEx96HAWZ2EMMI7VJ5NQXGK044OO" localSheetId="7" hidden="1">#REF!</definedName>
    <definedName name="BEx96HAWZ2EMMI7VJ5NQXGK044OO" localSheetId="8" hidden="1">#REF!</definedName>
    <definedName name="BEx96HAWZ2EMMI7VJ5NQXGK044OO" localSheetId="9" hidden="1">#REF!</definedName>
    <definedName name="BEx96HAWZ2EMMI7VJ5NQXGK044OO" localSheetId="10" hidden="1">#REF!</definedName>
    <definedName name="BEx96HAWZ2EMMI7VJ5NQXGK044OO" localSheetId="11" hidden="1">#REF!</definedName>
    <definedName name="BEx96HAWZ2EMMI7VJ5NQXGK044OO" localSheetId="12" hidden="1">#REF!</definedName>
    <definedName name="BEx96HAWZ2EMMI7VJ5NQXGK044OO" localSheetId="13" hidden="1">#REF!</definedName>
    <definedName name="BEx96HAWZ2EMMI7VJ5NQXGK044OO" localSheetId="17" hidden="1">#REF!</definedName>
    <definedName name="BEx96HAWZ2EMMI7VJ5NQXGK044OO" localSheetId="16" hidden="1">#REF!</definedName>
    <definedName name="BEx96HAWZ2EMMI7VJ5NQXGK044OO" hidden="1">#REF!</definedName>
    <definedName name="BEx96KR21O7H9R29TN0S45Y3QPUK" localSheetId="19" hidden="1">#REF!</definedName>
    <definedName name="BEx96KR21O7H9R29TN0S45Y3QPUK" localSheetId="27" hidden="1">#REF!</definedName>
    <definedName name="BEx96KR21O7H9R29TN0S45Y3QPUK" localSheetId="18" hidden="1">#REF!</definedName>
    <definedName name="BEx96KR21O7H9R29TN0S45Y3QPUK" localSheetId="30" hidden="1">#REF!</definedName>
    <definedName name="BEx96KR21O7H9R29TN0S45Y3QPUK" localSheetId="4" hidden="1">#REF!</definedName>
    <definedName name="BEx96KR21O7H9R29TN0S45Y3QPUK" localSheetId="14" hidden="1">#REF!</definedName>
    <definedName name="BEx96KR21O7H9R29TN0S45Y3QPUK" localSheetId="6" hidden="1">#REF!</definedName>
    <definedName name="BEx96KR21O7H9R29TN0S45Y3QPUK" localSheetId="7" hidden="1">#REF!</definedName>
    <definedName name="BEx96KR21O7H9R29TN0S45Y3QPUK" localSheetId="8" hidden="1">#REF!</definedName>
    <definedName name="BEx96KR21O7H9R29TN0S45Y3QPUK" localSheetId="9" hidden="1">#REF!</definedName>
    <definedName name="BEx96KR21O7H9R29TN0S45Y3QPUK" localSheetId="10" hidden="1">#REF!</definedName>
    <definedName name="BEx96KR21O7H9R29TN0S45Y3QPUK" localSheetId="11" hidden="1">#REF!</definedName>
    <definedName name="BEx96KR21O7H9R29TN0S45Y3QPUK" localSheetId="12" hidden="1">#REF!</definedName>
    <definedName name="BEx96KR21O7H9R29TN0S45Y3QPUK" localSheetId="13" hidden="1">#REF!</definedName>
    <definedName name="BEx96KR21O7H9R29TN0S45Y3QPUK" localSheetId="17" hidden="1">#REF!</definedName>
    <definedName name="BEx96KR21O7H9R29TN0S45Y3QPUK" localSheetId="16" hidden="1">#REF!</definedName>
    <definedName name="BEx96KR21O7H9R29TN0S45Y3QPUK" hidden="1">#REF!</definedName>
    <definedName name="BEx96SUFKHHFE8XQ6UUO6ILDOXHO" localSheetId="19" hidden="1">#REF!</definedName>
    <definedName name="BEx96SUFKHHFE8XQ6UUO6ILDOXHO" localSheetId="27" hidden="1">#REF!</definedName>
    <definedName name="BEx96SUFKHHFE8XQ6UUO6ILDOXHO" localSheetId="18" hidden="1">#REF!</definedName>
    <definedName name="BEx96SUFKHHFE8XQ6UUO6ILDOXHO" localSheetId="30" hidden="1">#REF!</definedName>
    <definedName name="BEx96SUFKHHFE8XQ6UUO6ILDOXHO" localSheetId="4" hidden="1">#REF!</definedName>
    <definedName name="BEx96SUFKHHFE8XQ6UUO6ILDOXHO" localSheetId="14" hidden="1">#REF!</definedName>
    <definedName name="BEx96SUFKHHFE8XQ6UUO6ILDOXHO" localSheetId="6" hidden="1">#REF!</definedName>
    <definedName name="BEx96SUFKHHFE8XQ6UUO6ILDOXHO" localSheetId="7" hidden="1">#REF!</definedName>
    <definedName name="BEx96SUFKHHFE8XQ6UUO6ILDOXHO" localSheetId="8" hidden="1">#REF!</definedName>
    <definedName name="BEx96SUFKHHFE8XQ6UUO6ILDOXHO" localSheetId="9" hidden="1">#REF!</definedName>
    <definedName name="BEx96SUFKHHFE8XQ6UUO6ILDOXHO" localSheetId="10" hidden="1">#REF!</definedName>
    <definedName name="BEx96SUFKHHFE8XQ6UUO6ILDOXHO" localSheetId="11" hidden="1">#REF!</definedName>
    <definedName name="BEx96SUFKHHFE8XQ6UUO6ILDOXHO" localSheetId="12" hidden="1">#REF!</definedName>
    <definedName name="BEx96SUFKHHFE8XQ6UUO6ILDOXHO" localSheetId="13" hidden="1">#REF!</definedName>
    <definedName name="BEx96SUFKHHFE8XQ6UUO6ILDOXHO" localSheetId="17" hidden="1">#REF!</definedName>
    <definedName name="BEx96SUFKHHFE8XQ6UUO6ILDOXHO" localSheetId="16" hidden="1">#REF!</definedName>
    <definedName name="BEx96SUFKHHFE8XQ6UUO6ILDOXHO" hidden="1">#REF!</definedName>
    <definedName name="BEx96UN4YWXBDEZ1U1ZUIPP41Z7I" localSheetId="19" hidden="1">#REF!</definedName>
    <definedName name="BEx96UN4YWXBDEZ1U1ZUIPP41Z7I" localSheetId="27" hidden="1">#REF!</definedName>
    <definedName name="BEx96UN4YWXBDEZ1U1ZUIPP41Z7I" localSheetId="18" hidden="1">#REF!</definedName>
    <definedName name="BEx96UN4YWXBDEZ1U1ZUIPP41Z7I" localSheetId="30" hidden="1">#REF!</definedName>
    <definedName name="BEx96UN4YWXBDEZ1U1ZUIPP41Z7I" localSheetId="4" hidden="1">#REF!</definedName>
    <definedName name="BEx96UN4YWXBDEZ1U1ZUIPP41Z7I" localSheetId="14" hidden="1">#REF!</definedName>
    <definedName name="BEx96UN4YWXBDEZ1U1ZUIPP41Z7I" localSheetId="6" hidden="1">#REF!</definedName>
    <definedName name="BEx96UN4YWXBDEZ1U1ZUIPP41Z7I" localSheetId="7" hidden="1">#REF!</definedName>
    <definedName name="BEx96UN4YWXBDEZ1U1ZUIPP41Z7I" localSheetId="8" hidden="1">#REF!</definedName>
    <definedName name="BEx96UN4YWXBDEZ1U1ZUIPP41Z7I" localSheetId="9" hidden="1">#REF!</definedName>
    <definedName name="BEx96UN4YWXBDEZ1U1ZUIPP41Z7I" localSheetId="10" hidden="1">#REF!</definedName>
    <definedName name="BEx96UN4YWXBDEZ1U1ZUIPP41Z7I" localSheetId="11" hidden="1">#REF!</definedName>
    <definedName name="BEx96UN4YWXBDEZ1U1ZUIPP41Z7I" localSheetId="12" hidden="1">#REF!</definedName>
    <definedName name="BEx96UN4YWXBDEZ1U1ZUIPP41Z7I" localSheetId="13" hidden="1">#REF!</definedName>
    <definedName name="BEx96UN4YWXBDEZ1U1ZUIPP41Z7I" localSheetId="17" hidden="1">#REF!</definedName>
    <definedName name="BEx96UN4YWXBDEZ1U1ZUIPP41Z7I" localSheetId="16" hidden="1">#REF!</definedName>
    <definedName name="BEx96UN4YWXBDEZ1U1ZUIPP41Z7I" hidden="1">#REF!</definedName>
    <definedName name="BEx978KSD61YJH3S9DGO050R2EHA" localSheetId="19" hidden="1">#REF!</definedName>
    <definedName name="BEx978KSD61YJH3S9DGO050R2EHA" localSheetId="27" hidden="1">#REF!</definedName>
    <definedName name="BEx978KSD61YJH3S9DGO050R2EHA" localSheetId="18" hidden="1">#REF!</definedName>
    <definedName name="BEx978KSD61YJH3S9DGO050R2EHA" localSheetId="30" hidden="1">#REF!</definedName>
    <definedName name="BEx978KSD61YJH3S9DGO050R2EHA" localSheetId="4" hidden="1">#REF!</definedName>
    <definedName name="BEx978KSD61YJH3S9DGO050R2EHA" localSheetId="14" hidden="1">#REF!</definedName>
    <definedName name="BEx978KSD61YJH3S9DGO050R2EHA" localSheetId="6" hidden="1">#REF!</definedName>
    <definedName name="BEx978KSD61YJH3S9DGO050R2EHA" localSheetId="7" hidden="1">#REF!</definedName>
    <definedName name="BEx978KSD61YJH3S9DGO050R2EHA" localSheetId="8" hidden="1">#REF!</definedName>
    <definedName name="BEx978KSD61YJH3S9DGO050R2EHA" localSheetId="9" hidden="1">#REF!</definedName>
    <definedName name="BEx978KSD61YJH3S9DGO050R2EHA" localSheetId="10" hidden="1">#REF!</definedName>
    <definedName name="BEx978KSD61YJH3S9DGO050R2EHA" localSheetId="11" hidden="1">#REF!</definedName>
    <definedName name="BEx978KSD61YJH3S9DGO050R2EHA" localSheetId="12" hidden="1">#REF!</definedName>
    <definedName name="BEx978KSD61YJH3S9DGO050R2EHA" localSheetId="13" hidden="1">#REF!</definedName>
    <definedName name="BEx978KSD61YJH3S9DGO050R2EHA" localSheetId="17" hidden="1">#REF!</definedName>
    <definedName name="BEx978KSD61YJH3S9DGO050R2EHA" localSheetId="16" hidden="1">#REF!</definedName>
    <definedName name="BEx978KSD61YJH3S9DGO050R2EHA" hidden="1">#REF!</definedName>
    <definedName name="BEx97H9O1NAKAPK4MX4PKO34ICL5" localSheetId="19" hidden="1">#REF!</definedName>
    <definedName name="BEx97H9O1NAKAPK4MX4PKO34ICL5" localSheetId="27" hidden="1">#REF!</definedName>
    <definedName name="BEx97H9O1NAKAPK4MX4PKO34ICL5" localSheetId="18" hidden="1">#REF!</definedName>
    <definedName name="BEx97H9O1NAKAPK4MX4PKO34ICL5" localSheetId="30" hidden="1">#REF!</definedName>
    <definedName name="BEx97H9O1NAKAPK4MX4PKO34ICL5" localSheetId="4" hidden="1">#REF!</definedName>
    <definedName name="BEx97H9O1NAKAPK4MX4PKO34ICL5" localSheetId="14" hidden="1">#REF!</definedName>
    <definedName name="BEx97H9O1NAKAPK4MX4PKO34ICL5" localSheetId="6" hidden="1">#REF!</definedName>
    <definedName name="BEx97H9O1NAKAPK4MX4PKO34ICL5" localSheetId="7" hidden="1">#REF!</definedName>
    <definedName name="BEx97H9O1NAKAPK4MX4PKO34ICL5" localSheetId="8" hidden="1">#REF!</definedName>
    <definedName name="BEx97H9O1NAKAPK4MX4PKO34ICL5" localSheetId="9" hidden="1">#REF!</definedName>
    <definedName name="BEx97H9O1NAKAPK4MX4PKO34ICL5" localSheetId="10" hidden="1">#REF!</definedName>
    <definedName name="BEx97H9O1NAKAPK4MX4PKO34ICL5" localSheetId="11" hidden="1">#REF!</definedName>
    <definedName name="BEx97H9O1NAKAPK4MX4PKO34ICL5" localSheetId="12" hidden="1">#REF!</definedName>
    <definedName name="BEx97H9O1NAKAPK4MX4PKO34ICL5" localSheetId="13" hidden="1">#REF!</definedName>
    <definedName name="BEx97H9O1NAKAPK4MX4PKO34ICL5" localSheetId="17" hidden="1">#REF!</definedName>
    <definedName name="BEx97H9O1NAKAPK4MX4PKO34ICL5" localSheetId="16" hidden="1">#REF!</definedName>
    <definedName name="BEx97H9O1NAKAPK4MX4PKO34ICL5" hidden="1">#REF!</definedName>
    <definedName name="BEx97MNUZQ1Z0AO2FL7XQYVNCPR7" localSheetId="19" hidden="1">#REF!</definedName>
    <definedName name="BEx97MNUZQ1Z0AO2FL7XQYVNCPR7" localSheetId="27" hidden="1">#REF!</definedName>
    <definedName name="BEx97MNUZQ1Z0AO2FL7XQYVNCPR7" localSheetId="18" hidden="1">#REF!</definedName>
    <definedName name="BEx97MNUZQ1Z0AO2FL7XQYVNCPR7" localSheetId="30" hidden="1">#REF!</definedName>
    <definedName name="BEx97MNUZQ1Z0AO2FL7XQYVNCPR7" localSheetId="4" hidden="1">#REF!</definedName>
    <definedName name="BEx97MNUZQ1Z0AO2FL7XQYVNCPR7" localSheetId="14" hidden="1">#REF!</definedName>
    <definedName name="BEx97MNUZQ1Z0AO2FL7XQYVNCPR7" localSheetId="6" hidden="1">#REF!</definedName>
    <definedName name="BEx97MNUZQ1Z0AO2FL7XQYVNCPR7" localSheetId="7" hidden="1">#REF!</definedName>
    <definedName name="BEx97MNUZQ1Z0AO2FL7XQYVNCPR7" localSheetId="8" hidden="1">#REF!</definedName>
    <definedName name="BEx97MNUZQ1Z0AO2FL7XQYVNCPR7" localSheetId="9" hidden="1">#REF!</definedName>
    <definedName name="BEx97MNUZQ1Z0AO2FL7XQYVNCPR7" localSheetId="10" hidden="1">#REF!</definedName>
    <definedName name="BEx97MNUZQ1Z0AO2FL7XQYVNCPR7" localSheetId="11" hidden="1">#REF!</definedName>
    <definedName name="BEx97MNUZQ1Z0AO2FL7XQYVNCPR7" localSheetId="12" hidden="1">#REF!</definedName>
    <definedName name="BEx97MNUZQ1Z0AO2FL7XQYVNCPR7" localSheetId="13" hidden="1">#REF!</definedName>
    <definedName name="BEx97MNUZQ1Z0AO2FL7XQYVNCPR7" localSheetId="17" hidden="1">#REF!</definedName>
    <definedName name="BEx97MNUZQ1Z0AO2FL7XQYVNCPR7" localSheetId="16" hidden="1">#REF!</definedName>
    <definedName name="BEx97MNUZQ1Z0AO2FL7XQYVNCPR7" hidden="1">#REF!</definedName>
    <definedName name="BEx97NPQBACJVD9K1YXI08RTW9E2" localSheetId="19" hidden="1">#REF!</definedName>
    <definedName name="BEx97NPQBACJVD9K1YXI08RTW9E2" localSheetId="27" hidden="1">#REF!</definedName>
    <definedName name="BEx97NPQBACJVD9K1YXI08RTW9E2" localSheetId="18" hidden="1">#REF!</definedName>
    <definedName name="BEx97NPQBACJVD9K1YXI08RTW9E2" localSheetId="30" hidden="1">#REF!</definedName>
    <definedName name="BEx97NPQBACJVD9K1YXI08RTW9E2" localSheetId="4" hidden="1">#REF!</definedName>
    <definedName name="BEx97NPQBACJVD9K1YXI08RTW9E2" localSheetId="14" hidden="1">#REF!</definedName>
    <definedName name="BEx97NPQBACJVD9K1YXI08RTW9E2" localSheetId="6" hidden="1">#REF!</definedName>
    <definedName name="BEx97NPQBACJVD9K1YXI08RTW9E2" localSheetId="7" hidden="1">#REF!</definedName>
    <definedName name="BEx97NPQBACJVD9K1YXI08RTW9E2" localSheetId="8" hidden="1">#REF!</definedName>
    <definedName name="BEx97NPQBACJVD9K1YXI08RTW9E2" localSheetId="9" hidden="1">#REF!</definedName>
    <definedName name="BEx97NPQBACJVD9K1YXI08RTW9E2" localSheetId="10" hidden="1">#REF!</definedName>
    <definedName name="BEx97NPQBACJVD9K1YXI08RTW9E2" localSheetId="11" hidden="1">#REF!</definedName>
    <definedName name="BEx97NPQBACJVD9K1YXI08RTW9E2" localSheetId="12" hidden="1">#REF!</definedName>
    <definedName name="BEx97NPQBACJVD9K1YXI08RTW9E2" localSheetId="13" hidden="1">#REF!</definedName>
    <definedName name="BEx97NPQBACJVD9K1YXI08RTW9E2" localSheetId="17" hidden="1">#REF!</definedName>
    <definedName name="BEx97NPQBACJVD9K1YXI08RTW9E2" localSheetId="16" hidden="1">#REF!</definedName>
    <definedName name="BEx97NPQBACJVD9K1YXI08RTW9E2" hidden="1">#REF!</definedName>
    <definedName name="BEx97RWQLXS0OORDCN69IGA58CWU" localSheetId="19" hidden="1">#REF!</definedName>
    <definedName name="BEx97RWQLXS0OORDCN69IGA58CWU" localSheetId="27" hidden="1">#REF!</definedName>
    <definedName name="BEx97RWQLXS0OORDCN69IGA58CWU" localSheetId="18" hidden="1">#REF!</definedName>
    <definedName name="BEx97RWQLXS0OORDCN69IGA58CWU" localSheetId="30" hidden="1">#REF!</definedName>
    <definedName name="BEx97RWQLXS0OORDCN69IGA58CWU" localSheetId="4" hidden="1">#REF!</definedName>
    <definedName name="BEx97RWQLXS0OORDCN69IGA58CWU" localSheetId="14" hidden="1">#REF!</definedName>
    <definedName name="BEx97RWQLXS0OORDCN69IGA58CWU" localSheetId="6" hidden="1">#REF!</definedName>
    <definedName name="BEx97RWQLXS0OORDCN69IGA58CWU" localSheetId="7" hidden="1">#REF!</definedName>
    <definedName name="BEx97RWQLXS0OORDCN69IGA58CWU" localSheetId="8" hidden="1">#REF!</definedName>
    <definedName name="BEx97RWQLXS0OORDCN69IGA58CWU" localSheetId="9" hidden="1">#REF!</definedName>
    <definedName name="BEx97RWQLXS0OORDCN69IGA58CWU" localSheetId="10" hidden="1">#REF!</definedName>
    <definedName name="BEx97RWQLXS0OORDCN69IGA58CWU" localSheetId="11" hidden="1">#REF!</definedName>
    <definedName name="BEx97RWQLXS0OORDCN69IGA58CWU" localSheetId="12" hidden="1">#REF!</definedName>
    <definedName name="BEx97RWQLXS0OORDCN69IGA58CWU" localSheetId="13" hidden="1">#REF!</definedName>
    <definedName name="BEx97RWQLXS0OORDCN69IGA58CWU" localSheetId="17" hidden="1">#REF!</definedName>
    <definedName name="BEx97RWQLXS0OORDCN69IGA58CWU" localSheetId="16" hidden="1">#REF!</definedName>
    <definedName name="BEx97RWQLXS0OORDCN69IGA58CWU" hidden="1">#REF!</definedName>
    <definedName name="BEx97YNGGDFIXHTMGFL2IHAQX9MI" localSheetId="19" hidden="1">#REF!</definedName>
    <definedName name="BEx97YNGGDFIXHTMGFL2IHAQX9MI" localSheetId="27" hidden="1">#REF!</definedName>
    <definedName name="BEx97YNGGDFIXHTMGFL2IHAQX9MI" localSheetId="18" hidden="1">#REF!</definedName>
    <definedName name="BEx97YNGGDFIXHTMGFL2IHAQX9MI" localSheetId="30" hidden="1">#REF!</definedName>
    <definedName name="BEx97YNGGDFIXHTMGFL2IHAQX9MI" localSheetId="4" hidden="1">#REF!</definedName>
    <definedName name="BEx97YNGGDFIXHTMGFL2IHAQX9MI" localSheetId="14" hidden="1">#REF!</definedName>
    <definedName name="BEx97YNGGDFIXHTMGFL2IHAQX9MI" localSheetId="6" hidden="1">#REF!</definedName>
    <definedName name="BEx97YNGGDFIXHTMGFL2IHAQX9MI" localSheetId="7" hidden="1">#REF!</definedName>
    <definedName name="BEx97YNGGDFIXHTMGFL2IHAQX9MI" localSheetId="8" hidden="1">#REF!</definedName>
    <definedName name="BEx97YNGGDFIXHTMGFL2IHAQX9MI" localSheetId="9" hidden="1">#REF!</definedName>
    <definedName name="BEx97YNGGDFIXHTMGFL2IHAQX9MI" localSheetId="10" hidden="1">#REF!</definedName>
    <definedName name="BEx97YNGGDFIXHTMGFL2IHAQX9MI" localSheetId="11" hidden="1">#REF!</definedName>
    <definedName name="BEx97YNGGDFIXHTMGFL2IHAQX9MI" localSheetId="12" hidden="1">#REF!</definedName>
    <definedName name="BEx97YNGGDFIXHTMGFL2IHAQX9MI" localSheetId="13" hidden="1">#REF!</definedName>
    <definedName name="BEx97YNGGDFIXHTMGFL2IHAQX9MI" localSheetId="17" hidden="1">#REF!</definedName>
    <definedName name="BEx97YNGGDFIXHTMGFL2IHAQX9MI" localSheetId="16" hidden="1">#REF!</definedName>
    <definedName name="BEx97YNGGDFIXHTMGFL2IHAQX9MI" hidden="1">#REF!</definedName>
    <definedName name="BEx9805E16VCDEWPM3404WTQS6ZK" localSheetId="19" hidden="1">#REF!</definedName>
    <definedName name="BEx9805E16VCDEWPM3404WTQS6ZK" localSheetId="27" hidden="1">#REF!</definedName>
    <definedName name="BEx9805E16VCDEWPM3404WTQS6ZK" localSheetId="18" hidden="1">#REF!</definedName>
    <definedName name="BEx9805E16VCDEWPM3404WTQS6ZK" localSheetId="30" hidden="1">#REF!</definedName>
    <definedName name="BEx9805E16VCDEWPM3404WTQS6ZK" localSheetId="4" hidden="1">#REF!</definedName>
    <definedName name="BEx9805E16VCDEWPM3404WTQS6ZK" localSheetId="14" hidden="1">#REF!</definedName>
    <definedName name="BEx9805E16VCDEWPM3404WTQS6ZK" localSheetId="6" hidden="1">#REF!</definedName>
    <definedName name="BEx9805E16VCDEWPM3404WTQS6ZK" localSheetId="7" hidden="1">#REF!</definedName>
    <definedName name="BEx9805E16VCDEWPM3404WTQS6ZK" localSheetId="8" hidden="1">#REF!</definedName>
    <definedName name="BEx9805E16VCDEWPM3404WTQS6ZK" localSheetId="9" hidden="1">#REF!</definedName>
    <definedName name="BEx9805E16VCDEWPM3404WTQS6ZK" localSheetId="10" hidden="1">#REF!</definedName>
    <definedName name="BEx9805E16VCDEWPM3404WTQS6ZK" localSheetId="11" hidden="1">#REF!</definedName>
    <definedName name="BEx9805E16VCDEWPM3404WTQS6ZK" localSheetId="12" hidden="1">#REF!</definedName>
    <definedName name="BEx9805E16VCDEWPM3404WTQS6ZK" localSheetId="13" hidden="1">#REF!</definedName>
    <definedName name="BEx9805E16VCDEWPM3404WTQS6ZK" localSheetId="17" hidden="1">#REF!</definedName>
    <definedName name="BEx9805E16VCDEWPM3404WTQS6ZK" localSheetId="16" hidden="1">#REF!</definedName>
    <definedName name="BEx9805E16VCDEWPM3404WTQS6ZK" hidden="1">#REF!</definedName>
    <definedName name="BEx981HW73BUZWT14TBTZHC0ZTJ4" localSheetId="19" hidden="1">#REF!</definedName>
    <definedName name="BEx981HW73BUZWT14TBTZHC0ZTJ4" localSheetId="27" hidden="1">#REF!</definedName>
    <definedName name="BEx981HW73BUZWT14TBTZHC0ZTJ4" localSheetId="18" hidden="1">#REF!</definedName>
    <definedName name="BEx981HW73BUZWT14TBTZHC0ZTJ4" localSheetId="30" hidden="1">#REF!</definedName>
    <definedName name="BEx981HW73BUZWT14TBTZHC0ZTJ4" localSheetId="4" hidden="1">#REF!</definedName>
    <definedName name="BEx981HW73BUZWT14TBTZHC0ZTJ4" localSheetId="14" hidden="1">#REF!</definedName>
    <definedName name="BEx981HW73BUZWT14TBTZHC0ZTJ4" localSheetId="6" hidden="1">#REF!</definedName>
    <definedName name="BEx981HW73BUZWT14TBTZHC0ZTJ4" localSheetId="7" hidden="1">#REF!</definedName>
    <definedName name="BEx981HW73BUZWT14TBTZHC0ZTJ4" localSheetId="8" hidden="1">#REF!</definedName>
    <definedName name="BEx981HW73BUZWT14TBTZHC0ZTJ4" localSheetId="9" hidden="1">#REF!</definedName>
    <definedName name="BEx981HW73BUZWT14TBTZHC0ZTJ4" localSheetId="10" hidden="1">#REF!</definedName>
    <definedName name="BEx981HW73BUZWT14TBTZHC0ZTJ4" localSheetId="11" hidden="1">#REF!</definedName>
    <definedName name="BEx981HW73BUZWT14TBTZHC0ZTJ4" localSheetId="12" hidden="1">#REF!</definedName>
    <definedName name="BEx981HW73BUZWT14TBTZHC0ZTJ4" localSheetId="13" hidden="1">#REF!</definedName>
    <definedName name="BEx981HW73BUZWT14TBTZHC0ZTJ4" localSheetId="17" hidden="1">#REF!</definedName>
    <definedName name="BEx981HW73BUZWT14TBTZHC0ZTJ4" localSheetId="16" hidden="1">#REF!</definedName>
    <definedName name="BEx981HW73BUZWT14TBTZHC0ZTJ4" hidden="1">#REF!</definedName>
    <definedName name="BEx9871KU0N99P0900EAK69VFYT2" localSheetId="19" hidden="1">#REF!</definedName>
    <definedName name="BEx9871KU0N99P0900EAK69VFYT2" localSheetId="27" hidden="1">#REF!</definedName>
    <definedName name="BEx9871KU0N99P0900EAK69VFYT2" localSheetId="18" hidden="1">#REF!</definedName>
    <definedName name="BEx9871KU0N99P0900EAK69VFYT2" localSheetId="30" hidden="1">#REF!</definedName>
    <definedName name="BEx9871KU0N99P0900EAK69VFYT2" localSheetId="4" hidden="1">#REF!</definedName>
    <definedName name="BEx9871KU0N99P0900EAK69VFYT2" localSheetId="14" hidden="1">#REF!</definedName>
    <definedName name="BEx9871KU0N99P0900EAK69VFYT2" localSheetId="6" hidden="1">#REF!</definedName>
    <definedName name="BEx9871KU0N99P0900EAK69VFYT2" localSheetId="7" hidden="1">#REF!</definedName>
    <definedName name="BEx9871KU0N99P0900EAK69VFYT2" localSheetId="8" hidden="1">#REF!</definedName>
    <definedName name="BEx9871KU0N99P0900EAK69VFYT2" localSheetId="9" hidden="1">#REF!</definedName>
    <definedName name="BEx9871KU0N99P0900EAK69VFYT2" localSheetId="10" hidden="1">#REF!</definedName>
    <definedName name="BEx9871KU0N99P0900EAK69VFYT2" localSheetId="11" hidden="1">#REF!</definedName>
    <definedName name="BEx9871KU0N99P0900EAK69VFYT2" localSheetId="12" hidden="1">#REF!</definedName>
    <definedName name="BEx9871KU0N99P0900EAK69VFYT2" localSheetId="13" hidden="1">#REF!</definedName>
    <definedName name="BEx9871KU0N99P0900EAK69VFYT2" localSheetId="17" hidden="1">#REF!</definedName>
    <definedName name="BEx9871KU0N99P0900EAK69VFYT2" localSheetId="16" hidden="1">#REF!</definedName>
    <definedName name="BEx9871KU0N99P0900EAK69VFYT2" hidden="1">#REF!</definedName>
    <definedName name="BEx98IFKNJFGZFLID1YTRFEG1SXY" localSheetId="19" hidden="1">#REF!</definedName>
    <definedName name="BEx98IFKNJFGZFLID1YTRFEG1SXY" localSheetId="27" hidden="1">#REF!</definedName>
    <definedName name="BEx98IFKNJFGZFLID1YTRFEG1SXY" localSheetId="18" hidden="1">#REF!</definedName>
    <definedName name="BEx98IFKNJFGZFLID1YTRFEG1SXY" localSheetId="30" hidden="1">#REF!</definedName>
    <definedName name="BEx98IFKNJFGZFLID1YTRFEG1SXY" localSheetId="4" hidden="1">#REF!</definedName>
    <definedName name="BEx98IFKNJFGZFLID1YTRFEG1SXY" localSheetId="14" hidden="1">#REF!</definedName>
    <definedName name="BEx98IFKNJFGZFLID1YTRFEG1SXY" localSheetId="6" hidden="1">#REF!</definedName>
    <definedName name="BEx98IFKNJFGZFLID1YTRFEG1SXY" localSheetId="7" hidden="1">#REF!</definedName>
    <definedName name="BEx98IFKNJFGZFLID1YTRFEG1SXY" localSheetId="8" hidden="1">#REF!</definedName>
    <definedName name="BEx98IFKNJFGZFLID1YTRFEG1SXY" localSheetId="9" hidden="1">#REF!</definedName>
    <definedName name="BEx98IFKNJFGZFLID1YTRFEG1SXY" localSheetId="10" hidden="1">#REF!</definedName>
    <definedName name="BEx98IFKNJFGZFLID1YTRFEG1SXY" localSheetId="11" hidden="1">#REF!</definedName>
    <definedName name="BEx98IFKNJFGZFLID1YTRFEG1SXY" localSheetId="12" hidden="1">#REF!</definedName>
    <definedName name="BEx98IFKNJFGZFLID1YTRFEG1SXY" localSheetId="13" hidden="1">#REF!</definedName>
    <definedName name="BEx98IFKNJFGZFLID1YTRFEG1SXY" localSheetId="17" hidden="1">#REF!</definedName>
    <definedName name="BEx98IFKNJFGZFLID1YTRFEG1SXY" localSheetId="16" hidden="1">#REF!</definedName>
    <definedName name="BEx98IFKNJFGZFLID1YTRFEG1SXY" hidden="1">#REF!</definedName>
    <definedName name="BEx98T7ZEF0HKRFLBVK3BNKCG3CJ" localSheetId="19" hidden="1">#REF!</definedName>
    <definedName name="BEx98T7ZEF0HKRFLBVK3BNKCG3CJ" localSheetId="27" hidden="1">#REF!</definedName>
    <definedName name="BEx98T7ZEF0HKRFLBVK3BNKCG3CJ" localSheetId="18" hidden="1">#REF!</definedName>
    <definedName name="BEx98T7ZEF0HKRFLBVK3BNKCG3CJ" localSheetId="30" hidden="1">#REF!</definedName>
    <definedName name="BEx98T7ZEF0HKRFLBVK3BNKCG3CJ" localSheetId="4" hidden="1">#REF!</definedName>
    <definedName name="BEx98T7ZEF0HKRFLBVK3BNKCG3CJ" localSheetId="14" hidden="1">#REF!</definedName>
    <definedName name="BEx98T7ZEF0HKRFLBVK3BNKCG3CJ" localSheetId="6" hidden="1">#REF!</definedName>
    <definedName name="BEx98T7ZEF0HKRFLBVK3BNKCG3CJ" localSheetId="7" hidden="1">#REF!</definedName>
    <definedName name="BEx98T7ZEF0HKRFLBVK3BNKCG3CJ" localSheetId="8" hidden="1">#REF!</definedName>
    <definedName name="BEx98T7ZEF0HKRFLBVK3BNKCG3CJ" localSheetId="9" hidden="1">#REF!</definedName>
    <definedName name="BEx98T7ZEF0HKRFLBVK3BNKCG3CJ" localSheetId="10" hidden="1">#REF!</definedName>
    <definedName name="BEx98T7ZEF0HKRFLBVK3BNKCG3CJ" localSheetId="11" hidden="1">#REF!</definedName>
    <definedName name="BEx98T7ZEF0HKRFLBVK3BNKCG3CJ" localSheetId="12" hidden="1">#REF!</definedName>
    <definedName name="BEx98T7ZEF0HKRFLBVK3BNKCG3CJ" localSheetId="13" hidden="1">#REF!</definedName>
    <definedName name="BEx98T7ZEF0HKRFLBVK3BNKCG3CJ" localSheetId="17" hidden="1">#REF!</definedName>
    <definedName name="BEx98T7ZEF0HKRFLBVK3BNKCG3CJ" localSheetId="16" hidden="1">#REF!</definedName>
    <definedName name="BEx98T7ZEF0HKRFLBVK3BNKCG3CJ" hidden="1">#REF!</definedName>
    <definedName name="BEx98WYSAS39FWGYTMQ8QGIT81TF" localSheetId="19" hidden="1">#REF!</definedName>
    <definedName name="BEx98WYSAS39FWGYTMQ8QGIT81TF" localSheetId="27" hidden="1">#REF!</definedName>
    <definedName name="BEx98WYSAS39FWGYTMQ8QGIT81TF" localSheetId="18" hidden="1">#REF!</definedName>
    <definedName name="BEx98WYSAS39FWGYTMQ8QGIT81TF" localSheetId="30" hidden="1">#REF!</definedName>
    <definedName name="BEx98WYSAS39FWGYTMQ8QGIT81TF" localSheetId="4" hidden="1">#REF!</definedName>
    <definedName name="BEx98WYSAS39FWGYTMQ8QGIT81TF" localSheetId="14" hidden="1">#REF!</definedName>
    <definedName name="BEx98WYSAS39FWGYTMQ8QGIT81TF" localSheetId="6" hidden="1">#REF!</definedName>
    <definedName name="BEx98WYSAS39FWGYTMQ8QGIT81TF" localSheetId="7" hidden="1">#REF!</definedName>
    <definedName name="BEx98WYSAS39FWGYTMQ8QGIT81TF" localSheetId="8" hidden="1">#REF!</definedName>
    <definedName name="BEx98WYSAS39FWGYTMQ8QGIT81TF" localSheetId="9" hidden="1">#REF!</definedName>
    <definedName name="BEx98WYSAS39FWGYTMQ8QGIT81TF" localSheetId="10" hidden="1">#REF!</definedName>
    <definedName name="BEx98WYSAS39FWGYTMQ8QGIT81TF" localSheetId="11" hidden="1">#REF!</definedName>
    <definedName name="BEx98WYSAS39FWGYTMQ8QGIT81TF" localSheetId="12" hidden="1">#REF!</definedName>
    <definedName name="BEx98WYSAS39FWGYTMQ8QGIT81TF" localSheetId="13" hidden="1">#REF!</definedName>
    <definedName name="BEx98WYSAS39FWGYTMQ8QGIT81TF" localSheetId="17" hidden="1">#REF!</definedName>
    <definedName name="BEx98WYSAS39FWGYTMQ8QGIT81TF" localSheetId="16" hidden="1">#REF!</definedName>
    <definedName name="BEx98WYSAS39FWGYTMQ8QGIT81TF" hidden="1">#REF!</definedName>
    <definedName name="BEx990461P2YAJ7BRK25INFYZ7RQ" localSheetId="19" hidden="1">#REF!</definedName>
    <definedName name="BEx990461P2YAJ7BRK25INFYZ7RQ" localSheetId="27" hidden="1">#REF!</definedName>
    <definedName name="BEx990461P2YAJ7BRK25INFYZ7RQ" localSheetId="18" hidden="1">#REF!</definedName>
    <definedName name="BEx990461P2YAJ7BRK25INFYZ7RQ" localSheetId="30" hidden="1">#REF!</definedName>
    <definedName name="BEx990461P2YAJ7BRK25INFYZ7RQ" localSheetId="4" hidden="1">#REF!</definedName>
    <definedName name="BEx990461P2YAJ7BRK25INFYZ7RQ" localSheetId="14" hidden="1">#REF!</definedName>
    <definedName name="BEx990461P2YAJ7BRK25INFYZ7RQ" localSheetId="6" hidden="1">#REF!</definedName>
    <definedName name="BEx990461P2YAJ7BRK25INFYZ7RQ" localSheetId="7" hidden="1">#REF!</definedName>
    <definedName name="BEx990461P2YAJ7BRK25INFYZ7RQ" localSheetId="8" hidden="1">#REF!</definedName>
    <definedName name="BEx990461P2YAJ7BRK25INFYZ7RQ" localSheetId="9" hidden="1">#REF!</definedName>
    <definedName name="BEx990461P2YAJ7BRK25INFYZ7RQ" localSheetId="10" hidden="1">#REF!</definedName>
    <definedName name="BEx990461P2YAJ7BRK25INFYZ7RQ" localSheetId="11" hidden="1">#REF!</definedName>
    <definedName name="BEx990461P2YAJ7BRK25INFYZ7RQ" localSheetId="12" hidden="1">#REF!</definedName>
    <definedName name="BEx990461P2YAJ7BRK25INFYZ7RQ" localSheetId="13" hidden="1">#REF!</definedName>
    <definedName name="BEx990461P2YAJ7BRK25INFYZ7RQ" localSheetId="17" hidden="1">#REF!</definedName>
    <definedName name="BEx990461P2YAJ7BRK25INFYZ7RQ" localSheetId="16" hidden="1">#REF!</definedName>
    <definedName name="BEx990461P2YAJ7BRK25INFYZ7RQ" hidden="1">#REF!</definedName>
    <definedName name="BEx9915UVD4G7RA3IMLFZ0LG3UA2" localSheetId="19" hidden="1">#REF!</definedName>
    <definedName name="BEx9915UVD4G7RA3IMLFZ0LG3UA2" localSheetId="27" hidden="1">#REF!</definedName>
    <definedName name="BEx9915UVD4G7RA3IMLFZ0LG3UA2" localSheetId="18" hidden="1">#REF!</definedName>
    <definedName name="BEx9915UVD4G7RA3IMLFZ0LG3UA2" localSheetId="30" hidden="1">#REF!</definedName>
    <definedName name="BEx9915UVD4G7RA3IMLFZ0LG3UA2" localSheetId="4" hidden="1">#REF!</definedName>
    <definedName name="BEx9915UVD4G7RA3IMLFZ0LG3UA2" localSheetId="14" hidden="1">#REF!</definedName>
    <definedName name="BEx9915UVD4G7RA3IMLFZ0LG3UA2" localSheetId="6" hidden="1">#REF!</definedName>
    <definedName name="BEx9915UVD4G7RA3IMLFZ0LG3UA2" localSheetId="7" hidden="1">#REF!</definedName>
    <definedName name="BEx9915UVD4G7RA3IMLFZ0LG3UA2" localSheetId="8" hidden="1">#REF!</definedName>
    <definedName name="BEx9915UVD4G7RA3IMLFZ0LG3UA2" localSheetId="9" hidden="1">#REF!</definedName>
    <definedName name="BEx9915UVD4G7RA3IMLFZ0LG3UA2" localSheetId="10" hidden="1">#REF!</definedName>
    <definedName name="BEx9915UVD4G7RA3IMLFZ0LG3UA2" localSheetId="11" hidden="1">#REF!</definedName>
    <definedName name="BEx9915UVD4G7RA3IMLFZ0LG3UA2" localSheetId="12" hidden="1">#REF!</definedName>
    <definedName name="BEx9915UVD4G7RA3IMLFZ0LG3UA2" localSheetId="13" hidden="1">#REF!</definedName>
    <definedName name="BEx9915UVD4G7RA3IMLFZ0LG3UA2" localSheetId="17" hidden="1">#REF!</definedName>
    <definedName name="BEx9915UVD4G7RA3IMLFZ0LG3UA2" localSheetId="16" hidden="1">#REF!</definedName>
    <definedName name="BEx9915UVD4G7RA3IMLFZ0LG3UA2" hidden="1">#REF!</definedName>
    <definedName name="BEx991M410V3S2PKCJGQ30O6JT6H" localSheetId="19" hidden="1">#REF!</definedName>
    <definedName name="BEx991M410V3S2PKCJGQ30O6JT6H" localSheetId="27" hidden="1">#REF!</definedName>
    <definedName name="BEx991M410V3S2PKCJGQ30O6JT6H" localSheetId="18" hidden="1">#REF!</definedName>
    <definedName name="BEx991M410V3S2PKCJGQ30O6JT6H" localSheetId="30" hidden="1">#REF!</definedName>
    <definedName name="BEx991M410V3S2PKCJGQ30O6JT6H" localSheetId="4" hidden="1">#REF!</definedName>
    <definedName name="BEx991M410V3S2PKCJGQ30O6JT6H" localSheetId="14" hidden="1">#REF!</definedName>
    <definedName name="BEx991M410V3S2PKCJGQ30O6JT6H" localSheetId="6" hidden="1">#REF!</definedName>
    <definedName name="BEx991M410V3S2PKCJGQ30O6JT6H" localSheetId="7" hidden="1">#REF!</definedName>
    <definedName name="BEx991M410V3S2PKCJGQ30O6JT6H" localSheetId="8" hidden="1">#REF!</definedName>
    <definedName name="BEx991M410V3S2PKCJGQ30O6JT6H" localSheetId="9" hidden="1">#REF!</definedName>
    <definedName name="BEx991M410V3S2PKCJGQ30O6JT6H" localSheetId="10" hidden="1">#REF!</definedName>
    <definedName name="BEx991M410V3S2PKCJGQ30O6JT6H" localSheetId="11" hidden="1">#REF!</definedName>
    <definedName name="BEx991M410V3S2PKCJGQ30O6JT6H" localSheetId="12" hidden="1">#REF!</definedName>
    <definedName name="BEx991M410V3S2PKCJGQ30O6JT6H" localSheetId="13" hidden="1">#REF!</definedName>
    <definedName name="BEx991M410V3S2PKCJGQ30O6JT6H" localSheetId="17" hidden="1">#REF!</definedName>
    <definedName name="BEx991M410V3S2PKCJGQ30O6JT6H" localSheetId="16" hidden="1">#REF!</definedName>
    <definedName name="BEx991M410V3S2PKCJGQ30O6JT6H" hidden="1">#REF!</definedName>
    <definedName name="BEx992CZON8AO7U7V88VN1JBO0MG" localSheetId="19" hidden="1">#REF!</definedName>
    <definedName name="BEx992CZON8AO7U7V88VN1JBO0MG" localSheetId="27" hidden="1">#REF!</definedName>
    <definedName name="BEx992CZON8AO7U7V88VN1JBO0MG" localSheetId="18" hidden="1">#REF!</definedName>
    <definedName name="BEx992CZON8AO7U7V88VN1JBO0MG" localSheetId="30" hidden="1">#REF!</definedName>
    <definedName name="BEx992CZON8AO7U7V88VN1JBO0MG" localSheetId="4" hidden="1">#REF!</definedName>
    <definedName name="BEx992CZON8AO7U7V88VN1JBO0MG" localSheetId="14" hidden="1">#REF!</definedName>
    <definedName name="BEx992CZON8AO7U7V88VN1JBO0MG" localSheetId="6" hidden="1">#REF!</definedName>
    <definedName name="BEx992CZON8AO7U7V88VN1JBO0MG" localSheetId="7" hidden="1">#REF!</definedName>
    <definedName name="BEx992CZON8AO7U7V88VN1JBO0MG" localSheetId="8" hidden="1">#REF!</definedName>
    <definedName name="BEx992CZON8AO7U7V88VN1JBO0MG" localSheetId="9" hidden="1">#REF!</definedName>
    <definedName name="BEx992CZON8AO7U7V88VN1JBO0MG" localSheetId="10" hidden="1">#REF!</definedName>
    <definedName name="BEx992CZON8AO7U7V88VN1JBO0MG" localSheetId="11" hidden="1">#REF!</definedName>
    <definedName name="BEx992CZON8AO7U7V88VN1JBO0MG" localSheetId="12" hidden="1">#REF!</definedName>
    <definedName name="BEx992CZON8AO7U7V88VN1JBO0MG" localSheetId="13" hidden="1">#REF!</definedName>
    <definedName name="BEx992CZON8AO7U7V88VN1JBO0MG" localSheetId="17" hidden="1">#REF!</definedName>
    <definedName name="BEx992CZON8AO7U7V88VN1JBO0MG" localSheetId="16" hidden="1">#REF!</definedName>
    <definedName name="BEx992CZON8AO7U7V88VN1JBO0MG" hidden="1">#REF!</definedName>
    <definedName name="BEx9952469XMFGSPXL7CMXHPJF90" localSheetId="19" hidden="1">#REF!</definedName>
    <definedName name="BEx9952469XMFGSPXL7CMXHPJF90" localSheetId="27" hidden="1">#REF!</definedName>
    <definedName name="BEx9952469XMFGSPXL7CMXHPJF90" localSheetId="18" hidden="1">#REF!</definedName>
    <definedName name="BEx9952469XMFGSPXL7CMXHPJF90" localSheetId="30" hidden="1">#REF!</definedName>
    <definedName name="BEx9952469XMFGSPXL7CMXHPJF90" localSheetId="4" hidden="1">#REF!</definedName>
    <definedName name="BEx9952469XMFGSPXL7CMXHPJF90" localSheetId="14" hidden="1">#REF!</definedName>
    <definedName name="BEx9952469XMFGSPXL7CMXHPJF90" localSheetId="6" hidden="1">#REF!</definedName>
    <definedName name="BEx9952469XMFGSPXL7CMXHPJF90" localSheetId="7" hidden="1">#REF!</definedName>
    <definedName name="BEx9952469XMFGSPXL7CMXHPJF90" localSheetId="8" hidden="1">#REF!</definedName>
    <definedName name="BEx9952469XMFGSPXL7CMXHPJF90" localSheetId="9" hidden="1">#REF!</definedName>
    <definedName name="BEx9952469XMFGSPXL7CMXHPJF90" localSheetId="10" hidden="1">#REF!</definedName>
    <definedName name="BEx9952469XMFGSPXL7CMXHPJF90" localSheetId="11" hidden="1">#REF!</definedName>
    <definedName name="BEx9952469XMFGSPXL7CMXHPJF90" localSheetId="12" hidden="1">#REF!</definedName>
    <definedName name="BEx9952469XMFGSPXL7CMXHPJF90" localSheetId="13" hidden="1">#REF!</definedName>
    <definedName name="BEx9952469XMFGSPXL7CMXHPJF90" localSheetId="17" hidden="1">#REF!</definedName>
    <definedName name="BEx9952469XMFGSPXL7CMXHPJF90" localSheetId="16" hidden="1">#REF!</definedName>
    <definedName name="BEx9952469XMFGSPXL7CMXHPJF90" hidden="1">#REF!</definedName>
    <definedName name="BEx99B77I7TUSHRR4HIZ9FU2EIUT" localSheetId="19" hidden="1">#REF!</definedName>
    <definedName name="BEx99B77I7TUSHRR4HIZ9FU2EIUT" localSheetId="27" hidden="1">#REF!</definedName>
    <definedName name="BEx99B77I7TUSHRR4HIZ9FU2EIUT" localSheetId="18" hidden="1">#REF!</definedName>
    <definedName name="BEx99B77I7TUSHRR4HIZ9FU2EIUT" localSheetId="30" hidden="1">#REF!</definedName>
    <definedName name="BEx99B77I7TUSHRR4HIZ9FU2EIUT" localSheetId="4" hidden="1">#REF!</definedName>
    <definedName name="BEx99B77I7TUSHRR4HIZ9FU2EIUT" localSheetId="14" hidden="1">#REF!</definedName>
    <definedName name="BEx99B77I7TUSHRR4HIZ9FU2EIUT" localSheetId="6" hidden="1">#REF!</definedName>
    <definedName name="BEx99B77I7TUSHRR4HIZ9FU2EIUT" localSheetId="7" hidden="1">#REF!</definedName>
    <definedName name="BEx99B77I7TUSHRR4HIZ9FU2EIUT" localSheetId="8" hidden="1">#REF!</definedName>
    <definedName name="BEx99B77I7TUSHRR4HIZ9FU2EIUT" localSheetId="9" hidden="1">#REF!</definedName>
    <definedName name="BEx99B77I7TUSHRR4HIZ9FU2EIUT" localSheetId="10" hidden="1">#REF!</definedName>
    <definedName name="BEx99B77I7TUSHRR4HIZ9FU2EIUT" localSheetId="11" hidden="1">#REF!</definedName>
    <definedName name="BEx99B77I7TUSHRR4HIZ9FU2EIUT" localSheetId="12" hidden="1">#REF!</definedName>
    <definedName name="BEx99B77I7TUSHRR4HIZ9FU2EIUT" localSheetId="13" hidden="1">#REF!</definedName>
    <definedName name="BEx99B77I7TUSHRR4HIZ9FU2EIUT" localSheetId="17" hidden="1">#REF!</definedName>
    <definedName name="BEx99B77I7TUSHRR4HIZ9FU2EIUT" localSheetId="16" hidden="1">#REF!</definedName>
    <definedName name="BEx99B77I7TUSHRR4HIZ9FU2EIUT" hidden="1">#REF!</definedName>
    <definedName name="BEx99EHWKKHZB66Q30C7QIXU3BVM" localSheetId="19" hidden="1">#REF!</definedName>
    <definedName name="BEx99EHWKKHZB66Q30C7QIXU3BVM" localSheetId="27" hidden="1">#REF!</definedName>
    <definedName name="BEx99EHWKKHZB66Q30C7QIXU3BVM" localSheetId="18" hidden="1">#REF!</definedName>
    <definedName name="BEx99EHWKKHZB66Q30C7QIXU3BVM" localSheetId="30" hidden="1">#REF!</definedName>
    <definedName name="BEx99EHWKKHZB66Q30C7QIXU3BVM" localSheetId="4" hidden="1">#REF!</definedName>
    <definedName name="BEx99EHWKKHZB66Q30C7QIXU3BVM" localSheetId="14" hidden="1">#REF!</definedName>
    <definedName name="BEx99EHWKKHZB66Q30C7QIXU3BVM" localSheetId="6" hidden="1">#REF!</definedName>
    <definedName name="BEx99EHWKKHZB66Q30C7QIXU3BVM" localSheetId="7" hidden="1">#REF!</definedName>
    <definedName name="BEx99EHWKKHZB66Q30C7QIXU3BVM" localSheetId="8" hidden="1">#REF!</definedName>
    <definedName name="BEx99EHWKKHZB66Q30C7QIXU3BVM" localSheetId="9" hidden="1">#REF!</definedName>
    <definedName name="BEx99EHWKKHZB66Q30C7QIXU3BVM" localSheetId="10" hidden="1">#REF!</definedName>
    <definedName name="BEx99EHWKKHZB66Q30C7QIXU3BVM" localSheetId="11" hidden="1">#REF!</definedName>
    <definedName name="BEx99EHWKKHZB66Q30C7QIXU3BVM" localSheetId="12" hidden="1">#REF!</definedName>
    <definedName name="BEx99EHWKKHZB66Q30C7QIXU3BVM" localSheetId="13" hidden="1">#REF!</definedName>
    <definedName name="BEx99EHWKKHZB66Q30C7QIXU3BVM" localSheetId="17" hidden="1">#REF!</definedName>
    <definedName name="BEx99EHWKKHZB66Q30C7QIXU3BVM" localSheetId="16" hidden="1">#REF!</definedName>
    <definedName name="BEx99EHWKKHZB66Q30C7QIXU3BVM" hidden="1">#REF!</definedName>
    <definedName name="BEx99IE6TEODZ443HP0AYCXVTNOV" localSheetId="19" hidden="1">#REF!</definedName>
    <definedName name="BEx99IE6TEODZ443HP0AYCXVTNOV" localSheetId="27" hidden="1">#REF!</definedName>
    <definedName name="BEx99IE6TEODZ443HP0AYCXVTNOV" localSheetId="18" hidden="1">#REF!</definedName>
    <definedName name="BEx99IE6TEODZ443HP0AYCXVTNOV" localSheetId="30" hidden="1">#REF!</definedName>
    <definedName name="BEx99IE6TEODZ443HP0AYCXVTNOV" localSheetId="4" hidden="1">#REF!</definedName>
    <definedName name="BEx99IE6TEODZ443HP0AYCXVTNOV" localSheetId="14" hidden="1">#REF!</definedName>
    <definedName name="BEx99IE6TEODZ443HP0AYCXVTNOV" localSheetId="6" hidden="1">#REF!</definedName>
    <definedName name="BEx99IE6TEODZ443HP0AYCXVTNOV" localSheetId="7" hidden="1">#REF!</definedName>
    <definedName name="BEx99IE6TEODZ443HP0AYCXVTNOV" localSheetId="8" hidden="1">#REF!</definedName>
    <definedName name="BEx99IE6TEODZ443HP0AYCXVTNOV" localSheetId="9" hidden="1">#REF!</definedName>
    <definedName name="BEx99IE6TEODZ443HP0AYCXVTNOV" localSheetId="10" hidden="1">#REF!</definedName>
    <definedName name="BEx99IE6TEODZ443HP0AYCXVTNOV" localSheetId="11" hidden="1">#REF!</definedName>
    <definedName name="BEx99IE6TEODZ443HP0AYCXVTNOV" localSheetId="12" hidden="1">#REF!</definedName>
    <definedName name="BEx99IE6TEODZ443HP0AYCXVTNOV" localSheetId="13" hidden="1">#REF!</definedName>
    <definedName name="BEx99IE6TEODZ443HP0AYCXVTNOV" localSheetId="17" hidden="1">#REF!</definedName>
    <definedName name="BEx99IE6TEODZ443HP0AYCXVTNOV" localSheetId="16" hidden="1">#REF!</definedName>
    <definedName name="BEx99IE6TEODZ443HP0AYCXVTNOV" hidden="1">#REF!</definedName>
    <definedName name="BEx99Q6PH5F3OQKCCAAO75PYDEFN" localSheetId="19" hidden="1">#REF!</definedName>
    <definedName name="BEx99Q6PH5F3OQKCCAAO75PYDEFN" localSheetId="27" hidden="1">#REF!</definedName>
    <definedName name="BEx99Q6PH5F3OQKCCAAO75PYDEFN" localSheetId="18" hidden="1">#REF!</definedName>
    <definedName name="BEx99Q6PH5F3OQKCCAAO75PYDEFN" localSheetId="30" hidden="1">#REF!</definedName>
    <definedName name="BEx99Q6PH5F3OQKCCAAO75PYDEFN" localSheetId="4" hidden="1">#REF!</definedName>
    <definedName name="BEx99Q6PH5F3OQKCCAAO75PYDEFN" localSheetId="14" hidden="1">#REF!</definedName>
    <definedName name="BEx99Q6PH5F3OQKCCAAO75PYDEFN" localSheetId="6" hidden="1">#REF!</definedName>
    <definedName name="BEx99Q6PH5F3OQKCCAAO75PYDEFN" localSheetId="7" hidden="1">#REF!</definedName>
    <definedName name="BEx99Q6PH5F3OQKCCAAO75PYDEFN" localSheetId="8" hidden="1">#REF!</definedName>
    <definedName name="BEx99Q6PH5F3OQKCCAAO75PYDEFN" localSheetId="9" hidden="1">#REF!</definedName>
    <definedName name="BEx99Q6PH5F3OQKCCAAO75PYDEFN" localSheetId="10" hidden="1">#REF!</definedName>
    <definedName name="BEx99Q6PH5F3OQKCCAAO75PYDEFN" localSheetId="11" hidden="1">#REF!</definedName>
    <definedName name="BEx99Q6PH5F3OQKCCAAO75PYDEFN" localSheetId="12" hidden="1">#REF!</definedName>
    <definedName name="BEx99Q6PH5F3OQKCCAAO75PYDEFN" localSheetId="13" hidden="1">#REF!</definedName>
    <definedName name="BEx99Q6PH5F3OQKCCAAO75PYDEFN" localSheetId="17" hidden="1">#REF!</definedName>
    <definedName name="BEx99Q6PH5F3OQKCCAAO75PYDEFN" localSheetId="16" hidden="1">#REF!</definedName>
    <definedName name="BEx99Q6PH5F3OQKCCAAO75PYDEFN" hidden="1">#REF!</definedName>
    <definedName name="BEx99RU5I4O0109P2FW9DN4IU3QX" localSheetId="19" hidden="1">#REF!</definedName>
    <definedName name="BEx99RU5I4O0109P2FW9DN4IU3QX" localSheetId="27" hidden="1">#REF!</definedName>
    <definedName name="BEx99RU5I4O0109P2FW9DN4IU3QX" localSheetId="18" hidden="1">#REF!</definedName>
    <definedName name="BEx99RU5I4O0109P2FW9DN4IU3QX" localSheetId="30" hidden="1">#REF!</definedName>
    <definedName name="BEx99RU5I4O0109P2FW9DN4IU3QX" localSheetId="4" hidden="1">#REF!</definedName>
    <definedName name="BEx99RU5I4O0109P2FW9DN4IU3QX" localSheetId="14" hidden="1">#REF!</definedName>
    <definedName name="BEx99RU5I4O0109P2FW9DN4IU3QX" localSheetId="6" hidden="1">#REF!</definedName>
    <definedName name="BEx99RU5I4O0109P2FW9DN4IU3QX" localSheetId="7" hidden="1">#REF!</definedName>
    <definedName name="BEx99RU5I4O0109P2FW9DN4IU3QX" localSheetId="8" hidden="1">#REF!</definedName>
    <definedName name="BEx99RU5I4O0109P2FW9DN4IU3QX" localSheetId="9" hidden="1">#REF!</definedName>
    <definedName name="BEx99RU5I4O0109P2FW9DN4IU3QX" localSheetId="10" hidden="1">#REF!</definedName>
    <definedName name="BEx99RU5I4O0109P2FW9DN4IU3QX" localSheetId="11" hidden="1">#REF!</definedName>
    <definedName name="BEx99RU5I4O0109P2FW9DN4IU3QX" localSheetId="12" hidden="1">#REF!</definedName>
    <definedName name="BEx99RU5I4O0109P2FW9DN4IU3QX" localSheetId="13" hidden="1">#REF!</definedName>
    <definedName name="BEx99RU5I4O0109P2FW9DN4IU3QX" localSheetId="17" hidden="1">#REF!</definedName>
    <definedName name="BEx99RU5I4O0109P2FW9DN4IU3QX" localSheetId="16" hidden="1">#REF!</definedName>
    <definedName name="BEx99RU5I4O0109P2FW9DN4IU3QX" hidden="1">#REF!</definedName>
    <definedName name="BEx99WBYT2D6UUC1PT7A40ENYID4" localSheetId="19" hidden="1">#REF!</definedName>
    <definedName name="BEx99WBYT2D6UUC1PT7A40ENYID4" localSheetId="27" hidden="1">#REF!</definedName>
    <definedName name="BEx99WBYT2D6UUC1PT7A40ENYID4" localSheetId="18" hidden="1">#REF!</definedName>
    <definedName name="BEx99WBYT2D6UUC1PT7A40ENYID4" localSheetId="30" hidden="1">#REF!</definedName>
    <definedName name="BEx99WBYT2D6UUC1PT7A40ENYID4" localSheetId="4" hidden="1">#REF!</definedName>
    <definedName name="BEx99WBYT2D6UUC1PT7A40ENYID4" localSheetId="14" hidden="1">#REF!</definedName>
    <definedName name="BEx99WBYT2D6UUC1PT7A40ENYID4" localSheetId="6" hidden="1">#REF!</definedName>
    <definedName name="BEx99WBYT2D6UUC1PT7A40ENYID4" localSheetId="7" hidden="1">#REF!</definedName>
    <definedName name="BEx99WBYT2D6UUC1PT7A40ENYID4" localSheetId="8" hidden="1">#REF!</definedName>
    <definedName name="BEx99WBYT2D6UUC1PT7A40ENYID4" localSheetId="9" hidden="1">#REF!</definedName>
    <definedName name="BEx99WBYT2D6UUC1PT7A40ENYID4" localSheetId="10" hidden="1">#REF!</definedName>
    <definedName name="BEx99WBYT2D6UUC1PT7A40ENYID4" localSheetId="11" hidden="1">#REF!</definedName>
    <definedName name="BEx99WBYT2D6UUC1PT7A40ENYID4" localSheetId="12" hidden="1">#REF!</definedName>
    <definedName name="BEx99WBYT2D6UUC1PT7A40ENYID4" localSheetId="13" hidden="1">#REF!</definedName>
    <definedName name="BEx99WBYT2D6UUC1PT7A40ENYID4" localSheetId="17" hidden="1">#REF!</definedName>
    <definedName name="BEx99WBYT2D6UUC1PT7A40ENYID4" localSheetId="16" hidden="1">#REF!</definedName>
    <definedName name="BEx99WBYT2D6UUC1PT7A40ENYID4" hidden="1">#REF!</definedName>
    <definedName name="BEx99WS2X3RTQE9O764SS5G2FPE6" localSheetId="19" hidden="1">#REF!</definedName>
    <definedName name="BEx99WS2X3RTQE9O764SS5G2FPE6" localSheetId="27" hidden="1">#REF!</definedName>
    <definedName name="BEx99WS2X3RTQE9O764SS5G2FPE6" localSheetId="18" hidden="1">#REF!</definedName>
    <definedName name="BEx99WS2X3RTQE9O764SS5G2FPE6" localSheetId="30" hidden="1">#REF!</definedName>
    <definedName name="BEx99WS2X3RTQE9O764SS5G2FPE6" localSheetId="4" hidden="1">#REF!</definedName>
    <definedName name="BEx99WS2X3RTQE9O764SS5G2FPE6" localSheetId="14" hidden="1">#REF!</definedName>
    <definedName name="BEx99WS2X3RTQE9O764SS5G2FPE6" localSheetId="6" hidden="1">#REF!</definedName>
    <definedName name="BEx99WS2X3RTQE9O764SS5G2FPE6" localSheetId="7" hidden="1">#REF!</definedName>
    <definedName name="BEx99WS2X3RTQE9O764SS5G2FPE6" localSheetId="8" hidden="1">#REF!</definedName>
    <definedName name="BEx99WS2X3RTQE9O764SS5G2FPE6" localSheetId="9" hidden="1">#REF!</definedName>
    <definedName name="BEx99WS2X3RTQE9O764SS5G2FPE6" localSheetId="10" hidden="1">#REF!</definedName>
    <definedName name="BEx99WS2X3RTQE9O764SS5G2FPE6" localSheetId="11" hidden="1">#REF!</definedName>
    <definedName name="BEx99WS2X3RTQE9O764SS5G2FPE6" localSheetId="12" hidden="1">#REF!</definedName>
    <definedName name="BEx99WS2X3RTQE9O764SS5G2FPE6" localSheetId="13" hidden="1">#REF!</definedName>
    <definedName name="BEx99WS2X3RTQE9O764SS5G2FPE6" localSheetId="17" hidden="1">#REF!</definedName>
    <definedName name="BEx99WS2X3RTQE9O764SS5G2FPE6" localSheetId="16" hidden="1">#REF!</definedName>
    <definedName name="BEx99WS2X3RTQE9O764SS5G2FPE6" hidden="1">#REF!</definedName>
    <definedName name="BEx99ZRZ4I7FHDPGRAT5VW7NVBPU" localSheetId="19" hidden="1">#REF!</definedName>
    <definedName name="BEx99ZRZ4I7FHDPGRAT5VW7NVBPU" localSheetId="27" hidden="1">#REF!</definedName>
    <definedName name="BEx99ZRZ4I7FHDPGRAT5VW7NVBPU" localSheetId="18" hidden="1">#REF!</definedName>
    <definedName name="BEx99ZRZ4I7FHDPGRAT5VW7NVBPU" localSheetId="30" hidden="1">#REF!</definedName>
    <definedName name="BEx99ZRZ4I7FHDPGRAT5VW7NVBPU" localSheetId="4" hidden="1">#REF!</definedName>
    <definedName name="BEx99ZRZ4I7FHDPGRAT5VW7NVBPU" localSheetId="14" hidden="1">#REF!</definedName>
    <definedName name="BEx99ZRZ4I7FHDPGRAT5VW7NVBPU" localSheetId="6" hidden="1">#REF!</definedName>
    <definedName name="BEx99ZRZ4I7FHDPGRAT5VW7NVBPU" localSheetId="7" hidden="1">#REF!</definedName>
    <definedName name="BEx99ZRZ4I7FHDPGRAT5VW7NVBPU" localSheetId="8" hidden="1">#REF!</definedName>
    <definedName name="BEx99ZRZ4I7FHDPGRAT5VW7NVBPU" localSheetId="9" hidden="1">#REF!</definedName>
    <definedName name="BEx99ZRZ4I7FHDPGRAT5VW7NVBPU" localSheetId="10" hidden="1">#REF!</definedName>
    <definedName name="BEx99ZRZ4I7FHDPGRAT5VW7NVBPU" localSheetId="11" hidden="1">#REF!</definedName>
    <definedName name="BEx99ZRZ4I7FHDPGRAT5VW7NVBPU" localSheetId="12" hidden="1">#REF!</definedName>
    <definedName name="BEx99ZRZ4I7FHDPGRAT5VW7NVBPU" localSheetId="13" hidden="1">#REF!</definedName>
    <definedName name="BEx99ZRZ4I7FHDPGRAT5VW7NVBPU" localSheetId="17" hidden="1">#REF!</definedName>
    <definedName name="BEx99ZRZ4I7FHDPGRAT5VW7NVBPU" localSheetId="16" hidden="1">#REF!</definedName>
    <definedName name="BEx99ZRZ4I7FHDPGRAT5VW7NVBPU" hidden="1">#REF!</definedName>
    <definedName name="BEx9AT5E3ZSHKSOL35O38L8HF9TH" localSheetId="19" hidden="1">#REF!</definedName>
    <definedName name="BEx9AT5E3ZSHKSOL35O38L8HF9TH" localSheetId="27" hidden="1">#REF!</definedName>
    <definedName name="BEx9AT5E3ZSHKSOL35O38L8HF9TH" localSheetId="18" hidden="1">#REF!</definedName>
    <definedName name="BEx9AT5E3ZSHKSOL35O38L8HF9TH" localSheetId="30" hidden="1">#REF!</definedName>
    <definedName name="BEx9AT5E3ZSHKSOL35O38L8HF9TH" localSheetId="4" hidden="1">#REF!</definedName>
    <definedName name="BEx9AT5E3ZSHKSOL35O38L8HF9TH" localSheetId="14" hidden="1">#REF!</definedName>
    <definedName name="BEx9AT5E3ZSHKSOL35O38L8HF9TH" localSheetId="6" hidden="1">#REF!</definedName>
    <definedName name="BEx9AT5E3ZSHKSOL35O38L8HF9TH" localSheetId="7" hidden="1">#REF!</definedName>
    <definedName name="BEx9AT5E3ZSHKSOL35O38L8HF9TH" localSheetId="8" hidden="1">#REF!</definedName>
    <definedName name="BEx9AT5E3ZSHKSOL35O38L8HF9TH" localSheetId="9" hidden="1">#REF!</definedName>
    <definedName name="BEx9AT5E3ZSHKSOL35O38L8HF9TH" localSheetId="10" hidden="1">#REF!</definedName>
    <definedName name="BEx9AT5E3ZSHKSOL35O38L8HF9TH" localSheetId="11" hidden="1">#REF!</definedName>
    <definedName name="BEx9AT5E3ZSHKSOL35O38L8HF9TH" localSheetId="12" hidden="1">#REF!</definedName>
    <definedName name="BEx9AT5E3ZSHKSOL35O38L8HF9TH" localSheetId="13" hidden="1">#REF!</definedName>
    <definedName name="BEx9AT5E3ZSHKSOL35O38L8HF9TH" localSheetId="17" hidden="1">#REF!</definedName>
    <definedName name="BEx9AT5E3ZSHKSOL35O38L8HF9TH" localSheetId="16" hidden="1">#REF!</definedName>
    <definedName name="BEx9AT5E3ZSHKSOL35O38L8HF9TH" hidden="1">#REF!</definedName>
    <definedName name="BEx9ATW9WB5CNKQR5HKK7Y2GHYGR" localSheetId="19" hidden="1">#REF!</definedName>
    <definedName name="BEx9ATW9WB5CNKQR5HKK7Y2GHYGR" localSheetId="27" hidden="1">#REF!</definedName>
    <definedName name="BEx9ATW9WB5CNKQR5HKK7Y2GHYGR" localSheetId="18" hidden="1">#REF!</definedName>
    <definedName name="BEx9ATW9WB5CNKQR5HKK7Y2GHYGR" localSheetId="30" hidden="1">#REF!</definedName>
    <definedName name="BEx9ATW9WB5CNKQR5HKK7Y2GHYGR" localSheetId="4" hidden="1">#REF!</definedName>
    <definedName name="BEx9ATW9WB5CNKQR5HKK7Y2GHYGR" localSheetId="14" hidden="1">#REF!</definedName>
    <definedName name="BEx9ATW9WB5CNKQR5HKK7Y2GHYGR" localSheetId="6" hidden="1">#REF!</definedName>
    <definedName name="BEx9ATW9WB5CNKQR5HKK7Y2GHYGR" localSheetId="7" hidden="1">#REF!</definedName>
    <definedName name="BEx9ATW9WB5CNKQR5HKK7Y2GHYGR" localSheetId="8" hidden="1">#REF!</definedName>
    <definedName name="BEx9ATW9WB5CNKQR5HKK7Y2GHYGR" localSheetId="9" hidden="1">#REF!</definedName>
    <definedName name="BEx9ATW9WB5CNKQR5HKK7Y2GHYGR" localSheetId="10" hidden="1">#REF!</definedName>
    <definedName name="BEx9ATW9WB5CNKQR5HKK7Y2GHYGR" localSheetId="11" hidden="1">#REF!</definedName>
    <definedName name="BEx9ATW9WB5CNKQR5HKK7Y2GHYGR" localSheetId="12" hidden="1">#REF!</definedName>
    <definedName name="BEx9ATW9WB5CNKQR5HKK7Y2GHYGR" localSheetId="13" hidden="1">#REF!</definedName>
    <definedName name="BEx9ATW9WB5CNKQR5HKK7Y2GHYGR" localSheetId="17" hidden="1">#REF!</definedName>
    <definedName name="BEx9ATW9WB5CNKQR5HKK7Y2GHYGR" localSheetId="16" hidden="1">#REF!</definedName>
    <definedName name="BEx9ATW9WB5CNKQR5HKK7Y2GHYGR" hidden="1">#REF!</definedName>
    <definedName name="BEx9AV8W1FAWF5BHATYEN47X12JN" localSheetId="19" hidden="1">#REF!</definedName>
    <definedName name="BEx9AV8W1FAWF5BHATYEN47X12JN" localSheetId="27" hidden="1">#REF!</definedName>
    <definedName name="BEx9AV8W1FAWF5BHATYEN47X12JN" localSheetId="18" hidden="1">#REF!</definedName>
    <definedName name="BEx9AV8W1FAWF5BHATYEN47X12JN" localSheetId="30" hidden="1">#REF!</definedName>
    <definedName name="BEx9AV8W1FAWF5BHATYEN47X12JN" localSheetId="4" hidden="1">#REF!</definedName>
    <definedName name="BEx9AV8W1FAWF5BHATYEN47X12JN" localSheetId="14" hidden="1">#REF!</definedName>
    <definedName name="BEx9AV8W1FAWF5BHATYEN47X12JN" localSheetId="6" hidden="1">#REF!</definedName>
    <definedName name="BEx9AV8W1FAWF5BHATYEN47X12JN" localSheetId="7" hidden="1">#REF!</definedName>
    <definedName name="BEx9AV8W1FAWF5BHATYEN47X12JN" localSheetId="8" hidden="1">#REF!</definedName>
    <definedName name="BEx9AV8W1FAWF5BHATYEN47X12JN" localSheetId="9" hidden="1">#REF!</definedName>
    <definedName name="BEx9AV8W1FAWF5BHATYEN47X12JN" localSheetId="10" hidden="1">#REF!</definedName>
    <definedName name="BEx9AV8W1FAWF5BHATYEN47X12JN" localSheetId="11" hidden="1">#REF!</definedName>
    <definedName name="BEx9AV8W1FAWF5BHATYEN47X12JN" localSheetId="12" hidden="1">#REF!</definedName>
    <definedName name="BEx9AV8W1FAWF5BHATYEN47X12JN" localSheetId="13" hidden="1">#REF!</definedName>
    <definedName name="BEx9AV8W1FAWF5BHATYEN47X12JN" localSheetId="17" hidden="1">#REF!</definedName>
    <definedName name="BEx9AV8W1FAWF5BHATYEN47X12JN" localSheetId="16" hidden="1">#REF!</definedName>
    <definedName name="BEx9AV8W1FAWF5BHATYEN47X12JN" hidden="1">#REF!</definedName>
    <definedName name="BEx9B8A5186FNTQQNLIO5LK02ABI" localSheetId="19" hidden="1">#REF!</definedName>
    <definedName name="BEx9B8A5186FNTQQNLIO5LK02ABI" localSheetId="27" hidden="1">#REF!</definedName>
    <definedName name="BEx9B8A5186FNTQQNLIO5LK02ABI" localSheetId="18" hidden="1">#REF!</definedName>
    <definedName name="BEx9B8A5186FNTQQNLIO5LK02ABI" localSheetId="30" hidden="1">#REF!</definedName>
    <definedName name="BEx9B8A5186FNTQQNLIO5LK02ABI" localSheetId="4" hidden="1">#REF!</definedName>
    <definedName name="BEx9B8A5186FNTQQNLIO5LK02ABI" localSheetId="14" hidden="1">#REF!</definedName>
    <definedName name="BEx9B8A5186FNTQQNLIO5LK02ABI" localSheetId="6" hidden="1">#REF!</definedName>
    <definedName name="BEx9B8A5186FNTQQNLIO5LK02ABI" localSheetId="7" hidden="1">#REF!</definedName>
    <definedName name="BEx9B8A5186FNTQQNLIO5LK02ABI" localSheetId="8" hidden="1">#REF!</definedName>
    <definedName name="BEx9B8A5186FNTQQNLIO5LK02ABI" localSheetId="9" hidden="1">#REF!</definedName>
    <definedName name="BEx9B8A5186FNTQQNLIO5LK02ABI" localSheetId="10" hidden="1">#REF!</definedName>
    <definedName name="BEx9B8A5186FNTQQNLIO5LK02ABI" localSheetId="11" hidden="1">#REF!</definedName>
    <definedName name="BEx9B8A5186FNTQQNLIO5LK02ABI" localSheetId="12" hidden="1">#REF!</definedName>
    <definedName name="BEx9B8A5186FNTQQNLIO5LK02ABI" localSheetId="13" hidden="1">#REF!</definedName>
    <definedName name="BEx9B8A5186FNTQQNLIO5LK02ABI" localSheetId="17" hidden="1">#REF!</definedName>
    <definedName name="BEx9B8A5186FNTQQNLIO5LK02ABI" localSheetId="16" hidden="1">#REF!</definedName>
    <definedName name="BEx9B8A5186FNTQQNLIO5LK02ABI" hidden="1">#REF!</definedName>
    <definedName name="BEx9B8VR20E2CILU4CDQUQQ9ONXK" localSheetId="19" hidden="1">#REF!</definedName>
    <definedName name="BEx9B8VR20E2CILU4CDQUQQ9ONXK" localSheetId="27" hidden="1">#REF!</definedName>
    <definedName name="BEx9B8VR20E2CILU4CDQUQQ9ONXK" localSheetId="18" hidden="1">#REF!</definedName>
    <definedName name="BEx9B8VR20E2CILU4CDQUQQ9ONXK" localSheetId="30" hidden="1">#REF!</definedName>
    <definedName name="BEx9B8VR20E2CILU4CDQUQQ9ONXK" localSheetId="4" hidden="1">#REF!</definedName>
    <definedName name="BEx9B8VR20E2CILU4CDQUQQ9ONXK" localSheetId="14" hidden="1">#REF!</definedName>
    <definedName name="BEx9B8VR20E2CILU4CDQUQQ9ONXK" localSheetId="6" hidden="1">#REF!</definedName>
    <definedName name="BEx9B8VR20E2CILU4CDQUQQ9ONXK" localSheetId="7" hidden="1">#REF!</definedName>
    <definedName name="BEx9B8VR20E2CILU4CDQUQQ9ONXK" localSheetId="8" hidden="1">#REF!</definedName>
    <definedName name="BEx9B8VR20E2CILU4CDQUQQ9ONXK" localSheetId="9" hidden="1">#REF!</definedName>
    <definedName name="BEx9B8VR20E2CILU4CDQUQQ9ONXK" localSheetId="10" hidden="1">#REF!</definedName>
    <definedName name="BEx9B8VR20E2CILU4CDQUQQ9ONXK" localSheetId="11" hidden="1">#REF!</definedName>
    <definedName name="BEx9B8VR20E2CILU4CDQUQQ9ONXK" localSheetId="12" hidden="1">#REF!</definedName>
    <definedName name="BEx9B8VR20E2CILU4CDQUQQ9ONXK" localSheetId="13" hidden="1">#REF!</definedName>
    <definedName name="BEx9B8VR20E2CILU4CDQUQQ9ONXK" localSheetId="17" hidden="1">#REF!</definedName>
    <definedName name="BEx9B8VR20E2CILU4CDQUQQ9ONXK" localSheetId="16" hidden="1">#REF!</definedName>
    <definedName name="BEx9B8VR20E2CILU4CDQUQQ9ONXK" hidden="1">#REF!</definedName>
    <definedName name="BEx9B917EUP13X6FQ3NPQL76XM5V" localSheetId="19" hidden="1">#REF!</definedName>
    <definedName name="BEx9B917EUP13X6FQ3NPQL76XM5V" localSheetId="27" hidden="1">#REF!</definedName>
    <definedName name="BEx9B917EUP13X6FQ3NPQL76XM5V" localSheetId="18" hidden="1">#REF!</definedName>
    <definedName name="BEx9B917EUP13X6FQ3NPQL76XM5V" localSheetId="30" hidden="1">#REF!</definedName>
    <definedName name="BEx9B917EUP13X6FQ3NPQL76XM5V" localSheetId="4" hidden="1">#REF!</definedName>
    <definedName name="BEx9B917EUP13X6FQ3NPQL76XM5V" localSheetId="14" hidden="1">#REF!</definedName>
    <definedName name="BEx9B917EUP13X6FQ3NPQL76XM5V" localSheetId="6" hidden="1">#REF!</definedName>
    <definedName name="BEx9B917EUP13X6FQ3NPQL76XM5V" localSheetId="7" hidden="1">#REF!</definedName>
    <definedName name="BEx9B917EUP13X6FQ3NPQL76XM5V" localSheetId="8" hidden="1">#REF!</definedName>
    <definedName name="BEx9B917EUP13X6FQ3NPQL76XM5V" localSheetId="9" hidden="1">#REF!</definedName>
    <definedName name="BEx9B917EUP13X6FQ3NPQL76XM5V" localSheetId="10" hidden="1">#REF!</definedName>
    <definedName name="BEx9B917EUP13X6FQ3NPQL76XM5V" localSheetId="11" hidden="1">#REF!</definedName>
    <definedName name="BEx9B917EUP13X6FQ3NPQL76XM5V" localSheetId="12" hidden="1">#REF!</definedName>
    <definedName name="BEx9B917EUP13X6FQ3NPQL76XM5V" localSheetId="13" hidden="1">#REF!</definedName>
    <definedName name="BEx9B917EUP13X6FQ3NPQL76XM5V" localSheetId="17" hidden="1">#REF!</definedName>
    <definedName name="BEx9B917EUP13X6FQ3NPQL76XM5V" localSheetId="16" hidden="1">#REF!</definedName>
    <definedName name="BEx9B917EUP13X6FQ3NPQL76XM5V" hidden="1">#REF!</definedName>
    <definedName name="BEx9BAJ5WYEQ623HUT9NNCMP3RUG" localSheetId="19" hidden="1">#REF!</definedName>
    <definedName name="BEx9BAJ5WYEQ623HUT9NNCMP3RUG" localSheetId="27" hidden="1">#REF!</definedName>
    <definedName name="BEx9BAJ5WYEQ623HUT9NNCMP3RUG" localSheetId="18" hidden="1">#REF!</definedName>
    <definedName name="BEx9BAJ5WYEQ623HUT9NNCMP3RUG" localSheetId="30" hidden="1">#REF!</definedName>
    <definedName name="BEx9BAJ5WYEQ623HUT9NNCMP3RUG" localSheetId="4" hidden="1">#REF!</definedName>
    <definedName name="BEx9BAJ5WYEQ623HUT9NNCMP3RUG" localSheetId="14" hidden="1">#REF!</definedName>
    <definedName name="BEx9BAJ5WYEQ623HUT9NNCMP3RUG" localSheetId="6" hidden="1">#REF!</definedName>
    <definedName name="BEx9BAJ5WYEQ623HUT9NNCMP3RUG" localSheetId="7" hidden="1">#REF!</definedName>
    <definedName name="BEx9BAJ5WYEQ623HUT9NNCMP3RUG" localSheetId="8" hidden="1">#REF!</definedName>
    <definedName name="BEx9BAJ5WYEQ623HUT9NNCMP3RUG" localSheetId="9" hidden="1">#REF!</definedName>
    <definedName name="BEx9BAJ5WYEQ623HUT9NNCMP3RUG" localSheetId="10" hidden="1">#REF!</definedName>
    <definedName name="BEx9BAJ5WYEQ623HUT9NNCMP3RUG" localSheetId="11" hidden="1">#REF!</definedName>
    <definedName name="BEx9BAJ5WYEQ623HUT9NNCMP3RUG" localSheetId="12" hidden="1">#REF!</definedName>
    <definedName name="BEx9BAJ5WYEQ623HUT9NNCMP3RUG" localSheetId="13" hidden="1">#REF!</definedName>
    <definedName name="BEx9BAJ5WYEQ623HUT9NNCMP3RUG" localSheetId="17" hidden="1">#REF!</definedName>
    <definedName name="BEx9BAJ5WYEQ623HUT9NNCMP3RUG" localSheetId="16" hidden="1">#REF!</definedName>
    <definedName name="BEx9BAJ5WYEQ623HUT9NNCMP3RUG" hidden="1">#REF!</definedName>
    <definedName name="BEx9BE9Z7EFJCFDYJJOY5KFTGDF4" localSheetId="19" hidden="1">#REF!</definedName>
    <definedName name="BEx9BE9Z7EFJCFDYJJOY5KFTGDF4" localSheetId="27" hidden="1">#REF!</definedName>
    <definedName name="BEx9BE9Z7EFJCFDYJJOY5KFTGDF4" localSheetId="18" hidden="1">#REF!</definedName>
    <definedName name="BEx9BE9Z7EFJCFDYJJOY5KFTGDF4" localSheetId="30" hidden="1">#REF!</definedName>
    <definedName name="BEx9BE9Z7EFJCFDYJJOY5KFTGDF4" localSheetId="4" hidden="1">#REF!</definedName>
    <definedName name="BEx9BE9Z7EFJCFDYJJOY5KFTGDF4" localSheetId="14" hidden="1">#REF!</definedName>
    <definedName name="BEx9BE9Z7EFJCFDYJJOY5KFTGDF4" localSheetId="6" hidden="1">#REF!</definedName>
    <definedName name="BEx9BE9Z7EFJCFDYJJOY5KFTGDF4" localSheetId="7" hidden="1">#REF!</definedName>
    <definedName name="BEx9BE9Z7EFJCFDYJJOY5KFTGDF4" localSheetId="8" hidden="1">#REF!</definedName>
    <definedName name="BEx9BE9Z7EFJCFDYJJOY5KFTGDF4" localSheetId="9" hidden="1">#REF!</definedName>
    <definedName name="BEx9BE9Z7EFJCFDYJJOY5KFTGDF4" localSheetId="10" hidden="1">#REF!</definedName>
    <definedName name="BEx9BE9Z7EFJCFDYJJOY5KFTGDF4" localSheetId="11" hidden="1">#REF!</definedName>
    <definedName name="BEx9BE9Z7EFJCFDYJJOY5KFTGDF4" localSheetId="12" hidden="1">#REF!</definedName>
    <definedName name="BEx9BE9Z7EFJCFDYJJOY5KFTGDF4" localSheetId="13" hidden="1">#REF!</definedName>
    <definedName name="BEx9BE9Z7EFJCFDYJJOY5KFTGDF4" localSheetId="17" hidden="1">#REF!</definedName>
    <definedName name="BEx9BE9Z7EFJCFDYJJOY5KFTGDF4" localSheetId="16" hidden="1">#REF!</definedName>
    <definedName name="BEx9BE9Z7EFJCFDYJJOY5KFTGDF4" hidden="1">#REF!</definedName>
    <definedName name="BEx9BSIJN2O0MG8CXAMCAOADEMTO" localSheetId="19" hidden="1">#REF!</definedName>
    <definedName name="BEx9BSIJN2O0MG8CXAMCAOADEMTO" localSheetId="27" hidden="1">#REF!</definedName>
    <definedName name="BEx9BSIJN2O0MG8CXAMCAOADEMTO" localSheetId="18" hidden="1">#REF!</definedName>
    <definedName name="BEx9BSIJN2O0MG8CXAMCAOADEMTO" localSheetId="30" hidden="1">#REF!</definedName>
    <definedName name="BEx9BSIJN2O0MG8CXAMCAOADEMTO" localSheetId="4" hidden="1">#REF!</definedName>
    <definedName name="BEx9BSIJN2O0MG8CXAMCAOADEMTO" localSheetId="14" hidden="1">#REF!</definedName>
    <definedName name="BEx9BSIJN2O0MG8CXAMCAOADEMTO" localSheetId="6" hidden="1">#REF!</definedName>
    <definedName name="BEx9BSIJN2O0MG8CXAMCAOADEMTO" localSheetId="7" hidden="1">#REF!</definedName>
    <definedName name="BEx9BSIJN2O0MG8CXAMCAOADEMTO" localSheetId="8" hidden="1">#REF!</definedName>
    <definedName name="BEx9BSIJN2O0MG8CXAMCAOADEMTO" localSheetId="9" hidden="1">#REF!</definedName>
    <definedName name="BEx9BSIJN2O0MG8CXAMCAOADEMTO" localSheetId="10" hidden="1">#REF!</definedName>
    <definedName name="BEx9BSIJN2O0MG8CXAMCAOADEMTO" localSheetId="11" hidden="1">#REF!</definedName>
    <definedName name="BEx9BSIJN2O0MG8CXAMCAOADEMTO" localSheetId="12" hidden="1">#REF!</definedName>
    <definedName name="BEx9BSIJN2O0MG8CXAMCAOADEMTO" localSheetId="13" hidden="1">#REF!</definedName>
    <definedName name="BEx9BSIJN2O0MG8CXAMCAOADEMTO" localSheetId="17" hidden="1">#REF!</definedName>
    <definedName name="BEx9BSIJN2O0MG8CXAMCAOADEMTO" localSheetId="16" hidden="1">#REF!</definedName>
    <definedName name="BEx9BSIJN2O0MG8CXAMCAOADEMTO" hidden="1">#REF!</definedName>
    <definedName name="BEx9BU0BBJO3ITPCO4T9FIVEVJY7" localSheetId="19" hidden="1">#REF!</definedName>
    <definedName name="BEx9BU0BBJO3ITPCO4T9FIVEVJY7" localSheetId="27" hidden="1">#REF!</definedName>
    <definedName name="BEx9BU0BBJO3ITPCO4T9FIVEVJY7" localSheetId="18" hidden="1">#REF!</definedName>
    <definedName name="BEx9BU0BBJO3ITPCO4T9FIVEVJY7" localSheetId="30" hidden="1">#REF!</definedName>
    <definedName name="BEx9BU0BBJO3ITPCO4T9FIVEVJY7" localSheetId="4" hidden="1">#REF!</definedName>
    <definedName name="BEx9BU0BBJO3ITPCO4T9FIVEVJY7" localSheetId="14" hidden="1">#REF!</definedName>
    <definedName name="BEx9BU0BBJO3ITPCO4T9FIVEVJY7" localSheetId="6" hidden="1">#REF!</definedName>
    <definedName name="BEx9BU0BBJO3ITPCO4T9FIVEVJY7" localSheetId="7" hidden="1">#REF!</definedName>
    <definedName name="BEx9BU0BBJO3ITPCO4T9FIVEVJY7" localSheetId="8" hidden="1">#REF!</definedName>
    <definedName name="BEx9BU0BBJO3ITPCO4T9FIVEVJY7" localSheetId="9" hidden="1">#REF!</definedName>
    <definedName name="BEx9BU0BBJO3ITPCO4T9FIVEVJY7" localSheetId="10" hidden="1">#REF!</definedName>
    <definedName name="BEx9BU0BBJO3ITPCO4T9FIVEVJY7" localSheetId="11" hidden="1">#REF!</definedName>
    <definedName name="BEx9BU0BBJO3ITPCO4T9FIVEVJY7" localSheetId="12" hidden="1">#REF!</definedName>
    <definedName name="BEx9BU0BBJO3ITPCO4T9FIVEVJY7" localSheetId="13" hidden="1">#REF!</definedName>
    <definedName name="BEx9BU0BBJO3ITPCO4T9FIVEVJY7" localSheetId="17" hidden="1">#REF!</definedName>
    <definedName name="BEx9BU0BBJO3ITPCO4T9FIVEVJY7" localSheetId="16" hidden="1">#REF!</definedName>
    <definedName name="BEx9BU0BBJO3ITPCO4T9FIVEVJY7" hidden="1">#REF!</definedName>
    <definedName name="BEx9BYSYW7QCPXS2NAVLFAU5Y2Z2" localSheetId="19" hidden="1">#REF!</definedName>
    <definedName name="BEx9BYSYW7QCPXS2NAVLFAU5Y2Z2" localSheetId="27" hidden="1">#REF!</definedName>
    <definedName name="BEx9BYSYW7QCPXS2NAVLFAU5Y2Z2" localSheetId="18" hidden="1">#REF!</definedName>
    <definedName name="BEx9BYSYW7QCPXS2NAVLFAU5Y2Z2" localSheetId="30" hidden="1">#REF!</definedName>
    <definedName name="BEx9BYSYW7QCPXS2NAVLFAU5Y2Z2" localSheetId="4" hidden="1">#REF!</definedName>
    <definedName name="BEx9BYSYW7QCPXS2NAVLFAU5Y2Z2" localSheetId="14" hidden="1">#REF!</definedName>
    <definedName name="BEx9BYSYW7QCPXS2NAVLFAU5Y2Z2" localSheetId="6" hidden="1">#REF!</definedName>
    <definedName name="BEx9BYSYW7QCPXS2NAVLFAU5Y2Z2" localSheetId="7" hidden="1">#REF!</definedName>
    <definedName name="BEx9BYSYW7QCPXS2NAVLFAU5Y2Z2" localSheetId="8" hidden="1">#REF!</definedName>
    <definedName name="BEx9BYSYW7QCPXS2NAVLFAU5Y2Z2" localSheetId="9" hidden="1">#REF!</definedName>
    <definedName name="BEx9BYSYW7QCPXS2NAVLFAU5Y2Z2" localSheetId="10" hidden="1">#REF!</definedName>
    <definedName name="BEx9BYSYW7QCPXS2NAVLFAU5Y2Z2" localSheetId="11" hidden="1">#REF!</definedName>
    <definedName name="BEx9BYSYW7QCPXS2NAVLFAU5Y2Z2" localSheetId="12" hidden="1">#REF!</definedName>
    <definedName name="BEx9BYSYW7QCPXS2NAVLFAU5Y2Z2" localSheetId="13" hidden="1">#REF!</definedName>
    <definedName name="BEx9BYSYW7QCPXS2NAVLFAU5Y2Z2" localSheetId="17" hidden="1">#REF!</definedName>
    <definedName name="BEx9BYSYW7QCPXS2NAVLFAU5Y2Z2" localSheetId="16" hidden="1">#REF!</definedName>
    <definedName name="BEx9BYSYW7QCPXS2NAVLFAU5Y2Z2" hidden="1">#REF!</definedName>
    <definedName name="BEx9C590HJ2O31IWJB73C1HR74AI" localSheetId="19" hidden="1">#REF!</definedName>
    <definedName name="BEx9C590HJ2O31IWJB73C1HR74AI" localSheetId="27" hidden="1">#REF!</definedName>
    <definedName name="BEx9C590HJ2O31IWJB73C1HR74AI" localSheetId="18" hidden="1">#REF!</definedName>
    <definedName name="BEx9C590HJ2O31IWJB73C1HR74AI" localSheetId="30" hidden="1">#REF!</definedName>
    <definedName name="BEx9C590HJ2O31IWJB73C1HR74AI" localSheetId="4" hidden="1">#REF!</definedName>
    <definedName name="BEx9C590HJ2O31IWJB73C1HR74AI" localSheetId="14" hidden="1">#REF!</definedName>
    <definedName name="BEx9C590HJ2O31IWJB73C1HR74AI" localSheetId="6" hidden="1">#REF!</definedName>
    <definedName name="BEx9C590HJ2O31IWJB73C1HR74AI" localSheetId="7" hidden="1">#REF!</definedName>
    <definedName name="BEx9C590HJ2O31IWJB73C1HR74AI" localSheetId="8" hidden="1">#REF!</definedName>
    <definedName name="BEx9C590HJ2O31IWJB73C1HR74AI" localSheetId="9" hidden="1">#REF!</definedName>
    <definedName name="BEx9C590HJ2O31IWJB73C1HR74AI" localSheetId="10" hidden="1">#REF!</definedName>
    <definedName name="BEx9C590HJ2O31IWJB73C1HR74AI" localSheetId="11" hidden="1">#REF!</definedName>
    <definedName name="BEx9C590HJ2O31IWJB73C1HR74AI" localSheetId="12" hidden="1">#REF!</definedName>
    <definedName name="BEx9C590HJ2O31IWJB73C1HR74AI" localSheetId="13" hidden="1">#REF!</definedName>
    <definedName name="BEx9C590HJ2O31IWJB73C1HR74AI" localSheetId="17" hidden="1">#REF!</definedName>
    <definedName name="BEx9C590HJ2O31IWJB73C1HR74AI" localSheetId="16" hidden="1">#REF!</definedName>
    <definedName name="BEx9C590HJ2O31IWJB73C1HR74AI" hidden="1">#REF!</definedName>
    <definedName name="BEx9CCQRMYYOGIOYTOM73VKDIPS1" localSheetId="19" hidden="1">#REF!</definedName>
    <definedName name="BEx9CCQRMYYOGIOYTOM73VKDIPS1" localSheetId="27" hidden="1">#REF!</definedName>
    <definedName name="BEx9CCQRMYYOGIOYTOM73VKDIPS1" localSheetId="18" hidden="1">#REF!</definedName>
    <definedName name="BEx9CCQRMYYOGIOYTOM73VKDIPS1" localSheetId="30" hidden="1">#REF!</definedName>
    <definedName name="BEx9CCQRMYYOGIOYTOM73VKDIPS1" localSheetId="4" hidden="1">#REF!</definedName>
    <definedName name="BEx9CCQRMYYOGIOYTOM73VKDIPS1" localSheetId="14" hidden="1">#REF!</definedName>
    <definedName name="BEx9CCQRMYYOGIOYTOM73VKDIPS1" localSheetId="6" hidden="1">#REF!</definedName>
    <definedName name="BEx9CCQRMYYOGIOYTOM73VKDIPS1" localSheetId="7" hidden="1">#REF!</definedName>
    <definedName name="BEx9CCQRMYYOGIOYTOM73VKDIPS1" localSheetId="8" hidden="1">#REF!</definedName>
    <definedName name="BEx9CCQRMYYOGIOYTOM73VKDIPS1" localSheetId="9" hidden="1">#REF!</definedName>
    <definedName name="BEx9CCQRMYYOGIOYTOM73VKDIPS1" localSheetId="10" hidden="1">#REF!</definedName>
    <definedName name="BEx9CCQRMYYOGIOYTOM73VKDIPS1" localSheetId="11" hidden="1">#REF!</definedName>
    <definedName name="BEx9CCQRMYYOGIOYTOM73VKDIPS1" localSheetId="12" hidden="1">#REF!</definedName>
    <definedName name="BEx9CCQRMYYOGIOYTOM73VKDIPS1" localSheetId="13" hidden="1">#REF!</definedName>
    <definedName name="BEx9CCQRMYYOGIOYTOM73VKDIPS1" localSheetId="17" hidden="1">#REF!</definedName>
    <definedName name="BEx9CCQRMYYOGIOYTOM73VKDIPS1" localSheetId="16" hidden="1">#REF!</definedName>
    <definedName name="BEx9CCQRMYYOGIOYTOM73VKDIPS1" hidden="1">#REF!</definedName>
    <definedName name="BEx9CM6JVXIG9S6EAZMR899UW190" localSheetId="19" hidden="1">#REF!</definedName>
    <definedName name="BEx9CM6JVXIG9S6EAZMR899UW190" localSheetId="27" hidden="1">#REF!</definedName>
    <definedName name="BEx9CM6JVXIG9S6EAZMR899UW190" localSheetId="18" hidden="1">#REF!</definedName>
    <definedName name="BEx9CM6JVXIG9S6EAZMR899UW190" localSheetId="30" hidden="1">#REF!</definedName>
    <definedName name="BEx9CM6JVXIG9S6EAZMR899UW190" localSheetId="4" hidden="1">#REF!</definedName>
    <definedName name="BEx9CM6JVXIG9S6EAZMR899UW190" localSheetId="14" hidden="1">#REF!</definedName>
    <definedName name="BEx9CM6JVXIG9S6EAZMR899UW190" localSheetId="6" hidden="1">#REF!</definedName>
    <definedName name="BEx9CM6JVXIG9S6EAZMR899UW190" localSheetId="7" hidden="1">#REF!</definedName>
    <definedName name="BEx9CM6JVXIG9S6EAZMR899UW190" localSheetId="8" hidden="1">#REF!</definedName>
    <definedName name="BEx9CM6JVXIG9S6EAZMR899UW190" localSheetId="9" hidden="1">#REF!</definedName>
    <definedName name="BEx9CM6JVXIG9S6EAZMR899UW190" localSheetId="10" hidden="1">#REF!</definedName>
    <definedName name="BEx9CM6JVXIG9S6EAZMR899UW190" localSheetId="11" hidden="1">#REF!</definedName>
    <definedName name="BEx9CM6JVXIG9S6EAZMR899UW190" localSheetId="12" hidden="1">#REF!</definedName>
    <definedName name="BEx9CM6JVXIG9S6EAZMR899UW190" localSheetId="13" hidden="1">#REF!</definedName>
    <definedName name="BEx9CM6JVXIG9S6EAZMR899UW190" localSheetId="17" hidden="1">#REF!</definedName>
    <definedName name="BEx9CM6JVXIG9S6EAZMR899UW190" localSheetId="16" hidden="1">#REF!</definedName>
    <definedName name="BEx9CM6JVXIG9S6EAZMR899UW190" hidden="1">#REF!</definedName>
    <definedName name="BEx9D160NRGTDVT2ML4H9A7UKR4T" localSheetId="19" hidden="1">#REF!</definedName>
    <definedName name="BEx9D160NRGTDVT2ML4H9A7UKR4T" localSheetId="27" hidden="1">#REF!</definedName>
    <definedName name="BEx9D160NRGTDVT2ML4H9A7UKR4T" localSheetId="18" hidden="1">#REF!</definedName>
    <definedName name="BEx9D160NRGTDVT2ML4H9A7UKR4T" localSheetId="30" hidden="1">#REF!</definedName>
    <definedName name="BEx9D160NRGTDVT2ML4H9A7UKR4T" localSheetId="4" hidden="1">#REF!</definedName>
    <definedName name="BEx9D160NRGTDVT2ML4H9A7UKR4T" localSheetId="14" hidden="1">#REF!</definedName>
    <definedName name="BEx9D160NRGTDVT2ML4H9A7UKR4T" localSheetId="6" hidden="1">#REF!</definedName>
    <definedName name="BEx9D160NRGTDVT2ML4H9A7UKR4T" localSheetId="7" hidden="1">#REF!</definedName>
    <definedName name="BEx9D160NRGTDVT2ML4H9A7UKR4T" localSheetId="8" hidden="1">#REF!</definedName>
    <definedName name="BEx9D160NRGTDVT2ML4H9A7UKR4T" localSheetId="9" hidden="1">#REF!</definedName>
    <definedName name="BEx9D160NRGTDVT2ML4H9A7UKR4T" localSheetId="10" hidden="1">#REF!</definedName>
    <definedName name="BEx9D160NRGTDVT2ML4H9A7UKR4T" localSheetId="11" hidden="1">#REF!</definedName>
    <definedName name="BEx9D160NRGTDVT2ML4H9A7UKR4T" localSheetId="12" hidden="1">#REF!</definedName>
    <definedName name="BEx9D160NRGTDVT2ML4H9A7UKR4T" localSheetId="13" hidden="1">#REF!</definedName>
    <definedName name="BEx9D160NRGTDVT2ML4H9A7UKR4T" localSheetId="17" hidden="1">#REF!</definedName>
    <definedName name="BEx9D160NRGTDVT2ML4H9A7UKR4T" localSheetId="16" hidden="1">#REF!</definedName>
    <definedName name="BEx9D160NRGTDVT2ML4H9A7UKR4T" hidden="1">#REF!</definedName>
    <definedName name="BEx9D1BC9FT19KY0INAABNDBAMR1" localSheetId="19" hidden="1">#REF!</definedName>
    <definedName name="BEx9D1BC9FT19KY0INAABNDBAMR1" localSheetId="27" hidden="1">#REF!</definedName>
    <definedName name="BEx9D1BC9FT19KY0INAABNDBAMR1" localSheetId="18" hidden="1">#REF!</definedName>
    <definedName name="BEx9D1BC9FT19KY0INAABNDBAMR1" localSheetId="30" hidden="1">#REF!</definedName>
    <definedName name="BEx9D1BC9FT19KY0INAABNDBAMR1" localSheetId="4" hidden="1">#REF!</definedName>
    <definedName name="BEx9D1BC9FT19KY0INAABNDBAMR1" localSheetId="14" hidden="1">#REF!</definedName>
    <definedName name="BEx9D1BC9FT19KY0INAABNDBAMR1" localSheetId="6" hidden="1">#REF!</definedName>
    <definedName name="BEx9D1BC9FT19KY0INAABNDBAMR1" localSheetId="7" hidden="1">#REF!</definedName>
    <definedName name="BEx9D1BC9FT19KY0INAABNDBAMR1" localSheetId="8" hidden="1">#REF!</definedName>
    <definedName name="BEx9D1BC9FT19KY0INAABNDBAMR1" localSheetId="9" hidden="1">#REF!</definedName>
    <definedName name="BEx9D1BC9FT19KY0INAABNDBAMR1" localSheetId="10" hidden="1">#REF!</definedName>
    <definedName name="BEx9D1BC9FT19KY0INAABNDBAMR1" localSheetId="11" hidden="1">#REF!</definedName>
    <definedName name="BEx9D1BC9FT19KY0INAABNDBAMR1" localSheetId="12" hidden="1">#REF!</definedName>
    <definedName name="BEx9D1BC9FT19KY0INAABNDBAMR1" localSheetId="13" hidden="1">#REF!</definedName>
    <definedName name="BEx9D1BC9FT19KY0INAABNDBAMR1" localSheetId="17" hidden="1">#REF!</definedName>
    <definedName name="BEx9D1BC9FT19KY0INAABNDBAMR1" localSheetId="16" hidden="1">#REF!</definedName>
    <definedName name="BEx9D1BC9FT19KY0INAABNDBAMR1" hidden="1">#REF!</definedName>
    <definedName name="BEx9D1MB15VSARB7IKBMZYU0JJBI" localSheetId="19" hidden="1">#REF!</definedName>
    <definedName name="BEx9D1MB15VSARB7IKBMZYU0JJBI" localSheetId="27" hidden="1">#REF!</definedName>
    <definedName name="BEx9D1MB15VSARB7IKBMZYU0JJBI" localSheetId="18" hidden="1">#REF!</definedName>
    <definedName name="BEx9D1MB15VSARB7IKBMZYU0JJBI" localSheetId="30" hidden="1">#REF!</definedName>
    <definedName name="BEx9D1MB15VSARB7IKBMZYU0JJBI" localSheetId="4" hidden="1">#REF!</definedName>
    <definedName name="BEx9D1MB15VSARB7IKBMZYU0JJBI" localSheetId="14" hidden="1">#REF!</definedName>
    <definedName name="BEx9D1MB15VSARB7IKBMZYU0JJBI" localSheetId="6" hidden="1">#REF!</definedName>
    <definedName name="BEx9D1MB15VSARB7IKBMZYU0JJBI" localSheetId="7" hidden="1">#REF!</definedName>
    <definedName name="BEx9D1MB15VSARB7IKBMZYU0JJBI" localSheetId="8" hidden="1">#REF!</definedName>
    <definedName name="BEx9D1MB15VSARB7IKBMZYU0JJBI" localSheetId="9" hidden="1">#REF!</definedName>
    <definedName name="BEx9D1MB15VSARB7IKBMZYU0JJBI" localSheetId="10" hidden="1">#REF!</definedName>
    <definedName name="BEx9D1MB15VSARB7IKBMZYU0JJBI" localSheetId="11" hidden="1">#REF!</definedName>
    <definedName name="BEx9D1MB15VSARB7IKBMZYU0JJBI" localSheetId="12" hidden="1">#REF!</definedName>
    <definedName name="BEx9D1MB15VSARB7IKBMZYU0JJBI" localSheetId="13" hidden="1">#REF!</definedName>
    <definedName name="BEx9D1MB15VSARB7IKBMZYU0JJBI" localSheetId="17" hidden="1">#REF!</definedName>
    <definedName name="BEx9D1MB15VSARB7IKBMZYU0JJBI" localSheetId="16" hidden="1">#REF!</definedName>
    <definedName name="BEx9D1MB15VSARB7IKBMZYU0JJBI" hidden="1">#REF!</definedName>
    <definedName name="BEx9DN6ZMF18Q39MPMXSDJTZQNJ3" localSheetId="19" hidden="1">#REF!</definedName>
    <definedName name="BEx9DN6ZMF18Q39MPMXSDJTZQNJ3" localSheetId="27" hidden="1">#REF!</definedName>
    <definedName name="BEx9DN6ZMF18Q39MPMXSDJTZQNJ3" localSheetId="18" hidden="1">#REF!</definedName>
    <definedName name="BEx9DN6ZMF18Q39MPMXSDJTZQNJ3" localSheetId="30" hidden="1">#REF!</definedName>
    <definedName name="BEx9DN6ZMF18Q39MPMXSDJTZQNJ3" localSheetId="4" hidden="1">#REF!</definedName>
    <definedName name="BEx9DN6ZMF18Q39MPMXSDJTZQNJ3" localSheetId="14" hidden="1">#REF!</definedName>
    <definedName name="BEx9DN6ZMF18Q39MPMXSDJTZQNJ3" localSheetId="6" hidden="1">#REF!</definedName>
    <definedName name="BEx9DN6ZMF18Q39MPMXSDJTZQNJ3" localSheetId="7" hidden="1">#REF!</definedName>
    <definedName name="BEx9DN6ZMF18Q39MPMXSDJTZQNJ3" localSheetId="8" hidden="1">#REF!</definedName>
    <definedName name="BEx9DN6ZMF18Q39MPMXSDJTZQNJ3" localSheetId="9" hidden="1">#REF!</definedName>
    <definedName name="BEx9DN6ZMF18Q39MPMXSDJTZQNJ3" localSheetId="10" hidden="1">#REF!</definedName>
    <definedName name="BEx9DN6ZMF18Q39MPMXSDJTZQNJ3" localSheetId="11" hidden="1">#REF!</definedName>
    <definedName name="BEx9DN6ZMF18Q39MPMXSDJTZQNJ3" localSheetId="12" hidden="1">#REF!</definedName>
    <definedName name="BEx9DN6ZMF18Q39MPMXSDJTZQNJ3" localSheetId="13" hidden="1">#REF!</definedName>
    <definedName name="BEx9DN6ZMF18Q39MPMXSDJTZQNJ3" localSheetId="17" hidden="1">#REF!</definedName>
    <definedName name="BEx9DN6ZMF18Q39MPMXSDJTZQNJ3" localSheetId="16" hidden="1">#REF!</definedName>
    <definedName name="BEx9DN6ZMF18Q39MPMXSDJTZQNJ3" hidden="1">#REF!</definedName>
    <definedName name="BEx9DZXN85O544CD9O60K126YYAU" localSheetId="19" hidden="1">#REF!</definedName>
    <definedName name="BEx9DZXN85O544CD9O60K126YYAU" localSheetId="27" hidden="1">#REF!</definedName>
    <definedName name="BEx9DZXN85O544CD9O60K126YYAU" localSheetId="18" hidden="1">#REF!</definedName>
    <definedName name="BEx9DZXN85O544CD9O60K126YYAU" localSheetId="30" hidden="1">#REF!</definedName>
    <definedName name="BEx9DZXN85O544CD9O60K126YYAU" localSheetId="4" hidden="1">#REF!</definedName>
    <definedName name="BEx9DZXN85O544CD9O60K126YYAU" localSheetId="14" hidden="1">#REF!</definedName>
    <definedName name="BEx9DZXN85O544CD9O60K126YYAU" localSheetId="6" hidden="1">#REF!</definedName>
    <definedName name="BEx9DZXN85O544CD9O60K126YYAU" localSheetId="7" hidden="1">#REF!</definedName>
    <definedName name="BEx9DZXN85O544CD9O60K126YYAU" localSheetId="8" hidden="1">#REF!</definedName>
    <definedName name="BEx9DZXN85O544CD9O60K126YYAU" localSheetId="9" hidden="1">#REF!</definedName>
    <definedName name="BEx9DZXN85O544CD9O60K126YYAU" localSheetId="10" hidden="1">#REF!</definedName>
    <definedName name="BEx9DZXN85O544CD9O60K126YYAU" localSheetId="11" hidden="1">#REF!</definedName>
    <definedName name="BEx9DZXN85O544CD9O60K126YYAU" localSheetId="12" hidden="1">#REF!</definedName>
    <definedName name="BEx9DZXN85O544CD9O60K126YYAU" localSheetId="13" hidden="1">#REF!</definedName>
    <definedName name="BEx9DZXN85O544CD9O60K126YYAU" localSheetId="17" hidden="1">#REF!</definedName>
    <definedName name="BEx9DZXN85O544CD9O60K126YYAU" localSheetId="16" hidden="1">#REF!</definedName>
    <definedName name="BEx9DZXN85O544CD9O60K126YYAU" hidden="1">#REF!</definedName>
    <definedName name="BEx9E14TDNSEMI784W0OTIEQMWN6" localSheetId="19" hidden="1">#REF!</definedName>
    <definedName name="BEx9E14TDNSEMI784W0OTIEQMWN6" localSheetId="27" hidden="1">#REF!</definedName>
    <definedName name="BEx9E14TDNSEMI784W0OTIEQMWN6" localSheetId="18" hidden="1">#REF!</definedName>
    <definedName name="BEx9E14TDNSEMI784W0OTIEQMWN6" localSheetId="30" hidden="1">#REF!</definedName>
    <definedName name="BEx9E14TDNSEMI784W0OTIEQMWN6" localSheetId="4" hidden="1">#REF!</definedName>
    <definedName name="BEx9E14TDNSEMI784W0OTIEQMWN6" localSheetId="14" hidden="1">#REF!</definedName>
    <definedName name="BEx9E14TDNSEMI784W0OTIEQMWN6" localSheetId="6" hidden="1">#REF!</definedName>
    <definedName name="BEx9E14TDNSEMI784W0OTIEQMWN6" localSheetId="7" hidden="1">#REF!</definedName>
    <definedName name="BEx9E14TDNSEMI784W0OTIEQMWN6" localSheetId="8" hidden="1">#REF!</definedName>
    <definedName name="BEx9E14TDNSEMI784W0OTIEQMWN6" localSheetId="9" hidden="1">#REF!</definedName>
    <definedName name="BEx9E14TDNSEMI784W0OTIEQMWN6" localSheetId="10" hidden="1">#REF!</definedName>
    <definedName name="BEx9E14TDNSEMI784W0OTIEQMWN6" localSheetId="11" hidden="1">#REF!</definedName>
    <definedName name="BEx9E14TDNSEMI784W0OTIEQMWN6" localSheetId="12" hidden="1">#REF!</definedName>
    <definedName name="BEx9E14TDNSEMI784W0OTIEQMWN6" localSheetId="13" hidden="1">#REF!</definedName>
    <definedName name="BEx9E14TDNSEMI784W0OTIEQMWN6" localSheetId="17" hidden="1">#REF!</definedName>
    <definedName name="BEx9E14TDNSEMI784W0OTIEQMWN6" localSheetId="16" hidden="1">#REF!</definedName>
    <definedName name="BEx9E14TDNSEMI784W0OTIEQMWN6" hidden="1">#REF!</definedName>
    <definedName name="BEx9E14TGNBYGMDDG9NETDK4SYAW" localSheetId="19" hidden="1">#REF!</definedName>
    <definedName name="BEx9E14TGNBYGMDDG9NETDK4SYAW" localSheetId="27" hidden="1">#REF!</definedName>
    <definedName name="BEx9E14TGNBYGMDDG9NETDK4SYAW" localSheetId="18" hidden="1">#REF!</definedName>
    <definedName name="BEx9E14TGNBYGMDDG9NETDK4SYAW" localSheetId="30" hidden="1">#REF!</definedName>
    <definedName name="BEx9E14TGNBYGMDDG9NETDK4SYAW" localSheetId="4" hidden="1">#REF!</definedName>
    <definedName name="BEx9E14TGNBYGMDDG9NETDK4SYAW" localSheetId="14" hidden="1">#REF!</definedName>
    <definedName name="BEx9E14TGNBYGMDDG9NETDK4SYAW" localSheetId="6" hidden="1">#REF!</definedName>
    <definedName name="BEx9E14TGNBYGMDDG9NETDK4SYAW" localSheetId="7" hidden="1">#REF!</definedName>
    <definedName name="BEx9E14TGNBYGMDDG9NETDK4SYAW" localSheetId="8" hidden="1">#REF!</definedName>
    <definedName name="BEx9E14TGNBYGMDDG9NETDK4SYAW" localSheetId="9" hidden="1">#REF!</definedName>
    <definedName name="BEx9E14TGNBYGMDDG9NETDK4SYAW" localSheetId="10" hidden="1">#REF!</definedName>
    <definedName name="BEx9E14TGNBYGMDDG9NETDK4SYAW" localSheetId="11" hidden="1">#REF!</definedName>
    <definedName name="BEx9E14TGNBYGMDDG9NETDK4SYAW" localSheetId="12" hidden="1">#REF!</definedName>
    <definedName name="BEx9E14TGNBYGMDDG9NETDK4SYAW" localSheetId="13" hidden="1">#REF!</definedName>
    <definedName name="BEx9E14TGNBYGMDDG9NETDK4SYAW" localSheetId="17" hidden="1">#REF!</definedName>
    <definedName name="BEx9E14TGNBYGMDDG9NETDK4SYAW" localSheetId="16" hidden="1">#REF!</definedName>
    <definedName name="BEx9E14TGNBYGMDDG9NETDK4SYAW" hidden="1">#REF!</definedName>
    <definedName name="BEx9E2BZ2B1R41FMGJCJ7JLGLUAJ" localSheetId="19" hidden="1">#REF!</definedName>
    <definedName name="BEx9E2BZ2B1R41FMGJCJ7JLGLUAJ" localSheetId="27" hidden="1">#REF!</definedName>
    <definedName name="BEx9E2BZ2B1R41FMGJCJ7JLGLUAJ" localSheetId="18" hidden="1">#REF!</definedName>
    <definedName name="BEx9E2BZ2B1R41FMGJCJ7JLGLUAJ" localSheetId="30" hidden="1">#REF!</definedName>
    <definedName name="BEx9E2BZ2B1R41FMGJCJ7JLGLUAJ" localSheetId="4" hidden="1">#REF!</definedName>
    <definedName name="BEx9E2BZ2B1R41FMGJCJ7JLGLUAJ" localSheetId="14" hidden="1">#REF!</definedName>
    <definedName name="BEx9E2BZ2B1R41FMGJCJ7JLGLUAJ" localSheetId="6" hidden="1">#REF!</definedName>
    <definedName name="BEx9E2BZ2B1R41FMGJCJ7JLGLUAJ" localSheetId="7" hidden="1">#REF!</definedName>
    <definedName name="BEx9E2BZ2B1R41FMGJCJ7JLGLUAJ" localSheetId="8" hidden="1">#REF!</definedName>
    <definedName name="BEx9E2BZ2B1R41FMGJCJ7JLGLUAJ" localSheetId="9" hidden="1">#REF!</definedName>
    <definedName name="BEx9E2BZ2B1R41FMGJCJ7JLGLUAJ" localSheetId="10" hidden="1">#REF!</definedName>
    <definedName name="BEx9E2BZ2B1R41FMGJCJ7JLGLUAJ" localSheetId="11" hidden="1">#REF!</definedName>
    <definedName name="BEx9E2BZ2B1R41FMGJCJ7JLGLUAJ" localSheetId="12" hidden="1">#REF!</definedName>
    <definedName name="BEx9E2BZ2B1R41FMGJCJ7JLGLUAJ" localSheetId="13" hidden="1">#REF!</definedName>
    <definedName name="BEx9E2BZ2B1R41FMGJCJ7JLGLUAJ" localSheetId="17" hidden="1">#REF!</definedName>
    <definedName name="BEx9E2BZ2B1R41FMGJCJ7JLGLUAJ" localSheetId="16" hidden="1">#REF!</definedName>
    <definedName name="BEx9E2BZ2B1R41FMGJCJ7JLGLUAJ" hidden="1">#REF!</definedName>
    <definedName name="BEx9EG9KBJ77M8LEOR9ITOKN5KXY" localSheetId="19" hidden="1">#REF!</definedName>
    <definedName name="BEx9EG9KBJ77M8LEOR9ITOKN5KXY" localSheetId="27" hidden="1">#REF!</definedName>
    <definedName name="BEx9EG9KBJ77M8LEOR9ITOKN5KXY" localSheetId="18" hidden="1">#REF!</definedName>
    <definedName name="BEx9EG9KBJ77M8LEOR9ITOKN5KXY" localSheetId="30" hidden="1">#REF!</definedName>
    <definedName name="BEx9EG9KBJ77M8LEOR9ITOKN5KXY" localSheetId="4" hidden="1">#REF!</definedName>
    <definedName name="BEx9EG9KBJ77M8LEOR9ITOKN5KXY" localSheetId="14" hidden="1">#REF!</definedName>
    <definedName name="BEx9EG9KBJ77M8LEOR9ITOKN5KXY" localSheetId="6" hidden="1">#REF!</definedName>
    <definedName name="BEx9EG9KBJ77M8LEOR9ITOKN5KXY" localSheetId="7" hidden="1">#REF!</definedName>
    <definedName name="BEx9EG9KBJ77M8LEOR9ITOKN5KXY" localSheetId="8" hidden="1">#REF!</definedName>
    <definedName name="BEx9EG9KBJ77M8LEOR9ITOKN5KXY" localSheetId="9" hidden="1">#REF!</definedName>
    <definedName name="BEx9EG9KBJ77M8LEOR9ITOKN5KXY" localSheetId="10" hidden="1">#REF!</definedName>
    <definedName name="BEx9EG9KBJ77M8LEOR9ITOKN5KXY" localSheetId="11" hidden="1">#REF!</definedName>
    <definedName name="BEx9EG9KBJ77M8LEOR9ITOKN5KXY" localSheetId="12" hidden="1">#REF!</definedName>
    <definedName name="BEx9EG9KBJ77M8LEOR9ITOKN5KXY" localSheetId="13" hidden="1">#REF!</definedName>
    <definedName name="BEx9EG9KBJ77M8LEOR9ITOKN5KXY" localSheetId="17" hidden="1">#REF!</definedName>
    <definedName name="BEx9EG9KBJ77M8LEOR9ITOKN5KXY" localSheetId="16" hidden="1">#REF!</definedName>
    <definedName name="BEx9EG9KBJ77M8LEOR9ITOKN5KXY" hidden="1">#REF!</definedName>
    <definedName name="BEx9EL27NGDBCTVPW97K42QANS5K" localSheetId="19" hidden="1">#REF!</definedName>
    <definedName name="BEx9EL27NGDBCTVPW97K42QANS5K" localSheetId="18" hidden="1">#REF!</definedName>
    <definedName name="BEx9EL27NGDBCTVPW97K42QANS5K" localSheetId="8" hidden="1">#REF!</definedName>
    <definedName name="BEx9EL27NGDBCTVPW97K42QANS5K" localSheetId="12" hidden="1">#REF!</definedName>
    <definedName name="BEx9EL27NGDBCTVPW97K42QANS5K" hidden="1">#REF!</definedName>
    <definedName name="BEx9EMK6HAJJMVYZTN5AUIV7O1E6" localSheetId="19" hidden="1">#REF!</definedName>
    <definedName name="BEx9EMK6HAJJMVYZTN5AUIV7O1E6" localSheetId="27" hidden="1">#REF!</definedName>
    <definedName name="BEx9EMK6HAJJMVYZTN5AUIV7O1E6" localSheetId="18" hidden="1">#REF!</definedName>
    <definedName name="BEx9EMK6HAJJMVYZTN5AUIV7O1E6" localSheetId="30" hidden="1">#REF!</definedName>
    <definedName name="BEx9EMK6HAJJMVYZTN5AUIV7O1E6" localSheetId="4" hidden="1">#REF!</definedName>
    <definedName name="BEx9EMK6HAJJMVYZTN5AUIV7O1E6" localSheetId="14" hidden="1">#REF!</definedName>
    <definedName name="BEx9EMK6HAJJMVYZTN5AUIV7O1E6" localSheetId="6" hidden="1">#REF!</definedName>
    <definedName name="BEx9EMK6HAJJMVYZTN5AUIV7O1E6" localSheetId="7" hidden="1">#REF!</definedName>
    <definedName name="BEx9EMK6HAJJMVYZTN5AUIV7O1E6" localSheetId="8" hidden="1">#REF!</definedName>
    <definedName name="BEx9EMK6HAJJMVYZTN5AUIV7O1E6" localSheetId="9" hidden="1">#REF!</definedName>
    <definedName name="BEx9EMK6HAJJMVYZTN5AUIV7O1E6" localSheetId="10" hidden="1">#REF!</definedName>
    <definedName name="BEx9EMK6HAJJMVYZTN5AUIV7O1E6" localSheetId="11" hidden="1">#REF!</definedName>
    <definedName name="BEx9EMK6HAJJMVYZTN5AUIV7O1E6" localSheetId="12" hidden="1">#REF!</definedName>
    <definedName name="BEx9EMK6HAJJMVYZTN5AUIV7O1E6" localSheetId="13" hidden="1">#REF!</definedName>
    <definedName name="BEx9EMK6HAJJMVYZTN5AUIV7O1E6" localSheetId="17" hidden="1">#REF!</definedName>
    <definedName name="BEx9EMK6HAJJMVYZTN5AUIV7O1E6" localSheetId="16" hidden="1">#REF!</definedName>
    <definedName name="BEx9EMK6HAJJMVYZTN5AUIV7O1E6" hidden="1">#REF!</definedName>
    <definedName name="BEx9ENB8RPU9FA3QW16IGB6LK1CH" localSheetId="19" hidden="1">#REF!</definedName>
    <definedName name="BEx9ENB8RPU9FA3QW16IGB6LK1CH" localSheetId="27" hidden="1">#REF!</definedName>
    <definedName name="BEx9ENB8RPU9FA3QW16IGB6LK1CH" localSheetId="18" hidden="1">#REF!</definedName>
    <definedName name="BEx9ENB8RPU9FA3QW16IGB6LK1CH" localSheetId="30" hidden="1">#REF!</definedName>
    <definedName name="BEx9ENB8RPU9FA3QW16IGB6LK1CH" localSheetId="4" hidden="1">#REF!</definedName>
    <definedName name="BEx9ENB8RPU9FA3QW16IGB6LK1CH" localSheetId="14" hidden="1">#REF!</definedName>
    <definedName name="BEx9ENB8RPU9FA3QW16IGB6LK1CH" localSheetId="6" hidden="1">#REF!</definedName>
    <definedName name="BEx9ENB8RPU9FA3QW16IGB6LK1CH" localSheetId="7" hidden="1">#REF!</definedName>
    <definedName name="BEx9ENB8RPU9FA3QW16IGB6LK1CH" localSheetId="8" hidden="1">#REF!</definedName>
    <definedName name="BEx9ENB8RPU9FA3QW16IGB6LK1CH" localSheetId="9" hidden="1">#REF!</definedName>
    <definedName name="BEx9ENB8RPU9FA3QW16IGB6LK1CH" localSheetId="10" hidden="1">#REF!</definedName>
    <definedName name="BEx9ENB8RPU9FA3QW16IGB6LK1CH" localSheetId="11" hidden="1">#REF!</definedName>
    <definedName name="BEx9ENB8RPU9FA3QW16IGB6LK1CH" localSheetId="12" hidden="1">#REF!</definedName>
    <definedName name="BEx9ENB8RPU9FA3QW16IGB6LK1CH" localSheetId="13" hidden="1">#REF!</definedName>
    <definedName name="BEx9ENB8RPU9FA3QW16IGB6LK1CH" localSheetId="17" hidden="1">#REF!</definedName>
    <definedName name="BEx9ENB8RPU9FA3QW16IGB6LK1CH" localSheetId="16" hidden="1">#REF!</definedName>
    <definedName name="BEx9ENB8RPU9FA3QW16IGB6LK1CH" hidden="1">#REF!</definedName>
    <definedName name="BEx9EQLVZHYQ1TPX7WH3SOWXCZLE" localSheetId="19" hidden="1">#REF!</definedName>
    <definedName name="BEx9EQLVZHYQ1TPX7WH3SOWXCZLE" localSheetId="27" hidden="1">#REF!</definedName>
    <definedName name="BEx9EQLVZHYQ1TPX7WH3SOWXCZLE" localSheetId="18" hidden="1">#REF!</definedName>
    <definedName name="BEx9EQLVZHYQ1TPX7WH3SOWXCZLE" localSheetId="30" hidden="1">#REF!</definedName>
    <definedName name="BEx9EQLVZHYQ1TPX7WH3SOWXCZLE" localSheetId="4" hidden="1">#REF!</definedName>
    <definedName name="BEx9EQLVZHYQ1TPX7WH3SOWXCZLE" localSheetId="14" hidden="1">#REF!</definedName>
    <definedName name="BEx9EQLVZHYQ1TPX7WH3SOWXCZLE" localSheetId="6" hidden="1">#REF!</definedName>
    <definedName name="BEx9EQLVZHYQ1TPX7WH3SOWXCZLE" localSheetId="7" hidden="1">#REF!</definedName>
    <definedName name="BEx9EQLVZHYQ1TPX7WH3SOWXCZLE" localSheetId="8" hidden="1">#REF!</definedName>
    <definedName name="BEx9EQLVZHYQ1TPX7WH3SOWXCZLE" localSheetId="9" hidden="1">#REF!</definedName>
    <definedName name="BEx9EQLVZHYQ1TPX7WH3SOWXCZLE" localSheetId="10" hidden="1">#REF!</definedName>
    <definedName name="BEx9EQLVZHYQ1TPX7WH3SOWXCZLE" localSheetId="11" hidden="1">#REF!</definedName>
    <definedName name="BEx9EQLVZHYQ1TPX7WH3SOWXCZLE" localSheetId="12" hidden="1">#REF!</definedName>
    <definedName name="BEx9EQLVZHYQ1TPX7WH3SOWXCZLE" localSheetId="13" hidden="1">#REF!</definedName>
    <definedName name="BEx9EQLVZHYQ1TPX7WH3SOWXCZLE" localSheetId="17" hidden="1">#REF!</definedName>
    <definedName name="BEx9EQLVZHYQ1TPX7WH3SOWXCZLE" localSheetId="16" hidden="1">#REF!</definedName>
    <definedName name="BEx9EQLVZHYQ1TPX7WH3SOWXCZLE" hidden="1">#REF!</definedName>
    <definedName name="BEx9ETLU0EK5LGEM1QCNYN2S8O5F" localSheetId="19" hidden="1">#REF!</definedName>
    <definedName name="BEx9ETLU0EK5LGEM1QCNYN2S8O5F" localSheetId="27" hidden="1">#REF!</definedName>
    <definedName name="BEx9ETLU0EK5LGEM1QCNYN2S8O5F" localSheetId="18" hidden="1">#REF!</definedName>
    <definedName name="BEx9ETLU0EK5LGEM1QCNYN2S8O5F" localSheetId="30" hidden="1">#REF!</definedName>
    <definedName name="BEx9ETLU0EK5LGEM1QCNYN2S8O5F" localSheetId="4" hidden="1">#REF!</definedName>
    <definedName name="BEx9ETLU0EK5LGEM1QCNYN2S8O5F" localSheetId="14" hidden="1">#REF!</definedName>
    <definedName name="BEx9ETLU0EK5LGEM1QCNYN2S8O5F" localSheetId="6" hidden="1">#REF!</definedName>
    <definedName name="BEx9ETLU0EK5LGEM1QCNYN2S8O5F" localSheetId="7" hidden="1">#REF!</definedName>
    <definedName name="BEx9ETLU0EK5LGEM1QCNYN2S8O5F" localSheetId="8" hidden="1">#REF!</definedName>
    <definedName name="BEx9ETLU0EK5LGEM1QCNYN2S8O5F" localSheetId="9" hidden="1">#REF!</definedName>
    <definedName name="BEx9ETLU0EK5LGEM1QCNYN2S8O5F" localSheetId="10" hidden="1">#REF!</definedName>
    <definedName name="BEx9ETLU0EK5LGEM1QCNYN2S8O5F" localSheetId="11" hidden="1">#REF!</definedName>
    <definedName name="BEx9ETLU0EK5LGEM1QCNYN2S8O5F" localSheetId="12" hidden="1">#REF!</definedName>
    <definedName name="BEx9ETLU0EK5LGEM1QCNYN2S8O5F" localSheetId="13" hidden="1">#REF!</definedName>
    <definedName name="BEx9ETLU0EK5LGEM1QCNYN2S8O5F" localSheetId="17" hidden="1">#REF!</definedName>
    <definedName name="BEx9ETLU0EK5LGEM1QCNYN2S8O5F" localSheetId="16" hidden="1">#REF!</definedName>
    <definedName name="BEx9ETLU0EK5LGEM1QCNYN2S8O5F" hidden="1">#REF!</definedName>
    <definedName name="BEx9F0710LGLAU3161O0O346N58H" localSheetId="19" hidden="1">#REF!</definedName>
    <definedName name="BEx9F0710LGLAU3161O0O346N58H" localSheetId="27" hidden="1">#REF!</definedName>
    <definedName name="BEx9F0710LGLAU3161O0O346N58H" localSheetId="18" hidden="1">#REF!</definedName>
    <definedName name="BEx9F0710LGLAU3161O0O346N58H" localSheetId="30" hidden="1">#REF!</definedName>
    <definedName name="BEx9F0710LGLAU3161O0O346N58H" localSheetId="4" hidden="1">#REF!</definedName>
    <definedName name="BEx9F0710LGLAU3161O0O346N58H" localSheetId="14" hidden="1">#REF!</definedName>
    <definedName name="BEx9F0710LGLAU3161O0O346N58H" localSheetId="6" hidden="1">#REF!</definedName>
    <definedName name="BEx9F0710LGLAU3161O0O346N58H" localSheetId="7" hidden="1">#REF!</definedName>
    <definedName name="BEx9F0710LGLAU3161O0O346N58H" localSheetId="8" hidden="1">#REF!</definedName>
    <definedName name="BEx9F0710LGLAU3161O0O346N58H" localSheetId="9" hidden="1">#REF!</definedName>
    <definedName name="BEx9F0710LGLAU3161O0O346N58H" localSheetId="10" hidden="1">#REF!</definedName>
    <definedName name="BEx9F0710LGLAU3161O0O346N58H" localSheetId="11" hidden="1">#REF!</definedName>
    <definedName name="BEx9F0710LGLAU3161O0O346N58H" localSheetId="12" hidden="1">#REF!</definedName>
    <definedName name="BEx9F0710LGLAU3161O0O346N58H" localSheetId="13" hidden="1">#REF!</definedName>
    <definedName name="BEx9F0710LGLAU3161O0O346N58H" localSheetId="17" hidden="1">#REF!</definedName>
    <definedName name="BEx9F0710LGLAU3161O0O346N58H" localSheetId="16" hidden="1">#REF!</definedName>
    <definedName name="BEx9F0710LGLAU3161O0O346N58H" hidden="1">#REF!</definedName>
    <definedName name="BEx9F0Y2ESUNE3U7TQDLMPE9BO67" localSheetId="19" hidden="1">#REF!</definedName>
    <definedName name="BEx9F0Y2ESUNE3U7TQDLMPE9BO67" localSheetId="27" hidden="1">#REF!</definedName>
    <definedName name="BEx9F0Y2ESUNE3U7TQDLMPE9BO67" localSheetId="18" hidden="1">#REF!</definedName>
    <definedName name="BEx9F0Y2ESUNE3U7TQDLMPE9BO67" localSheetId="30" hidden="1">#REF!</definedName>
    <definedName name="BEx9F0Y2ESUNE3U7TQDLMPE9BO67" localSheetId="4" hidden="1">#REF!</definedName>
    <definedName name="BEx9F0Y2ESUNE3U7TQDLMPE9BO67" localSheetId="14" hidden="1">#REF!</definedName>
    <definedName name="BEx9F0Y2ESUNE3U7TQDLMPE9BO67" localSheetId="6" hidden="1">#REF!</definedName>
    <definedName name="BEx9F0Y2ESUNE3U7TQDLMPE9BO67" localSheetId="7" hidden="1">#REF!</definedName>
    <definedName name="BEx9F0Y2ESUNE3U7TQDLMPE9BO67" localSheetId="8" hidden="1">#REF!</definedName>
    <definedName name="BEx9F0Y2ESUNE3U7TQDLMPE9BO67" localSheetId="9" hidden="1">#REF!</definedName>
    <definedName name="BEx9F0Y2ESUNE3U7TQDLMPE9BO67" localSheetId="10" hidden="1">#REF!</definedName>
    <definedName name="BEx9F0Y2ESUNE3U7TQDLMPE9BO67" localSheetId="11" hidden="1">#REF!</definedName>
    <definedName name="BEx9F0Y2ESUNE3U7TQDLMPE9BO67" localSheetId="12" hidden="1">#REF!</definedName>
    <definedName name="BEx9F0Y2ESUNE3U7TQDLMPE9BO67" localSheetId="13" hidden="1">#REF!</definedName>
    <definedName name="BEx9F0Y2ESUNE3U7TQDLMPE9BO67" localSheetId="17" hidden="1">#REF!</definedName>
    <definedName name="BEx9F0Y2ESUNE3U7TQDLMPE9BO67" localSheetId="16" hidden="1">#REF!</definedName>
    <definedName name="BEx9F0Y2ESUNE3U7TQDLMPE9BO67" hidden="1">#REF!</definedName>
    <definedName name="BEx9F439L1R726MJFX2EP39XIBPY" localSheetId="19" hidden="1">#REF!</definedName>
    <definedName name="BEx9F439L1R726MJFX2EP39XIBPY" localSheetId="27" hidden="1">#REF!</definedName>
    <definedName name="BEx9F439L1R726MJFX2EP39XIBPY" localSheetId="18" hidden="1">#REF!</definedName>
    <definedName name="BEx9F439L1R726MJFX2EP39XIBPY" localSheetId="30" hidden="1">#REF!</definedName>
    <definedName name="BEx9F439L1R726MJFX2EP39XIBPY" localSheetId="4" hidden="1">#REF!</definedName>
    <definedName name="BEx9F439L1R726MJFX2EP39XIBPY" localSheetId="14" hidden="1">#REF!</definedName>
    <definedName name="BEx9F439L1R726MJFX2EP39XIBPY" localSheetId="6" hidden="1">#REF!</definedName>
    <definedName name="BEx9F439L1R726MJFX2EP39XIBPY" localSheetId="7" hidden="1">#REF!</definedName>
    <definedName name="BEx9F439L1R726MJFX2EP39XIBPY" localSheetId="8" hidden="1">#REF!</definedName>
    <definedName name="BEx9F439L1R726MJFX2EP39XIBPY" localSheetId="9" hidden="1">#REF!</definedName>
    <definedName name="BEx9F439L1R726MJFX2EP39XIBPY" localSheetId="10" hidden="1">#REF!</definedName>
    <definedName name="BEx9F439L1R726MJFX2EP39XIBPY" localSheetId="11" hidden="1">#REF!</definedName>
    <definedName name="BEx9F439L1R726MJFX2EP39XIBPY" localSheetId="12" hidden="1">#REF!</definedName>
    <definedName name="BEx9F439L1R726MJFX2EP39XIBPY" localSheetId="13" hidden="1">#REF!</definedName>
    <definedName name="BEx9F439L1R726MJFX2EP39XIBPY" localSheetId="17" hidden="1">#REF!</definedName>
    <definedName name="BEx9F439L1R726MJFX2EP39XIBPY" localSheetId="16" hidden="1">#REF!</definedName>
    <definedName name="BEx9F439L1R726MJFX2EP39XIBPY" hidden="1">#REF!</definedName>
    <definedName name="BEx9F5W18ZGFOKGRE8PR6T1MO6GT" localSheetId="19" hidden="1">#REF!</definedName>
    <definedName name="BEx9F5W18ZGFOKGRE8PR6T1MO6GT" localSheetId="27" hidden="1">#REF!</definedName>
    <definedName name="BEx9F5W18ZGFOKGRE8PR6T1MO6GT" localSheetId="18" hidden="1">#REF!</definedName>
    <definedName name="BEx9F5W18ZGFOKGRE8PR6T1MO6GT" localSheetId="30" hidden="1">#REF!</definedName>
    <definedName name="BEx9F5W18ZGFOKGRE8PR6T1MO6GT" localSheetId="4" hidden="1">#REF!</definedName>
    <definedName name="BEx9F5W18ZGFOKGRE8PR6T1MO6GT" localSheetId="14" hidden="1">#REF!</definedName>
    <definedName name="BEx9F5W18ZGFOKGRE8PR6T1MO6GT" localSheetId="6" hidden="1">#REF!</definedName>
    <definedName name="BEx9F5W18ZGFOKGRE8PR6T1MO6GT" localSheetId="7" hidden="1">#REF!</definedName>
    <definedName name="BEx9F5W18ZGFOKGRE8PR6T1MO6GT" localSheetId="8" hidden="1">#REF!</definedName>
    <definedName name="BEx9F5W18ZGFOKGRE8PR6T1MO6GT" localSheetId="9" hidden="1">#REF!</definedName>
    <definedName name="BEx9F5W18ZGFOKGRE8PR6T1MO6GT" localSheetId="10" hidden="1">#REF!</definedName>
    <definedName name="BEx9F5W18ZGFOKGRE8PR6T1MO6GT" localSheetId="11" hidden="1">#REF!</definedName>
    <definedName name="BEx9F5W18ZGFOKGRE8PR6T1MO6GT" localSheetId="12" hidden="1">#REF!</definedName>
    <definedName name="BEx9F5W18ZGFOKGRE8PR6T1MO6GT" localSheetId="13" hidden="1">#REF!</definedName>
    <definedName name="BEx9F5W18ZGFOKGRE8PR6T1MO6GT" localSheetId="17" hidden="1">#REF!</definedName>
    <definedName name="BEx9F5W18ZGFOKGRE8PR6T1MO6GT" localSheetId="16" hidden="1">#REF!</definedName>
    <definedName name="BEx9F5W18ZGFOKGRE8PR6T1MO6GT" hidden="1">#REF!</definedName>
    <definedName name="BEx9F78N4HY0XFGBQ4UJRD52L1EI" localSheetId="19" hidden="1">#REF!</definedName>
    <definedName name="BEx9F78N4HY0XFGBQ4UJRD52L1EI" localSheetId="27" hidden="1">#REF!</definedName>
    <definedName name="BEx9F78N4HY0XFGBQ4UJRD52L1EI" localSheetId="18" hidden="1">#REF!</definedName>
    <definedName name="BEx9F78N4HY0XFGBQ4UJRD52L1EI" localSheetId="30" hidden="1">#REF!</definedName>
    <definedName name="BEx9F78N4HY0XFGBQ4UJRD52L1EI" localSheetId="4" hidden="1">#REF!</definedName>
    <definedName name="BEx9F78N4HY0XFGBQ4UJRD52L1EI" localSheetId="14" hidden="1">#REF!</definedName>
    <definedName name="BEx9F78N4HY0XFGBQ4UJRD52L1EI" localSheetId="6" hidden="1">#REF!</definedName>
    <definedName name="BEx9F78N4HY0XFGBQ4UJRD52L1EI" localSheetId="7" hidden="1">#REF!</definedName>
    <definedName name="BEx9F78N4HY0XFGBQ4UJRD52L1EI" localSheetId="8" hidden="1">#REF!</definedName>
    <definedName name="BEx9F78N4HY0XFGBQ4UJRD52L1EI" localSheetId="9" hidden="1">#REF!</definedName>
    <definedName name="BEx9F78N4HY0XFGBQ4UJRD52L1EI" localSheetId="10" hidden="1">#REF!</definedName>
    <definedName name="BEx9F78N4HY0XFGBQ4UJRD52L1EI" localSheetId="11" hidden="1">#REF!</definedName>
    <definedName name="BEx9F78N4HY0XFGBQ4UJRD52L1EI" localSheetId="12" hidden="1">#REF!</definedName>
    <definedName name="BEx9F78N4HY0XFGBQ4UJRD52L1EI" localSheetId="13" hidden="1">#REF!</definedName>
    <definedName name="BEx9F78N4HY0XFGBQ4UJRD52L1EI" localSheetId="17" hidden="1">#REF!</definedName>
    <definedName name="BEx9F78N4HY0XFGBQ4UJRD52L1EI" localSheetId="16" hidden="1">#REF!</definedName>
    <definedName name="BEx9F78N4HY0XFGBQ4UJRD52L1EI" hidden="1">#REF!</definedName>
    <definedName name="BEx9FF16LOQP5QIR4UHW5EIFGQB8" localSheetId="19" hidden="1">#REF!</definedName>
    <definedName name="BEx9FF16LOQP5QIR4UHW5EIFGQB8" localSheetId="27" hidden="1">#REF!</definedName>
    <definedName name="BEx9FF16LOQP5QIR4UHW5EIFGQB8" localSheetId="18" hidden="1">#REF!</definedName>
    <definedName name="BEx9FF16LOQP5QIR4UHW5EIFGQB8" localSheetId="30" hidden="1">#REF!</definedName>
    <definedName name="BEx9FF16LOQP5QIR4UHW5EIFGQB8" localSheetId="4" hidden="1">#REF!</definedName>
    <definedName name="BEx9FF16LOQP5QIR4UHW5EIFGQB8" localSheetId="14" hidden="1">#REF!</definedName>
    <definedName name="BEx9FF16LOQP5QIR4UHW5EIFGQB8" localSheetId="6" hidden="1">#REF!</definedName>
    <definedName name="BEx9FF16LOQP5QIR4UHW5EIFGQB8" localSheetId="7" hidden="1">#REF!</definedName>
    <definedName name="BEx9FF16LOQP5QIR4UHW5EIFGQB8" localSheetId="8" hidden="1">#REF!</definedName>
    <definedName name="BEx9FF16LOQP5QIR4UHW5EIFGQB8" localSheetId="9" hidden="1">#REF!</definedName>
    <definedName name="BEx9FF16LOQP5QIR4UHW5EIFGQB8" localSheetId="10" hidden="1">#REF!</definedName>
    <definedName name="BEx9FF16LOQP5QIR4UHW5EIFGQB8" localSheetId="11" hidden="1">#REF!</definedName>
    <definedName name="BEx9FF16LOQP5QIR4UHW5EIFGQB8" localSheetId="12" hidden="1">#REF!</definedName>
    <definedName name="BEx9FF16LOQP5QIR4UHW5EIFGQB8" localSheetId="13" hidden="1">#REF!</definedName>
    <definedName name="BEx9FF16LOQP5QIR4UHW5EIFGQB8" localSheetId="17" hidden="1">#REF!</definedName>
    <definedName name="BEx9FF16LOQP5QIR4UHW5EIFGQB8" localSheetId="16" hidden="1">#REF!</definedName>
    <definedName name="BEx9FF16LOQP5QIR4UHW5EIFGQB8" hidden="1">#REF!</definedName>
    <definedName name="BEx9FJTSRCZ3ZXT3QVBJT5NF8T7V" localSheetId="19" hidden="1">#REF!</definedName>
    <definedName name="BEx9FJTSRCZ3ZXT3QVBJT5NF8T7V" localSheetId="27" hidden="1">#REF!</definedName>
    <definedName name="BEx9FJTSRCZ3ZXT3QVBJT5NF8T7V" localSheetId="18" hidden="1">#REF!</definedName>
    <definedName name="BEx9FJTSRCZ3ZXT3QVBJT5NF8T7V" localSheetId="30" hidden="1">#REF!</definedName>
    <definedName name="BEx9FJTSRCZ3ZXT3QVBJT5NF8T7V" localSheetId="4" hidden="1">#REF!</definedName>
    <definedName name="BEx9FJTSRCZ3ZXT3QVBJT5NF8T7V" localSheetId="14" hidden="1">#REF!</definedName>
    <definedName name="BEx9FJTSRCZ3ZXT3QVBJT5NF8T7V" localSheetId="6" hidden="1">#REF!</definedName>
    <definedName name="BEx9FJTSRCZ3ZXT3QVBJT5NF8T7V" localSheetId="7" hidden="1">#REF!</definedName>
    <definedName name="BEx9FJTSRCZ3ZXT3QVBJT5NF8T7V" localSheetId="8" hidden="1">#REF!</definedName>
    <definedName name="BEx9FJTSRCZ3ZXT3QVBJT5NF8T7V" localSheetId="9" hidden="1">#REF!</definedName>
    <definedName name="BEx9FJTSRCZ3ZXT3QVBJT5NF8T7V" localSheetId="10" hidden="1">#REF!</definedName>
    <definedName name="BEx9FJTSRCZ3ZXT3QVBJT5NF8T7V" localSheetId="11" hidden="1">#REF!</definedName>
    <definedName name="BEx9FJTSRCZ3ZXT3QVBJT5NF8T7V" localSheetId="12" hidden="1">#REF!</definedName>
    <definedName name="BEx9FJTSRCZ3ZXT3QVBJT5NF8T7V" localSheetId="13" hidden="1">#REF!</definedName>
    <definedName name="BEx9FJTSRCZ3ZXT3QVBJT5NF8T7V" localSheetId="17" hidden="1">#REF!</definedName>
    <definedName name="BEx9FJTSRCZ3ZXT3QVBJT5NF8T7V" localSheetId="16" hidden="1">#REF!</definedName>
    <definedName name="BEx9FJTSRCZ3ZXT3QVBJT5NF8T7V" hidden="1">#REF!</definedName>
    <definedName name="BEx9FRBEEYPS5HLS3XT34AKZN94G" localSheetId="19" hidden="1">#REF!</definedName>
    <definedName name="BEx9FRBEEYPS5HLS3XT34AKZN94G" localSheetId="27" hidden="1">#REF!</definedName>
    <definedName name="BEx9FRBEEYPS5HLS3XT34AKZN94G" localSheetId="18" hidden="1">#REF!</definedName>
    <definedName name="BEx9FRBEEYPS5HLS3XT34AKZN94G" localSheetId="30" hidden="1">#REF!</definedName>
    <definedName name="BEx9FRBEEYPS5HLS3XT34AKZN94G" localSheetId="4" hidden="1">#REF!</definedName>
    <definedName name="BEx9FRBEEYPS5HLS3XT34AKZN94G" localSheetId="14" hidden="1">#REF!</definedName>
    <definedName name="BEx9FRBEEYPS5HLS3XT34AKZN94G" localSheetId="6" hidden="1">#REF!</definedName>
    <definedName name="BEx9FRBEEYPS5HLS3XT34AKZN94G" localSheetId="7" hidden="1">#REF!</definedName>
    <definedName name="BEx9FRBEEYPS5HLS3XT34AKZN94G" localSheetId="8" hidden="1">#REF!</definedName>
    <definedName name="BEx9FRBEEYPS5HLS3XT34AKZN94G" localSheetId="9" hidden="1">#REF!</definedName>
    <definedName name="BEx9FRBEEYPS5HLS3XT34AKZN94G" localSheetId="10" hidden="1">#REF!</definedName>
    <definedName name="BEx9FRBEEYPS5HLS3XT34AKZN94G" localSheetId="11" hidden="1">#REF!</definedName>
    <definedName name="BEx9FRBEEYPS5HLS3XT34AKZN94G" localSheetId="12" hidden="1">#REF!</definedName>
    <definedName name="BEx9FRBEEYPS5HLS3XT34AKZN94G" localSheetId="13" hidden="1">#REF!</definedName>
    <definedName name="BEx9FRBEEYPS5HLS3XT34AKZN94G" localSheetId="17" hidden="1">#REF!</definedName>
    <definedName name="BEx9FRBEEYPS5HLS3XT34AKZN94G" localSheetId="16" hidden="1">#REF!</definedName>
    <definedName name="BEx9FRBEEYPS5HLS3XT34AKZN94G" hidden="1">#REF!</definedName>
    <definedName name="BEx9G5USBCNYNA7HGVW92D800SKX" localSheetId="19" hidden="1">#REF!</definedName>
    <definedName name="BEx9G5USBCNYNA7HGVW92D800SKX" localSheetId="27" hidden="1">#REF!</definedName>
    <definedName name="BEx9G5USBCNYNA7HGVW92D800SKX" localSheetId="18" hidden="1">#REF!</definedName>
    <definedName name="BEx9G5USBCNYNA7HGVW92D800SKX" localSheetId="30" hidden="1">#REF!</definedName>
    <definedName name="BEx9G5USBCNYNA7HGVW92D800SKX" localSheetId="4" hidden="1">#REF!</definedName>
    <definedName name="BEx9G5USBCNYNA7HGVW92D800SKX" localSheetId="14" hidden="1">#REF!</definedName>
    <definedName name="BEx9G5USBCNYNA7HGVW92D800SKX" localSheetId="6" hidden="1">#REF!</definedName>
    <definedName name="BEx9G5USBCNYNA7HGVW92D800SKX" localSheetId="7" hidden="1">#REF!</definedName>
    <definedName name="BEx9G5USBCNYNA7HGVW92D800SKX" localSheetId="8" hidden="1">#REF!</definedName>
    <definedName name="BEx9G5USBCNYNA7HGVW92D800SKX" localSheetId="9" hidden="1">#REF!</definedName>
    <definedName name="BEx9G5USBCNYNA7HGVW92D800SKX" localSheetId="10" hidden="1">#REF!</definedName>
    <definedName name="BEx9G5USBCNYNA7HGVW92D800SKX" localSheetId="11" hidden="1">#REF!</definedName>
    <definedName name="BEx9G5USBCNYNA7HGVW92D800SKX" localSheetId="12" hidden="1">#REF!</definedName>
    <definedName name="BEx9G5USBCNYNA7HGVW92D800SKX" localSheetId="13" hidden="1">#REF!</definedName>
    <definedName name="BEx9G5USBCNYNA7HGVW92D800SKX" localSheetId="17" hidden="1">#REF!</definedName>
    <definedName name="BEx9G5USBCNYNA7HGVW92D800SKX" localSheetId="16" hidden="1">#REF!</definedName>
    <definedName name="BEx9G5USBCNYNA7HGVW92D800SKX" hidden="1">#REF!</definedName>
    <definedName name="BEx9G7CPXG7HR6N6FHPU2DBBUIKG" localSheetId="19" hidden="1">#REF!</definedName>
    <definedName name="BEx9G7CPXG7HR6N6FHPU2DBBUIKG" localSheetId="27" hidden="1">#REF!</definedName>
    <definedName name="BEx9G7CPXG7HR6N6FHPU2DBBUIKG" localSheetId="18" hidden="1">#REF!</definedName>
    <definedName name="BEx9G7CPXG7HR6N6FHPU2DBBUIKG" localSheetId="30" hidden="1">#REF!</definedName>
    <definedName name="BEx9G7CPXG7HR6N6FHPU2DBBUIKG" localSheetId="4" hidden="1">#REF!</definedName>
    <definedName name="BEx9G7CPXG7HR6N6FHPU2DBBUIKG" localSheetId="14" hidden="1">#REF!</definedName>
    <definedName name="BEx9G7CPXG7HR6N6FHPU2DBBUIKG" localSheetId="6" hidden="1">#REF!</definedName>
    <definedName name="BEx9G7CPXG7HR6N6FHPU2DBBUIKG" localSheetId="7" hidden="1">#REF!</definedName>
    <definedName name="BEx9G7CPXG7HR6N6FHPU2DBBUIKG" localSheetId="8" hidden="1">#REF!</definedName>
    <definedName name="BEx9G7CPXG7HR6N6FHPU2DBBUIKG" localSheetId="9" hidden="1">#REF!</definedName>
    <definedName name="BEx9G7CPXG7HR6N6FHPU2DBBUIKG" localSheetId="10" hidden="1">#REF!</definedName>
    <definedName name="BEx9G7CPXG7HR6N6FHPU2DBBUIKG" localSheetId="11" hidden="1">#REF!</definedName>
    <definedName name="BEx9G7CPXG7HR6N6FHPU2DBBUIKG" localSheetId="12" hidden="1">#REF!</definedName>
    <definedName name="BEx9G7CPXG7HR6N6FHPU2DBBUIKG" localSheetId="13" hidden="1">#REF!</definedName>
    <definedName name="BEx9G7CPXG7HR6N6FHPU2DBBUIKG" localSheetId="17" hidden="1">#REF!</definedName>
    <definedName name="BEx9G7CPXG7HR6N6FHPU2DBBUIKG" localSheetId="16" hidden="1">#REF!</definedName>
    <definedName name="BEx9G7CPXG7HR6N6FHPU2DBBUIKG" hidden="1">#REF!</definedName>
    <definedName name="BEx9GDY4D8ZPQJCYFIMYM0V0C51Y" localSheetId="19" hidden="1">#REF!</definedName>
    <definedName name="BEx9GDY4D8ZPQJCYFIMYM0V0C51Y" localSheetId="27" hidden="1">#REF!</definedName>
    <definedName name="BEx9GDY4D8ZPQJCYFIMYM0V0C51Y" localSheetId="18" hidden="1">#REF!</definedName>
    <definedName name="BEx9GDY4D8ZPQJCYFIMYM0V0C51Y" localSheetId="30" hidden="1">#REF!</definedName>
    <definedName name="BEx9GDY4D8ZPQJCYFIMYM0V0C51Y" localSheetId="4" hidden="1">#REF!</definedName>
    <definedName name="BEx9GDY4D8ZPQJCYFIMYM0V0C51Y" localSheetId="14" hidden="1">#REF!</definedName>
    <definedName name="BEx9GDY4D8ZPQJCYFIMYM0V0C51Y" localSheetId="6" hidden="1">#REF!</definedName>
    <definedName name="BEx9GDY4D8ZPQJCYFIMYM0V0C51Y" localSheetId="7" hidden="1">#REF!</definedName>
    <definedName name="BEx9GDY4D8ZPQJCYFIMYM0V0C51Y" localSheetId="8" hidden="1">#REF!</definedName>
    <definedName name="BEx9GDY4D8ZPQJCYFIMYM0V0C51Y" localSheetId="9" hidden="1">#REF!</definedName>
    <definedName name="BEx9GDY4D8ZPQJCYFIMYM0V0C51Y" localSheetId="10" hidden="1">#REF!</definedName>
    <definedName name="BEx9GDY4D8ZPQJCYFIMYM0V0C51Y" localSheetId="11" hidden="1">#REF!</definedName>
    <definedName name="BEx9GDY4D8ZPQJCYFIMYM0V0C51Y" localSheetId="12" hidden="1">#REF!</definedName>
    <definedName name="BEx9GDY4D8ZPQJCYFIMYM0V0C51Y" localSheetId="13" hidden="1">#REF!</definedName>
    <definedName name="BEx9GDY4D8ZPQJCYFIMYM0V0C51Y" localSheetId="17" hidden="1">#REF!</definedName>
    <definedName name="BEx9GDY4D8ZPQJCYFIMYM0V0C51Y" localSheetId="16" hidden="1">#REF!</definedName>
    <definedName name="BEx9GDY4D8ZPQJCYFIMYM0V0C51Y" hidden="1">#REF!</definedName>
    <definedName name="BEx9GGY04V0ZWI6O9KZH4KSBB389" localSheetId="19" hidden="1">#REF!</definedName>
    <definedName name="BEx9GGY04V0ZWI6O9KZH4KSBB389" localSheetId="27" hidden="1">#REF!</definedName>
    <definedName name="BEx9GGY04V0ZWI6O9KZH4KSBB389" localSheetId="18" hidden="1">#REF!</definedName>
    <definedName name="BEx9GGY04V0ZWI6O9KZH4KSBB389" localSheetId="30" hidden="1">#REF!</definedName>
    <definedName name="BEx9GGY04V0ZWI6O9KZH4KSBB389" localSheetId="4" hidden="1">#REF!</definedName>
    <definedName name="BEx9GGY04V0ZWI6O9KZH4KSBB389" localSheetId="14" hidden="1">#REF!</definedName>
    <definedName name="BEx9GGY04V0ZWI6O9KZH4KSBB389" localSheetId="6" hidden="1">#REF!</definedName>
    <definedName name="BEx9GGY04V0ZWI6O9KZH4KSBB389" localSheetId="7" hidden="1">#REF!</definedName>
    <definedName name="BEx9GGY04V0ZWI6O9KZH4KSBB389" localSheetId="8" hidden="1">#REF!</definedName>
    <definedName name="BEx9GGY04V0ZWI6O9KZH4KSBB389" localSheetId="9" hidden="1">#REF!</definedName>
    <definedName name="BEx9GGY04V0ZWI6O9KZH4KSBB389" localSheetId="10" hidden="1">#REF!</definedName>
    <definedName name="BEx9GGY04V0ZWI6O9KZH4KSBB389" localSheetId="11" hidden="1">#REF!</definedName>
    <definedName name="BEx9GGY04V0ZWI6O9KZH4KSBB389" localSheetId="12" hidden="1">#REF!</definedName>
    <definedName name="BEx9GGY04V0ZWI6O9KZH4KSBB389" localSheetId="13" hidden="1">#REF!</definedName>
    <definedName name="BEx9GGY04V0ZWI6O9KZH4KSBB389" localSheetId="17" hidden="1">#REF!</definedName>
    <definedName name="BEx9GGY04V0ZWI6O9KZH4KSBB389" localSheetId="16" hidden="1">#REF!</definedName>
    <definedName name="BEx9GGY04V0ZWI6O9KZH4KSBB389" hidden="1">#REF!</definedName>
    <definedName name="BEx9GMC7TE8SDTCO5PHODBUF4SM1" localSheetId="19" hidden="1">#REF!</definedName>
    <definedName name="BEx9GMC7TE8SDTCO5PHODBUF4SM1" localSheetId="27" hidden="1">#REF!</definedName>
    <definedName name="BEx9GMC7TE8SDTCO5PHODBUF4SM1" localSheetId="18" hidden="1">#REF!</definedName>
    <definedName name="BEx9GMC7TE8SDTCO5PHODBUF4SM1" localSheetId="30" hidden="1">#REF!</definedName>
    <definedName name="BEx9GMC7TE8SDTCO5PHODBUF4SM1" localSheetId="4" hidden="1">#REF!</definedName>
    <definedName name="BEx9GMC7TE8SDTCO5PHODBUF4SM1" localSheetId="14" hidden="1">#REF!</definedName>
    <definedName name="BEx9GMC7TE8SDTCO5PHODBUF4SM1" localSheetId="6" hidden="1">#REF!</definedName>
    <definedName name="BEx9GMC7TE8SDTCO5PHODBUF4SM1" localSheetId="7" hidden="1">#REF!</definedName>
    <definedName name="BEx9GMC7TE8SDTCO5PHODBUF4SM1" localSheetId="8" hidden="1">#REF!</definedName>
    <definedName name="BEx9GMC7TE8SDTCO5PHODBUF4SM1" localSheetId="9" hidden="1">#REF!</definedName>
    <definedName name="BEx9GMC7TE8SDTCO5PHODBUF4SM1" localSheetId="10" hidden="1">#REF!</definedName>
    <definedName name="BEx9GMC7TE8SDTCO5PHODBUF4SM1" localSheetId="11" hidden="1">#REF!</definedName>
    <definedName name="BEx9GMC7TE8SDTCO5PHODBUF4SM1" localSheetId="12" hidden="1">#REF!</definedName>
    <definedName name="BEx9GMC7TE8SDTCO5PHODBUF4SM1" localSheetId="13" hidden="1">#REF!</definedName>
    <definedName name="BEx9GMC7TE8SDTCO5PHODBUF4SM1" localSheetId="17" hidden="1">#REF!</definedName>
    <definedName name="BEx9GMC7TE8SDTCO5PHODBUF4SM1" localSheetId="16" hidden="1">#REF!</definedName>
    <definedName name="BEx9GMC7TE8SDTCO5PHODBUF4SM1" hidden="1">#REF!</definedName>
    <definedName name="BEx9GMN0B495HEAOG6JQK9D7HUPC" localSheetId="19" hidden="1">#REF!</definedName>
    <definedName name="BEx9GMN0B495HEAOG6JQK9D7HUPC" localSheetId="27" hidden="1">#REF!</definedName>
    <definedName name="BEx9GMN0B495HEAOG6JQK9D7HUPC" localSheetId="18" hidden="1">#REF!</definedName>
    <definedName name="BEx9GMN0B495HEAOG6JQK9D7HUPC" localSheetId="30" hidden="1">#REF!</definedName>
    <definedName name="BEx9GMN0B495HEAOG6JQK9D7HUPC" localSheetId="4" hidden="1">#REF!</definedName>
    <definedName name="BEx9GMN0B495HEAOG6JQK9D7HUPC" localSheetId="14" hidden="1">#REF!</definedName>
    <definedName name="BEx9GMN0B495HEAOG6JQK9D7HUPC" localSheetId="6" hidden="1">#REF!</definedName>
    <definedName name="BEx9GMN0B495HEAOG6JQK9D7HUPC" localSheetId="7" hidden="1">#REF!</definedName>
    <definedName name="BEx9GMN0B495HEAOG6JQK9D7HUPC" localSheetId="8" hidden="1">#REF!</definedName>
    <definedName name="BEx9GMN0B495HEAOG6JQK9D7HUPC" localSheetId="9" hidden="1">#REF!</definedName>
    <definedName name="BEx9GMN0B495HEAOG6JQK9D7HUPC" localSheetId="10" hidden="1">#REF!</definedName>
    <definedName name="BEx9GMN0B495HEAOG6JQK9D7HUPC" localSheetId="11" hidden="1">#REF!</definedName>
    <definedName name="BEx9GMN0B495HEAOG6JQK9D7HUPC" localSheetId="12" hidden="1">#REF!</definedName>
    <definedName name="BEx9GMN0B495HEAOG6JQK9D7HUPC" localSheetId="13" hidden="1">#REF!</definedName>
    <definedName name="BEx9GMN0B495HEAOG6JQK9D7HUPC" localSheetId="17" hidden="1">#REF!</definedName>
    <definedName name="BEx9GMN0B495HEAOG6JQK9D7HUPC" localSheetId="16" hidden="1">#REF!</definedName>
    <definedName name="BEx9GMN0B495HEAOG6JQK9D7HUPC" hidden="1">#REF!</definedName>
    <definedName name="BEx9GNOPB6OZ2RH3FCDNJR38RJOS" localSheetId="19" hidden="1">#REF!</definedName>
    <definedName name="BEx9GNOPB6OZ2RH3FCDNJR38RJOS" localSheetId="27" hidden="1">#REF!</definedName>
    <definedName name="BEx9GNOPB6OZ2RH3FCDNJR38RJOS" localSheetId="18" hidden="1">#REF!</definedName>
    <definedName name="BEx9GNOPB6OZ2RH3FCDNJR38RJOS" localSheetId="30" hidden="1">#REF!</definedName>
    <definedName name="BEx9GNOPB6OZ2RH3FCDNJR38RJOS" localSheetId="4" hidden="1">#REF!</definedName>
    <definedName name="BEx9GNOPB6OZ2RH3FCDNJR38RJOS" localSheetId="14" hidden="1">#REF!</definedName>
    <definedName name="BEx9GNOPB6OZ2RH3FCDNJR38RJOS" localSheetId="6" hidden="1">#REF!</definedName>
    <definedName name="BEx9GNOPB6OZ2RH3FCDNJR38RJOS" localSheetId="7" hidden="1">#REF!</definedName>
    <definedName name="BEx9GNOPB6OZ2RH3FCDNJR38RJOS" localSheetId="8" hidden="1">#REF!</definedName>
    <definedName name="BEx9GNOPB6OZ2RH3FCDNJR38RJOS" localSheetId="9" hidden="1">#REF!</definedName>
    <definedName name="BEx9GNOPB6OZ2RH3FCDNJR38RJOS" localSheetId="10" hidden="1">#REF!</definedName>
    <definedName name="BEx9GNOPB6OZ2RH3FCDNJR38RJOS" localSheetId="11" hidden="1">#REF!</definedName>
    <definedName name="BEx9GNOPB6OZ2RH3FCDNJR38RJOS" localSheetId="12" hidden="1">#REF!</definedName>
    <definedName name="BEx9GNOPB6OZ2RH3FCDNJR38RJOS" localSheetId="13" hidden="1">#REF!</definedName>
    <definedName name="BEx9GNOPB6OZ2RH3FCDNJR38RJOS" localSheetId="17" hidden="1">#REF!</definedName>
    <definedName name="BEx9GNOPB6OZ2RH3FCDNJR38RJOS" localSheetId="16" hidden="1">#REF!</definedName>
    <definedName name="BEx9GNOPB6OZ2RH3FCDNJR38RJOS" hidden="1">#REF!</definedName>
    <definedName name="BEx9GUQALUWCD30UKUQGSWW8KBQ7" localSheetId="19" hidden="1">#REF!</definedName>
    <definedName name="BEx9GUQALUWCD30UKUQGSWW8KBQ7" localSheetId="27" hidden="1">#REF!</definedName>
    <definedName name="BEx9GUQALUWCD30UKUQGSWW8KBQ7" localSheetId="18" hidden="1">#REF!</definedName>
    <definedName name="BEx9GUQALUWCD30UKUQGSWW8KBQ7" localSheetId="30" hidden="1">#REF!</definedName>
    <definedName name="BEx9GUQALUWCD30UKUQGSWW8KBQ7" localSheetId="4" hidden="1">#REF!</definedName>
    <definedName name="BEx9GUQALUWCD30UKUQGSWW8KBQ7" localSheetId="14" hidden="1">#REF!</definedName>
    <definedName name="BEx9GUQALUWCD30UKUQGSWW8KBQ7" localSheetId="6" hidden="1">#REF!</definedName>
    <definedName name="BEx9GUQALUWCD30UKUQGSWW8KBQ7" localSheetId="7" hidden="1">#REF!</definedName>
    <definedName name="BEx9GUQALUWCD30UKUQGSWW8KBQ7" localSheetId="8" hidden="1">#REF!</definedName>
    <definedName name="BEx9GUQALUWCD30UKUQGSWW8KBQ7" localSheetId="9" hidden="1">#REF!</definedName>
    <definedName name="BEx9GUQALUWCD30UKUQGSWW8KBQ7" localSheetId="10" hidden="1">#REF!</definedName>
    <definedName name="BEx9GUQALUWCD30UKUQGSWW8KBQ7" localSheetId="11" hidden="1">#REF!</definedName>
    <definedName name="BEx9GUQALUWCD30UKUQGSWW8KBQ7" localSheetId="12" hidden="1">#REF!</definedName>
    <definedName name="BEx9GUQALUWCD30UKUQGSWW8KBQ7" localSheetId="13" hidden="1">#REF!</definedName>
    <definedName name="BEx9GUQALUWCD30UKUQGSWW8KBQ7" localSheetId="17" hidden="1">#REF!</definedName>
    <definedName name="BEx9GUQALUWCD30UKUQGSWW8KBQ7" localSheetId="16" hidden="1">#REF!</definedName>
    <definedName name="BEx9GUQALUWCD30UKUQGSWW8KBQ7" hidden="1">#REF!</definedName>
    <definedName name="BEx9GY6BVFQGCLMOWVT6PIC9WP5X" localSheetId="19" hidden="1">#REF!</definedName>
    <definedName name="BEx9GY6BVFQGCLMOWVT6PIC9WP5X" localSheetId="27" hidden="1">#REF!</definedName>
    <definedName name="BEx9GY6BVFQGCLMOWVT6PIC9WP5X" localSheetId="18" hidden="1">#REF!</definedName>
    <definedName name="BEx9GY6BVFQGCLMOWVT6PIC9WP5X" localSheetId="30" hidden="1">#REF!</definedName>
    <definedName name="BEx9GY6BVFQGCLMOWVT6PIC9WP5X" localSheetId="4" hidden="1">#REF!</definedName>
    <definedName name="BEx9GY6BVFQGCLMOWVT6PIC9WP5X" localSheetId="14" hidden="1">#REF!</definedName>
    <definedName name="BEx9GY6BVFQGCLMOWVT6PIC9WP5X" localSheetId="6" hidden="1">#REF!</definedName>
    <definedName name="BEx9GY6BVFQGCLMOWVT6PIC9WP5X" localSheetId="7" hidden="1">#REF!</definedName>
    <definedName name="BEx9GY6BVFQGCLMOWVT6PIC9WP5X" localSheetId="8" hidden="1">#REF!</definedName>
    <definedName name="BEx9GY6BVFQGCLMOWVT6PIC9WP5X" localSheetId="9" hidden="1">#REF!</definedName>
    <definedName name="BEx9GY6BVFQGCLMOWVT6PIC9WP5X" localSheetId="10" hidden="1">#REF!</definedName>
    <definedName name="BEx9GY6BVFQGCLMOWVT6PIC9WP5X" localSheetId="11" hidden="1">#REF!</definedName>
    <definedName name="BEx9GY6BVFQGCLMOWVT6PIC9WP5X" localSheetId="12" hidden="1">#REF!</definedName>
    <definedName name="BEx9GY6BVFQGCLMOWVT6PIC9WP5X" localSheetId="13" hidden="1">#REF!</definedName>
    <definedName name="BEx9GY6BVFQGCLMOWVT6PIC9WP5X" localSheetId="17" hidden="1">#REF!</definedName>
    <definedName name="BEx9GY6BVFQGCLMOWVT6PIC9WP5X" localSheetId="16" hidden="1">#REF!</definedName>
    <definedName name="BEx9GY6BVFQGCLMOWVT6PIC9WP5X" hidden="1">#REF!</definedName>
    <definedName name="BEx9GZ2P3FDHKXEBXX2VS0BG2NP2" localSheetId="19" hidden="1">#REF!</definedName>
    <definedName name="BEx9GZ2P3FDHKXEBXX2VS0BG2NP2" localSheetId="27" hidden="1">#REF!</definedName>
    <definedName name="BEx9GZ2P3FDHKXEBXX2VS0BG2NP2" localSheetId="18" hidden="1">#REF!</definedName>
    <definedName name="BEx9GZ2P3FDHKXEBXX2VS0BG2NP2" localSheetId="30" hidden="1">#REF!</definedName>
    <definedName name="BEx9GZ2P3FDHKXEBXX2VS0BG2NP2" localSheetId="4" hidden="1">#REF!</definedName>
    <definedName name="BEx9GZ2P3FDHKXEBXX2VS0BG2NP2" localSheetId="14" hidden="1">#REF!</definedName>
    <definedName name="BEx9GZ2P3FDHKXEBXX2VS0BG2NP2" localSheetId="6" hidden="1">#REF!</definedName>
    <definedName name="BEx9GZ2P3FDHKXEBXX2VS0BG2NP2" localSheetId="7" hidden="1">#REF!</definedName>
    <definedName name="BEx9GZ2P3FDHKXEBXX2VS0BG2NP2" localSheetId="8" hidden="1">#REF!</definedName>
    <definedName name="BEx9GZ2P3FDHKXEBXX2VS0BG2NP2" localSheetId="9" hidden="1">#REF!</definedName>
    <definedName name="BEx9GZ2P3FDHKXEBXX2VS0BG2NP2" localSheetId="10" hidden="1">#REF!</definedName>
    <definedName name="BEx9GZ2P3FDHKXEBXX2VS0BG2NP2" localSheetId="11" hidden="1">#REF!</definedName>
    <definedName name="BEx9GZ2P3FDHKXEBXX2VS0BG2NP2" localSheetId="12" hidden="1">#REF!</definedName>
    <definedName name="BEx9GZ2P3FDHKXEBXX2VS0BG2NP2" localSheetId="13" hidden="1">#REF!</definedName>
    <definedName name="BEx9GZ2P3FDHKXEBXX2VS0BG2NP2" localSheetId="17" hidden="1">#REF!</definedName>
    <definedName name="BEx9GZ2P3FDHKXEBXX2VS0BG2NP2" localSheetId="16" hidden="1">#REF!</definedName>
    <definedName name="BEx9GZ2P3FDHKXEBXX2VS0BG2NP2" hidden="1">#REF!</definedName>
    <definedName name="BEx9H04IB14E1437FF2OIRRWBSD7" localSheetId="19" hidden="1">#REF!</definedName>
    <definedName name="BEx9H04IB14E1437FF2OIRRWBSD7" localSheetId="27" hidden="1">#REF!</definedName>
    <definedName name="BEx9H04IB14E1437FF2OIRRWBSD7" localSheetId="18" hidden="1">#REF!</definedName>
    <definedName name="BEx9H04IB14E1437FF2OIRRWBSD7" localSheetId="30" hidden="1">#REF!</definedName>
    <definedName name="BEx9H04IB14E1437FF2OIRRWBSD7" localSheetId="4" hidden="1">#REF!</definedName>
    <definedName name="BEx9H04IB14E1437FF2OIRRWBSD7" localSheetId="14" hidden="1">#REF!</definedName>
    <definedName name="BEx9H04IB14E1437FF2OIRRWBSD7" localSheetId="6" hidden="1">#REF!</definedName>
    <definedName name="BEx9H04IB14E1437FF2OIRRWBSD7" localSheetId="7" hidden="1">#REF!</definedName>
    <definedName name="BEx9H04IB14E1437FF2OIRRWBSD7" localSheetId="8" hidden="1">#REF!</definedName>
    <definedName name="BEx9H04IB14E1437FF2OIRRWBSD7" localSheetId="9" hidden="1">#REF!</definedName>
    <definedName name="BEx9H04IB14E1437FF2OIRRWBSD7" localSheetId="10" hidden="1">#REF!</definedName>
    <definedName name="BEx9H04IB14E1437FF2OIRRWBSD7" localSheetId="11" hidden="1">#REF!</definedName>
    <definedName name="BEx9H04IB14E1437FF2OIRRWBSD7" localSheetId="12" hidden="1">#REF!</definedName>
    <definedName name="BEx9H04IB14E1437FF2OIRRWBSD7" localSheetId="13" hidden="1">#REF!</definedName>
    <definedName name="BEx9H04IB14E1437FF2OIRRWBSD7" localSheetId="17" hidden="1">#REF!</definedName>
    <definedName name="BEx9H04IB14E1437FF2OIRRWBSD7" localSheetId="16" hidden="1">#REF!</definedName>
    <definedName name="BEx9H04IB14E1437FF2OIRRWBSD7" hidden="1">#REF!</definedName>
    <definedName name="BEx9H5O1KDZJCW91Q29VRPY5YS6P" localSheetId="19" hidden="1">#REF!</definedName>
    <definedName name="BEx9H5O1KDZJCW91Q29VRPY5YS6P" localSheetId="27" hidden="1">#REF!</definedName>
    <definedName name="BEx9H5O1KDZJCW91Q29VRPY5YS6P" localSheetId="18" hidden="1">#REF!</definedName>
    <definedName name="BEx9H5O1KDZJCW91Q29VRPY5YS6P" localSheetId="30" hidden="1">#REF!</definedName>
    <definedName name="BEx9H5O1KDZJCW91Q29VRPY5YS6P" localSheetId="4" hidden="1">#REF!</definedName>
    <definedName name="BEx9H5O1KDZJCW91Q29VRPY5YS6P" localSheetId="14" hidden="1">#REF!</definedName>
    <definedName name="BEx9H5O1KDZJCW91Q29VRPY5YS6P" localSheetId="6" hidden="1">#REF!</definedName>
    <definedName name="BEx9H5O1KDZJCW91Q29VRPY5YS6P" localSheetId="7" hidden="1">#REF!</definedName>
    <definedName name="BEx9H5O1KDZJCW91Q29VRPY5YS6P" localSheetId="8" hidden="1">#REF!</definedName>
    <definedName name="BEx9H5O1KDZJCW91Q29VRPY5YS6P" localSheetId="9" hidden="1">#REF!</definedName>
    <definedName name="BEx9H5O1KDZJCW91Q29VRPY5YS6P" localSheetId="10" hidden="1">#REF!</definedName>
    <definedName name="BEx9H5O1KDZJCW91Q29VRPY5YS6P" localSheetId="11" hidden="1">#REF!</definedName>
    <definedName name="BEx9H5O1KDZJCW91Q29VRPY5YS6P" localSheetId="12" hidden="1">#REF!</definedName>
    <definedName name="BEx9H5O1KDZJCW91Q29VRPY5YS6P" localSheetId="13" hidden="1">#REF!</definedName>
    <definedName name="BEx9H5O1KDZJCW91Q29VRPY5YS6P" localSheetId="17" hidden="1">#REF!</definedName>
    <definedName name="BEx9H5O1KDZJCW91Q29VRPY5YS6P" localSheetId="16" hidden="1">#REF!</definedName>
    <definedName name="BEx9H5O1KDZJCW91Q29VRPY5YS6P" hidden="1">#REF!</definedName>
    <definedName name="BEx9H8YR0E906F1JXZMBX3LNT004" localSheetId="19" hidden="1">#REF!</definedName>
    <definedName name="BEx9H8YR0E906F1JXZMBX3LNT004" localSheetId="27" hidden="1">#REF!</definedName>
    <definedName name="BEx9H8YR0E906F1JXZMBX3LNT004" localSheetId="18" hidden="1">#REF!</definedName>
    <definedName name="BEx9H8YR0E906F1JXZMBX3LNT004" localSheetId="30" hidden="1">#REF!</definedName>
    <definedName name="BEx9H8YR0E906F1JXZMBX3LNT004" localSheetId="4" hidden="1">#REF!</definedName>
    <definedName name="BEx9H8YR0E906F1JXZMBX3LNT004" localSheetId="14" hidden="1">#REF!</definedName>
    <definedName name="BEx9H8YR0E906F1JXZMBX3LNT004" localSheetId="6" hidden="1">#REF!</definedName>
    <definedName name="BEx9H8YR0E906F1JXZMBX3LNT004" localSheetId="7" hidden="1">#REF!</definedName>
    <definedName name="BEx9H8YR0E906F1JXZMBX3LNT004" localSheetId="8" hidden="1">#REF!</definedName>
    <definedName name="BEx9H8YR0E906F1JXZMBX3LNT004" localSheetId="9" hidden="1">#REF!</definedName>
    <definedName name="BEx9H8YR0E906F1JXZMBX3LNT004" localSheetId="10" hidden="1">#REF!</definedName>
    <definedName name="BEx9H8YR0E906F1JXZMBX3LNT004" localSheetId="11" hidden="1">#REF!</definedName>
    <definedName name="BEx9H8YR0E906F1JXZMBX3LNT004" localSheetId="12" hidden="1">#REF!</definedName>
    <definedName name="BEx9H8YR0E906F1JXZMBX3LNT004" localSheetId="13" hidden="1">#REF!</definedName>
    <definedName name="BEx9H8YR0E906F1JXZMBX3LNT004" localSheetId="17" hidden="1">#REF!</definedName>
    <definedName name="BEx9H8YR0E906F1JXZMBX3LNT004" localSheetId="16" hidden="1">#REF!</definedName>
    <definedName name="BEx9H8YR0E906F1JXZMBX3LNT004" hidden="1">#REF!</definedName>
    <definedName name="BEx9I1QKLI6OOUPQLUQ0EF0355X6" localSheetId="19" hidden="1">#REF!</definedName>
    <definedName name="BEx9I1QKLI6OOUPQLUQ0EF0355X6" localSheetId="27" hidden="1">#REF!</definedName>
    <definedName name="BEx9I1QKLI6OOUPQLUQ0EF0355X6" localSheetId="18" hidden="1">#REF!</definedName>
    <definedName name="BEx9I1QKLI6OOUPQLUQ0EF0355X6" localSheetId="30" hidden="1">#REF!</definedName>
    <definedName name="BEx9I1QKLI6OOUPQLUQ0EF0355X6" localSheetId="4" hidden="1">#REF!</definedName>
    <definedName name="BEx9I1QKLI6OOUPQLUQ0EF0355X6" localSheetId="14" hidden="1">#REF!</definedName>
    <definedName name="BEx9I1QKLI6OOUPQLUQ0EF0355X6" localSheetId="6" hidden="1">#REF!</definedName>
    <definedName name="BEx9I1QKLI6OOUPQLUQ0EF0355X6" localSheetId="7" hidden="1">#REF!</definedName>
    <definedName name="BEx9I1QKLI6OOUPQLUQ0EF0355X6" localSheetId="8" hidden="1">#REF!</definedName>
    <definedName name="BEx9I1QKLI6OOUPQLUQ0EF0355X6" localSheetId="9" hidden="1">#REF!</definedName>
    <definedName name="BEx9I1QKLI6OOUPQLUQ0EF0355X6" localSheetId="10" hidden="1">#REF!</definedName>
    <definedName name="BEx9I1QKLI6OOUPQLUQ0EF0355X6" localSheetId="11" hidden="1">#REF!</definedName>
    <definedName name="BEx9I1QKLI6OOUPQLUQ0EF0355X6" localSheetId="12" hidden="1">#REF!</definedName>
    <definedName name="BEx9I1QKLI6OOUPQLUQ0EF0355X6" localSheetId="13" hidden="1">#REF!</definedName>
    <definedName name="BEx9I1QKLI6OOUPQLUQ0EF0355X6" localSheetId="17" hidden="1">#REF!</definedName>
    <definedName name="BEx9I1QKLI6OOUPQLUQ0EF0355X6" localSheetId="16" hidden="1">#REF!</definedName>
    <definedName name="BEx9I1QKLI6OOUPQLUQ0EF0355X6" hidden="1">#REF!</definedName>
    <definedName name="BEx9I8XIG7E5NB48QQHXP23FIN60" localSheetId="19" hidden="1">#REF!</definedName>
    <definedName name="BEx9I8XIG7E5NB48QQHXP23FIN60" localSheetId="27" hidden="1">#REF!</definedName>
    <definedName name="BEx9I8XIG7E5NB48QQHXP23FIN60" localSheetId="18" hidden="1">#REF!</definedName>
    <definedName name="BEx9I8XIG7E5NB48QQHXP23FIN60" localSheetId="30" hidden="1">#REF!</definedName>
    <definedName name="BEx9I8XIG7E5NB48QQHXP23FIN60" localSheetId="4" hidden="1">#REF!</definedName>
    <definedName name="BEx9I8XIG7E5NB48QQHXP23FIN60" localSheetId="14" hidden="1">#REF!</definedName>
    <definedName name="BEx9I8XIG7E5NB48QQHXP23FIN60" localSheetId="6" hidden="1">#REF!</definedName>
    <definedName name="BEx9I8XIG7E5NB48QQHXP23FIN60" localSheetId="7" hidden="1">#REF!</definedName>
    <definedName name="BEx9I8XIG7E5NB48QQHXP23FIN60" localSheetId="8" hidden="1">#REF!</definedName>
    <definedName name="BEx9I8XIG7E5NB48QQHXP23FIN60" localSheetId="9" hidden="1">#REF!</definedName>
    <definedName name="BEx9I8XIG7E5NB48QQHXP23FIN60" localSheetId="10" hidden="1">#REF!</definedName>
    <definedName name="BEx9I8XIG7E5NB48QQHXP23FIN60" localSheetId="11" hidden="1">#REF!</definedName>
    <definedName name="BEx9I8XIG7E5NB48QQHXP23FIN60" localSheetId="12" hidden="1">#REF!</definedName>
    <definedName name="BEx9I8XIG7E5NB48QQHXP23FIN60" localSheetId="13" hidden="1">#REF!</definedName>
    <definedName name="BEx9I8XIG7E5NB48QQHXP23FIN60" localSheetId="17" hidden="1">#REF!</definedName>
    <definedName name="BEx9I8XIG7E5NB48QQHXP23FIN60" localSheetId="16" hidden="1">#REF!</definedName>
    <definedName name="BEx9I8XIG7E5NB48QQHXP23FIN60" hidden="1">#REF!</definedName>
    <definedName name="BEx9IQRF01ATLVK0YE60ARKQJ68L" localSheetId="19" hidden="1">#REF!</definedName>
    <definedName name="BEx9IQRF01ATLVK0YE60ARKQJ68L" localSheetId="27" hidden="1">#REF!</definedName>
    <definedName name="BEx9IQRF01ATLVK0YE60ARKQJ68L" localSheetId="18" hidden="1">#REF!</definedName>
    <definedName name="BEx9IQRF01ATLVK0YE60ARKQJ68L" localSheetId="30" hidden="1">#REF!</definedName>
    <definedName name="BEx9IQRF01ATLVK0YE60ARKQJ68L" localSheetId="4" hidden="1">#REF!</definedName>
    <definedName name="BEx9IQRF01ATLVK0YE60ARKQJ68L" localSheetId="14" hidden="1">#REF!</definedName>
    <definedName name="BEx9IQRF01ATLVK0YE60ARKQJ68L" localSheetId="6" hidden="1">#REF!</definedName>
    <definedName name="BEx9IQRF01ATLVK0YE60ARKQJ68L" localSheetId="7" hidden="1">#REF!</definedName>
    <definedName name="BEx9IQRF01ATLVK0YE60ARKQJ68L" localSheetId="8" hidden="1">#REF!</definedName>
    <definedName name="BEx9IQRF01ATLVK0YE60ARKQJ68L" localSheetId="9" hidden="1">#REF!</definedName>
    <definedName name="BEx9IQRF01ATLVK0YE60ARKQJ68L" localSheetId="10" hidden="1">#REF!</definedName>
    <definedName name="BEx9IQRF01ATLVK0YE60ARKQJ68L" localSheetId="11" hidden="1">#REF!</definedName>
    <definedName name="BEx9IQRF01ATLVK0YE60ARKQJ68L" localSheetId="12" hidden="1">#REF!</definedName>
    <definedName name="BEx9IQRF01ATLVK0YE60ARKQJ68L" localSheetId="13" hidden="1">#REF!</definedName>
    <definedName name="BEx9IQRF01ATLVK0YE60ARKQJ68L" localSheetId="17" hidden="1">#REF!</definedName>
    <definedName name="BEx9IQRF01ATLVK0YE60ARKQJ68L" localSheetId="16" hidden="1">#REF!</definedName>
    <definedName name="BEx9IQRF01ATLVK0YE60ARKQJ68L" hidden="1">#REF!</definedName>
    <definedName name="BEx9IT5QNZWKM6YQ5WER0DC2PMMU" localSheetId="19" hidden="1">#REF!</definedName>
    <definedName name="BEx9IT5QNZWKM6YQ5WER0DC2PMMU" localSheetId="27" hidden="1">#REF!</definedName>
    <definedName name="BEx9IT5QNZWKM6YQ5WER0DC2PMMU" localSheetId="18" hidden="1">#REF!</definedName>
    <definedName name="BEx9IT5QNZWKM6YQ5WER0DC2PMMU" localSheetId="30" hidden="1">#REF!</definedName>
    <definedName name="BEx9IT5QNZWKM6YQ5WER0DC2PMMU" localSheetId="4" hidden="1">#REF!</definedName>
    <definedName name="BEx9IT5QNZWKM6YQ5WER0DC2PMMU" localSheetId="14" hidden="1">#REF!</definedName>
    <definedName name="BEx9IT5QNZWKM6YQ5WER0DC2PMMU" localSheetId="6" hidden="1">#REF!</definedName>
    <definedName name="BEx9IT5QNZWKM6YQ5WER0DC2PMMU" localSheetId="7" hidden="1">#REF!</definedName>
    <definedName name="BEx9IT5QNZWKM6YQ5WER0DC2PMMU" localSheetId="8" hidden="1">#REF!</definedName>
    <definedName name="BEx9IT5QNZWKM6YQ5WER0DC2PMMU" localSheetId="9" hidden="1">#REF!</definedName>
    <definedName name="BEx9IT5QNZWKM6YQ5WER0DC2PMMU" localSheetId="10" hidden="1">#REF!</definedName>
    <definedName name="BEx9IT5QNZWKM6YQ5WER0DC2PMMU" localSheetId="11" hidden="1">#REF!</definedName>
    <definedName name="BEx9IT5QNZWKM6YQ5WER0DC2PMMU" localSheetId="12" hidden="1">#REF!</definedName>
    <definedName name="BEx9IT5QNZWKM6YQ5WER0DC2PMMU" localSheetId="13" hidden="1">#REF!</definedName>
    <definedName name="BEx9IT5QNZWKM6YQ5WER0DC2PMMU" localSheetId="17" hidden="1">#REF!</definedName>
    <definedName name="BEx9IT5QNZWKM6YQ5WER0DC2PMMU" localSheetId="16" hidden="1">#REF!</definedName>
    <definedName name="BEx9IT5QNZWKM6YQ5WER0DC2PMMU" hidden="1">#REF!</definedName>
    <definedName name="BEx9IUICG3HZWG57MG3NXCEX4LQI" localSheetId="19" hidden="1">#REF!</definedName>
    <definedName name="BEx9IUICG3HZWG57MG3NXCEX4LQI" localSheetId="27" hidden="1">#REF!</definedName>
    <definedName name="BEx9IUICG3HZWG57MG3NXCEX4LQI" localSheetId="18" hidden="1">#REF!</definedName>
    <definedName name="BEx9IUICG3HZWG57MG3NXCEX4LQI" localSheetId="30" hidden="1">#REF!</definedName>
    <definedName name="BEx9IUICG3HZWG57MG3NXCEX4LQI" localSheetId="4" hidden="1">#REF!</definedName>
    <definedName name="BEx9IUICG3HZWG57MG3NXCEX4LQI" localSheetId="14" hidden="1">#REF!</definedName>
    <definedName name="BEx9IUICG3HZWG57MG3NXCEX4LQI" localSheetId="6" hidden="1">#REF!</definedName>
    <definedName name="BEx9IUICG3HZWG57MG3NXCEX4LQI" localSheetId="7" hidden="1">#REF!</definedName>
    <definedName name="BEx9IUICG3HZWG57MG3NXCEX4LQI" localSheetId="8" hidden="1">#REF!</definedName>
    <definedName name="BEx9IUICG3HZWG57MG3NXCEX4LQI" localSheetId="9" hidden="1">#REF!</definedName>
    <definedName name="BEx9IUICG3HZWG57MG3NXCEX4LQI" localSheetId="10" hidden="1">#REF!</definedName>
    <definedName name="BEx9IUICG3HZWG57MG3NXCEX4LQI" localSheetId="11" hidden="1">#REF!</definedName>
    <definedName name="BEx9IUICG3HZWG57MG3NXCEX4LQI" localSheetId="12" hidden="1">#REF!</definedName>
    <definedName name="BEx9IUICG3HZWG57MG3NXCEX4LQI" localSheetId="13" hidden="1">#REF!</definedName>
    <definedName name="BEx9IUICG3HZWG57MG3NXCEX4LQI" localSheetId="17" hidden="1">#REF!</definedName>
    <definedName name="BEx9IUICG3HZWG57MG3NXCEX4LQI" localSheetId="16" hidden="1">#REF!</definedName>
    <definedName name="BEx9IUICG3HZWG57MG3NXCEX4LQI" hidden="1">#REF!</definedName>
    <definedName name="BEx9IW5LYJF40GS78FJNXO9O667A" localSheetId="19" hidden="1">#REF!</definedName>
    <definedName name="BEx9IW5LYJF40GS78FJNXO9O667A" localSheetId="27" hidden="1">#REF!</definedName>
    <definedName name="BEx9IW5LYJF40GS78FJNXO9O667A" localSheetId="18" hidden="1">#REF!</definedName>
    <definedName name="BEx9IW5LYJF40GS78FJNXO9O667A" localSheetId="30" hidden="1">#REF!</definedName>
    <definedName name="BEx9IW5LYJF40GS78FJNXO9O667A" localSheetId="4" hidden="1">#REF!</definedName>
    <definedName name="BEx9IW5LYJF40GS78FJNXO9O667A" localSheetId="14" hidden="1">#REF!</definedName>
    <definedName name="BEx9IW5LYJF40GS78FJNXO9O667A" localSheetId="6" hidden="1">#REF!</definedName>
    <definedName name="BEx9IW5LYJF40GS78FJNXO9O667A" localSheetId="7" hidden="1">#REF!</definedName>
    <definedName name="BEx9IW5LYJF40GS78FJNXO9O667A" localSheetId="8" hidden="1">#REF!</definedName>
    <definedName name="BEx9IW5LYJF40GS78FJNXO9O667A" localSheetId="9" hidden="1">#REF!</definedName>
    <definedName name="BEx9IW5LYJF40GS78FJNXO9O667A" localSheetId="10" hidden="1">#REF!</definedName>
    <definedName name="BEx9IW5LYJF40GS78FJNXO9O667A" localSheetId="11" hidden="1">#REF!</definedName>
    <definedName name="BEx9IW5LYJF40GS78FJNXO9O667A" localSheetId="12" hidden="1">#REF!</definedName>
    <definedName name="BEx9IW5LYJF40GS78FJNXO9O667A" localSheetId="13" hidden="1">#REF!</definedName>
    <definedName name="BEx9IW5LYJF40GS78FJNXO9O667A" localSheetId="17" hidden="1">#REF!</definedName>
    <definedName name="BEx9IW5LYJF40GS78FJNXO9O667A" localSheetId="16" hidden="1">#REF!</definedName>
    <definedName name="BEx9IW5LYJF40GS78FJNXO9O667A" hidden="1">#REF!</definedName>
    <definedName name="BEx9IW5MFLXTVCJHVUZTUH93AXOS" localSheetId="19" hidden="1">#REF!</definedName>
    <definedName name="BEx9IW5MFLXTVCJHVUZTUH93AXOS" localSheetId="27" hidden="1">#REF!</definedName>
    <definedName name="BEx9IW5MFLXTVCJHVUZTUH93AXOS" localSheetId="18" hidden="1">#REF!</definedName>
    <definedName name="BEx9IW5MFLXTVCJHVUZTUH93AXOS" localSheetId="30" hidden="1">#REF!</definedName>
    <definedName name="BEx9IW5MFLXTVCJHVUZTUH93AXOS" localSheetId="4" hidden="1">#REF!</definedName>
    <definedName name="BEx9IW5MFLXTVCJHVUZTUH93AXOS" localSheetId="14" hidden="1">#REF!</definedName>
    <definedName name="BEx9IW5MFLXTVCJHVUZTUH93AXOS" localSheetId="6" hidden="1">#REF!</definedName>
    <definedName name="BEx9IW5MFLXTVCJHVUZTUH93AXOS" localSheetId="7" hidden="1">#REF!</definedName>
    <definedName name="BEx9IW5MFLXTVCJHVUZTUH93AXOS" localSheetId="8" hidden="1">#REF!</definedName>
    <definedName name="BEx9IW5MFLXTVCJHVUZTUH93AXOS" localSheetId="9" hidden="1">#REF!</definedName>
    <definedName name="BEx9IW5MFLXTVCJHVUZTUH93AXOS" localSheetId="10" hidden="1">#REF!</definedName>
    <definedName name="BEx9IW5MFLXTVCJHVUZTUH93AXOS" localSheetId="11" hidden="1">#REF!</definedName>
    <definedName name="BEx9IW5MFLXTVCJHVUZTUH93AXOS" localSheetId="12" hidden="1">#REF!</definedName>
    <definedName name="BEx9IW5MFLXTVCJHVUZTUH93AXOS" localSheetId="13" hidden="1">#REF!</definedName>
    <definedName name="BEx9IW5MFLXTVCJHVUZTUH93AXOS" localSheetId="17" hidden="1">#REF!</definedName>
    <definedName name="BEx9IW5MFLXTVCJHVUZTUH93AXOS" localSheetId="16" hidden="1">#REF!</definedName>
    <definedName name="BEx9IW5MFLXTVCJHVUZTUH93AXOS" hidden="1">#REF!</definedName>
    <definedName name="BEx9IXCSPSZC80YZUPRCYTG326KV" localSheetId="19" hidden="1">#REF!</definedName>
    <definedName name="BEx9IXCSPSZC80YZUPRCYTG326KV" localSheetId="27" hidden="1">#REF!</definedName>
    <definedName name="BEx9IXCSPSZC80YZUPRCYTG326KV" localSheetId="18" hidden="1">#REF!</definedName>
    <definedName name="BEx9IXCSPSZC80YZUPRCYTG326KV" localSheetId="30" hidden="1">#REF!</definedName>
    <definedName name="BEx9IXCSPSZC80YZUPRCYTG326KV" localSheetId="4" hidden="1">#REF!</definedName>
    <definedName name="BEx9IXCSPSZC80YZUPRCYTG326KV" localSheetId="14" hidden="1">#REF!</definedName>
    <definedName name="BEx9IXCSPSZC80YZUPRCYTG326KV" localSheetId="6" hidden="1">#REF!</definedName>
    <definedName name="BEx9IXCSPSZC80YZUPRCYTG326KV" localSheetId="7" hidden="1">#REF!</definedName>
    <definedName name="BEx9IXCSPSZC80YZUPRCYTG326KV" localSheetId="8" hidden="1">#REF!</definedName>
    <definedName name="BEx9IXCSPSZC80YZUPRCYTG326KV" localSheetId="9" hidden="1">#REF!</definedName>
    <definedName name="BEx9IXCSPSZC80YZUPRCYTG326KV" localSheetId="10" hidden="1">#REF!</definedName>
    <definedName name="BEx9IXCSPSZC80YZUPRCYTG326KV" localSheetId="11" hidden="1">#REF!</definedName>
    <definedName name="BEx9IXCSPSZC80YZUPRCYTG326KV" localSheetId="12" hidden="1">#REF!</definedName>
    <definedName name="BEx9IXCSPSZC80YZUPRCYTG326KV" localSheetId="13" hidden="1">#REF!</definedName>
    <definedName name="BEx9IXCSPSZC80YZUPRCYTG326KV" localSheetId="17" hidden="1">#REF!</definedName>
    <definedName name="BEx9IXCSPSZC80YZUPRCYTG326KV" localSheetId="16" hidden="1">#REF!</definedName>
    <definedName name="BEx9IXCSPSZC80YZUPRCYTG326KV" hidden="1">#REF!</definedName>
    <definedName name="BEx9IYUQSBZ0GG9ZT1QKX83F42F1" localSheetId="19" hidden="1">#REF!</definedName>
    <definedName name="BEx9IYUQSBZ0GG9ZT1QKX83F42F1" localSheetId="27" hidden="1">#REF!</definedName>
    <definedName name="BEx9IYUQSBZ0GG9ZT1QKX83F42F1" localSheetId="18" hidden="1">#REF!</definedName>
    <definedName name="BEx9IYUQSBZ0GG9ZT1QKX83F42F1" localSheetId="30" hidden="1">#REF!</definedName>
    <definedName name="BEx9IYUQSBZ0GG9ZT1QKX83F42F1" localSheetId="4" hidden="1">#REF!</definedName>
    <definedName name="BEx9IYUQSBZ0GG9ZT1QKX83F42F1" localSheetId="14" hidden="1">#REF!</definedName>
    <definedName name="BEx9IYUQSBZ0GG9ZT1QKX83F42F1" localSheetId="6" hidden="1">#REF!</definedName>
    <definedName name="BEx9IYUQSBZ0GG9ZT1QKX83F42F1" localSheetId="7" hidden="1">#REF!</definedName>
    <definedName name="BEx9IYUQSBZ0GG9ZT1QKX83F42F1" localSheetId="8" hidden="1">#REF!</definedName>
    <definedName name="BEx9IYUQSBZ0GG9ZT1QKX83F42F1" localSheetId="9" hidden="1">#REF!</definedName>
    <definedName name="BEx9IYUQSBZ0GG9ZT1QKX83F42F1" localSheetId="10" hidden="1">#REF!</definedName>
    <definedName name="BEx9IYUQSBZ0GG9ZT1QKX83F42F1" localSheetId="11" hidden="1">#REF!</definedName>
    <definedName name="BEx9IYUQSBZ0GG9ZT1QKX83F42F1" localSheetId="12" hidden="1">#REF!</definedName>
    <definedName name="BEx9IYUQSBZ0GG9ZT1QKX83F42F1" localSheetId="13" hidden="1">#REF!</definedName>
    <definedName name="BEx9IYUQSBZ0GG9ZT1QKX83F42F1" localSheetId="17" hidden="1">#REF!</definedName>
    <definedName name="BEx9IYUQSBZ0GG9ZT1QKX83F42F1" localSheetId="16" hidden="1">#REF!</definedName>
    <definedName name="BEx9IYUQSBZ0GG9ZT1QKX83F42F1" hidden="1">#REF!</definedName>
    <definedName name="BEx9IZR39NHDGOM97H4E6F81RTQW" localSheetId="19" hidden="1">#REF!</definedName>
    <definedName name="BEx9IZR39NHDGOM97H4E6F81RTQW" localSheetId="27" hidden="1">#REF!</definedName>
    <definedName name="BEx9IZR39NHDGOM97H4E6F81RTQW" localSheetId="18" hidden="1">#REF!</definedName>
    <definedName name="BEx9IZR39NHDGOM97H4E6F81RTQW" localSheetId="30" hidden="1">#REF!</definedName>
    <definedName name="BEx9IZR39NHDGOM97H4E6F81RTQW" localSheetId="4" hidden="1">#REF!</definedName>
    <definedName name="BEx9IZR39NHDGOM97H4E6F81RTQW" localSheetId="14" hidden="1">#REF!</definedName>
    <definedName name="BEx9IZR39NHDGOM97H4E6F81RTQW" localSheetId="6" hidden="1">#REF!</definedName>
    <definedName name="BEx9IZR39NHDGOM97H4E6F81RTQW" localSheetId="7" hidden="1">#REF!</definedName>
    <definedName name="BEx9IZR39NHDGOM97H4E6F81RTQW" localSheetId="8" hidden="1">#REF!</definedName>
    <definedName name="BEx9IZR39NHDGOM97H4E6F81RTQW" localSheetId="9" hidden="1">#REF!</definedName>
    <definedName name="BEx9IZR39NHDGOM97H4E6F81RTQW" localSheetId="10" hidden="1">#REF!</definedName>
    <definedName name="BEx9IZR39NHDGOM97H4E6F81RTQW" localSheetId="11" hidden="1">#REF!</definedName>
    <definedName name="BEx9IZR39NHDGOM97H4E6F81RTQW" localSheetId="12" hidden="1">#REF!</definedName>
    <definedName name="BEx9IZR39NHDGOM97H4E6F81RTQW" localSheetId="13" hidden="1">#REF!</definedName>
    <definedName name="BEx9IZR39NHDGOM97H4E6F81RTQW" localSheetId="17" hidden="1">#REF!</definedName>
    <definedName name="BEx9IZR39NHDGOM97H4E6F81RTQW" localSheetId="16" hidden="1">#REF!</definedName>
    <definedName name="BEx9IZR39NHDGOM97H4E6F81RTQW" hidden="1">#REF!</definedName>
    <definedName name="BEx9J6CH5E7YZPER7HXEIOIKGPCA" localSheetId="19" hidden="1">#REF!</definedName>
    <definedName name="BEx9J6CH5E7YZPER7HXEIOIKGPCA" localSheetId="27" hidden="1">#REF!</definedName>
    <definedName name="BEx9J6CH5E7YZPER7HXEIOIKGPCA" localSheetId="18" hidden="1">#REF!</definedName>
    <definedName name="BEx9J6CH5E7YZPER7HXEIOIKGPCA" localSheetId="30" hidden="1">#REF!</definedName>
    <definedName name="BEx9J6CH5E7YZPER7HXEIOIKGPCA" localSheetId="4" hidden="1">#REF!</definedName>
    <definedName name="BEx9J6CH5E7YZPER7HXEIOIKGPCA" localSheetId="14" hidden="1">#REF!</definedName>
    <definedName name="BEx9J6CH5E7YZPER7HXEIOIKGPCA" localSheetId="6" hidden="1">#REF!</definedName>
    <definedName name="BEx9J6CH5E7YZPER7HXEIOIKGPCA" localSheetId="7" hidden="1">#REF!</definedName>
    <definedName name="BEx9J6CH5E7YZPER7HXEIOIKGPCA" localSheetId="8" hidden="1">#REF!</definedName>
    <definedName name="BEx9J6CH5E7YZPER7HXEIOIKGPCA" localSheetId="9" hidden="1">#REF!</definedName>
    <definedName name="BEx9J6CH5E7YZPER7HXEIOIKGPCA" localSheetId="10" hidden="1">#REF!</definedName>
    <definedName name="BEx9J6CH5E7YZPER7HXEIOIKGPCA" localSheetId="11" hidden="1">#REF!</definedName>
    <definedName name="BEx9J6CH5E7YZPER7HXEIOIKGPCA" localSheetId="12" hidden="1">#REF!</definedName>
    <definedName name="BEx9J6CH5E7YZPER7HXEIOIKGPCA" localSheetId="13" hidden="1">#REF!</definedName>
    <definedName name="BEx9J6CH5E7YZPER7HXEIOIKGPCA" localSheetId="17" hidden="1">#REF!</definedName>
    <definedName name="BEx9J6CH5E7YZPER7HXEIOIKGPCA" localSheetId="16" hidden="1">#REF!</definedName>
    <definedName name="BEx9J6CH5E7YZPER7HXEIOIKGPCA" hidden="1">#REF!</definedName>
    <definedName name="BEx9JJTZKVUJAVPTRE0RAVTEH41G" localSheetId="19" hidden="1">#REF!</definedName>
    <definedName name="BEx9JJTZKVUJAVPTRE0RAVTEH41G" localSheetId="27" hidden="1">#REF!</definedName>
    <definedName name="BEx9JJTZKVUJAVPTRE0RAVTEH41G" localSheetId="18" hidden="1">#REF!</definedName>
    <definedName name="BEx9JJTZKVUJAVPTRE0RAVTEH41G" localSheetId="30" hidden="1">#REF!</definedName>
    <definedName name="BEx9JJTZKVUJAVPTRE0RAVTEH41G" localSheetId="4" hidden="1">#REF!</definedName>
    <definedName name="BEx9JJTZKVUJAVPTRE0RAVTEH41G" localSheetId="14" hidden="1">#REF!</definedName>
    <definedName name="BEx9JJTZKVUJAVPTRE0RAVTEH41G" localSheetId="6" hidden="1">#REF!</definedName>
    <definedName name="BEx9JJTZKVUJAVPTRE0RAVTEH41G" localSheetId="7" hidden="1">#REF!</definedName>
    <definedName name="BEx9JJTZKVUJAVPTRE0RAVTEH41G" localSheetId="8" hidden="1">#REF!</definedName>
    <definedName name="BEx9JJTZKVUJAVPTRE0RAVTEH41G" localSheetId="9" hidden="1">#REF!</definedName>
    <definedName name="BEx9JJTZKVUJAVPTRE0RAVTEH41G" localSheetId="10" hidden="1">#REF!</definedName>
    <definedName name="BEx9JJTZKVUJAVPTRE0RAVTEH41G" localSheetId="11" hidden="1">#REF!</definedName>
    <definedName name="BEx9JJTZKVUJAVPTRE0RAVTEH41G" localSheetId="12" hidden="1">#REF!</definedName>
    <definedName name="BEx9JJTZKVUJAVPTRE0RAVTEH41G" localSheetId="13" hidden="1">#REF!</definedName>
    <definedName name="BEx9JJTZKVUJAVPTRE0RAVTEH41G" localSheetId="17" hidden="1">#REF!</definedName>
    <definedName name="BEx9JJTZKVUJAVPTRE0RAVTEH41G" localSheetId="16" hidden="1">#REF!</definedName>
    <definedName name="BEx9JJTZKVUJAVPTRE0RAVTEH41G" hidden="1">#REF!</definedName>
    <definedName name="BEx9JLBYK239B3F841C7YG1GT7ST" localSheetId="19" hidden="1">#REF!</definedName>
    <definedName name="BEx9JLBYK239B3F841C7YG1GT7ST" localSheetId="27" hidden="1">#REF!</definedName>
    <definedName name="BEx9JLBYK239B3F841C7YG1GT7ST" localSheetId="18" hidden="1">#REF!</definedName>
    <definedName name="BEx9JLBYK239B3F841C7YG1GT7ST" localSheetId="30" hidden="1">#REF!</definedName>
    <definedName name="BEx9JLBYK239B3F841C7YG1GT7ST" localSheetId="4" hidden="1">#REF!</definedName>
    <definedName name="BEx9JLBYK239B3F841C7YG1GT7ST" localSheetId="14" hidden="1">#REF!</definedName>
    <definedName name="BEx9JLBYK239B3F841C7YG1GT7ST" localSheetId="6" hidden="1">#REF!</definedName>
    <definedName name="BEx9JLBYK239B3F841C7YG1GT7ST" localSheetId="7" hidden="1">#REF!</definedName>
    <definedName name="BEx9JLBYK239B3F841C7YG1GT7ST" localSheetId="8" hidden="1">#REF!</definedName>
    <definedName name="BEx9JLBYK239B3F841C7YG1GT7ST" localSheetId="9" hidden="1">#REF!</definedName>
    <definedName name="BEx9JLBYK239B3F841C7YG1GT7ST" localSheetId="10" hidden="1">#REF!</definedName>
    <definedName name="BEx9JLBYK239B3F841C7YG1GT7ST" localSheetId="11" hidden="1">#REF!</definedName>
    <definedName name="BEx9JLBYK239B3F841C7YG1GT7ST" localSheetId="12" hidden="1">#REF!</definedName>
    <definedName name="BEx9JLBYK239B3F841C7YG1GT7ST" localSheetId="13" hidden="1">#REF!</definedName>
    <definedName name="BEx9JLBYK239B3F841C7YG1GT7ST" localSheetId="17" hidden="1">#REF!</definedName>
    <definedName name="BEx9JLBYK239B3F841C7YG1GT7ST" localSheetId="16" hidden="1">#REF!</definedName>
    <definedName name="BEx9JLBYK239B3F841C7YG1GT7ST" hidden="1">#REF!</definedName>
    <definedName name="BExAW4IIW5D0MDY6TJ3G4FOLPYIR" localSheetId="19" hidden="1">#REF!</definedName>
    <definedName name="BExAW4IIW5D0MDY6TJ3G4FOLPYIR" localSheetId="27" hidden="1">#REF!</definedName>
    <definedName name="BExAW4IIW5D0MDY6TJ3G4FOLPYIR" localSheetId="18" hidden="1">#REF!</definedName>
    <definedName name="BExAW4IIW5D0MDY6TJ3G4FOLPYIR" localSheetId="30" hidden="1">#REF!</definedName>
    <definedName name="BExAW4IIW5D0MDY6TJ3G4FOLPYIR" localSheetId="4" hidden="1">#REF!</definedName>
    <definedName name="BExAW4IIW5D0MDY6TJ3G4FOLPYIR" localSheetId="14" hidden="1">#REF!</definedName>
    <definedName name="BExAW4IIW5D0MDY6TJ3G4FOLPYIR" localSheetId="6" hidden="1">#REF!</definedName>
    <definedName name="BExAW4IIW5D0MDY6TJ3G4FOLPYIR" localSheetId="7" hidden="1">#REF!</definedName>
    <definedName name="BExAW4IIW5D0MDY6TJ3G4FOLPYIR" localSheetId="8" hidden="1">#REF!</definedName>
    <definedName name="BExAW4IIW5D0MDY6TJ3G4FOLPYIR" localSheetId="9" hidden="1">#REF!</definedName>
    <definedName name="BExAW4IIW5D0MDY6TJ3G4FOLPYIR" localSheetId="10" hidden="1">#REF!</definedName>
    <definedName name="BExAW4IIW5D0MDY6TJ3G4FOLPYIR" localSheetId="11" hidden="1">#REF!</definedName>
    <definedName name="BExAW4IIW5D0MDY6TJ3G4FOLPYIR" localSheetId="12" hidden="1">#REF!</definedName>
    <definedName name="BExAW4IIW5D0MDY6TJ3G4FOLPYIR" localSheetId="13" hidden="1">#REF!</definedName>
    <definedName name="BExAW4IIW5D0MDY6TJ3G4FOLPYIR" localSheetId="17" hidden="1">#REF!</definedName>
    <definedName name="BExAW4IIW5D0MDY6TJ3G4FOLPYIR" localSheetId="16" hidden="1">#REF!</definedName>
    <definedName name="BExAW4IIW5D0MDY6TJ3G4FOLPYIR" hidden="1">#REF!</definedName>
    <definedName name="BExAWNP1B2E9Q88TW48NH41C0FTZ" localSheetId="19" hidden="1">#REF!</definedName>
    <definedName name="BExAWNP1B2E9Q88TW48NH41C0FTZ" localSheetId="27" hidden="1">#REF!</definedName>
    <definedName name="BExAWNP1B2E9Q88TW48NH41C0FTZ" localSheetId="18" hidden="1">#REF!</definedName>
    <definedName name="BExAWNP1B2E9Q88TW48NH41C0FTZ" localSheetId="30" hidden="1">#REF!</definedName>
    <definedName name="BExAWNP1B2E9Q88TW48NH41C0FTZ" localSheetId="4" hidden="1">#REF!</definedName>
    <definedName name="BExAWNP1B2E9Q88TW48NH41C0FTZ" localSheetId="14" hidden="1">#REF!</definedName>
    <definedName name="BExAWNP1B2E9Q88TW48NH41C0FTZ" localSheetId="6" hidden="1">#REF!</definedName>
    <definedName name="BExAWNP1B2E9Q88TW48NH41C0FTZ" localSheetId="7" hidden="1">#REF!</definedName>
    <definedName name="BExAWNP1B2E9Q88TW48NH41C0FTZ" localSheetId="8" hidden="1">#REF!</definedName>
    <definedName name="BExAWNP1B2E9Q88TW48NH41C0FTZ" localSheetId="9" hidden="1">#REF!</definedName>
    <definedName name="BExAWNP1B2E9Q88TW48NH41C0FTZ" localSheetId="10" hidden="1">#REF!</definedName>
    <definedName name="BExAWNP1B2E9Q88TW48NH41C0FTZ" localSheetId="11" hidden="1">#REF!</definedName>
    <definedName name="BExAWNP1B2E9Q88TW48NH41C0FTZ" localSheetId="12" hidden="1">#REF!</definedName>
    <definedName name="BExAWNP1B2E9Q88TW48NH41C0FTZ" localSheetId="13" hidden="1">#REF!</definedName>
    <definedName name="BExAWNP1B2E9Q88TW48NH41C0FTZ" localSheetId="17" hidden="1">#REF!</definedName>
    <definedName name="BExAWNP1B2E9Q88TW48NH41C0FTZ" localSheetId="16" hidden="1">#REF!</definedName>
    <definedName name="BExAWNP1B2E9Q88TW48NH41C0FTZ" hidden="1">#REF!</definedName>
    <definedName name="BExAWUFQXTIPQ308ERZPSVPTUMYN" localSheetId="19" hidden="1">#REF!</definedName>
    <definedName name="BExAWUFQXTIPQ308ERZPSVPTUMYN" localSheetId="27" hidden="1">#REF!</definedName>
    <definedName name="BExAWUFQXTIPQ308ERZPSVPTUMYN" localSheetId="18" hidden="1">#REF!</definedName>
    <definedName name="BExAWUFQXTIPQ308ERZPSVPTUMYN" localSheetId="30" hidden="1">#REF!</definedName>
    <definedName name="BExAWUFQXTIPQ308ERZPSVPTUMYN" localSheetId="4" hidden="1">#REF!</definedName>
    <definedName name="BExAWUFQXTIPQ308ERZPSVPTUMYN" localSheetId="14" hidden="1">#REF!</definedName>
    <definedName name="BExAWUFQXTIPQ308ERZPSVPTUMYN" localSheetId="6" hidden="1">#REF!</definedName>
    <definedName name="BExAWUFQXTIPQ308ERZPSVPTUMYN" localSheetId="7" hidden="1">#REF!</definedName>
    <definedName name="BExAWUFQXTIPQ308ERZPSVPTUMYN" localSheetId="8" hidden="1">#REF!</definedName>
    <definedName name="BExAWUFQXTIPQ308ERZPSVPTUMYN" localSheetId="9" hidden="1">#REF!</definedName>
    <definedName name="BExAWUFQXTIPQ308ERZPSVPTUMYN" localSheetId="10" hidden="1">#REF!</definedName>
    <definedName name="BExAWUFQXTIPQ308ERZPSVPTUMYN" localSheetId="11" hidden="1">#REF!</definedName>
    <definedName name="BExAWUFQXTIPQ308ERZPSVPTUMYN" localSheetId="12" hidden="1">#REF!</definedName>
    <definedName name="BExAWUFQXTIPQ308ERZPSVPTUMYN" localSheetId="13" hidden="1">#REF!</definedName>
    <definedName name="BExAWUFQXTIPQ308ERZPSVPTUMYN" localSheetId="17" hidden="1">#REF!</definedName>
    <definedName name="BExAWUFQXTIPQ308ERZPSVPTUMYN" localSheetId="16" hidden="1">#REF!</definedName>
    <definedName name="BExAWUFQXTIPQ308ERZPSVPTUMYN" hidden="1">#REF!</definedName>
    <definedName name="BExAWY6O96OQO2R036QK2DI37EKV" localSheetId="19" hidden="1">#REF!</definedName>
    <definedName name="BExAWY6O96OQO2R036QK2DI37EKV" localSheetId="27" hidden="1">#REF!</definedName>
    <definedName name="BExAWY6O96OQO2R036QK2DI37EKV" localSheetId="18" hidden="1">#REF!</definedName>
    <definedName name="BExAWY6O96OQO2R036QK2DI37EKV" localSheetId="30" hidden="1">#REF!</definedName>
    <definedName name="BExAWY6O96OQO2R036QK2DI37EKV" localSheetId="4" hidden="1">#REF!</definedName>
    <definedName name="BExAWY6O96OQO2R036QK2DI37EKV" localSheetId="14" hidden="1">#REF!</definedName>
    <definedName name="BExAWY6O96OQO2R036QK2DI37EKV" localSheetId="6" hidden="1">#REF!</definedName>
    <definedName name="BExAWY6O96OQO2R036QK2DI37EKV" localSheetId="7" hidden="1">#REF!</definedName>
    <definedName name="BExAWY6O96OQO2R036QK2DI37EKV" localSheetId="8" hidden="1">#REF!</definedName>
    <definedName name="BExAWY6O96OQO2R036QK2DI37EKV" localSheetId="9" hidden="1">#REF!</definedName>
    <definedName name="BExAWY6O96OQO2R036QK2DI37EKV" localSheetId="10" hidden="1">#REF!</definedName>
    <definedName name="BExAWY6O96OQO2R036QK2DI37EKV" localSheetId="11" hidden="1">#REF!</definedName>
    <definedName name="BExAWY6O96OQO2R036QK2DI37EKV" localSheetId="12" hidden="1">#REF!</definedName>
    <definedName name="BExAWY6O96OQO2R036QK2DI37EKV" localSheetId="13" hidden="1">#REF!</definedName>
    <definedName name="BExAWY6O96OQO2R036QK2DI37EKV" localSheetId="17" hidden="1">#REF!</definedName>
    <definedName name="BExAWY6O96OQO2R036QK2DI37EKV" localSheetId="16" hidden="1">#REF!</definedName>
    <definedName name="BExAWY6O96OQO2R036QK2DI37EKV" hidden="1">#REF!</definedName>
    <definedName name="BExAX410NB4F2XOB84OR2197H8M5" localSheetId="19" hidden="1">#REF!</definedName>
    <definedName name="BExAX410NB4F2XOB84OR2197H8M5" localSheetId="27" hidden="1">#REF!</definedName>
    <definedName name="BExAX410NB4F2XOB84OR2197H8M5" localSheetId="18" hidden="1">#REF!</definedName>
    <definedName name="BExAX410NB4F2XOB84OR2197H8M5" localSheetId="30" hidden="1">#REF!</definedName>
    <definedName name="BExAX410NB4F2XOB84OR2197H8M5" localSheetId="4" hidden="1">#REF!</definedName>
    <definedName name="BExAX410NB4F2XOB84OR2197H8M5" localSheetId="14" hidden="1">#REF!</definedName>
    <definedName name="BExAX410NB4F2XOB84OR2197H8M5" localSheetId="6" hidden="1">#REF!</definedName>
    <definedName name="BExAX410NB4F2XOB84OR2197H8M5" localSheetId="7" hidden="1">#REF!</definedName>
    <definedName name="BExAX410NB4F2XOB84OR2197H8M5" localSheetId="8" hidden="1">#REF!</definedName>
    <definedName name="BExAX410NB4F2XOB84OR2197H8M5" localSheetId="9" hidden="1">#REF!</definedName>
    <definedName name="BExAX410NB4F2XOB84OR2197H8M5" localSheetId="10" hidden="1">#REF!</definedName>
    <definedName name="BExAX410NB4F2XOB84OR2197H8M5" localSheetId="11" hidden="1">#REF!</definedName>
    <definedName name="BExAX410NB4F2XOB84OR2197H8M5" localSheetId="12" hidden="1">#REF!</definedName>
    <definedName name="BExAX410NB4F2XOB84OR2197H8M5" localSheetId="13" hidden="1">#REF!</definedName>
    <definedName name="BExAX410NB4F2XOB84OR2197H8M5" localSheetId="17" hidden="1">#REF!</definedName>
    <definedName name="BExAX410NB4F2XOB84OR2197H8M5" localSheetId="16" hidden="1">#REF!</definedName>
    <definedName name="BExAX410NB4F2XOB84OR2197H8M5" hidden="1">#REF!</definedName>
    <definedName name="BExAX8TNG8LQ5Q4904SAYQIPGBSV" localSheetId="19" hidden="1">#REF!</definedName>
    <definedName name="BExAX8TNG8LQ5Q4904SAYQIPGBSV" localSheetId="27" hidden="1">#REF!</definedName>
    <definedName name="BExAX8TNG8LQ5Q4904SAYQIPGBSV" localSheetId="18" hidden="1">#REF!</definedName>
    <definedName name="BExAX8TNG8LQ5Q4904SAYQIPGBSV" localSheetId="30" hidden="1">#REF!</definedName>
    <definedName name="BExAX8TNG8LQ5Q4904SAYQIPGBSV" localSheetId="4" hidden="1">#REF!</definedName>
    <definedName name="BExAX8TNG8LQ5Q4904SAYQIPGBSV" localSheetId="14" hidden="1">#REF!</definedName>
    <definedName name="BExAX8TNG8LQ5Q4904SAYQIPGBSV" localSheetId="6" hidden="1">#REF!</definedName>
    <definedName name="BExAX8TNG8LQ5Q4904SAYQIPGBSV" localSheetId="7" hidden="1">#REF!</definedName>
    <definedName name="BExAX8TNG8LQ5Q4904SAYQIPGBSV" localSheetId="8" hidden="1">#REF!</definedName>
    <definedName name="BExAX8TNG8LQ5Q4904SAYQIPGBSV" localSheetId="9" hidden="1">#REF!</definedName>
    <definedName name="BExAX8TNG8LQ5Q4904SAYQIPGBSV" localSheetId="10" hidden="1">#REF!</definedName>
    <definedName name="BExAX8TNG8LQ5Q4904SAYQIPGBSV" localSheetId="11" hidden="1">#REF!</definedName>
    <definedName name="BExAX8TNG8LQ5Q4904SAYQIPGBSV" localSheetId="12" hidden="1">#REF!</definedName>
    <definedName name="BExAX8TNG8LQ5Q4904SAYQIPGBSV" localSheetId="13" hidden="1">#REF!</definedName>
    <definedName name="BExAX8TNG8LQ5Q4904SAYQIPGBSV" localSheetId="17" hidden="1">#REF!</definedName>
    <definedName name="BExAX8TNG8LQ5Q4904SAYQIPGBSV" localSheetId="16" hidden="1">#REF!</definedName>
    <definedName name="BExAX8TNG8LQ5Q4904SAYQIPGBSV" hidden="1">#REF!</definedName>
    <definedName name="BExAX9KPAVIVUVU3XREDCV1BIYZL" localSheetId="19" hidden="1">#REF!</definedName>
    <definedName name="BExAX9KPAVIVUVU3XREDCV1BIYZL" localSheetId="27" hidden="1">#REF!</definedName>
    <definedName name="BExAX9KPAVIVUVU3XREDCV1BIYZL" localSheetId="18" hidden="1">#REF!</definedName>
    <definedName name="BExAX9KPAVIVUVU3XREDCV1BIYZL" localSheetId="30" hidden="1">#REF!</definedName>
    <definedName name="BExAX9KPAVIVUVU3XREDCV1BIYZL" localSheetId="4" hidden="1">#REF!</definedName>
    <definedName name="BExAX9KPAVIVUVU3XREDCV1BIYZL" localSheetId="14" hidden="1">#REF!</definedName>
    <definedName name="BExAX9KPAVIVUVU3XREDCV1BIYZL" localSheetId="6" hidden="1">#REF!</definedName>
    <definedName name="BExAX9KPAVIVUVU3XREDCV1BIYZL" localSheetId="7" hidden="1">#REF!</definedName>
    <definedName name="BExAX9KPAVIVUVU3XREDCV1BIYZL" localSheetId="8" hidden="1">#REF!</definedName>
    <definedName name="BExAX9KPAVIVUVU3XREDCV1BIYZL" localSheetId="9" hidden="1">#REF!</definedName>
    <definedName name="BExAX9KPAVIVUVU3XREDCV1BIYZL" localSheetId="10" hidden="1">#REF!</definedName>
    <definedName name="BExAX9KPAVIVUVU3XREDCV1BIYZL" localSheetId="11" hidden="1">#REF!</definedName>
    <definedName name="BExAX9KPAVIVUVU3XREDCV1BIYZL" localSheetId="12" hidden="1">#REF!</definedName>
    <definedName name="BExAX9KPAVIVUVU3XREDCV1BIYZL" localSheetId="13" hidden="1">#REF!</definedName>
    <definedName name="BExAX9KPAVIVUVU3XREDCV1BIYZL" localSheetId="17" hidden="1">#REF!</definedName>
    <definedName name="BExAX9KPAVIVUVU3XREDCV1BIYZL" localSheetId="16" hidden="1">#REF!</definedName>
    <definedName name="BExAX9KPAVIVUVU3XREDCV1BIYZL" hidden="1">#REF!</definedName>
    <definedName name="BExAXPB35BNVXZYF2XS6UP3LP0QH" localSheetId="19" hidden="1">#REF!</definedName>
    <definedName name="BExAXPB35BNVXZYF2XS6UP3LP0QH" localSheetId="27" hidden="1">#REF!</definedName>
    <definedName name="BExAXPB35BNVXZYF2XS6UP3LP0QH" localSheetId="18" hidden="1">#REF!</definedName>
    <definedName name="BExAXPB35BNVXZYF2XS6UP3LP0QH" localSheetId="30" hidden="1">#REF!</definedName>
    <definedName name="BExAXPB35BNVXZYF2XS6UP3LP0QH" localSheetId="4" hidden="1">#REF!</definedName>
    <definedName name="BExAXPB35BNVXZYF2XS6UP3LP0QH" localSheetId="14" hidden="1">#REF!</definedName>
    <definedName name="BExAXPB35BNVXZYF2XS6UP3LP0QH" localSheetId="6" hidden="1">#REF!</definedName>
    <definedName name="BExAXPB35BNVXZYF2XS6UP3LP0QH" localSheetId="7" hidden="1">#REF!</definedName>
    <definedName name="BExAXPB35BNVXZYF2XS6UP3LP0QH" localSheetId="8" hidden="1">#REF!</definedName>
    <definedName name="BExAXPB35BNVXZYF2XS6UP3LP0QH" localSheetId="9" hidden="1">#REF!</definedName>
    <definedName name="BExAXPB35BNVXZYF2XS6UP3LP0QH" localSheetId="10" hidden="1">#REF!</definedName>
    <definedName name="BExAXPB35BNVXZYF2XS6UP3LP0QH" localSheetId="11" hidden="1">#REF!</definedName>
    <definedName name="BExAXPB35BNVXZYF2XS6UP3LP0QH" localSheetId="12" hidden="1">#REF!</definedName>
    <definedName name="BExAXPB35BNVXZYF2XS6UP3LP0QH" localSheetId="13" hidden="1">#REF!</definedName>
    <definedName name="BExAXPB35BNVXZYF2XS6UP3LP0QH" localSheetId="17" hidden="1">#REF!</definedName>
    <definedName name="BExAXPB35BNVXZYF2XS6UP3LP0QH" localSheetId="16" hidden="1">#REF!</definedName>
    <definedName name="BExAXPB35BNVXZYF2XS6UP3LP0QH" hidden="1">#REF!</definedName>
    <definedName name="BExAXWSRVPK0GCZ2UFU10UOP01IY" localSheetId="19" hidden="1">#REF!</definedName>
    <definedName name="BExAXWSRVPK0GCZ2UFU10UOP01IY" localSheetId="27" hidden="1">#REF!</definedName>
    <definedName name="BExAXWSRVPK0GCZ2UFU10UOP01IY" localSheetId="18" hidden="1">#REF!</definedName>
    <definedName name="BExAXWSRVPK0GCZ2UFU10UOP01IY" localSheetId="30" hidden="1">#REF!</definedName>
    <definedName name="BExAXWSRVPK0GCZ2UFU10UOP01IY" localSheetId="4" hidden="1">#REF!</definedName>
    <definedName name="BExAXWSRVPK0GCZ2UFU10UOP01IY" localSheetId="14" hidden="1">#REF!</definedName>
    <definedName name="BExAXWSRVPK0GCZ2UFU10UOP01IY" localSheetId="6" hidden="1">#REF!</definedName>
    <definedName name="BExAXWSRVPK0GCZ2UFU10UOP01IY" localSheetId="7" hidden="1">#REF!</definedName>
    <definedName name="BExAXWSRVPK0GCZ2UFU10UOP01IY" localSheetId="8" hidden="1">#REF!</definedName>
    <definedName name="BExAXWSRVPK0GCZ2UFU10UOP01IY" localSheetId="9" hidden="1">#REF!</definedName>
    <definedName name="BExAXWSRVPK0GCZ2UFU10UOP01IY" localSheetId="10" hidden="1">#REF!</definedName>
    <definedName name="BExAXWSRVPK0GCZ2UFU10UOP01IY" localSheetId="11" hidden="1">#REF!</definedName>
    <definedName name="BExAXWSRVPK0GCZ2UFU10UOP01IY" localSheetId="12" hidden="1">#REF!</definedName>
    <definedName name="BExAXWSRVPK0GCZ2UFU10UOP01IY" localSheetId="13" hidden="1">#REF!</definedName>
    <definedName name="BExAXWSRVPK0GCZ2UFU10UOP01IY" localSheetId="17" hidden="1">#REF!</definedName>
    <definedName name="BExAXWSRVPK0GCZ2UFU10UOP01IY" localSheetId="16" hidden="1">#REF!</definedName>
    <definedName name="BExAXWSRVPK0GCZ2UFU10UOP01IY" hidden="1">#REF!</definedName>
    <definedName name="BExAY0EAT2LXR5MFGM0DLIB45PLO" localSheetId="19" hidden="1">#REF!</definedName>
    <definedName name="BExAY0EAT2LXR5MFGM0DLIB45PLO" localSheetId="27" hidden="1">#REF!</definedName>
    <definedName name="BExAY0EAT2LXR5MFGM0DLIB45PLO" localSheetId="18" hidden="1">#REF!</definedName>
    <definedName name="BExAY0EAT2LXR5MFGM0DLIB45PLO" localSheetId="30" hidden="1">#REF!</definedName>
    <definedName name="BExAY0EAT2LXR5MFGM0DLIB45PLO" localSheetId="4" hidden="1">#REF!</definedName>
    <definedName name="BExAY0EAT2LXR5MFGM0DLIB45PLO" localSheetId="14" hidden="1">#REF!</definedName>
    <definedName name="BExAY0EAT2LXR5MFGM0DLIB45PLO" localSheetId="6" hidden="1">#REF!</definedName>
    <definedName name="BExAY0EAT2LXR5MFGM0DLIB45PLO" localSheetId="7" hidden="1">#REF!</definedName>
    <definedName name="BExAY0EAT2LXR5MFGM0DLIB45PLO" localSheetId="8" hidden="1">#REF!</definedName>
    <definedName name="BExAY0EAT2LXR5MFGM0DLIB45PLO" localSheetId="9" hidden="1">#REF!</definedName>
    <definedName name="BExAY0EAT2LXR5MFGM0DLIB45PLO" localSheetId="10" hidden="1">#REF!</definedName>
    <definedName name="BExAY0EAT2LXR5MFGM0DLIB45PLO" localSheetId="11" hidden="1">#REF!</definedName>
    <definedName name="BExAY0EAT2LXR5MFGM0DLIB45PLO" localSheetId="12" hidden="1">#REF!</definedName>
    <definedName name="BExAY0EAT2LXR5MFGM0DLIB45PLO" localSheetId="13" hidden="1">#REF!</definedName>
    <definedName name="BExAY0EAT2LXR5MFGM0DLIB45PLO" localSheetId="17" hidden="1">#REF!</definedName>
    <definedName name="BExAY0EAT2LXR5MFGM0DLIB45PLO" localSheetId="16" hidden="1">#REF!</definedName>
    <definedName name="BExAY0EAT2LXR5MFGM0DLIB45PLO" hidden="1">#REF!</definedName>
    <definedName name="BExAY6JK0AK9EBIJSPEJNOIDE40W" localSheetId="19" hidden="1">#REF!</definedName>
    <definedName name="BExAY6JK0AK9EBIJSPEJNOIDE40W" localSheetId="27" hidden="1">#REF!</definedName>
    <definedName name="BExAY6JK0AK9EBIJSPEJNOIDE40W" localSheetId="18" hidden="1">#REF!</definedName>
    <definedName name="BExAY6JK0AK9EBIJSPEJNOIDE40W" localSheetId="30" hidden="1">#REF!</definedName>
    <definedName name="BExAY6JK0AK9EBIJSPEJNOIDE40W" localSheetId="4" hidden="1">#REF!</definedName>
    <definedName name="BExAY6JK0AK9EBIJSPEJNOIDE40W" localSheetId="14" hidden="1">#REF!</definedName>
    <definedName name="BExAY6JK0AK9EBIJSPEJNOIDE40W" localSheetId="6" hidden="1">#REF!</definedName>
    <definedName name="BExAY6JK0AK9EBIJSPEJNOIDE40W" localSheetId="7" hidden="1">#REF!</definedName>
    <definedName name="BExAY6JK0AK9EBIJSPEJNOIDE40W" localSheetId="8" hidden="1">#REF!</definedName>
    <definedName name="BExAY6JK0AK9EBIJSPEJNOIDE40W" localSheetId="9" hidden="1">#REF!</definedName>
    <definedName name="BExAY6JK0AK9EBIJSPEJNOIDE40W" localSheetId="10" hidden="1">#REF!</definedName>
    <definedName name="BExAY6JK0AK9EBIJSPEJNOIDE40W" localSheetId="11" hidden="1">#REF!</definedName>
    <definedName name="BExAY6JK0AK9EBIJSPEJNOIDE40W" localSheetId="12" hidden="1">#REF!</definedName>
    <definedName name="BExAY6JK0AK9EBIJSPEJNOIDE40W" localSheetId="13" hidden="1">#REF!</definedName>
    <definedName name="BExAY6JK0AK9EBIJSPEJNOIDE40W" localSheetId="17" hidden="1">#REF!</definedName>
    <definedName name="BExAY6JK0AK9EBIJSPEJNOIDE40W" localSheetId="16" hidden="1">#REF!</definedName>
    <definedName name="BExAY6JK0AK9EBIJSPEJNOIDE40W" hidden="1">#REF!</definedName>
    <definedName name="BExAYE6LNIEBR9DSNI5JGNITGKIT" localSheetId="19" hidden="1">#REF!</definedName>
    <definedName name="BExAYE6LNIEBR9DSNI5JGNITGKIT" localSheetId="27" hidden="1">#REF!</definedName>
    <definedName name="BExAYE6LNIEBR9DSNI5JGNITGKIT" localSheetId="18" hidden="1">#REF!</definedName>
    <definedName name="BExAYE6LNIEBR9DSNI5JGNITGKIT" localSheetId="30" hidden="1">#REF!</definedName>
    <definedName name="BExAYE6LNIEBR9DSNI5JGNITGKIT" localSheetId="4" hidden="1">#REF!</definedName>
    <definedName name="BExAYE6LNIEBR9DSNI5JGNITGKIT" localSheetId="14" hidden="1">#REF!</definedName>
    <definedName name="BExAYE6LNIEBR9DSNI5JGNITGKIT" localSheetId="6" hidden="1">#REF!</definedName>
    <definedName name="BExAYE6LNIEBR9DSNI5JGNITGKIT" localSheetId="7" hidden="1">#REF!</definedName>
    <definedName name="BExAYE6LNIEBR9DSNI5JGNITGKIT" localSheetId="8" hidden="1">#REF!</definedName>
    <definedName name="BExAYE6LNIEBR9DSNI5JGNITGKIT" localSheetId="9" hidden="1">#REF!</definedName>
    <definedName name="BExAYE6LNIEBR9DSNI5JGNITGKIT" localSheetId="10" hidden="1">#REF!</definedName>
    <definedName name="BExAYE6LNIEBR9DSNI5JGNITGKIT" localSheetId="11" hidden="1">#REF!</definedName>
    <definedName name="BExAYE6LNIEBR9DSNI5JGNITGKIT" localSheetId="12" hidden="1">#REF!</definedName>
    <definedName name="BExAYE6LNIEBR9DSNI5JGNITGKIT" localSheetId="13" hidden="1">#REF!</definedName>
    <definedName name="BExAYE6LNIEBR9DSNI5JGNITGKIT" localSheetId="17" hidden="1">#REF!</definedName>
    <definedName name="BExAYE6LNIEBR9DSNI5JGNITGKIT" localSheetId="16" hidden="1">#REF!</definedName>
    <definedName name="BExAYE6LNIEBR9DSNI5JGNITGKIT" hidden="1">#REF!</definedName>
    <definedName name="BExAYHMLXGGO25P8HYB2S75DEB4F" localSheetId="19" hidden="1">#REF!</definedName>
    <definedName name="BExAYHMLXGGO25P8HYB2S75DEB4F" localSheetId="27" hidden="1">#REF!</definedName>
    <definedName name="BExAYHMLXGGO25P8HYB2S75DEB4F" localSheetId="18" hidden="1">#REF!</definedName>
    <definedName name="BExAYHMLXGGO25P8HYB2S75DEB4F" localSheetId="30" hidden="1">#REF!</definedName>
    <definedName name="BExAYHMLXGGO25P8HYB2S75DEB4F" localSheetId="4" hidden="1">#REF!</definedName>
    <definedName name="BExAYHMLXGGO25P8HYB2S75DEB4F" localSheetId="14" hidden="1">#REF!</definedName>
    <definedName name="BExAYHMLXGGO25P8HYB2S75DEB4F" localSheetId="6" hidden="1">#REF!</definedName>
    <definedName name="BExAYHMLXGGO25P8HYB2S75DEB4F" localSheetId="7" hidden="1">#REF!</definedName>
    <definedName name="BExAYHMLXGGO25P8HYB2S75DEB4F" localSheetId="8" hidden="1">#REF!</definedName>
    <definedName name="BExAYHMLXGGO25P8HYB2S75DEB4F" localSheetId="9" hidden="1">#REF!</definedName>
    <definedName name="BExAYHMLXGGO25P8HYB2S75DEB4F" localSheetId="10" hidden="1">#REF!</definedName>
    <definedName name="BExAYHMLXGGO25P8HYB2S75DEB4F" localSheetId="11" hidden="1">#REF!</definedName>
    <definedName name="BExAYHMLXGGO25P8HYB2S75DEB4F" localSheetId="12" hidden="1">#REF!</definedName>
    <definedName name="BExAYHMLXGGO25P8HYB2S75DEB4F" localSheetId="13" hidden="1">#REF!</definedName>
    <definedName name="BExAYHMLXGGO25P8HYB2S75DEB4F" localSheetId="17" hidden="1">#REF!</definedName>
    <definedName name="BExAYHMLXGGO25P8HYB2S75DEB4F" localSheetId="16" hidden="1">#REF!</definedName>
    <definedName name="BExAYHMLXGGO25P8HYB2S75DEB4F" hidden="1">#REF!</definedName>
    <definedName name="BExAYKXAUWGDOPG952TEJ2UKZKWN" localSheetId="19" hidden="1">#REF!</definedName>
    <definedName name="BExAYKXAUWGDOPG952TEJ2UKZKWN" localSheetId="27" hidden="1">#REF!</definedName>
    <definedName name="BExAYKXAUWGDOPG952TEJ2UKZKWN" localSheetId="18" hidden="1">#REF!</definedName>
    <definedName name="BExAYKXAUWGDOPG952TEJ2UKZKWN" localSheetId="30" hidden="1">#REF!</definedName>
    <definedName name="BExAYKXAUWGDOPG952TEJ2UKZKWN" localSheetId="4" hidden="1">#REF!</definedName>
    <definedName name="BExAYKXAUWGDOPG952TEJ2UKZKWN" localSheetId="14" hidden="1">#REF!</definedName>
    <definedName name="BExAYKXAUWGDOPG952TEJ2UKZKWN" localSheetId="6" hidden="1">#REF!</definedName>
    <definedName name="BExAYKXAUWGDOPG952TEJ2UKZKWN" localSheetId="7" hidden="1">#REF!</definedName>
    <definedName name="BExAYKXAUWGDOPG952TEJ2UKZKWN" localSheetId="8" hidden="1">#REF!</definedName>
    <definedName name="BExAYKXAUWGDOPG952TEJ2UKZKWN" localSheetId="9" hidden="1">#REF!</definedName>
    <definedName name="BExAYKXAUWGDOPG952TEJ2UKZKWN" localSheetId="10" hidden="1">#REF!</definedName>
    <definedName name="BExAYKXAUWGDOPG952TEJ2UKZKWN" localSheetId="11" hidden="1">#REF!</definedName>
    <definedName name="BExAYKXAUWGDOPG952TEJ2UKZKWN" localSheetId="12" hidden="1">#REF!</definedName>
    <definedName name="BExAYKXAUWGDOPG952TEJ2UKZKWN" localSheetId="13" hidden="1">#REF!</definedName>
    <definedName name="BExAYKXAUWGDOPG952TEJ2UKZKWN" localSheetId="17" hidden="1">#REF!</definedName>
    <definedName name="BExAYKXAUWGDOPG952TEJ2UKZKWN" localSheetId="16" hidden="1">#REF!</definedName>
    <definedName name="BExAYKXAUWGDOPG952TEJ2UKZKWN" hidden="1">#REF!</definedName>
    <definedName name="BExAYP9TDTI2MBP6EYE0H39CPMXN" localSheetId="19" hidden="1">#REF!</definedName>
    <definedName name="BExAYP9TDTI2MBP6EYE0H39CPMXN" localSheetId="27" hidden="1">#REF!</definedName>
    <definedName name="BExAYP9TDTI2MBP6EYE0H39CPMXN" localSheetId="18" hidden="1">#REF!</definedName>
    <definedName name="BExAYP9TDTI2MBP6EYE0H39CPMXN" localSheetId="30" hidden="1">#REF!</definedName>
    <definedName name="BExAYP9TDTI2MBP6EYE0H39CPMXN" localSheetId="4" hidden="1">#REF!</definedName>
    <definedName name="BExAYP9TDTI2MBP6EYE0H39CPMXN" localSheetId="14" hidden="1">#REF!</definedName>
    <definedName name="BExAYP9TDTI2MBP6EYE0H39CPMXN" localSheetId="6" hidden="1">#REF!</definedName>
    <definedName name="BExAYP9TDTI2MBP6EYE0H39CPMXN" localSheetId="7" hidden="1">#REF!</definedName>
    <definedName name="BExAYP9TDTI2MBP6EYE0H39CPMXN" localSheetId="8" hidden="1">#REF!</definedName>
    <definedName name="BExAYP9TDTI2MBP6EYE0H39CPMXN" localSheetId="9" hidden="1">#REF!</definedName>
    <definedName name="BExAYP9TDTI2MBP6EYE0H39CPMXN" localSheetId="10" hidden="1">#REF!</definedName>
    <definedName name="BExAYP9TDTI2MBP6EYE0H39CPMXN" localSheetId="11" hidden="1">#REF!</definedName>
    <definedName name="BExAYP9TDTI2MBP6EYE0H39CPMXN" localSheetId="12" hidden="1">#REF!</definedName>
    <definedName name="BExAYP9TDTI2MBP6EYE0H39CPMXN" localSheetId="13" hidden="1">#REF!</definedName>
    <definedName name="BExAYP9TDTI2MBP6EYE0H39CPMXN" localSheetId="17" hidden="1">#REF!</definedName>
    <definedName name="BExAYP9TDTI2MBP6EYE0H39CPMXN" localSheetId="16" hidden="1">#REF!</definedName>
    <definedName name="BExAYP9TDTI2MBP6EYE0H39CPMXN" hidden="1">#REF!</definedName>
    <definedName name="BExAYPPWJPWDKU59O051WMGB7O0J" localSheetId="19" hidden="1">#REF!</definedName>
    <definedName name="BExAYPPWJPWDKU59O051WMGB7O0J" localSheetId="27" hidden="1">#REF!</definedName>
    <definedName name="BExAYPPWJPWDKU59O051WMGB7O0J" localSheetId="18" hidden="1">#REF!</definedName>
    <definedName name="BExAYPPWJPWDKU59O051WMGB7O0J" localSheetId="30" hidden="1">#REF!</definedName>
    <definedName name="BExAYPPWJPWDKU59O051WMGB7O0J" localSheetId="4" hidden="1">#REF!</definedName>
    <definedName name="BExAYPPWJPWDKU59O051WMGB7O0J" localSheetId="14" hidden="1">#REF!</definedName>
    <definedName name="BExAYPPWJPWDKU59O051WMGB7O0J" localSheetId="6" hidden="1">#REF!</definedName>
    <definedName name="BExAYPPWJPWDKU59O051WMGB7O0J" localSheetId="7" hidden="1">#REF!</definedName>
    <definedName name="BExAYPPWJPWDKU59O051WMGB7O0J" localSheetId="8" hidden="1">#REF!</definedName>
    <definedName name="BExAYPPWJPWDKU59O051WMGB7O0J" localSheetId="9" hidden="1">#REF!</definedName>
    <definedName name="BExAYPPWJPWDKU59O051WMGB7O0J" localSheetId="10" hidden="1">#REF!</definedName>
    <definedName name="BExAYPPWJPWDKU59O051WMGB7O0J" localSheetId="11" hidden="1">#REF!</definedName>
    <definedName name="BExAYPPWJPWDKU59O051WMGB7O0J" localSheetId="12" hidden="1">#REF!</definedName>
    <definedName name="BExAYPPWJPWDKU59O051WMGB7O0J" localSheetId="13" hidden="1">#REF!</definedName>
    <definedName name="BExAYPPWJPWDKU59O051WMGB7O0J" localSheetId="17" hidden="1">#REF!</definedName>
    <definedName name="BExAYPPWJPWDKU59O051WMGB7O0J" localSheetId="16" hidden="1">#REF!</definedName>
    <definedName name="BExAYPPWJPWDKU59O051WMGB7O0J" hidden="1">#REF!</definedName>
    <definedName name="BExAYR2JZCJBUH6F1LZC2A7JIVRJ" localSheetId="19" hidden="1">#REF!</definedName>
    <definedName name="BExAYR2JZCJBUH6F1LZC2A7JIVRJ" localSheetId="27" hidden="1">#REF!</definedName>
    <definedName name="BExAYR2JZCJBUH6F1LZC2A7JIVRJ" localSheetId="18" hidden="1">#REF!</definedName>
    <definedName name="BExAYR2JZCJBUH6F1LZC2A7JIVRJ" localSheetId="30" hidden="1">#REF!</definedName>
    <definedName name="BExAYR2JZCJBUH6F1LZC2A7JIVRJ" localSheetId="4" hidden="1">#REF!</definedName>
    <definedName name="BExAYR2JZCJBUH6F1LZC2A7JIVRJ" localSheetId="14" hidden="1">#REF!</definedName>
    <definedName name="BExAYR2JZCJBUH6F1LZC2A7JIVRJ" localSheetId="6" hidden="1">#REF!</definedName>
    <definedName name="BExAYR2JZCJBUH6F1LZC2A7JIVRJ" localSheetId="7" hidden="1">#REF!</definedName>
    <definedName name="BExAYR2JZCJBUH6F1LZC2A7JIVRJ" localSheetId="8" hidden="1">#REF!</definedName>
    <definedName name="BExAYR2JZCJBUH6F1LZC2A7JIVRJ" localSheetId="9" hidden="1">#REF!</definedName>
    <definedName name="BExAYR2JZCJBUH6F1LZC2A7JIVRJ" localSheetId="10" hidden="1">#REF!</definedName>
    <definedName name="BExAYR2JZCJBUH6F1LZC2A7JIVRJ" localSheetId="11" hidden="1">#REF!</definedName>
    <definedName name="BExAYR2JZCJBUH6F1LZC2A7JIVRJ" localSheetId="12" hidden="1">#REF!</definedName>
    <definedName name="BExAYR2JZCJBUH6F1LZC2A7JIVRJ" localSheetId="13" hidden="1">#REF!</definedName>
    <definedName name="BExAYR2JZCJBUH6F1LZC2A7JIVRJ" localSheetId="17" hidden="1">#REF!</definedName>
    <definedName name="BExAYR2JZCJBUH6F1LZC2A7JIVRJ" localSheetId="16" hidden="1">#REF!</definedName>
    <definedName name="BExAYR2JZCJBUH6F1LZC2A7JIVRJ" hidden="1">#REF!</definedName>
    <definedName name="BExAYTGVRD3DLKO75RFPMBKCIWB8" localSheetId="19" hidden="1">#REF!</definedName>
    <definedName name="BExAYTGVRD3DLKO75RFPMBKCIWB8" localSheetId="27" hidden="1">#REF!</definedName>
    <definedName name="BExAYTGVRD3DLKO75RFPMBKCIWB8" localSheetId="18" hidden="1">#REF!</definedName>
    <definedName name="BExAYTGVRD3DLKO75RFPMBKCIWB8" localSheetId="30" hidden="1">#REF!</definedName>
    <definedName name="BExAYTGVRD3DLKO75RFPMBKCIWB8" localSheetId="4" hidden="1">#REF!</definedName>
    <definedName name="BExAYTGVRD3DLKO75RFPMBKCIWB8" localSheetId="14" hidden="1">#REF!</definedName>
    <definedName name="BExAYTGVRD3DLKO75RFPMBKCIWB8" localSheetId="6" hidden="1">#REF!</definedName>
    <definedName name="BExAYTGVRD3DLKO75RFPMBKCIWB8" localSheetId="7" hidden="1">#REF!</definedName>
    <definedName name="BExAYTGVRD3DLKO75RFPMBKCIWB8" localSheetId="8" hidden="1">#REF!</definedName>
    <definedName name="BExAYTGVRD3DLKO75RFPMBKCIWB8" localSheetId="9" hidden="1">#REF!</definedName>
    <definedName name="BExAYTGVRD3DLKO75RFPMBKCIWB8" localSheetId="10" hidden="1">#REF!</definedName>
    <definedName name="BExAYTGVRD3DLKO75RFPMBKCIWB8" localSheetId="11" hidden="1">#REF!</definedName>
    <definedName name="BExAYTGVRD3DLKO75RFPMBKCIWB8" localSheetId="12" hidden="1">#REF!</definedName>
    <definedName name="BExAYTGVRD3DLKO75RFPMBKCIWB8" localSheetId="13" hidden="1">#REF!</definedName>
    <definedName name="BExAYTGVRD3DLKO75RFPMBKCIWB8" localSheetId="17" hidden="1">#REF!</definedName>
    <definedName name="BExAYTGVRD3DLKO75RFPMBKCIWB8" localSheetId="16" hidden="1">#REF!</definedName>
    <definedName name="BExAYTGVRD3DLKO75RFPMBKCIWB8" hidden="1">#REF!</definedName>
    <definedName name="BExAYY9H9COOT46HJLPVDLTO12UL" localSheetId="19" hidden="1">#REF!</definedName>
    <definedName name="BExAYY9H9COOT46HJLPVDLTO12UL" localSheetId="27" hidden="1">#REF!</definedName>
    <definedName name="BExAYY9H9COOT46HJLPVDLTO12UL" localSheetId="18" hidden="1">#REF!</definedName>
    <definedName name="BExAYY9H9COOT46HJLPVDLTO12UL" localSheetId="30" hidden="1">#REF!</definedName>
    <definedName name="BExAYY9H9COOT46HJLPVDLTO12UL" localSheetId="4" hidden="1">#REF!</definedName>
    <definedName name="BExAYY9H9COOT46HJLPVDLTO12UL" localSheetId="14" hidden="1">#REF!</definedName>
    <definedName name="BExAYY9H9COOT46HJLPVDLTO12UL" localSheetId="6" hidden="1">#REF!</definedName>
    <definedName name="BExAYY9H9COOT46HJLPVDLTO12UL" localSheetId="7" hidden="1">#REF!</definedName>
    <definedName name="BExAYY9H9COOT46HJLPVDLTO12UL" localSheetId="8" hidden="1">#REF!</definedName>
    <definedName name="BExAYY9H9COOT46HJLPVDLTO12UL" localSheetId="9" hidden="1">#REF!</definedName>
    <definedName name="BExAYY9H9COOT46HJLPVDLTO12UL" localSheetId="10" hidden="1">#REF!</definedName>
    <definedName name="BExAYY9H9COOT46HJLPVDLTO12UL" localSheetId="11" hidden="1">#REF!</definedName>
    <definedName name="BExAYY9H9COOT46HJLPVDLTO12UL" localSheetId="12" hidden="1">#REF!</definedName>
    <definedName name="BExAYY9H9COOT46HJLPVDLTO12UL" localSheetId="13" hidden="1">#REF!</definedName>
    <definedName name="BExAYY9H9COOT46HJLPVDLTO12UL" localSheetId="17" hidden="1">#REF!</definedName>
    <definedName name="BExAYY9H9COOT46HJLPVDLTO12UL" localSheetId="16" hidden="1">#REF!</definedName>
    <definedName name="BExAYY9H9COOT46HJLPVDLTO12UL" hidden="1">#REF!</definedName>
    <definedName name="BExAYYKAQA3KDMQ890FIE5M9SPBL" localSheetId="19" hidden="1">#REF!</definedName>
    <definedName name="BExAYYKAQA3KDMQ890FIE5M9SPBL" localSheetId="27" hidden="1">#REF!</definedName>
    <definedName name="BExAYYKAQA3KDMQ890FIE5M9SPBL" localSheetId="18" hidden="1">#REF!</definedName>
    <definedName name="BExAYYKAQA3KDMQ890FIE5M9SPBL" localSheetId="30" hidden="1">#REF!</definedName>
    <definedName name="BExAYYKAQA3KDMQ890FIE5M9SPBL" localSheetId="4" hidden="1">#REF!</definedName>
    <definedName name="BExAYYKAQA3KDMQ890FIE5M9SPBL" localSheetId="14" hidden="1">#REF!</definedName>
    <definedName name="BExAYYKAQA3KDMQ890FIE5M9SPBL" localSheetId="6" hidden="1">#REF!</definedName>
    <definedName name="BExAYYKAQA3KDMQ890FIE5M9SPBL" localSheetId="7" hidden="1">#REF!</definedName>
    <definedName name="BExAYYKAQA3KDMQ890FIE5M9SPBL" localSheetId="8" hidden="1">#REF!</definedName>
    <definedName name="BExAYYKAQA3KDMQ890FIE5M9SPBL" localSheetId="9" hidden="1">#REF!</definedName>
    <definedName name="BExAYYKAQA3KDMQ890FIE5M9SPBL" localSheetId="10" hidden="1">#REF!</definedName>
    <definedName name="BExAYYKAQA3KDMQ890FIE5M9SPBL" localSheetId="11" hidden="1">#REF!</definedName>
    <definedName name="BExAYYKAQA3KDMQ890FIE5M9SPBL" localSheetId="12" hidden="1">#REF!</definedName>
    <definedName name="BExAYYKAQA3KDMQ890FIE5M9SPBL" localSheetId="13" hidden="1">#REF!</definedName>
    <definedName name="BExAYYKAQA3KDMQ890FIE5M9SPBL" localSheetId="17" hidden="1">#REF!</definedName>
    <definedName name="BExAYYKAQA3KDMQ890FIE5M9SPBL" localSheetId="16" hidden="1">#REF!</definedName>
    <definedName name="BExAYYKAQA3KDMQ890FIE5M9SPBL" hidden="1">#REF!</definedName>
    <definedName name="BExAZ6SY0EU69GC3CWI5EOO0YLFG" localSheetId="19" hidden="1">#REF!</definedName>
    <definedName name="BExAZ6SY0EU69GC3CWI5EOO0YLFG" localSheetId="27" hidden="1">#REF!</definedName>
    <definedName name="BExAZ6SY0EU69GC3CWI5EOO0YLFG" localSheetId="18" hidden="1">#REF!</definedName>
    <definedName name="BExAZ6SY0EU69GC3CWI5EOO0YLFG" localSheetId="30" hidden="1">#REF!</definedName>
    <definedName name="BExAZ6SY0EU69GC3CWI5EOO0YLFG" localSheetId="4" hidden="1">#REF!</definedName>
    <definedName name="BExAZ6SY0EU69GC3CWI5EOO0YLFG" localSheetId="14" hidden="1">#REF!</definedName>
    <definedName name="BExAZ6SY0EU69GC3CWI5EOO0YLFG" localSheetId="6" hidden="1">#REF!</definedName>
    <definedName name="BExAZ6SY0EU69GC3CWI5EOO0YLFG" localSheetId="7" hidden="1">#REF!</definedName>
    <definedName name="BExAZ6SY0EU69GC3CWI5EOO0YLFG" localSheetId="8" hidden="1">#REF!</definedName>
    <definedName name="BExAZ6SY0EU69GC3CWI5EOO0YLFG" localSheetId="9" hidden="1">#REF!</definedName>
    <definedName name="BExAZ6SY0EU69GC3CWI5EOO0YLFG" localSheetId="10" hidden="1">#REF!</definedName>
    <definedName name="BExAZ6SY0EU69GC3CWI5EOO0YLFG" localSheetId="11" hidden="1">#REF!</definedName>
    <definedName name="BExAZ6SY0EU69GC3CWI5EOO0YLFG" localSheetId="12" hidden="1">#REF!</definedName>
    <definedName name="BExAZ6SY0EU69GC3CWI5EOO0YLFG" localSheetId="13" hidden="1">#REF!</definedName>
    <definedName name="BExAZ6SY0EU69GC3CWI5EOO0YLFG" localSheetId="17" hidden="1">#REF!</definedName>
    <definedName name="BExAZ6SY0EU69GC3CWI5EOO0YLFG" localSheetId="16" hidden="1">#REF!</definedName>
    <definedName name="BExAZ6SY0EU69GC3CWI5EOO0YLFG" hidden="1">#REF!</definedName>
    <definedName name="BExAZ6YEEBJV0PCKFE137K2Y3A8M" localSheetId="19" hidden="1">#REF!</definedName>
    <definedName name="BExAZ6YEEBJV0PCKFE137K2Y3A8M" localSheetId="27" hidden="1">#REF!</definedName>
    <definedName name="BExAZ6YEEBJV0PCKFE137K2Y3A8M" localSheetId="18" hidden="1">#REF!</definedName>
    <definedName name="BExAZ6YEEBJV0PCKFE137K2Y3A8M" localSheetId="30" hidden="1">#REF!</definedName>
    <definedName name="BExAZ6YEEBJV0PCKFE137K2Y3A8M" localSheetId="4" hidden="1">#REF!</definedName>
    <definedName name="BExAZ6YEEBJV0PCKFE137K2Y3A8M" localSheetId="14" hidden="1">#REF!</definedName>
    <definedName name="BExAZ6YEEBJV0PCKFE137K2Y3A8M" localSheetId="6" hidden="1">#REF!</definedName>
    <definedName name="BExAZ6YEEBJV0PCKFE137K2Y3A8M" localSheetId="7" hidden="1">#REF!</definedName>
    <definedName name="BExAZ6YEEBJV0PCKFE137K2Y3A8M" localSheetId="8" hidden="1">#REF!</definedName>
    <definedName name="BExAZ6YEEBJV0PCKFE137K2Y3A8M" localSheetId="9" hidden="1">#REF!</definedName>
    <definedName name="BExAZ6YEEBJV0PCKFE137K2Y3A8M" localSheetId="10" hidden="1">#REF!</definedName>
    <definedName name="BExAZ6YEEBJV0PCKFE137K2Y3A8M" localSheetId="11" hidden="1">#REF!</definedName>
    <definedName name="BExAZ6YEEBJV0PCKFE137K2Y3A8M" localSheetId="12" hidden="1">#REF!</definedName>
    <definedName name="BExAZ6YEEBJV0PCKFE137K2Y3A8M" localSheetId="13" hidden="1">#REF!</definedName>
    <definedName name="BExAZ6YEEBJV0PCKFE137K2Y3A8M" localSheetId="17" hidden="1">#REF!</definedName>
    <definedName name="BExAZ6YEEBJV0PCKFE137K2Y3A8M" localSheetId="16" hidden="1">#REF!</definedName>
    <definedName name="BExAZ6YEEBJV0PCKFE137K2Y3A8M" hidden="1">#REF!</definedName>
    <definedName name="BExAZAP844MJ4GSAIYNYHQ7FECC3" localSheetId="19" hidden="1">#REF!</definedName>
    <definedName name="BExAZAP844MJ4GSAIYNYHQ7FECC3" localSheetId="27" hidden="1">#REF!</definedName>
    <definedName name="BExAZAP844MJ4GSAIYNYHQ7FECC3" localSheetId="18" hidden="1">#REF!</definedName>
    <definedName name="BExAZAP844MJ4GSAIYNYHQ7FECC3" localSheetId="30" hidden="1">#REF!</definedName>
    <definedName name="BExAZAP844MJ4GSAIYNYHQ7FECC3" localSheetId="4" hidden="1">#REF!</definedName>
    <definedName name="BExAZAP844MJ4GSAIYNYHQ7FECC3" localSheetId="14" hidden="1">#REF!</definedName>
    <definedName name="BExAZAP844MJ4GSAIYNYHQ7FECC3" localSheetId="6" hidden="1">#REF!</definedName>
    <definedName name="BExAZAP844MJ4GSAIYNYHQ7FECC3" localSheetId="7" hidden="1">#REF!</definedName>
    <definedName name="BExAZAP844MJ4GSAIYNYHQ7FECC3" localSheetId="8" hidden="1">#REF!</definedName>
    <definedName name="BExAZAP844MJ4GSAIYNYHQ7FECC3" localSheetId="9" hidden="1">#REF!</definedName>
    <definedName name="BExAZAP844MJ4GSAIYNYHQ7FECC3" localSheetId="10" hidden="1">#REF!</definedName>
    <definedName name="BExAZAP844MJ4GSAIYNYHQ7FECC3" localSheetId="11" hidden="1">#REF!</definedName>
    <definedName name="BExAZAP844MJ4GSAIYNYHQ7FECC3" localSheetId="12" hidden="1">#REF!</definedName>
    <definedName name="BExAZAP844MJ4GSAIYNYHQ7FECC3" localSheetId="13" hidden="1">#REF!</definedName>
    <definedName name="BExAZAP844MJ4GSAIYNYHQ7FECC3" localSheetId="17" hidden="1">#REF!</definedName>
    <definedName name="BExAZAP844MJ4GSAIYNYHQ7FECC3" localSheetId="16" hidden="1">#REF!</definedName>
    <definedName name="BExAZAP844MJ4GSAIYNYHQ7FECC3" hidden="1">#REF!</definedName>
    <definedName name="BExAZCNEGB4JYHC8CZ51KTN890US" localSheetId="19" hidden="1">#REF!</definedName>
    <definedName name="BExAZCNEGB4JYHC8CZ51KTN890US" localSheetId="27" hidden="1">#REF!</definedName>
    <definedName name="BExAZCNEGB4JYHC8CZ51KTN890US" localSheetId="18" hidden="1">#REF!</definedName>
    <definedName name="BExAZCNEGB4JYHC8CZ51KTN890US" localSheetId="30" hidden="1">#REF!</definedName>
    <definedName name="BExAZCNEGB4JYHC8CZ51KTN890US" localSheetId="4" hidden="1">#REF!</definedName>
    <definedName name="BExAZCNEGB4JYHC8CZ51KTN890US" localSheetId="14" hidden="1">#REF!</definedName>
    <definedName name="BExAZCNEGB4JYHC8CZ51KTN890US" localSheetId="6" hidden="1">#REF!</definedName>
    <definedName name="BExAZCNEGB4JYHC8CZ51KTN890US" localSheetId="7" hidden="1">#REF!</definedName>
    <definedName name="BExAZCNEGB4JYHC8CZ51KTN890US" localSheetId="8" hidden="1">#REF!</definedName>
    <definedName name="BExAZCNEGB4JYHC8CZ51KTN890US" localSheetId="9" hidden="1">#REF!</definedName>
    <definedName name="BExAZCNEGB4JYHC8CZ51KTN890US" localSheetId="10" hidden="1">#REF!</definedName>
    <definedName name="BExAZCNEGB4JYHC8CZ51KTN890US" localSheetId="11" hidden="1">#REF!</definedName>
    <definedName name="BExAZCNEGB4JYHC8CZ51KTN890US" localSheetId="12" hidden="1">#REF!</definedName>
    <definedName name="BExAZCNEGB4JYHC8CZ51KTN890US" localSheetId="13" hidden="1">#REF!</definedName>
    <definedName name="BExAZCNEGB4JYHC8CZ51KTN890US" localSheetId="17" hidden="1">#REF!</definedName>
    <definedName name="BExAZCNEGB4JYHC8CZ51KTN890US" localSheetId="16" hidden="1">#REF!</definedName>
    <definedName name="BExAZCNEGB4JYHC8CZ51KTN890US" hidden="1">#REF!</definedName>
    <definedName name="BExAZFCI302YFYRDJYQDWQQL0Q0O" localSheetId="19" hidden="1">#REF!</definedName>
    <definedName name="BExAZFCI302YFYRDJYQDWQQL0Q0O" localSheetId="27" hidden="1">#REF!</definedName>
    <definedName name="BExAZFCI302YFYRDJYQDWQQL0Q0O" localSheetId="18" hidden="1">#REF!</definedName>
    <definedName name="BExAZFCI302YFYRDJYQDWQQL0Q0O" localSheetId="30" hidden="1">#REF!</definedName>
    <definedName name="BExAZFCI302YFYRDJYQDWQQL0Q0O" localSheetId="4" hidden="1">#REF!</definedName>
    <definedName name="BExAZFCI302YFYRDJYQDWQQL0Q0O" localSheetId="14" hidden="1">#REF!</definedName>
    <definedName name="BExAZFCI302YFYRDJYQDWQQL0Q0O" localSheetId="6" hidden="1">#REF!</definedName>
    <definedName name="BExAZFCI302YFYRDJYQDWQQL0Q0O" localSheetId="7" hidden="1">#REF!</definedName>
    <definedName name="BExAZFCI302YFYRDJYQDWQQL0Q0O" localSheetId="8" hidden="1">#REF!</definedName>
    <definedName name="BExAZFCI302YFYRDJYQDWQQL0Q0O" localSheetId="9" hidden="1">#REF!</definedName>
    <definedName name="BExAZFCI302YFYRDJYQDWQQL0Q0O" localSheetId="10" hidden="1">#REF!</definedName>
    <definedName name="BExAZFCI302YFYRDJYQDWQQL0Q0O" localSheetId="11" hidden="1">#REF!</definedName>
    <definedName name="BExAZFCI302YFYRDJYQDWQQL0Q0O" localSheetId="12" hidden="1">#REF!</definedName>
    <definedName name="BExAZFCI302YFYRDJYQDWQQL0Q0O" localSheetId="13" hidden="1">#REF!</definedName>
    <definedName name="BExAZFCI302YFYRDJYQDWQQL0Q0O" localSheetId="17" hidden="1">#REF!</definedName>
    <definedName name="BExAZFCI302YFYRDJYQDWQQL0Q0O" localSheetId="16" hidden="1">#REF!</definedName>
    <definedName name="BExAZFCI302YFYRDJYQDWQQL0Q0O" hidden="1">#REF!</definedName>
    <definedName name="BExAZJE2UOL40XUAU2RB53X5K20P" localSheetId="19" hidden="1">#REF!</definedName>
    <definedName name="BExAZJE2UOL40XUAU2RB53X5K20P" localSheetId="27" hidden="1">#REF!</definedName>
    <definedName name="BExAZJE2UOL40XUAU2RB53X5K20P" localSheetId="18" hidden="1">#REF!</definedName>
    <definedName name="BExAZJE2UOL40XUAU2RB53X5K20P" localSheetId="30" hidden="1">#REF!</definedName>
    <definedName name="BExAZJE2UOL40XUAU2RB53X5K20P" localSheetId="4" hidden="1">#REF!</definedName>
    <definedName name="BExAZJE2UOL40XUAU2RB53X5K20P" localSheetId="14" hidden="1">#REF!</definedName>
    <definedName name="BExAZJE2UOL40XUAU2RB53X5K20P" localSheetId="6" hidden="1">#REF!</definedName>
    <definedName name="BExAZJE2UOL40XUAU2RB53X5K20P" localSheetId="7" hidden="1">#REF!</definedName>
    <definedName name="BExAZJE2UOL40XUAU2RB53X5K20P" localSheetId="8" hidden="1">#REF!</definedName>
    <definedName name="BExAZJE2UOL40XUAU2RB53X5K20P" localSheetId="9" hidden="1">#REF!</definedName>
    <definedName name="BExAZJE2UOL40XUAU2RB53X5K20P" localSheetId="10" hidden="1">#REF!</definedName>
    <definedName name="BExAZJE2UOL40XUAU2RB53X5K20P" localSheetId="11" hidden="1">#REF!</definedName>
    <definedName name="BExAZJE2UOL40XUAU2RB53X5K20P" localSheetId="12" hidden="1">#REF!</definedName>
    <definedName name="BExAZJE2UOL40XUAU2RB53X5K20P" localSheetId="13" hidden="1">#REF!</definedName>
    <definedName name="BExAZJE2UOL40XUAU2RB53X5K20P" localSheetId="17" hidden="1">#REF!</definedName>
    <definedName name="BExAZJE2UOL40XUAU2RB53X5K20P" localSheetId="16" hidden="1">#REF!</definedName>
    <definedName name="BExAZJE2UOL40XUAU2RB53X5K20P" hidden="1">#REF!</definedName>
    <definedName name="BExAZLHLST9OP89R1HJMC1POQG8H" localSheetId="19" hidden="1">#REF!</definedName>
    <definedName name="BExAZLHLST9OP89R1HJMC1POQG8H" localSheetId="27" hidden="1">#REF!</definedName>
    <definedName name="BExAZLHLST9OP89R1HJMC1POQG8H" localSheetId="18" hidden="1">#REF!</definedName>
    <definedName name="BExAZLHLST9OP89R1HJMC1POQG8H" localSheetId="30" hidden="1">#REF!</definedName>
    <definedName name="BExAZLHLST9OP89R1HJMC1POQG8H" localSheetId="4" hidden="1">#REF!</definedName>
    <definedName name="BExAZLHLST9OP89R1HJMC1POQG8H" localSheetId="14" hidden="1">#REF!</definedName>
    <definedName name="BExAZLHLST9OP89R1HJMC1POQG8H" localSheetId="6" hidden="1">#REF!</definedName>
    <definedName name="BExAZLHLST9OP89R1HJMC1POQG8H" localSheetId="7" hidden="1">#REF!</definedName>
    <definedName name="BExAZLHLST9OP89R1HJMC1POQG8H" localSheetId="8" hidden="1">#REF!</definedName>
    <definedName name="BExAZLHLST9OP89R1HJMC1POQG8H" localSheetId="9" hidden="1">#REF!</definedName>
    <definedName name="BExAZLHLST9OP89R1HJMC1POQG8H" localSheetId="10" hidden="1">#REF!</definedName>
    <definedName name="BExAZLHLST9OP89R1HJMC1POQG8H" localSheetId="11" hidden="1">#REF!</definedName>
    <definedName name="BExAZLHLST9OP89R1HJMC1POQG8H" localSheetId="12" hidden="1">#REF!</definedName>
    <definedName name="BExAZLHLST9OP89R1HJMC1POQG8H" localSheetId="13" hidden="1">#REF!</definedName>
    <definedName name="BExAZLHLST9OP89R1HJMC1POQG8H" localSheetId="17" hidden="1">#REF!</definedName>
    <definedName name="BExAZLHLST9OP89R1HJMC1POQG8H" localSheetId="16" hidden="1">#REF!</definedName>
    <definedName name="BExAZLHLST9OP89R1HJMC1POQG8H" hidden="1">#REF!</definedName>
    <definedName name="BExAZMDYMIAA7RX1BMCKU1VLBRGY" localSheetId="19" hidden="1">#REF!</definedName>
    <definedName name="BExAZMDYMIAA7RX1BMCKU1VLBRGY" localSheetId="27" hidden="1">#REF!</definedName>
    <definedName name="BExAZMDYMIAA7RX1BMCKU1VLBRGY" localSheetId="18" hidden="1">#REF!</definedName>
    <definedName name="BExAZMDYMIAA7RX1BMCKU1VLBRGY" localSheetId="30" hidden="1">#REF!</definedName>
    <definedName name="BExAZMDYMIAA7RX1BMCKU1VLBRGY" localSheetId="4" hidden="1">#REF!</definedName>
    <definedName name="BExAZMDYMIAA7RX1BMCKU1VLBRGY" localSheetId="14" hidden="1">#REF!</definedName>
    <definedName name="BExAZMDYMIAA7RX1BMCKU1VLBRGY" localSheetId="6" hidden="1">#REF!</definedName>
    <definedName name="BExAZMDYMIAA7RX1BMCKU1VLBRGY" localSheetId="7" hidden="1">#REF!</definedName>
    <definedName name="BExAZMDYMIAA7RX1BMCKU1VLBRGY" localSheetId="8" hidden="1">#REF!</definedName>
    <definedName name="BExAZMDYMIAA7RX1BMCKU1VLBRGY" localSheetId="9" hidden="1">#REF!</definedName>
    <definedName name="BExAZMDYMIAA7RX1BMCKU1VLBRGY" localSheetId="10" hidden="1">#REF!</definedName>
    <definedName name="BExAZMDYMIAA7RX1BMCKU1VLBRGY" localSheetId="11" hidden="1">#REF!</definedName>
    <definedName name="BExAZMDYMIAA7RX1BMCKU1VLBRGY" localSheetId="12" hidden="1">#REF!</definedName>
    <definedName name="BExAZMDYMIAA7RX1BMCKU1VLBRGY" localSheetId="13" hidden="1">#REF!</definedName>
    <definedName name="BExAZMDYMIAA7RX1BMCKU1VLBRGY" localSheetId="17" hidden="1">#REF!</definedName>
    <definedName name="BExAZMDYMIAA7RX1BMCKU1VLBRGY" localSheetId="16" hidden="1">#REF!</definedName>
    <definedName name="BExAZMDYMIAA7RX1BMCKU1VLBRGY" hidden="1">#REF!</definedName>
    <definedName name="BExAZNL6BHI8DCQWXOX4I2P839UX" localSheetId="19" hidden="1">#REF!</definedName>
    <definedName name="BExAZNL6BHI8DCQWXOX4I2P839UX" localSheetId="27" hidden="1">#REF!</definedName>
    <definedName name="BExAZNL6BHI8DCQWXOX4I2P839UX" localSheetId="18" hidden="1">#REF!</definedName>
    <definedName name="BExAZNL6BHI8DCQWXOX4I2P839UX" localSheetId="30" hidden="1">#REF!</definedName>
    <definedName name="BExAZNL6BHI8DCQWXOX4I2P839UX" localSheetId="4" hidden="1">#REF!</definedName>
    <definedName name="BExAZNL6BHI8DCQWXOX4I2P839UX" localSheetId="14" hidden="1">#REF!</definedName>
    <definedName name="BExAZNL6BHI8DCQWXOX4I2P839UX" localSheetId="6" hidden="1">#REF!</definedName>
    <definedName name="BExAZNL6BHI8DCQWXOX4I2P839UX" localSheetId="7" hidden="1">#REF!</definedName>
    <definedName name="BExAZNL6BHI8DCQWXOX4I2P839UX" localSheetId="8" hidden="1">#REF!</definedName>
    <definedName name="BExAZNL6BHI8DCQWXOX4I2P839UX" localSheetId="9" hidden="1">#REF!</definedName>
    <definedName name="BExAZNL6BHI8DCQWXOX4I2P839UX" localSheetId="10" hidden="1">#REF!</definedName>
    <definedName name="BExAZNL6BHI8DCQWXOX4I2P839UX" localSheetId="11" hidden="1">#REF!</definedName>
    <definedName name="BExAZNL6BHI8DCQWXOX4I2P839UX" localSheetId="12" hidden="1">#REF!</definedName>
    <definedName name="BExAZNL6BHI8DCQWXOX4I2P839UX" localSheetId="13" hidden="1">#REF!</definedName>
    <definedName name="BExAZNL6BHI8DCQWXOX4I2P839UX" localSheetId="17" hidden="1">#REF!</definedName>
    <definedName name="BExAZNL6BHI8DCQWXOX4I2P839UX" localSheetId="16" hidden="1">#REF!</definedName>
    <definedName name="BExAZNL6BHI8DCQWXOX4I2P839UX" hidden="1">#REF!</definedName>
    <definedName name="BExAZRMWSONMCG9KDUM4KAQ7BONM" localSheetId="19" hidden="1">#REF!</definedName>
    <definedName name="BExAZRMWSONMCG9KDUM4KAQ7BONM" localSheetId="27" hidden="1">#REF!</definedName>
    <definedName name="BExAZRMWSONMCG9KDUM4KAQ7BONM" localSheetId="18" hidden="1">#REF!</definedName>
    <definedName name="BExAZRMWSONMCG9KDUM4KAQ7BONM" localSheetId="30" hidden="1">#REF!</definedName>
    <definedName name="BExAZRMWSONMCG9KDUM4KAQ7BONM" localSheetId="4" hidden="1">#REF!</definedName>
    <definedName name="BExAZRMWSONMCG9KDUM4KAQ7BONM" localSheetId="14" hidden="1">#REF!</definedName>
    <definedName name="BExAZRMWSONMCG9KDUM4KAQ7BONM" localSheetId="6" hidden="1">#REF!</definedName>
    <definedName name="BExAZRMWSONMCG9KDUM4KAQ7BONM" localSheetId="7" hidden="1">#REF!</definedName>
    <definedName name="BExAZRMWSONMCG9KDUM4KAQ7BONM" localSheetId="8" hidden="1">#REF!</definedName>
    <definedName name="BExAZRMWSONMCG9KDUM4KAQ7BONM" localSheetId="9" hidden="1">#REF!</definedName>
    <definedName name="BExAZRMWSONMCG9KDUM4KAQ7BONM" localSheetId="10" hidden="1">#REF!</definedName>
    <definedName name="BExAZRMWSONMCG9KDUM4KAQ7BONM" localSheetId="11" hidden="1">#REF!</definedName>
    <definedName name="BExAZRMWSONMCG9KDUM4KAQ7BONM" localSheetId="12" hidden="1">#REF!</definedName>
    <definedName name="BExAZRMWSONMCG9KDUM4KAQ7BONM" localSheetId="13" hidden="1">#REF!</definedName>
    <definedName name="BExAZRMWSONMCG9KDUM4KAQ7BONM" localSheetId="17" hidden="1">#REF!</definedName>
    <definedName name="BExAZRMWSONMCG9KDUM4KAQ7BONM" localSheetId="16" hidden="1">#REF!</definedName>
    <definedName name="BExAZRMWSONMCG9KDUM4KAQ7BONM" hidden="1">#REF!</definedName>
    <definedName name="BExAZSOJNQ5N3LM4XA17IH7NIY7G" localSheetId="19" hidden="1">#REF!</definedName>
    <definedName name="BExAZSOJNQ5N3LM4XA17IH7NIY7G" localSheetId="27" hidden="1">#REF!</definedName>
    <definedName name="BExAZSOJNQ5N3LM4XA17IH7NIY7G" localSheetId="18" hidden="1">#REF!</definedName>
    <definedName name="BExAZSOJNQ5N3LM4XA17IH7NIY7G" localSheetId="30" hidden="1">#REF!</definedName>
    <definedName name="BExAZSOJNQ5N3LM4XA17IH7NIY7G" localSheetId="4" hidden="1">#REF!</definedName>
    <definedName name="BExAZSOJNQ5N3LM4XA17IH7NIY7G" localSheetId="14" hidden="1">#REF!</definedName>
    <definedName name="BExAZSOJNQ5N3LM4XA17IH7NIY7G" localSheetId="6" hidden="1">#REF!</definedName>
    <definedName name="BExAZSOJNQ5N3LM4XA17IH7NIY7G" localSheetId="7" hidden="1">#REF!</definedName>
    <definedName name="BExAZSOJNQ5N3LM4XA17IH7NIY7G" localSheetId="8" hidden="1">#REF!</definedName>
    <definedName name="BExAZSOJNQ5N3LM4XA17IH7NIY7G" localSheetId="9" hidden="1">#REF!</definedName>
    <definedName name="BExAZSOJNQ5N3LM4XA17IH7NIY7G" localSheetId="10" hidden="1">#REF!</definedName>
    <definedName name="BExAZSOJNQ5N3LM4XA17IH7NIY7G" localSheetId="11" hidden="1">#REF!</definedName>
    <definedName name="BExAZSOJNQ5N3LM4XA17IH7NIY7G" localSheetId="12" hidden="1">#REF!</definedName>
    <definedName name="BExAZSOJNQ5N3LM4XA17IH7NIY7G" localSheetId="13" hidden="1">#REF!</definedName>
    <definedName name="BExAZSOJNQ5N3LM4XA17IH7NIY7G" localSheetId="17" hidden="1">#REF!</definedName>
    <definedName name="BExAZSOJNQ5N3LM4XA17IH7NIY7G" localSheetId="16" hidden="1">#REF!</definedName>
    <definedName name="BExAZSOJNQ5N3LM4XA17IH7NIY7G" hidden="1">#REF!</definedName>
    <definedName name="BExAZTFG4SJRG4TW6JXRF7N08JFI" localSheetId="19" hidden="1">#REF!</definedName>
    <definedName name="BExAZTFG4SJRG4TW6JXRF7N08JFI" localSheetId="27" hidden="1">#REF!</definedName>
    <definedName name="BExAZTFG4SJRG4TW6JXRF7N08JFI" localSheetId="18" hidden="1">#REF!</definedName>
    <definedName name="BExAZTFG4SJRG4TW6JXRF7N08JFI" localSheetId="30" hidden="1">#REF!</definedName>
    <definedName name="BExAZTFG4SJRG4TW6JXRF7N08JFI" localSheetId="4" hidden="1">#REF!</definedName>
    <definedName name="BExAZTFG4SJRG4TW6JXRF7N08JFI" localSheetId="14" hidden="1">#REF!</definedName>
    <definedName name="BExAZTFG4SJRG4TW6JXRF7N08JFI" localSheetId="6" hidden="1">#REF!</definedName>
    <definedName name="BExAZTFG4SJRG4TW6JXRF7N08JFI" localSheetId="7" hidden="1">#REF!</definedName>
    <definedName name="BExAZTFG4SJRG4TW6JXRF7N08JFI" localSheetId="8" hidden="1">#REF!</definedName>
    <definedName name="BExAZTFG4SJRG4TW6JXRF7N08JFI" localSheetId="9" hidden="1">#REF!</definedName>
    <definedName name="BExAZTFG4SJRG4TW6JXRF7N08JFI" localSheetId="10" hidden="1">#REF!</definedName>
    <definedName name="BExAZTFG4SJRG4TW6JXRF7N08JFI" localSheetId="11" hidden="1">#REF!</definedName>
    <definedName name="BExAZTFG4SJRG4TW6JXRF7N08JFI" localSheetId="12" hidden="1">#REF!</definedName>
    <definedName name="BExAZTFG4SJRG4TW6JXRF7N08JFI" localSheetId="13" hidden="1">#REF!</definedName>
    <definedName name="BExAZTFG4SJRG4TW6JXRF7N08JFI" localSheetId="17" hidden="1">#REF!</definedName>
    <definedName name="BExAZTFG4SJRG4TW6JXRF7N08JFI" localSheetId="16" hidden="1">#REF!</definedName>
    <definedName name="BExAZTFG4SJRG4TW6JXRF7N08JFI" hidden="1">#REF!</definedName>
    <definedName name="BExAZUS4A8OHDZK0MWAOCCCKTH73" localSheetId="19" hidden="1">#REF!</definedName>
    <definedName name="BExAZUS4A8OHDZK0MWAOCCCKTH73" localSheetId="27" hidden="1">#REF!</definedName>
    <definedName name="BExAZUS4A8OHDZK0MWAOCCCKTH73" localSheetId="18" hidden="1">#REF!</definedName>
    <definedName name="BExAZUS4A8OHDZK0MWAOCCCKTH73" localSheetId="30" hidden="1">#REF!</definedName>
    <definedName name="BExAZUS4A8OHDZK0MWAOCCCKTH73" localSheetId="4" hidden="1">#REF!</definedName>
    <definedName name="BExAZUS4A8OHDZK0MWAOCCCKTH73" localSheetId="14" hidden="1">#REF!</definedName>
    <definedName name="BExAZUS4A8OHDZK0MWAOCCCKTH73" localSheetId="6" hidden="1">#REF!</definedName>
    <definedName name="BExAZUS4A8OHDZK0MWAOCCCKTH73" localSheetId="7" hidden="1">#REF!</definedName>
    <definedName name="BExAZUS4A8OHDZK0MWAOCCCKTH73" localSheetId="8" hidden="1">#REF!</definedName>
    <definedName name="BExAZUS4A8OHDZK0MWAOCCCKTH73" localSheetId="9" hidden="1">#REF!</definedName>
    <definedName name="BExAZUS4A8OHDZK0MWAOCCCKTH73" localSheetId="10" hidden="1">#REF!</definedName>
    <definedName name="BExAZUS4A8OHDZK0MWAOCCCKTH73" localSheetId="11" hidden="1">#REF!</definedName>
    <definedName name="BExAZUS4A8OHDZK0MWAOCCCKTH73" localSheetId="12" hidden="1">#REF!</definedName>
    <definedName name="BExAZUS4A8OHDZK0MWAOCCCKTH73" localSheetId="13" hidden="1">#REF!</definedName>
    <definedName name="BExAZUS4A8OHDZK0MWAOCCCKTH73" localSheetId="17" hidden="1">#REF!</definedName>
    <definedName name="BExAZUS4A8OHDZK0MWAOCCCKTH73" localSheetId="16" hidden="1">#REF!</definedName>
    <definedName name="BExAZUS4A8OHDZK0MWAOCCCKTH73" hidden="1">#REF!</definedName>
    <definedName name="BExAZX6FECVK3E07KXM2XPYKGM6U" localSheetId="19" hidden="1">#REF!</definedName>
    <definedName name="BExAZX6FECVK3E07KXM2XPYKGM6U" localSheetId="27" hidden="1">#REF!</definedName>
    <definedName name="BExAZX6FECVK3E07KXM2XPYKGM6U" localSheetId="18" hidden="1">#REF!</definedName>
    <definedName name="BExAZX6FECVK3E07KXM2XPYKGM6U" localSheetId="30" hidden="1">#REF!</definedName>
    <definedName name="BExAZX6FECVK3E07KXM2XPYKGM6U" localSheetId="4" hidden="1">#REF!</definedName>
    <definedName name="BExAZX6FECVK3E07KXM2XPYKGM6U" localSheetId="14" hidden="1">#REF!</definedName>
    <definedName name="BExAZX6FECVK3E07KXM2XPYKGM6U" localSheetId="6" hidden="1">#REF!</definedName>
    <definedName name="BExAZX6FECVK3E07KXM2XPYKGM6U" localSheetId="7" hidden="1">#REF!</definedName>
    <definedName name="BExAZX6FECVK3E07KXM2XPYKGM6U" localSheetId="8" hidden="1">#REF!</definedName>
    <definedName name="BExAZX6FECVK3E07KXM2XPYKGM6U" localSheetId="9" hidden="1">#REF!</definedName>
    <definedName name="BExAZX6FECVK3E07KXM2XPYKGM6U" localSheetId="10" hidden="1">#REF!</definedName>
    <definedName name="BExAZX6FECVK3E07KXM2XPYKGM6U" localSheetId="11" hidden="1">#REF!</definedName>
    <definedName name="BExAZX6FECVK3E07KXM2XPYKGM6U" localSheetId="12" hidden="1">#REF!</definedName>
    <definedName name="BExAZX6FECVK3E07KXM2XPYKGM6U" localSheetId="13" hidden="1">#REF!</definedName>
    <definedName name="BExAZX6FECVK3E07KXM2XPYKGM6U" localSheetId="17" hidden="1">#REF!</definedName>
    <definedName name="BExAZX6FECVK3E07KXM2XPYKGM6U" localSheetId="16" hidden="1">#REF!</definedName>
    <definedName name="BExAZX6FECVK3E07KXM2XPYKGM6U" hidden="1">#REF!</definedName>
    <definedName name="BExB012NJ8GASTNNPBRRFTLHIOC9" localSheetId="19" hidden="1">#REF!</definedName>
    <definedName name="BExB012NJ8GASTNNPBRRFTLHIOC9" localSheetId="27" hidden="1">#REF!</definedName>
    <definedName name="BExB012NJ8GASTNNPBRRFTLHIOC9" localSheetId="18" hidden="1">#REF!</definedName>
    <definedName name="BExB012NJ8GASTNNPBRRFTLHIOC9" localSheetId="30" hidden="1">#REF!</definedName>
    <definedName name="BExB012NJ8GASTNNPBRRFTLHIOC9" localSheetId="4" hidden="1">#REF!</definedName>
    <definedName name="BExB012NJ8GASTNNPBRRFTLHIOC9" localSheetId="14" hidden="1">#REF!</definedName>
    <definedName name="BExB012NJ8GASTNNPBRRFTLHIOC9" localSheetId="6" hidden="1">#REF!</definedName>
    <definedName name="BExB012NJ8GASTNNPBRRFTLHIOC9" localSheetId="7" hidden="1">#REF!</definedName>
    <definedName name="BExB012NJ8GASTNNPBRRFTLHIOC9" localSheetId="8" hidden="1">#REF!</definedName>
    <definedName name="BExB012NJ8GASTNNPBRRFTLHIOC9" localSheetId="9" hidden="1">#REF!</definedName>
    <definedName name="BExB012NJ8GASTNNPBRRFTLHIOC9" localSheetId="10" hidden="1">#REF!</definedName>
    <definedName name="BExB012NJ8GASTNNPBRRFTLHIOC9" localSheetId="11" hidden="1">#REF!</definedName>
    <definedName name="BExB012NJ8GASTNNPBRRFTLHIOC9" localSheetId="12" hidden="1">#REF!</definedName>
    <definedName name="BExB012NJ8GASTNNPBRRFTLHIOC9" localSheetId="13" hidden="1">#REF!</definedName>
    <definedName name="BExB012NJ8GASTNNPBRRFTLHIOC9" localSheetId="17" hidden="1">#REF!</definedName>
    <definedName name="BExB012NJ8GASTNNPBRRFTLHIOC9" localSheetId="16" hidden="1">#REF!</definedName>
    <definedName name="BExB012NJ8GASTNNPBRRFTLHIOC9" hidden="1">#REF!</definedName>
    <definedName name="BExB072HHXVMUC0VYNGG48GRSH5Q" localSheetId="19" hidden="1">#REF!</definedName>
    <definedName name="BExB072HHXVMUC0VYNGG48GRSH5Q" localSheetId="27" hidden="1">#REF!</definedName>
    <definedName name="BExB072HHXVMUC0VYNGG48GRSH5Q" localSheetId="18" hidden="1">#REF!</definedName>
    <definedName name="BExB072HHXVMUC0VYNGG48GRSH5Q" localSheetId="30" hidden="1">#REF!</definedName>
    <definedName name="BExB072HHXVMUC0VYNGG48GRSH5Q" localSheetId="4" hidden="1">#REF!</definedName>
    <definedName name="BExB072HHXVMUC0VYNGG48GRSH5Q" localSheetId="14" hidden="1">#REF!</definedName>
    <definedName name="BExB072HHXVMUC0VYNGG48GRSH5Q" localSheetId="6" hidden="1">#REF!</definedName>
    <definedName name="BExB072HHXVMUC0VYNGG48GRSH5Q" localSheetId="7" hidden="1">#REF!</definedName>
    <definedName name="BExB072HHXVMUC0VYNGG48GRSH5Q" localSheetId="8" hidden="1">#REF!</definedName>
    <definedName name="BExB072HHXVMUC0VYNGG48GRSH5Q" localSheetId="9" hidden="1">#REF!</definedName>
    <definedName name="BExB072HHXVMUC0VYNGG48GRSH5Q" localSheetId="10" hidden="1">#REF!</definedName>
    <definedName name="BExB072HHXVMUC0VYNGG48GRSH5Q" localSheetId="11" hidden="1">#REF!</definedName>
    <definedName name="BExB072HHXVMUC0VYNGG48GRSH5Q" localSheetId="12" hidden="1">#REF!</definedName>
    <definedName name="BExB072HHXVMUC0VYNGG48GRSH5Q" localSheetId="13" hidden="1">#REF!</definedName>
    <definedName name="BExB072HHXVMUC0VYNGG48GRSH5Q" localSheetId="17" hidden="1">#REF!</definedName>
    <definedName name="BExB072HHXVMUC0VYNGG48GRSH5Q" localSheetId="16" hidden="1">#REF!</definedName>
    <definedName name="BExB072HHXVMUC0VYNGG48GRSH5Q" hidden="1">#REF!</definedName>
    <definedName name="BExB0FRDEYDEUEAB1W8KD6D965XA" localSheetId="19" hidden="1">#REF!</definedName>
    <definedName name="BExB0FRDEYDEUEAB1W8KD6D965XA" localSheetId="27" hidden="1">#REF!</definedName>
    <definedName name="BExB0FRDEYDEUEAB1W8KD6D965XA" localSheetId="18" hidden="1">#REF!</definedName>
    <definedName name="BExB0FRDEYDEUEAB1W8KD6D965XA" localSheetId="30" hidden="1">#REF!</definedName>
    <definedName name="BExB0FRDEYDEUEAB1W8KD6D965XA" localSheetId="4" hidden="1">#REF!</definedName>
    <definedName name="BExB0FRDEYDEUEAB1W8KD6D965XA" localSheetId="14" hidden="1">#REF!</definedName>
    <definedName name="BExB0FRDEYDEUEAB1W8KD6D965XA" localSheetId="6" hidden="1">#REF!</definedName>
    <definedName name="BExB0FRDEYDEUEAB1W8KD6D965XA" localSheetId="7" hidden="1">#REF!</definedName>
    <definedName name="BExB0FRDEYDEUEAB1W8KD6D965XA" localSheetId="8" hidden="1">#REF!</definedName>
    <definedName name="BExB0FRDEYDEUEAB1W8KD6D965XA" localSheetId="9" hidden="1">#REF!</definedName>
    <definedName name="BExB0FRDEYDEUEAB1W8KD6D965XA" localSheetId="10" hidden="1">#REF!</definedName>
    <definedName name="BExB0FRDEYDEUEAB1W8KD6D965XA" localSheetId="11" hidden="1">#REF!</definedName>
    <definedName name="BExB0FRDEYDEUEAB1W8KD6D965XA" localSheetId="12" hidden="1">#REF!</definedName>
    <definedName name="BExB0FRDEYDEUEAB1W8KD6D965XA" localSheetId="13" hidden="1">#REF!</definedName>
    <definedName name="BExB0FRDEYDEUEAB1W8KD6D965XA" localSheetId="17" hidden="1">#REF!</definedName>
    <definedName name="BExB0FRDEYDEUEAB1W8KD6D965XA" localSheetId="16" hidden="1">#REF!</definedName>
    <definedName name="BExB0FRDEYDEUEAB1W8KD6D965XA" hidden="1">#REF!</definedName>
    <definedName name="BExB0GIGLDV7P55ZR51C0HG15PA2" localSheetId="19" hidden="1">#REF!</definedName>
    <definedName name="BExB0GIGLDV7P55ZR51C0HG15PA2" localSheetId="27" hidden="1">#REF!</definedName>
    <definedName name="BExB0GIGLDV7P55ZR51C0HG15PA2" localSheetId="18" hidden="1">#REF!</definedName>
    <definedName name="BExB0GIGLDV7P55ZR51C0HG15PA2" localSheetId="30" hidden="1">#REF!</definedName>
    <definedName name="BExB0GIGLDV7P55ZR51C0HG15PA2" localSheetId="4" hidden="1">#REF!</definedName>
    <definedName name="BExB0GIGLDV7P55ZR51C0HG15PA2" localSheetId="14" hidden="1">#REF!</definedName>
    <definedName name="BExB0GIGLDV7P55ZR51C0HG15PA2" localSheetId="6" hidden="1">#REF!</definedName>
    <definedName name="BExB0GIGLDV7P55ZR51C0HG15PA2" localSheetId="7" hidden="1">#REF!</definedName>
    <definedName name="BExB0GIGLDV7P55ZR51C0HG15PA2" localSheetId="8" hidden="1">#REF!</definedName>
    <definedName name="BExB0GIGLDV7P55ZR51C0HG15PA2" localSheetId="9" hidden="1">#REF!</definedName>
    <definedName name="BExB0GIGLDV7P55ZR51C0HG15PA2" localSheetId="10" hidden="1">#REF!</definedName>
    <definedName name="BExB0GIGLDV7P55ZR51C0HG15PA2" localSheetId="11" hidden="1">#REF!</definedName>
    <definedName name="BExB0GIGLDV7P55ZR51C0HG15PA2" localSheetId="12" hidden="1">#REF!</definedName>
    <definedName name="BExB0GIGLDV7P55ZR51C0HG15PA2" localSheetId="13" hidden="1">#REF!</definedName>
    <definedName name="BExB0GIGLDV7P55ZR51C0HG15PA2" localSheetId="17" hidden="1">#REF!</definedName>
    <definedName name="BExB0GIGLDV7P55ZR51C0HG15PA2" localSheetId="16" hidden="1">#REF!</definedName>
    <definedName name="BExB0GIGLDV7P55ZR51C0HG15PA2" hidden="1">#REF!</definedName>
    <definedName name="BExB0KPCN7YJORQAYUCF4YKIKPMC" localSheetId="19" hidden="1">#REF!</definedName>
    <definedName name="BExB0KPCN7YJORQAYUCF4YKIKPMC" localSheetId="27" hidden="1">#REF!</definedName>
    <definedName name="BExB0KPCN7YJORQAYUCF4YKIKPMC" localSheetId="18" hidden="1">#REF!</definedName>
    <definedName name="BExB0KPCN7YJORQAYUCF4YKIKPMC" localSheetId="30" hidden="1">#REF!</definedName>
    <definedName name="BExB0KPCN7YJORQAYUCF4YKIKPMC" localSheetId="4" hidden="1">#REF!</definedName>
    <definedName name="BExB0KPCN7YJORQAYUCF4YKIKPMC" localSheetId="14" hidden="1">#REF!</definedName>
    <definedName name="BExB0KPCN7YJORQAYUCF4YKIKPMC" localSheetId="6" hidden="1">#REF!</definedName>
    <definedName name="BExB0KPCN7YJORQAYUCF4YKIKPMC" localSheetId="7" hidden="1">#REF!</definedName>
    <definedName name="BExB0KPCN7YJORQAYUCF4YKIKPMC" localSheetId="8" hidden="1">#REF!</definedName>
    <definedName name="BExB0KPCN7YJORQAYUCF4YKIKPMC" localSheetId="9" hidden="1">#REF!</definedName>
    <definedName name="BExB0KPCN7YJORQAYUCF4YKIKPMC" localSheetId="10" hidden="1">#REF!</definedName>
    <definedName name="BExB0KPCN7YJORQAYUCF4YKIKPMC" localSheetId="11" hidden="1">#REF!</definedName>
    <definedName name="BExB0KPCN7YJORQAYUCF4YKIKPMC" localSheetId="12" hidden="1">#REF!</definedName>
    <definedName name="BExB0KPCN7YJORQAYUCF4YKIKPMC" localSheetId="13" hidden="1">#REF!</definedName>
    <definedName name="BExB0KPCN7YJORQAYUCF4YKIKPMC" localSheetId="17" hidden="1">#REF!</definedName>
    <definedName name="BExB0KPCN7YJORQAYUCF4YKIKPMC" localSheetId="16" hidden="1">#REF!</definedName>
    <definedName name="BExB0KPCN7YJORQAYUCF4YKIKPMC" hidden="1">#REF!</definedName>
    <definedName name="BExB0VHQD6ORZS0MIC86QWHCE4UC" localSheetId="19" hidden="1">#REF!</definedName>
    <definedName name="BExB0VHQD6ORZS0MIC86QWHCE4UC" localSheetId="27" hidden="1">#REF!</definedName>
    <definedName name="BExB0VHQD6ORZS0MIC86QWHCE4UC" localSheetId="18" hidden="1">#REF!</definedName>
    <definedName name="BExB0VHQD6ORZS0MIC86QWHCE4UC" localSheetId="30" hidden="1">#REF!</definedName>
    <definedName name="BExB0VHQD6ORZS0MIC86QWHCE4UC" localSheetId="4" hidden="1">#REF!</definedName>
    <definedName name="BExB0VHQD6ORZS0MIC86QWHCE4UC" localSheetId="14" hidden="1">#REF!</definedName>
    <definedName name="BExB0VHQD6ORZS0MIC86QWHCE4UC" localSheetId="6" hidden="1">#REF!</definedName>
    <definedName name="BExB0VHQD6ORZS0MIC86QWHCE4UC" localSheetId="7" hidden="1">#REF!</definedName>
    <definedName name="BExB0VHQD6ORZS0MIC86QWHCE4UC" localSheetId="8" hidden="1">#REF!</definedName>
    <definedName name="BExB0VHQD6ORZS0MIC86QWHCE4UC" localSheetId="9" hidden="1">#REF!</definedName>
    <definedName name="BExB0VHQD6ORZS0MIC86QWHCE4UC" localSheetId="10" hidden="1">#REF!</definedName>
    <definedName name="BExB0VHQD6ORZS0MIC86QWHCE4UC" localSheetId="11" hidden="1">#REF!</definedName>
    <definedName name="BExB0VHQD6ORZS0MIC86QWHCE4UC" localSheetId="12" hidden="1">#REF!</definedName>
    <definedName name="BExB0VHQD6ORZS0MIC86QWHCE4UC" localSheetId="13" hidden="1">#REF!</definedName>
    <definedName name="BExB0VHQD6ORZS0MIC86QWHCE4UC" localSheetId="17" hidden="1">#REF!</definedName>
    <definedName name="BExB0VHQD6ORZS0MIC86QWHCE4UC" localSheetId="16" hidden="1">#REF!</definedName>
    <definedName name="BExB0VHQD6ORZS0MIC86QWHCE4UC" hidden="1">#REF!</definedName>
    <definedName name="BExB0WE4PI3NOBXXVO9CTEN4DIU2" localSheetId="19" hidden="1">#REF!</definedName>
    <definedName name="BExB0WE4PI3NOBXXVO9CTEN4DIU2" localSheetId="27" hidden="1">#REF!</definedName>
    <definedName name="BExB0WE4PI3NOBXXVO9CTEN4DIU2" localSheetId="18" hidden="1">#REF!</definedName>
    <definedName name="BExB0WE4PI3NOBXXVO9CTEN4DIU2" localSheetId="30" hidden="1">#REF!</definedName>
    <definedName name="BExB0WE4PI3NOBXXVO9CTEN4DIU2" localSheetId="4" hidden="1">#REF!</definedName>
    <definedName name="BExB0WE4PI3NOBXXVO9CTEN4DIU2" localSheetId="14" hidden="1">#REF!</definedName>
    <definedName name="BExB0WE4PI3NOBXXVO9CTEN4DIU2" localSheetId="6" hidden="1">#REF!</definedName>
    <definedName name="BExB0WE4PI3NOBXXVO9CTEN4DIU2" localSheetId="7" hidden="1">#REF!</definedName>
    <definedName name="BExB0WE4PI3NOBXXVO9CTEN4DIU2" localSheetId="8" hidden="1">#REF!</definedName>
    <definedName name="BExB0WE4PI3NOBXXVO9CTEN4DIU2" localSheetId="9" hidden="1">#REF!</definedName>
    <definedName name="BExB0WE4PI3NOBXXVO9CTEN4DIU2" localSheetId="10" hidden="1">#REF!</definedName>
    <definedName name="BExB0WE4PI3NOBXXVO9CTEN4DIU2" localSheetId="11" hidden="1">#REF!</definedName>
    <definedName name="BExB0WE4PI3NOBXXVO9CTEN4DIU2" localSheetId="12" hidden="1">#REF!</definedName>
    <definedName name="BExB0WE4PI3NOBXXVO9CTEN4DIU2" localSheetId="13" hidden="1">#REF!</definedName>
    <definedName name="BExB0WE4PI3NOBXXVO9CTEN4DIU2" localSheetId="17" hidden="1">#REF!</definedName>
    <definedName name="BExB0WE4PI3NOBXXVO9CTEN4DIU2" localSheetId="16" hidden="1">#REF!</definedName>
    <definedName name="BExB0WE4PI3NOBXXVO9CTEN4DIU2" hidden="1">#REF!</definedName>
    <definedName name="BExB0Z8O1CQF2CWFBBHE8SNISDAO" localSheetId="19" hidden="1">#REF!</definedName>
    <definedName name="BExB0Z8O1CQF2CWFBBHE8SNISDAO" localSheetId="27" hidden="1">#REF!</definedName>
    <definedName name="BExB0Z8O1CQF2CWFBBHE8SNISDAO" localSheetId="18" hidden="1">#REF!</definedName>
    <definedName name="BExB0Z8O1CQF2CWFBBHE8SNISDAO" localSheetId="30" hidden="1">#REF!</definedName>
    <definedName name="BExB0Z8O1CQF2CWFBBHE8SNISDAO" localSheetId="4" hidden="1">#REF!</definedName>
    <definedName name="BExB0Z8O1CQF2CWFBBHE8SNISDAO" localSheetId="14" hidden="1">#REF!</definedName>
    <definedName name="BExB0Z8O1CQF2CWFBBHE8SNISDAO" localSheetId="6" hidden="1">#REF!</definedName>
    <definedName name="BExB0Z8O1CQF2CWFBBHE8SNISDAO" localSheetId="7" hidden="1">#REF!</definedName>
    <definedName name="BExB0Z8O1CQF2CWFBBHE8SNISDAO" localSheetId="8" hidden="1">#REF!</definedName>
    <definedName name="BExB0Z8O1CQF2CWFBBHE8SNISDAO" localSheetId="9" hidden="1">#REF!</definedName>
    <definedName name="BExB0Z8O1CQF2CWFBBHE8SNISDAO" localSheetId="10" hidden="1">#REF!</definedName>
    <definedName name="BExB0Z8O1CQF2CWFBBHE8SNISDAO" localSheetId="11" hidden="1">#REF!</definedName>
    <definedName name="BExB0Z8O1CQF2CWFBBHE8SNISDAO" localSheetId="12" hidden="1">#REF!</definedName>
    <definedName name="BExB0Z8O1CQF2CWFBBHE8SNISDAO" localSheetId="13" hidden="1">#REF!</definedName>
    <definedName name="BExB0Z8O1CQF2CWFBBHE8SNISDAO" localSheetId="17" hidden="1">#REF!</definedName>
    <definedName name="BExB0Z8O1CQF2CWFBBHE8SNISDAO" localSheetId="16" hidden="1">#REF!</definedName>
    <definedName name="BExB0Z8O1CQF2CWFBBHE8SNISDAO" hidden="1">#REF!</definedName>
    <definedName name="BExB10QNIVITUYS55OAEKK3VLJFE" localSheetId="19" hidden="1">#REF!</definedName>
    <definedName name="BExB10QNIVITUYS55OAEKK3VLJFE" localSheetId="27" hidden="1">#REF!</definedName>
    <definedName name="BExB10QNIVITUYS55OAEKK3VLJFE" localSheetId="18" hidden="1">#REF!</definedName>
    <definedName name="BExB10QNIVITUYS55OAEKK3VLJFE" localSheetId="30" hidden="1">#REF!</definedName>
    <definedName name="BExB10QNIVITUYS55OAEKK3VLJFE" localSheetId="4" hidden="1">#REF!</definedName>
    <definedName name="BExB10QNIVITUYS55OAEKK3VLJFE" localSheetId="14" hidden="1">#REF!</definedName>
    <definedName name="BExB10QNIVITUYS55OAEKK3VLJFE" localSheetId="6" hidden="1">#REF!</definedName>
    <definedName name="BExB10QNIVITUYS55OAEKK3VLJFE" localSheetId="7" hidden="1">#REF!</definedName>
    <definedName name="BExB10QNIVITUYS55OAEKK3VLJFE" localSheetId="8" hidden="1">#REF!</definedName>
    <definedName name="BExB10QNIVITUYS55OAEKK3VLJFE" localSheetId="9" hidden="1">#REF!</definedName>
    <definedName name="BExB10QNIVITUYS55OAEKK3VLJFE" localSheetId="10" hidden="1">#REF!</definedName>
    <definedName name="BExB10QNIVITUYS55OAEKK3VLJFE" localSheetId="11" hidden="1">#REF!</definedName>
    <definedName name="BExB10QNIVITUYS55OAEKK3VLJFE" localSheetId="12" hidden="1">#REF!</definedName>
    <definedName name="BExB10QNIVITUYS55OAEKK3VLJFE" localSheetId="13" hidden="1">#REF!</definedName>
    <definedName name="BExB10QNIVITUYS55OAEKK3VLJFE" localSheetId="17" hidden="1">#REF!</definedName>
    <definedName name="BExB10QNIVITUYS55OAEKK3VLJFE" localSheetId="16" hidden="1">#REF!</definedName>
    <definedName name="BExB10QNIVITUYS55OAEKK3VLJFE" hidden="1">#REF!</definedName>
    <definedName name="BExB15ZDRY4CIJ911DONP0KCY9KU" localSheetId="19" hidden="1">#REF!</definedName>
    <definedName name="BExB15ZDRY4CIJ911DONP0KCY9KU" localSheetId="27" hidden="1">#REF!</definedName>
    <definedName name="BExB15ZDRY4CIJ911DONP0KCY9KU" localSheetId="18" hidden="1">#REF!</definedName>
    <definedName name="BExB15ZDRY4CIJ911DONP0KCY9KU" localSheetId="30" hidden="1">#REF!</definedName>
    <definedName name="BExB15ZDRY4CIJ911DONP0KCY9KU" localSheetId="4" hidden="1">#REF!</definedName>
    <definedName name="BExB15ZDRY4CIJ911DONP0KCY9KU" localSheetId="14" hidden="1">#REF!</definedName>
    <definedName name="BExB15ZDRY4CIJ911DONP0KCY9KU" localSheetId="6" hidden="1">#REF!</definedName>
    <definedName name="BExB15ZDRY4CIJ911DONP0KCY9KU" localSheetId="7" hidden="1">#REF!</definedName>
    <definedName name="BExB15ZDRY4CIJ911DONP0KCY9KU" localSheetId="8" hidden="1">#REF!</definedName>
    <definedName name="BExB15ZDRY4CIJ911DONP0KCY9KU" localSheetId="9" hidden="1">#REF!</definedName>
    <definedName name="BExB15ZDRY4CIJ911DONP0KCY9KU" localSheetId="10" hidden="1">#REF!</definedName>
    <definedName name="BExB15ZDRY4CIJ911DONP0KCY9KU" localSheetId="11" hidden="1">#REF!</definedName>
    <definedName name="BExB15ZDRY4CIJ911DONP0KCY9KU" localSheetId="12" hidden="1">#REF!</definedName>
    <definedName name="BExB15ZDRY4CIJ911DONP0KCY9KU" localSheetId="13" hidden="1">#REF!</definedName>
    <definedName name="BExB15ZDRY4CIJ911DONP0KCY9KU" localSheetId="17" hidden="1">#REF!</definedName>
    <definedName name="BExB15ZDRY4CIJ911DONP0KCY9KU" localSheetId="16" hidden="1">#REF!</definedName>
    <definedName name="BExB15ZDRY4CIJ911DONP0KCY9KU" hidden="1">#REF!</definedName>
    <definedName name="BExB16VQY0O0RLZYJFU3OFEONVTE" localSheetId="19" hidden="1">#REF!</definedName>
    <definedName name="BExB16VQY0O0RLZYJFU3OFEONVTE" localSheetId="27" hidden="1">#REF!</definedName>
    <definedName name="BExB16VQY0O0RLZYJFU3OFEONVTE" localSheetId="18" hidden="1">#REF!</definedName>
    <definedName name="BExB16VQY0O0RLZYJFU3OFEONVTE" localSheetId="30" hidden="1">#REF!</definedName>
    <definedName name="BExB16VQY0O0RLZYJFU3OFEONVTE" localSheetId="4" hidden="1">#REF!</definedName>
    <definedName name="BExB16VQY0O0RLZYJFU3OFEONVTE" localSheetId="14" hidden="1">#REF!</definedName>
    <definedName name="BExB16VQY0O0RLZYJFU3OFEONVTE" localSheetId="6" hidden="1">#REF!</definedName>
    <definedName name="BExB16VQY0O0RLZYJFU3OFEONVTE" localSheetId="7" hidden="1">#REF!</definedName>
    <definedName name="BExB16VQY0O0RLZYJFU3OFEONVTE" localSheetId="8" hidden="1">#REF!</definedName>
    <definedName name="BExB16VQY0O0RLZYJFU3OFEONVTE" localSheetId="9" hidden="1">#REF!</definedName>
    <definedName name="BExB16VQY0O0RLZYJFU3OFEONVTE" localSheetId="10" hidden="1">#REF!</definedName>
    <definedName name="BExB16VQY0O0RLZYJFU3OFEONVTE" localSheetId="11" hidden="1">#REF!</definedName>
    <definedName name="BExB16VQY0O0RLZYJFU3OFEONVTE" localSheetId="12" hidden="1">#REF!</definedName>
    <definedName name="BExB16VQY0O0RLZYJFU3OFEONVTE" localSheetId="13" hidden="1">#REF!</definedName>
    <definedName name="BExB16VQY0O0RLZYJFU3OFEONVTE" localSheetId="17" hidden="1">#REF!</definedName>
    <definedName name="BExB16VQY0O0RLZYJFU3OFEONVTE" localSheetId="16" hidden="1">#REF!</definedName>
    <definedName name="BExB16VQY0O0RLZYJFU3OFEONVTE" hidden="1">#REF!</definedName>
    <definedName name="BExB1FKNY2UO4W5FUGFHJOA2WFGG" localSheetId="19" hidden="1">#REF!</definedName>
    <definedName name="BExB1FKNY2UO4W5FUGFHJOA2WFGG" localSheetId="27" hidden="1">#REF!</definedName>
    <definedName name="BExB1FKNY2UO4W5FUGFHJOA2WFGG" localSheetId="18" hidden="1">#REF!</definedName>
    <definedName name="BExB1FKNY2UO4W5FUGFHJOA2WFGG" localSheetId="30" hidden="1">#REF!</definedName>
    <definedName name="BExB1FKNY2UO4W5FUGFHJOA2WFGG" localSheetId="4" hidden="1">#REF!</definedName>
    <definedName name="BExB1FKNY2UO4W5FUGFHJOA2WFGG" localSheetId="14" hidden="1">#REF!</definedName>
    <definedName name="BExB1FKNY2UO4W5FUGFHJOA2WFGG" localSheetId="6" hidden="1">#REF!</definedName>
    <definedName name="BExB1FKNY2UO4W5FUGFHJOA2WFGG" localSheetId="7" hidden="1">#REF!</definedName>
    <definedName name="BExB1FKNY2UO4W5FUGFHJOA2WFGG" localSheetId="8" hidden="1">#REF!</definedName>
    <definedName name="BExB1FKNY2UO4W5FUGFHJOA2WFGG" localSheetId="9" hidden="1">#REF!</definedName>
    <definedName name="BExB1FKNY2UO4W5FUGFHJOA2WFGG" localSheetId="10" hidden="1">#REF!</definedName>
    <definedName name="BExB1FKNY2UO4W5FUGFHJOA2WFGG" localSheetId="11" hidden="1">#REF!</definedName>
    <definedName name="BExB1FKNY2UO4W5FUGFHJOA2WFGG" localSheetId="12" hidden="1">#REF!</definedName>
    <definedName name="BExB1FKNY2UO4W5FUGFHJOA2WFGG" localSheetId="13" hidden="1">#REF!</definedName>
    <definedName name="BExB1FKNY2UO4W5FUGFHJOA2WFGG" localSheetId="17" hidden="1">#REF!</definedName>
    <definedName name="BExB1FKNY2UO4W5FUGFHJOA2WFGG" localSheetId="16" hidden="1">#REF!</definedName>
    <definedName name="BExB1FKNY2UO4W5FUGFHJOA2WFGG" hidden="1">#REF!</definedName>
    <definedName name="BExB1GMD0PIDGTFBGQOPRWQSP9I4" localSheetId="19" hidden="1">#REF!</definedName>
    <definedName name="BExB1GMD0PIDGTFBGQOPRWQSP9I4" localSheetId="27" hidden="1">#REF!</definedName>
    <definedName name="BExB1GMD0PIDGTFBGQOPRWQSP9I4" localSheetId="18" hidden="1">#REF!</definedName>
    <definedName name="BExB1GMD0PIDGTFBGQOPRWQSP9I4" localSheetId="30" hidden="1">#REF!</definedName>
    <definedName name="BExB1GMD0PIDGTFBGQOPRWQSP9I4" localSheetId="4" hidden="1">#REF!</definedName>
    <definedName name="BExB1GMD0PIDGTFBGQOPRWQSP9I4" localSheetId="14" hidden="1">#REF!</definedName>
    <definedName name="BExB1GMD0PIDGTFBGQOPRWQSP9I4" localSheetId="6" hidden="1">#REF!</definedName>
    <definedName name="BExB1GMD0PIDGTFBGQOPRWQSP9I4" localSheetId="7" hidden="1">#REF!</definedName>
    <definedName name="BExB1GMD0PIDGTFBGQOPRWQSP9I4" localSheetId="8" hidden="1">#REF!</definedName>
    <definedName name="BExB1GMD0PIDGTFBGQOPRWQSP9I4" localSheetId="9" hidden="1">#REF!</definedName>
    <definedName name="BExB1GMD0PIDGTFBGQOPRWQSP9I4" localSheetId="10" hidden="1">#REF!</definedName>
    <definedName name="BExB1GMD0PIDGTFBGQOPRWQSP9I4" localSheetId="11" hidden="1">#REF!</definedName>
    <definedName name="BExB1GMD0PIDGTFBGQOPRWQSP9I4" localSheetId="12" hidden="1">#REF!</definedName>
    <definedName name="BExB1GMD0PIDGTFBGQOPRWQSP9I4" localSheetId="13" hidden="1">#REF!</definedName>
    <definedName name="BExB1GMD0PIDGTFBGQOPRWQSP9I4" localSheetId="17" hidden="1">#REF!</definedName>
    <definedName name="BExB1GMD0PIDGTFBGQOPRWQSP9I4" localSheetId="16" hidden="1">#REF!</definedName>
    <definedName name="BExB1GMD0PIDGTFBGQOPRWQSP9I4" hidden="1">#REF!</definedName>
    <definedName name="BExB1HZ0FHGNOS2URJWFD5G55OMO" localSheetId="19" hidden="1">#REF!</definedName>
    <definedName name="BExB1HZ0FHGNOS2URJWFD5G55OMO" localSheetId="27" hidden="1">#REF!</definedName>
    <definedName name="BExB1HZ0FHGNOS2URJWFD5G55OMO" localSheetId="18" hidden="1">#REF!</definedName>
    <definedName name="BExB1HZ0FHGNOS2URJWFD5G55OMO" localSheetId="30" hidden="1">#REF!</definedName>
    <definedName name="BExB1HZ0FHGNOS2URJWFD5G55OMO" localSheetId="4" hidden="1">#REF!</definedName>
    <definedName name="BExB1HZ0FHGNOS2URJWFD5G55OMO" localSheetId="14" hidden="1">#REF!</definedName>
    <definedName name="BExB1HZ0FHGNOS2URJWFD5G55OMO" localSheetId="6" hidden="1">#REF!</definedName>
    <definedName name="BExB1HZ0FHGNOS2URJWFD5G55OMO" localSheetId="7" hidden="1">#REF!</definedName>
    <definedName name="BExB1HZ0FHGNOS2URJWFD5G55OMO" localSheetId="8" hidden="1">#REF!</definedName>
    <definedName name="BExB1HZ0FHGNOS2URJWFD5G55OMO" localSheetId="9" hidden="1">#REF!</definedName>
    <definedName name="BExB1HZ0FHGNOS2URJWFD5G55OMO" localSheetId="10" hidden="1">#REF!</definedName>
    <definedName name="BExB1HZ0FHGNOS2URJWFD5G55OMO" localSheetId="11" hidden="1">#REF!</definedName>
    <definedName name="BExB1HZ0FHGNOS2URJWFD5G55OMO" localSheetId="12" hidden="1">#REF!</definedName>
    <definedName name="BExB1HZ0FHGNOS2URJWFD5G55OMO" localSheetId="13" hidden="1">#REF!</definedName>
    <definedName name="BExB1HZ0FHGNOS2URJWFD5G55OMO" localSheetId="17" hidden="1">#REF!</definedName>
    <definedName name="BExB1HZ0FHGNOS2URJWFD5G55OMO" localSheetId="16" hidden="1">#REF!</definedName>
    <definedName name="BExB1HZ0FHGNOS2URJWFD5G55OMO" hidden="1">#REF!</definedName>
    <definedName name="BExB1Q29OO6LNFNT1EQLA3KYE7MX" localSheetId="19" hidden="1">#REF!</definedName>
    <definedName name="BExB1Q29OO6LNFNT1EQLA3KYE7MX" localSheetId="27" hidden="1">#REF!</definedName>
    <definedName name="BExB1Q29OO6LNFNT1EQLA3KYE7MX" localSheetId="18" hidden="1">#REF!</definedName>
    <definedName name="BExB1Q29OO6LNFNT1EQLA3KYE7MX" localSheetId="30" hidden="1">#REF!</definedName>
    <definedName name="BExB1Q29OO6LNFNT1EQLA3KYE7MX" localSheetId="4" hidden="1">#REF!</definedName>
    <definedName name="BExB1Q29OO6LNFNT1EQLA3KYE7MX" localSheetId="14" hidden="1">#REF!</definedName>
    <definedName name="BExB1Q29OO6LNFNT1EQLA3KYE7MX" localSheetId="6" hidden="1">#REF!</definedName>
    <definedName name="BExB1Q29OO6LNFNT1EQLA3KYE7MX" localSheetId="7" hidden="1">#REF!</definedName>
    <definedName name="BExB1Q29OO6LNFNT1EQLA3KYE7MX" localSheetId="8" hidden="1">#REF!</definedName>
    <definedName name="BExB1Q29OO6LNFNT1EQLA3KYE7MX" localSheetId="9" hidden="1">#REF!</definedName>
    <definedName name="BExB1Q29OO6LNFNT1EQLA3KYE7MX" localSheetId="10" hidden="1">#REF!</definedName>
    <definedName name="BExB1Q29OO6LNFNT1EQLA3KYE7MX" localSheetId="11" hidden="1">#REF!</definedName>
    <definedName name="BExB1Q29OO6LNFNT1EQLA3KYE7MX" localSheetId="12" hidden="1">#REF!</definedName>
    <definedName name="BExB1Q29OO6LNFNT1EQLA3KYE7MX" localSheetId="13" hidden="1">#REF!</definedName>
    <definedName name="BExB1Q29OO6LNFNT1EQLA3KYE7MX" localSheetId="17" hidden="1">#REF!</definedName>
    <definedName name="BExB1Q29OO6LNFNT1EQLA3KYE7MX" localSheetId="16" hidden="1">#REF!</definedName>
    <definedName name="BExB1Q29OO6LNFNT1EQLA3KYE7MX" hidden="1">#REF!</definedName>
    <definedName name="BExB1TNRV5EBWZEHYLHI76T0FVA7" localSheetId="19" hidden="1">#REF!</definedName>
    <definedName name="BExB1TNRV5EBWZEHYLHI76T0FVA7" localSheetId="27" hidden="1">#REF!</definedName>
    <definedName name="BExB1TNRV5EBWZEHYLHI76T0FVA7" localSheetId="18" hidden="1">#REF!</definedName>
    <definedName name="BExB1TNRV5EBWZEHYLHI76T0FVA7" localSheetId="30" hidden="1">#REF!</definedName>
    <definedName name="BExB1TNRV5EBWZEHYLHI76T0FVA7" localSheetId="4" hidden="1">#REF!</definedName>
    <definedName name="BExB1TNRV5EBWZEHYLHI76T0FVA7" localSheetId="14" hidden="1">#REF!</definedName>
    <definedName name="BExB1TNRV5EBWZEHYLHI76T0FVA7" localSheetId="6" hidden="1">#REF!</definedName>
    <definedName name="BExB1TNRV5EBWZEHYLHI76T0FVA7" localSheetId="7" hidden="1">#REF!</definedName>
    <definedName name="BExB1TNRV5EBWZEHYLHI76T0FVA7" localSheetId="8" hidden="1">#REF!</definedName>
    <definedName name="BExB1TNRV5EBWZEHYLHI76T0FVA7" localSheetId="9" hidden="1">#REF!</definedName>
    <definedName name="BExB1TNRV5EBWZEHYLHI76T0FVA7" localSheetId="10" hidden="1">#REF!</definedName>
    <definedName name="BExB1TNRV5EBWZEHYLHI76T0FVA7" localSheetId="11" hidden="1">#REF!</definedName>
    <definedName name="BExB1TNRV5EBWZEHYLHI76T0FVA7" localSheetId="12" hidden="1">#REF!</definedName>
    <definedName name="BExB1TNRV5EBWZEHYLHI76T0FVA7" localSheetId="13" hidden="1">#REF!</definedName>
    <definedName name="BExB1TNRV5EBWZEHYLHI76T0FVA7" localSheetId="17" hidden="1">#REF!</definedName>
    <definedName name="BExB1TNRV5EBWZEHYLHI76T0FVA7" localSheetId="16" hidden="1">#REF!</definedName>
    <definedName name="BExB1TNRV5EBWZEHYLHI76T0FVA7" hidden="1">#REF!</definedName>
    <definedName name="BExB1WI6M8I0EEP1ANUQZCFY24EV" localSheetId="19" hidden="1">#REF!</definedName>
    <definedName name="BExB1WI6M8I0EEP1ANUQZCFY24EV" localSheetId="27" hidden="1">#REF!</definedName>
    <definedName name="BExB1WI6M8I0EEP1ANUQZCFY24EV" localSheetId="18" hidden="1">#REF!</definedName>
    <definedName name="BExB1WI6M8I0EEP1ANUQZCFY24EV" localSheetId="30" hidden="1">#REF!</definedName>
    <definedName name="BExB1WI6M8I0EEP1ANUQZCFY24EV" localSheetId="4" hidden="1">#REF!</definedName>
    <definedName name="BExB1WI6M8I0EEP1ANUQZCFY24EV" localSheetId="14" hidden="1">#REF!</definedName>
    <definedName name="BExB1WI6M8I0EEP1ANUQZCFY24EV" localSheetId="6" hidden="1">#REF!</definedName>
    <definedName name="BExB1WI6M8I0EEP1ANUQZCFY24EV" localSheetId="7" hidden="1">#REF!</definedName>
    <definedName name="BExB1WI6M8I0EEP1ANUQZCFY24EV" localSheetId="8" hidden="1">#REF!</definedName>
    <definedName name="BExB1WI6M8I0EEP1ANUQZCFY24EV" localSheetId="9" hidden="1">#REF!</definedName>
    <definedName name="BExB1WI6M8I0EEP1ANUQZCFY24EV" localSheetId="10" hidden="1">#REF!</definedName>
    <definedName name="BExB1WI6M8I0EEP1ANUQZCFY24EV" localSheetId="11" hidden="1">#REF!</definedName>
    <definedName name="BExB1WI6M8I0EEP1ANUQZCFY24EV" localSheetId="12" hidden="1">#REF!</definedName>
    <definedName name="BExB1WI6M8I0EEP1ANUQZCFY24EV" localSheetId="13" hidden="1">#REF!</definedName>
    <definedName name="BExB1WI6M8I0EEP1ANUQZCFY24EV" localSheetId="17" hidden="1">#REF!</definedName>
    <definedName name="BExB1WI6M8I0EEP1ANUQZCFY24EV" localSheetId="16" hidden="1">#REF!</definedName>
    <definedName name="BExB1WI6M8I0EEP1ANUQZCFY24EV" hidden="1">#REF!</definedName>
    <definedName name="BExB203OWC9QZA3BYOKQ18L4FUJE" localSheetId="19" hidden="1">#REF!</definedName>
    <definedName name="BExB203OWC9QZA3BYOKQ18L4FUJE" localSheetId="27" hidden="1">#REF!</definedName>
    <definedName name="BExB203OWC9QZA3BYOKQ18L4FUJE" localSheetId="18" hidden="1">#REF!</definedName>
    <definedName name="BExB203OWC9QZA3BYOKQ18L4FUJE" localSheetId="30" hidden="1">#REF!</definedName>
    <definedName name="BExB203OWC9QZA3BYOKQ18L4FUJE" localSheetId="4" hidden="1">#REF!</definedName>
    <definedName name="BExB203OWC9QZA3BYOKQ18L4FUJE" localSheetId="14" hidden="1">#REF!</definedName>
    <definedName name="BExB203OWC9QZA3BYOKQ18L4FUJE" localSheetId="6" hidden="1">#REF!</definedName>
    <definedName name="BExB203OWC9QZA3BYOKQ18L4FUJE" localSheetId="7" hidden="1">#REF!</definedName>
    <definedName name="BExB203OWC9QZA3BYOKQ18L4FUJE" localSheetId="8" hidden="1">#REF!</definedName>
    <definedName name="BExB203OWC9QZA3BYOKQ18L4FUJE" localSheetId="9" hidden="1">#REF!</definedName>
    <definedName name="BExB203OWC9QZA3BYOKQ18L4FUJE" localSheetId="10" hidden="1">#REF!</definedName>
    <definedName name="BExB203OWC9QZA3BYOKQ18L4FUJE" localSheetId="11" hidden="1">#REF!</definedName>
    <definedName name="BExB203OWC9QZA3BYOKQ18L4FUJE" localSheetId="12" hidden="1">#REF!</definedName>
    <definedName name="BExB203OWC9QZA3BYOKQ18L4FUJE" localSheetId="13" hidden="1">#REF!</definedName>
    <definedName name="BExB203OWC9QZA3BYOKQ18L4FUJE" localSheetId="17" hidden="1">#REF!</definedName>
    <definedName name="BExB203OWC9QZA3BYOKQ18L4FUJE" localSheetId="16" hidden="1">#REF!</definedName>
    <definedName name="BExB203OWC9QZA3BYOKQ18L4FUJE" hidden="1">#REF!</definedName>
    <definedName name="BExB2CJHTU7C591BR4WRL5L2F2K6" localSheetId="19" hidden="1">#REF!</definedName>
    <definedName name="BExB2CJHTU7C591BR4WRL5L2F2K6" localSheetId="27" hidden="1">#REF!</definedName>
    <definedName name="BExB2CJHTU7C591BR4WRL5L2F2K6" localSheetId="18" hidden="1">#REF!</definedName>
    <definedName name="BExB2CJHTU7C591BR4WRL5L2F2K6" localSheetId="30" hidden="1">#REF!</definedName>
    <definedName name="BExB2CJHTU7C591BR4WRL5L2F2K6" localSheetId="4" hidden="1">#REF!</definedName>
    <definedName name="BExB2CJHTU7C591BR4WRL5L2F2K6" localSheetId="14" hidden="1">#REF!</definedName>
    <definedName name="BExB2CJHTU7C591BR4WRL5L2F2K6" localSheetId="6" hidden="1">#REF!</definedName>
    <definedName name="BExB2CJHTU7C591BR4WRL5L2F2K6" localSheetId="7" hidden="1">#REF!</definedName>
    <definedName name="BExB2CJHTU7C591BR4WRL5L2F2K6" localSheetId="8" hidden="1">#REF!</definedName>
    <definedName name="BExB2CJHTU7C591BR4WRL5L2F2K6" localSheetId="9" hidden="1">#REF!</definedName>
    <definedName name="BExB2CJHTU7C591BR4WRL5L2F2K6" localSheetId="10" hidden="1">#REF!</definedName>
    <definedName name="BExB2CJHTU7C591BR4WRL5L2F2K6" localSheetId="11" hidden="1">#REF!</definedName>
    <definedName name="BExB2CJHTU7C591BR4WRL5L2F2K6" localSheetId="12" hidden="1">#REF!</definedName>
    <definedName name="BExB2CJHTU7C591BR4WRL5L2F2K6" localSheetId="13" hidden="1">#REF!</definedName>
    <definedName name="BExB2CJHTU7C591BR4WRL5L2F2K6" localSheetId="17" hidden="1">#REF!</definedName>
    <definedName name="BExB2CJHTU7C591BR4WRL5L2F2K6" localSheetId="16" hidden="1">#REF!</definedName>
    <definedName name="BExB2CJHTU7C591BR4WRL5L2F2K6" hidden="1">#REF!</definedName>
    <definedName name="BExB2K1AV4PGNS1O6C7D7AO411AX" localSheetId="19" hidden="1">#REF!</definedName>
    <definedName name="BExB2K1AV4PGNS1O6C7D7AO411AX" localSheetId="27" hidden="1">#REF!</definedName>
    <definedName name="BExB2K1AV4PGNS1O6C7D7AO411AX" localSheetId="18" hidden="1">#REF!</definedName>
    <definedName name="BExB2K1AV4PGNS1O6C7D7AO411AX" localSheetId="30" hidden="1">#REF!</definedName>
    <definedName name="BExB2K1AV4PGNS1O6C7D7AO411AX" localSheetId="4" hidden="1">#REF!</definedName>
    <definedName name="BExB2K1AV4PGNS1O6C7D7AO411AX" localSheetId="14" hidden="1">#REF!</definedName>
    <definedName name="BExB2K1AV4PGNS1O6C7D7AO411AX" localSheetId="6" hidden="1">#REF!</definedName>
    <definedName name="BExB2K1AV4PGNS1O6C7D7AO411AX" localSheetId="7" hidden="1">#REF!</definedName>
    <definedName name="BExB2K1AV4PGNS1O6C7D7AO411AX" localSheetId="8" hidden="1">#REF!</definedName>
    <definedName name="BExB2K1AV4PGNS1O6C7D7AO411AX" localSheetId="9" hidden="1">#REF!</definedName>
    <definedName name="BExB2K1AV4PGNS1O6C7D7AO411AX" localSheetId="10" hidden="1">#REF!</definedName>
    <definedName name="BExB2K1AV4PGNS1O6C7D7AO411AX" localSheetId="11" hidden="1">#REF!</definedName>
    <definedName name="BExB2K1AV4PGNS1O6C7D7AO411AX" localSheetId="12" hidden="1">#REF!</definedName>
    <definedName name="BExB2K1AV4PGNS1O6C7D7AO411AX" localSheetId="13" hidden="1">#REF!</definedName>
    <definedName name="BExB2K1AV4PGNS1O6C7D7AO411AX" localSheetId="17" hidden="1">#REF!</definedName>
    <definedName name="BExB2K1AV4PGNS1O6C7D7AO411AX" localSheetId="16" hidden="1">#REF!</definedName>
    <definedName name="BExB2K1AV4PGNS1O6C7D7AO411AX" hidden="1">#REF!</definedName>
    <definedName name="BExB2O2UYHKI324YE324E1N7FVIB" localSheetId="19" hidden="1">#REF!</definedName>
    <definedName name="BExB2O2UYHKI324YE324E1N7FVIB" localSheetId="27" hidden="1">#REF!</definedName>
    <definedName name="BExB2O2UYHKI324YE324E1N7FVIB" localSheetId="18" hidden="1">#REF!</definedName>
    <definedName name="BExB2O2UYHKI324YE324E1N7FVIB" localSheetId="30" hidden="1">#REF!</definedName>
    <definedName name="BExB2O2UYHKI324YE324E1N7FVIB" localSheetId="4" hidden="1">#REF!</definedName>
    <definedName name="BExB2O2UYHKI324YE324E1N7FVIB" localSheetId="14" hidden="1">#REF!</definedName>
    <definedName name="BExB2O2UYHKI324YE324E1N7FVIB" localSheetId="6" hidden="1">#REF!</definedName>
    <definedName name="BExB2O2UYHKI324YE324E1N7FVIB" localSheetId="7" hidden="1">#REF!</definedName>
    <definedName name="BExB2O2UYHKI324YE324E1N7FVIB" localSheetId="8" hidden="1">#REF!</definedName>
    <definedName name="BExB2O2UYHKI324YE324E1N7FVIB" localSheetId="9" hidden="1">#REF!</definedName>
    <definedName name="BExB2O2UYHKI324YE324E1N7FVIB" localSheetId="10" hidden="1">#REF!</definedName>
    <definedName name="BExB2O2UYHKI324YE324E1N7FVIB" localSheetId="11" hidden="1">#REF!</definedName>
    <definedName name="BExB2O2UYHKI324YE324E1N7FVIB" localSheetId="12" hidden="1">#REF!</definedName>
    <definedName name="BExB2O2UYHKI324YE324E1N7FVIB" localSheetId="13" hidden="1">#REF!</definedName>
    <definedName name="BExB2O2UYHKI324YE324E1N7FVIB" localSheetId="17" hidden="1">#REF!</definedName>
    <definedName name="BExB2O2UYHKI324YE324E1N7FVIB" localSheetId="16" hidden="1">#REF!</definedName>
    <definedName name="BExB2O2UYHKI324YE324E1N7FVIB" hidden="1">#REF!</definedName>
    <definedName name="BExB2Q0VJ0MU2URO3JOVUAVHEI3V" localSheetId="19" hidden="1">#REF!</definedName>
    <definedName name="BExB2Q0VJ0MU2URO3JOVUAVHEI3V" localSheetId="27" hidden="1">#REF!</definedName>
    <definedName name="BExB2Q0VJ0MU2URO3JOVUAVHEI3V" localSheetId="18" hidden="1">#REF!</definedName>
    <definedName name="BExB2Q0VJ0MU2URO3JOVUAVHEI3V" localSheetId="30" hidden="1">#REF!</definedName>
    <definedName name="BExB2Q0VJ0MU2URO3JOVUAVHEI3V" localSheetId="4" hidden="1">#REF!</definedName>
    <definedName name="BExB2Q0VJ0MU2URO3JOVUAVHEI3V" localSheetId="14" hidden="1">#REF!</definedName>
    <definedName name="BExB2Q0VJ0MU2URO3JOVUAVHEI3V" localSheetId="6" hidden="1">#REF!</definedName>
    <definedName name="BExB2Q0VJ0MU2URO3JOVUAVHEI3V" localSheetId="7" hidden="1">#REF!</definedName>
    <definedName name="BExB2Q0VJ0MU2URO3JOVUAVHEI3V" localSheetId="8" hidden="1">#REF!</definedName>
    <definedName name="BExB2Q0VJ0MU2URO3JOVUAVHEI3V" localSheetId="9" hidden="1">#REF!</definedName>
    <definedName name="BExB2Q0VJ0MU2URO3JOVUAVHEI3V" localSheetId="10" hidden="1">#REF!</definedName>
    <definedName name="BExB2Q0VJ0MU2URO3JOVUAVHEI3V" localSheetId="11" hidden="1">#REF!</definedName>
    <definedName name="BExB2Q0VJ0MU2URO3JOVUAVHEI3V" localSheetId="12" hidden="1">#REF!</definedName>
    <definedName name="BExB2Q0VJ0MU2URO3JOVUAVHEI3V" localSheetId="13" hidden="1">#REF!</definedName>
    <definedName name="BExB2Q0VJ0MU2URO3JOVUAVHEI3V" localSheetId="17" hidden="1">#REF!</definedName>
    <definedName name="BExB2Q0VJ0MU2URO3JOVUAVHEI3V" localSheetId="16" hidden="1">#REF!</definedName>
    <definedName name="BExB2Q0VJ0MU2URO3JOVUAVHEI3V" hidden="1">#REF!</definedName>
    <definedName name="BExB30IP1DNKNQ6PZ5ERUGR5MK4Z" localSheetId="19" hidden="1">#REF!</definedName>
    <definedName name="BExB30IP1DNKNQ6PZ5ERUGR5MK4Z" localSheetId="27" hidden="1">#REF!</definedName>
    <definedName name="BExB30IP1DNKNQ6PZ5ERUGR5MK4Z" localSheetId="18" hidden="1">#REF!</definedName>
    <definedName name="BExB30IP1DNKNQ6PZ5ERUGR5MK4Z" localSheetId="30" hidden="1">#REF!</definedName>
    <definedName name="BExB30IP1DNKNQ6PZ5ERUGR5MK4Z" localSheetId="4" hidden="1">#REF!</definedName>
    <definedName name="BExB30IP1DNKNQ6PZ5ERUGR5MK4Z" localSheetId="14" hidden="1">#REF!</definedName>
    <definedName name="BExB30IP1DNKNQ6PZ5ERUGR5MK4Z" localSheetId="6" hidden="1">#REF!</definedName>
    <definedName name="BExB30IP1DNKNQ6PZ5ERUGR5MK4Z" localSheetId="7" hidden="1">#REF!</definedName>
    <definedName name="BExB30IP1DNKNQ6PZ5ERUGR5MK4Z" localSheetId="8" hidden="1">#REF!</definedName>
    <definedName name="BExB30IP1DNKNQ6PZ5ERUGR5MK4Z" localSheetId="9" hidden="1">#REF!</definedName>
    <definedName name="BExB30IP1DNKNQ6PZ5ERUGR5MK4Z" localSheetId="10" hidden="1">#REF!</definedName>
    <definedName name="BExB30IP1DNKNQ6PZ5ERUGR5MK4Z" localSheetId="11" hidden="1">#REF!</definedName>
    <definedName name="BExB30IP1DNKNQ6PZ5ERUGR5MK4Z" localSheetId="12" hidden="1">#REF!</definedName>
    <definedName name="BExB30IP1DNKNQ6PZ5ERUGR5MK4Z" localSheetId="13" hidden="1">#REF!</definedName>
    <definedName name="BExB30IP1DNKNQ6PZ5ERUGR5MK4Z" localSheetId="17" hidden="1">#REF!</definedName>
    <definedName name="BExB30IP1DNKNQ6PZ5ERUGR5MK4Z" localSheetId="16" hidden="1">#REF!</definedName>
    <definedName name="BExB30IP1DNKNQ6PZ5ERUGR5MK4Z" hidden="1">#REF!</definedName>
    <definedName name="BExB385QW2BSSBXS953SSQN2ISSW" localSheetId="19" hidden="1">#REF!</definedName>
    <definedName name="BExB385QW2BSSBXS953SSQN2ISSW" localSheetId="27" hidden="1">#REF!</definedName>
    <definedName name="BExB385QW2BSSBXS953SSQN2ISSW" localSheetId="18" hidden="1">#REF!</definedName>
    <definedName name="BExB385QW2BSSBXS953SSQN2ISSW" localSheetId="30" hidden="1">#REF!</definedName>
    <definedName name="BExB385QW2BSSBXS953SSQN2ISSW" localSheetId="4" hidden="1">#REF!</definedName>
    <definedName name="BExB385QW2BSSBXS953SSQN2ISSW" localSheetId="14" hidden="1">#REF!</definedName>
    <definedName name="BExB385QW2BSSBXS953SSQN2ISSW" localSheetId="6" hidden="1">#REF!</definedName>
    <definedName name="BExB385QW2BSSBXS953SSQN2ISSW" localSheetId="7" hidden="1">#REF!</definedName>
    <definedName name="BExB385QW2BSSBXS953SSQN2ISSW" localSheetId="8" hidden="1">#REF!</definedName>
    <definedName name="BExB385QW2BSSBXS953SSQN2ISSW" localSheetId="9" hidden="1">#REF!</definedName>
    <definedName name="BExB385QW2BSSBXS953SSQN2ISSW" localSheetId="10" hidden="1">#REF!</definedName>
    <definedName name="BExB385QW2BSSBXS953SSQN2ISSW" localSheetId="11" hidden="1">#REF!</definedName>
    <definedName name="BExB385QW2BSSBXS953SSQN2ISSW" localSheetId="12" hidden="1">#REF!</definedName>
    <definedName name="BExB385QW2BSSBXS953SSQN2ISSW" localSheetId="13" hidden="1">#REF!</definedName>
    <definedName name="BExB385QW2BSSBXS953SSQN2ISSW" localSheetId="17" hidden="1">#REF!</definedName>
    <definedName name="BExB385QW2BSSBXS953SSQN2ISSW" localSheetId="16" hidden="1">#REF!</definedName>
    <definedName name="BExB385QW2BSSBXS953SSQN2ISSW" hidden="1">#REF!</definedName>
    <definedName name="BExB3DEMEV5D9G8FDHD4NQ9X2YNT" localSheetId="19" hidden="1">#REF!</definedName>
    <definedName name="BExB3DEMEV5D9G8FDHD4NQ9X2YNT" localSheetId="27" hidden="1">#REF!</definedName>
    <definedName name="BExB3DEMEV5D9G8FDHD4NQ9X2YNT" localSheetId="18" hidden="1">#REF!</definedName>
    <definedName name="BExB3DEMEV5D9G8FDHD4NQ9X2YNT" localSheetId="30" hidden="1">#REF!</definedName>
    <definedName name="BExB3DEMEV5D9G8FDHD4NQ9X2YNT" localSheetId="4" hidden="1">#REF!</definedName>
    <definedName name="BExB3DEMEV5D9G8FDHD4NQ9X2YNT" localSheetId="14" hidden="1">#REF!</definedName>
    <definedName name="BExB3DEMEV5D9G8FDHD4NQ9X2YNT" localSheetId="6" hidden="1">#REF!</definedName>
    <definedName name="BExB3DEMEV5D9G8FDHD4NQ9X2YNT" localSheetId="7" hidden="1">#REF!</definedName>
    <definedName name="BExB3DEMEV5D9G8FDHD4NQ9X2YNT" localSheetId="8" hidden="1">#REF!</definedName>
    <definedName name="BExB3DEMEV5D9G8FDHD4NQ9X2YNT" localSheetId="9" hidden="1">#REF!</definedName>
    <definedName name="BExB3DEMEV5D9G8FDHD4NQ9X2YNT" localSheetId="10" hidden="1">#REF!</definedName>
    <definedName name="BExB3DEMEV5D9G8FDHD4NQ9X2YNT" localSheetId="11" hidden="1">#REF!</definedName>
    <definedName name="BExB3DEMEV5D9G8FDHD4NQ9X2YNT" localSheetId="12" hidden="1">#REF!</definedName>
    <definedName name="BExB3DEMEV5D9G8FDHD4NQ9X2YNT" localSheetId="13" hidden="1">#REF!</definedName>
    <definedName name="BExB3DEMEV5D9G8FDHD4NQ9X2YNT" localSheetId="17" hidden="1">#REF!</definedName>
    <definedName name="BExB3DEMEV5D9G8FDHD4NQ9X2YNT" localSheetId="16" hidden="1">#REF!</definedName>
    <definedName name="BExB3DEMEV5D9G8FDHD4NQ9X2YNT" hidden="1">#REF!</definedName>
    <definedName name="BExB3RXU8AJQ86I5RXEWLGGR7R7C" localSheetId="19" hidden="1">#REF!</definedName>
    <definedName name="BExB3RXU8AJQ86I5RXEWLGGR7R7C" localSheetId="27" hidden="1">#REF!</definedName>
    <definedName name="BExB3RXU8AJQ86I5RXEWLGGR7R7C" localSheetId="18" hidden="1">#REF!</definedName>
    <definedName name="BExB3RXU8AJQ86I5RXEWLGGR7R7C" localSheetId="30" hidden="1">#REF!</definedName>
    <definedName name="BExB3RXU8AJQ86I5RXEWLGGR7R7C" localSheetId="4" hidden="1">#REF!</definedName>
    <definedName name="BExB3RXU8AJQ86I5RXEWLGGR7R7C" localSheetId="14" hidden="1">#REF!</definedName>
    <definedName name="BExB3RXU8AJQ86I5RXEWLGGR7R7C" localSheetId="6" hidden="1">#REF!</definedName>
    <definedName name="BExB3RXU8AJQ86I5RXEWLGGR7R7C" localSheetId="7" hidden="1">#REF!</definedName>
    <definedName name="BExB3RXU8AJQ86I5RXEWLGGR7R7C" localSheetId="8" hidden="1">#REF!</definedName>
    <definedName name="BExB3RXU8AJQ86I5RXEWLGGR7R7C" localSheetId="9" hidden="1">#REF!</definedName>
    <definedName name="BExB3RXU8AJQ86I5RXEWLGGR7R7C" localSheetId="10" hidden="1">#REF!</definedName>
    <definedName name="BExB3RXU8AJQ86I5RXEWLGGR7R7C" localSheetId="11" hidden="1">#REF!</definedName>
    <definedName name="BExB3RXU8AJQ86I5RXEWLGGR7R7C" localSheetId="12" hidden="1">#REF!</definedName>
    <definedName name="BExB3RXU8AJQ86I5RXEWLGGR7R7C" localSheetId="13" hidden="1">#REF!</definedName>
    <definedName name="BExB3RXU8AJQ86I5RXEWLGGR7R7C" localSheetId="17" hidden="1">#REF!</definedName>
    <definedName name="BExB3RXU8AJQ86I5RXEWLGGR7R7C" localSheetId="16" hidden="1">#REF!</definedName>
    <definedName name="BExB3RXU8AJQ86I5RXEWLGGR7R7C" hidden="1">#REF!</definedName>
    <definedName name="BExB442RX0T3L6HUL6X5T21CENW6" localSheetId="19" hidden="1">#REF!</definedName>
    <definedName name="BExB442RX0T3L6HUL6X5T21CENW6" localSheetId="27" hidden="1">#REF!</definedName>
    <definedName name="BExB442RX0T3L6HUL6X5T21CENW6" localSheetId="18" hidden="1">#REF!</definedName>
    <definedName name="BExB442RX0T3L6HUL6X5T21CENW6" localSheetId="30" hidden="1">#REF!</definedName>
    <definedName name="BExB442RX0T3L6HUL6X5T21CENW6" localSheetId="4" hidden="1">#REF!</definedName>
    <definedName name="BExB442RX0T3L6HUL6X5T21CENW6" localSheetId="14" hidden="1">#REF!</definedName>
    <definedName name="BExB442RX0T3L6HUL6X5T21CENW6" localSheetId="6" hidden="1">#REF!</definedName>
    <definedName name="BExB442RX0T3L6HUL6X5T21CENW6" localSheetId="7" hidden="1">#REF!</definedName>
    <definedName name="BExB442RX0T3L6HUL6X5T21CENW6" localSheetId="8" hidden="1">#REF!</definedName>
    <definedName name="BExB442RX0T3L6HUL6X5T21CENW6" localSheetId="9" hidden="1">#REF!</definedName>
    <definedName name="BExB442RX0T3L6HUL6X5T21CENW6" localSheetId="10" hidden="1">#REF!</definedName>
    <definedName name="BExB442RX0T3L6HUL6X5T21CENW6" localSheetId="11" hidden="1">#REF!</definedName>
    <definedName name="BExB442RX0T3L6HUL6X5T21CENW6" localSheetId="12" hidden="1">#REF!</definedName>
    <definedName name="BExB442RX0T3L6HUL6X5T21CENW6" localSheetId="13" hidden="1">#REF!</definedName>
    <definedName name="BExB442RX0T3L6HUL6X5T21CENW6" localSheetId="17" hidden="1">#REF!</definedName>
    <definedName name="BExB442RX0T3L6HUL6X5T21CENW6" localSheetId="16" hidden="1">#REF!</definedName>
    <definedName name="BExB442RX0T3L6HUL6X5T21CENW6" hidden="1">#REF!</definedName>
    <definedName name="BExB4ADD0L7417CII901XTFKXD1J" localSheetId="19" hidden="1">#REF!</definedName>
    <definedName name="BExB4ADD0L7417CII901XTFKXD1J" localSheetId="27" hidden="1">#REF!</definedName>
    <definedName name="BExB4ADD0L7417CII901XTFKXD1J" localSheetId="18" hidden="1">#REF!</definedName>
    <definedName name="BExB4ADD0L7417CII901XTFKXD1J" localSheetId="30" hidden="1">#REF!</definedName>
    <definedName name="BExB4ADD0L7417CII901XTFKXD1J" localSheetId="4" hidden="1">#REF!</definedName>
    <definedName name="BExB4ADD0L7417CII901XTFKXD1J" localSheetId="14" hidden="1">#REF!</definedName>
    <definedName name="BExB4ADD0L7417CII901XTFKXD1J" localSheetId="6" hidden="1">#REF!</definedName>
    <definedName name="BExB4ADD0L7417CII901XTFKXD1J" localSheetId="7" hidden="1">#REF!</definedName>
    <definedName name="BExB4ADD0L7417CII901XTFKXD1J" localSheetId="8" hidden="1">#REF!</definedName>
    <definedName name="BExB4ADD0L7417CII901XTFKXD1J" localSheetId="9" hidden="1">#REF!</definedName>
    <definedName name="BExB4ADD0L7417CII901XTFKXD1J" localSheetId="10" hidden="1">#REF!</definedName>
    <definedName name="BExB4ADD0L7417CII901XTFKXD1J" localSheetId="11" hidden="1">#REF!</definedName>
    <definedName name="BExB4ADD0L7417CII901XTFKXD1J" localSheetId="12" hidden="1">#REF!</definedName>
    <definedName name="BExB4ADD0L7417CII901XTFKXD1J" localSheetId="13" hidden="1">#REF!</definedName>
    <definedName name="BExB4ADD0L7417CII901XTFKXD1J" localSheetId="17" hidden="1">#REF!</definedName>
    <definedName name="BExB4ADD0L7417CII901XTFKXD1J" localSheetId="16" hidden="1">#REF!</definedName>
    <definedName name="BExB4ADD0L7417CII901XTFKXD1J" hidden="1">#REF!</definedName>
    <definedName name="BExB4DYU06HCGRIPBSWRCXK804UM" localSheetId="19" hidden="1">#REF!</definedName>
    <definedName name="BExB4DYU06HCGRIPBSWRCXK804UM" localSheetId="27" hidden="1">#REF!</definedName>
    <definedName name="BExB4DYU06HCGRIPBSWRCXK804UM" localSheetId="18" hidden="1">#REF!</definedName>
    <definedName name="BExB4DYU06HCGRIPBSWRCXK804UM" localSheetId="30" hidden="1">#REF!</definedName>
    <definedName name="BExB4DYU06HCGRIPBSWRCXK804UM" localSheetId="4" hidden="1">#REF!</definedName>
    <definedName name="BExB4DYU06HCGRIPBSWRCXK804UM" localSheetId="14" hidden="1">#REF!</definedName>
    <definedName name="BExB4DYU06HCGRIPBSWRCXK804UM" localSheetId="6" hidden="1">#REF!</definedName>
    <definedName name="BExB4DYU06HCGRIPBSWRCXK804UM" localSheetId="7" hidden="1">#REF!</definedName>
    <definedName name="BExB4DYU06HCGRIPBSWRCXK804UM" localSheetId="8" hidden="1">#REF!</definedName>
    <definedName name="BExB4DYU06HCGRIPBSWRCXK804UM" localSheetId="9" hidden="1">#REF!</definedName>
    <definedName name="BExB4DYU06HCGRIPBSWRCXK804UM" localSheetId="10" hidden="1">#REF!</definedName>
    <definedName name="BExB4DYU06HCGRIPBSWRCXK804UM" localSheetId="11" hidden="1">#REF!</definedName>
    <definedName name="BExB4DYU06HCGRIPBSWRCXK804UM" localSheetId="12" hidden="1">#REF!</definedName>
    <definedName name="BExB4DYU06HCGRIPBSWRCXK804UM" localSheetId="13" hidden="1">#REF!</definedName>
    <definedName name="BExB4DYU06HCGRIPBSWRCXK804UM" localSheetId="17" hidden="1">#REF!</definedName>
    <definedName name="BExB4DYU06HCGRIPBSWRCXK804UM" localSheetId="16" hidden="1">#REF!</definedName>
    <definedName name="BExB4DYU06HCGRIPBSWRCXK804UM" hidden="1">#REF!</definedName>
    <definedName name="BExB4HEZO4E597Q5M4M10LT8TLY3" localSheetId="19" hidden="1">#REF!</definedName>
    <definedName name="BExB4HEZO4E597Q5M4M10LT8TLY3" localSheetId="27" hidden="1">#REF!</definedName>
    <definedName name="BExB4HEZO4E597Q5M4M10LT8TLY3" localSheetId="18" hidden="1">#REF!</definedName>
    <definedName name="BExB4HEZO4E597Q5M4M10LT8TLY3" localSheetId="30" hidden="1">#REF!</definedName>
    <definedName name="BExB4HEZO4E597Q5M4M10LT8TLY3" localSheetId="4" hidden="1">#REF!</definedName>
    <definedName name="BExB4HEZO4E597Q5M4M10LT8TLY3" localSheetId="14" hidden="1">#REF!</definedName>
    <definedName name="BExB4HEZO4E597Q5M4M10LT8TLY3" localSheetId="6" hidden="1">#REF!</definedName>
    <definedName name="BExB4HEZO4E597Q5M4M10LT8TLY3" localSheetId="7" hidden="1">#REF!</definedName>
    <definedName name="BExB4HEZO4E597Q5M4M10LT8TLY3" localSheetId="8" hidden="1">#REF!</definedName>
    <definedName name="BExB4HEZO4E597Q5M4M10LT8TLY3" localSheetId="9" hidden="1">#REF!</definedName>
    <definedName name="BExB4HEZO4E597Q5M4M10LT8TLY3" localSheetId="10" hidden="1">#REF!</definedName>
    <definedName name="BExB4HEZO4E597Q5M4M10LT8TLY3" localSheetId="11" hidden="1">#REF!</definedName>
    <definedName name="BExB4HEZO4E597Q5M4M10LT8TLY3" localSheetId="12" hidden="1">#REF!</definedName>
    <definedName name="BExB4HEZO4E597Q5M4M10LT8TLY3" localSheetId="13" hidden="1">#REF!</definedName>
    <definedName name="BExB4HEZO4E597Q5M4M10LT8TLY3" localSheetId="17" hidden="1">#REF!</definedName>
    <definedName name="BExB4HEZO4E597Q5M4M10LT8TLY3" localSheetId="16" hidden="1">#REF!</definedName>
    <definedName name="BExB4HEZO4E597Q5M4M10LT8TLY3" hidden="1">#REF!</definedName>
    <definedName name="BExB4X01APD3Z8ZW6MVX1P8NAO7G" localSheetId="19" hidden="1">#REF!</definedName>
    <definedName name="BExB4X01APD3Z8ZW6MVX1P8NAO7G" localSheetId="27" hidden="1">#REF!</definedName>
    <definedName name="BExB4X01APD3Z8ZW6MVX1P8NAO7G" localSheetId="18" hidden="1">#REF!</definedName>
    <definedName name="BExB4X01APD3Z8ZW6MVX1P8NAO7G" localSheetId="30" hidden="1">#REF!</definedName>
    <definedName name="BExB4X01APD3Z8ZW6MVX1P8NAO7G" localSheetId="4" hidden="1">#REF!</definedName>
    <definedName name="BExB4X01APD3Z8ZW6MVX1P8NAO7G" localSheetId="14" hidden="1">#REF!</definedName>
    <definedName name="BExB4X01APD3Z8ZW6MVX1P8NAO7G" localSheetId="6" hidden="1">#REF!</definedName>
    <definedName name="BExB4X01APD3Z8ZW6MVX1P8NAO7G" localSheetId="7" hidden="1">#REF!</definedName>
    <definedName name="BExB4X01APD3Z8ZW6MVX1P8NAO7G" localSheetId="8" hidden="1">#REF!</definedName>
    <definedName name="BExB4X01APD3Z8ZW6MVX1P8NAO7G" localSheetId="9" hidden="1">#REF!</definedName>
    <definedName name="BExB4X01APD3Z8ZW6MVX1P8NAO7G" localSheetId="10" hidden="1">#REF!</definedName>
    <definedName name="BExB4X01APD3Z8ZW6MVX1P8NAO7G" localSheetId="11" hidden="1">#REF!</definedName>
    <definedName name="BExB4X01APD3Z8ZW6MVX1P8NAO7G" localSheetId="12" hidden="1">#REF!</definedName>
    <definedName name="BExB4X01APD3Z8ZW6MVX1P8NAO7G" localSheetId="13" hidden="1">#REF!</definedName>
    <definedName name="BExB4X01APD3Z8ZW6MVX1P8NAO7G" localSheetId="17" hidden="1">#REF!</definedName>
    <definedName name="BExB4X01APD3Z8ZW6MVX1P8NAO7G" localSheetId="16" hidden="1">#REF!</definedName>
    <definedName name="BExB4X01APD3Z8ZW6MVX1P8NAO7G" hidden="1">#REF!</definedName>
    <definedName name="BExB4Z3EZBGYYI33U0KQ8NEIH8PY" localSheetId="19" hidden="1">#REF!</definedName>
    <definedName name="BExB4Z3EZBGYYI33U0KQ8NEIH8PY" localSheetId="27" hidden="1">#REF!</definedName>
    <definedName name="BExB4Z3EZBGYYI33U0KQ8NEIH8PY" localSheetId="18" hidden="1">#REF!</definedName>
    <definedName name="BExB4Z3EZBGYYI33U0KQ8NEIH8PY" localSheetId="30" hidden="1">#REF!</definedName>
    <definedName name="BExB4Z3EZBGYYI33U0KQ8NEIH8PY" localSheetId="4" hidden="1">#REF!</definedName>
    <definedName name="BExB4Z3EZBGYYI33U0KQ8NEIH8PY" localSheetId="14" hidden="1">#REF!</definedName>
    <definedName name="BExB4Z3EZBGYYI33U0KQ8NEIH8PY" localSheetId="6" hidden="1">#REF!</definedName>
    <definedName name="BExB4Z3EZBGYYI33U0KQ8NEIH8PY" localSheetId="7" hidden="1">#REF!</definedName>
    <definedName name="BExB4Z3EZBGYYI33U0KQ8NEIH8PY" localSheetId="8" hidden="1">#REF!</definedName>
    <definedName name="BExB4Z3EZBGYYI33U0KQ8NEIH8PY" localSheetId="9" hidden="1">#REF!</definedName>
    <definedName name="BExB4Z3EZBGYYI33U0KQ8NEIH8PY" localSheetId="10" hidden="1">#REF!</definedName>
    <definedName name="BExB4Z3EZBGYYI33U0KQ8NEIH8PY" localSheetId="11" hidden="1">#REF!</definedName>
    <definedName name="BExB4Z3EZBGYYI33U0KQ8NEIH8PY" localSheetId="12" hidden="1">#REF!</definedName>
    <definedName name="BExB4Z3EZBGYYI33U0KQ8NEIH8PY" localSheetId="13" hidden="1">#REF!</definedName>
    <definedName name="BExB4Z3EZBGYYI33U0KQ8NEIH8PY" localSheetId="17" hidden="1">#REF!</definedName>
    <definedName name="BExB4Z3EZBGYYI33U0KQ8NEIH8PY" localSheetId="16" hidden="1">#REF!</definedName>
    <definedName name="BExB4Z3EZBGYYI33U0KQ8NEIH8PY" hidden="1">#REF!</definedName>
    <definedName name="BExB4ZJOLU1PXBMG4TPCCLTRMNRE" localSheetId="19" hidden="1">#REF!</definedName>
    <definedName name="BExB4ZJOLU1PXBMG4TPCCLTRMNRE" localSheetId="27" hidden="1">#REF!</definedName>
    <definedName name="BExB4ZJOLU1PXBMG4TPCCLTRMNRE" localSheetId="18" hidden="1">#REF!</definedName>
    <definedName name="BExB4ZJOLU1PXBMG4TPCCLTRMNRE" localSheetId="30" hidden="1">#REF!</definedName>
    <definedName name="BExB4ZJOLU1PXBMG4TPCCLTRMNRE" localSheetId="4" hidden="1">#REF!</definedName>
    <definedName name="BExB4ZJOLU1PXBMG4TPCCLTRMNRE" localSheetId="14" hidden="1">#REF!</definedName>
    <definedName name="BExB4ZJOLU1PXBMG4TPCCLTRMNRE" localSheetId="6" hidden="1">#REF!</definedName>
    <definedName name="BExB4ZJOLU1PXBMG4TPCCLTRMNRE" localSheetId="7" hidden="1">#REF!</definedName>
    <definedName name="BExB4ZJOLU1PXBMG4TPCCLTRMNRE" localSheetId="8" hidden="1">#REF!</definedName>
    <definedName name="BExB4ZJOLU1PXBMG4TPCCLTRMNRE" localSheetId="9" hidden="1">#REF!</definedName>
    <definedName name="BExB4ZJOLU1PXBMG4TPCCLTRMNRE" localSheetId="10" hidden="1">#REF!</definedName>
    <definedName name="BExB4ZJOLU1PXBMG4TPCCLTRMNRE" localSheetId="11" hidden="1">#REF!</definedName>
    <definedName name="BExB4ZJOLU1PXBMG4TPCCLTRMNRE" localSheetId="12" hidden="1">#REF!</definedName>
    <definedName name="BExB4ZJOLU1PXBMG4TPCCLTRMNRE" localSheetId="13" hidden="1">#REF!</definedName>
    <definedName name="BExB4ZJOLU1PXBMG4TPCCLTRMNRE" localSheetId="17" hidden="1">#REF!</definedName>
    <definedName name="BExB4ZJOLU1PXBMG4TPCCLTRMNRE" localSheetId="16" hidden="1">#REF!</definedName>
    <definedName name="BExB4ZJOLU1PXBMG4TPCCLTRMNRE" hidden="1">#REF!</definedName>
    <definedName name="BExB4ZZSDPL4Q05BMVT5TUN0IGKT" localSheetId="19" hidden="1">#REF!</definedName>
    <definedName name="BExB4ZZSDPL4Q05BMVT5TUN0IGKT" localSheetId="27" hidden="1">#REF!</definedName>
    <definedName name="BExB4ZZSDPL4Q05BMVT5TUN0IGKT" localSheetId="18" hidden="1">#REF!</definedName>
    <definedName name="BExB4ZZSDPL4Q05BMVT5TUN0IGKT" localSheetId="30" hidden="1">#REF!</definedName>
    <definedName name="BExB4ZZSDPL4Q05BMVT5TUN0IGKT" localSheetId="4" hidden="1">#REF!</definedName>
    <definedName name="BExB4ZZSDPL4Q05BMVT5TUN0IGKT" localSheetId="14" hidden="1">#REF!</definedName>
    <definedName name="BExB4ZZSDPL4Q05BMVT5TUN0IGKT" localSheetId="6" hidden="1">#REF!</definedName>
    <definedName name="BExB4ZZSDPL4Q05BMVT5TUN0IGKT" localSheetId="7" hidden="1">#REF!</definedName>
    <definedName name="BExB4ZZSDPL4Q05BMVT5TUN0IGKT" localSheetId="8" hidden="1">#REF!</definedName>
    <definedName name="BExB4ZZSDPL4Q05BMVT5TUN0IGKT" localSheetId="9" hidden="1">#REF!</definedName>
    <definedName name="BExB4ZZSDPL4Q05BMVT5TUN0IGKT" localSheetId="10" hidden="1">#REF!</definedName>
    <definedName name="BExB4ZZSDPL4Q05BMVT5TUN0IGKT" localSheetId="11" hidden="1">#REF!</definedName>
    <definedName name="BExB4ZZSDPL4Q05BMVT5TUN0IGKT" localSheetId="12" hidden="1">#REF!</definedName>
    <definedName name="BExB4ZZSDPL4Q05BMVT5TUN0IGKT" localSheetId="13" hidden="1">#REF!</definedName>
    <definedName name="BExB4ZZSDPL4Q05BMVT5TUN0IGKT" localSheetId="17" hidden="1">#REF!</definedName>
    <definedName name="BExB4ZZSDPL4Q05BMVT5TUN0IGKT" localSheetId="16" hidden="1">#REF!</definedName>
    <definedName name="BExB4ZZSDPL4Q05BMVT5TUN0IGKT" hidden="1">#REF!</definedName>
    <definedName name="BExB55368XW7UX657ZSPC6BFE92S" localSheetId="19" hidden="1">#REF!</definedName>
    <definedName name="BExB55368XW7UX657ZSPC6BFE92S" localSheetId="27" hidden="1">#REF!</definedName>
    <definedName name="BExB55368XW7UX657ZSPC6BFE92S" localSheetId="18" hidden="1">#REF!</definedName>
    <definedName name="BExB55368XW7UX657ZSPC6BFE92S" localSheetId="30" hidden="1">#REF!</definedName>
    <definedName name="BExB55368XW7UX657ZSPC6BFE92S" localSheetId="4" hidden="1">#REF!</definedName>
    <definedName name="BExB55368XW7UX657ZSPC6BFE92S" localSheetId="14" hidden="1">#REF!</definedName>
    <definedName name="BExB55368XW7UX657ZSPC6BFE92S" localSheetId="6" hidden="1">#REF!</definedName>
    <definedName name="BExB55368XW7UX657ZSPC6BFE92S" localSheetId="7" hidden="1">#REF!</definedName>
    <definedName name="BExB55368XW7UX657ZSPC6BFE92S" localSheetId="8" hidden="1">#REF!</definedName>
    <definedName name="BExB55368XW7UX657ZSPC6BFE92S" localSheetId="9" hidden="1">#REF!</definedName>
    <definedName name="BExB55368XW7UX657ZSPC6BFE92S" localSheetId="10" hidden="1">#REF!</definedName>
    <definedName name="BExB55368XW7UX657ZSPC6BFE92S" localSheetId="11" hidden="1">#REF!</definedName>
    <definedName name="BExB55368XW7UX657ZSPC6BFE92S" localSheetId="12" hidden="1">#REF!</definedName>
    <definedName name="BExB55368XW7UX657ZSPC6BFE92S" localSheetId="13" hidden="1">#REF!</definedName>
    <definedName name="BExB55368XW7UX657ZSPC6BFE92S" localSheetId="17" hidden="1">#REF!</definedName>
    <definedName name="BExB55368XW7UX657ZSPC6BFE92S" localSheetId="16" hidden="1">#REF!</definedName>
    <definedName name="BExB55368XW7UX657ZSPC6BFE92S" hidden="1">#REF!</definedName>
    <definedName name="BExB57MZEPL2SA2ONPK66YFLZWJU" localSheetId="19" hidden="1">#REF!</definedName>
    <definedName name="BExB57MZEPL2SA2ONPK66YFLZWJU" localSheetId="27" hidden="1">#REF!</definedName>
    <definedName name="BExB57MZEPL2SA2ONPK66YFLZWJU" localSheetId="18" hidden="1">#REF!</definedName>
    <definedName name="BExB57MZEPL2SA2ONPK66YFLZWJU" localSheetId="30" hidden="1">#REF!</definedName>
    <definedName name="BExB57MZEPL2SA2ONPK66YFLZWJU" localSheetId="4" hidden="1">#REF!</definedName>
    <definedName name="BExB57MZEPL2SA2ONPK66YFLZWJU" localSheetId="14" hidden="1">#REF!</definedName>
    <definedName name="BExB57MZEPL2SA2ONPK66YFLZWJU" localSheetId="6" hidden="1">#REF!</definedName>
    <definedName name="BExB57MZEPL2SA2ONPK66YFLZWJU" localSheetId="7" hidden="1">#REF!</definedName>
    <definedName name="BExB57MZEPL2SA2ONPK66YFLZWJU" localSheetId="8" hidden="1">#REF!</definedName>
    <definedName name="BExB57MZEPL2SA2ONPK66YFLZWJU" localSheetId="9" hidden="1">#REF!</definedName>
    <definedName name="BExB57MZEPL2SA2ONPK66YFLZWJU" localSheetId="10" hidden="1">#REF!</definedName>
    <definedName name="BExB57MZEPL2SA2ONPK66YFLZWJU" localSheetId="11" hidden="1">#REF!</definedName>
    <definedName name="BExB57MZEPL2SA2ONPK66YFLZWJU" localSheetId="12" hidden="1">#REF!</definedName>
    <definedName name="BExB57MZEPL2SA2ONPK66YFLZWJU" localSheetId="13" hidden="1">#REF!</definedName>
    <definedName name="BExB57MZEPL2SA2ONPK66YFLZWJU" localSheetId="17" hidden="1">#REF!</definedName>
    <definedName name="BExB57MZEPL2SA2ONPK66YFLZWJU" localSheetId="16" hidden="1">#REF!</definedName>
    <definedName name="BExB57MZEPL2SA2ONPK66YFLZWJU" hidden="1">#REF!</definedName>
    <definedName name="BExB5833OAOJ22VK1YK47FHUSVK2" localSheetId="19" hidden="1">#REF!</definedName>
    <definedName name="BExB5833OAOJ22VK1YK47FHUSVK2" localSheetId="27" hidden="1">#REF!</definedName>
    <definedName name="BExB5833OAOJ22VK1YK47FHUSVK2" localSheetId="18" hidden="1">#REF!</definedName>
    <definedName name="BExB5833OAOJ22VK1YK47FHUSVK2" localSheetId="30" hidden="1">#REF!</definedName>
    <definedName name="BExB5833OAOJ22VK1YK47FHUSVK2" localSheetId="4" hidden="1">#REF!</definedName>
    <definedName name="BExB5833OAOJ22VK1YK47FHUSVK2" localSheetId="14" hidden="1">#REF!</definedName>
    <definedName name="BExB5833OAOJ22VK1YK47FHUSVK2" localSheetId="6" hidden="1">#REF!</definedName>
    <definedName name="BExB5833OAOJ22VK1YK47FHUSVK2" localSheetId="7" hidden="1">#REF!</definedName>
    <definedName name="BExB5833OAOJ22VK1YK47FHUSVK2" localSheetId="8" hidden="1">#REF!</definedName>
    <definedName name="BExB5833OAOJ22VK1YK47FHUSVK2" localSheetId="9" hidden="1">#REF!</definedName>
    <definedName name="BExB5833OAOJ22VK1YK47FHUSVK2" localSheetId="10" hidden="1">#REF!</definedName>
    <definedName name="BExB5833OAOJ22VK1YK47FHUSVK2" localSheetId="11" hidden="1">#REF!</definedName>
    <definedName name="BExB5833OAOJ22VK1YK47FHUSVK2" localSheetId="12" hidden="1">#REF!</definedName>
    <definedName name="BExB5833OAOJ22VK1YK47FHUSVK2" localSheetId="13" hidden="1">#REF!</definedName>
    <definedName name="BExB5833OAOJ22VK1YK47FHUSVK2" localSheetId="17" hidden="1">#REF!</definedName>
    <definedName name="BExB5833OAOJ22VK1YK47FHUSVK2" localSheetId="16" hidden="1">#REF!</definedName>
    <definedName name="BExB5833OAOJ22VK1YK47FHUSVK2" hidden="1">#REF!</definedName>
    <definedName name="BExB58JDIHS42JZT9DJJMKA8QFCO" localSheetId="19" hidden="1">#REF!</definedName>
    <definedName name="BExB58JDIHS42JZT9DJJMKA8QFCO" localSheetId="27" hidden="1">#REF!</definedName>
    <definedName name="BExB58JDIHS42JZT9DJJMKA8QFCO" localSheetId="18" hidden="1">#REF!</definedName>
    <definedName name="BExB58JDIHS42JZT9DJJMKA8QFCO" localSheetId="30" hidden="1">#REF!</definedName>
    <definedName name="BExB58JDIHS42JZT9DJJMKA8QFCO" localSheetId="4" hidden="1">#REF!</definedName>
    <definedName name="BExB58JDIHS42JZT9DJJMKA8QFCO" localSheetId="14" hidden="1">#REF!</definedName>
    <definedName name="BExB58JDIHS42JZT9DJJMKA8QFCO" localSheetId="6" hidden="1">#REF!</definedName>
    <definedName name="BExB58JDIHS42JZT9DJJMKA8QFCO" localSheetId="7" hidden="1">#REF!</definedName>
    <definedName name="BExB58JDIHS42JZT9DJJMKA8QFCO" localSheetId="8" hidden="1">#REF!</definedName>
    <definedName name="BExB58JDIHS42JZT9DJJMKA8QFCO" localSheetId="9" hidden="1">#REF!</definedName>
    <definedName name="BExB58JDIHS42JZT9DJJMKA8QFCO" localSheetId="10" hidden="1">#REF!</definedName>
    <definedName name="BExB58JDIHS42JZT9DJJMKA8QFCO" localSheetId="11" hidden="1">#REF!</definedName>
    <definedName name="BExB58JDIHS42JZT9DJJMKA8QFCO" localSheetId="12" hidden="1">#REF!</definedName>
    <definedName name="BExB58JDIHS42JZT9DJJMKA8QFCO" localSheetId="13" hidden="1">#REF!</definedName>
    <definedName name="BExB58JDIHS42JZT9DJJMKA8QFCO" localSheetId="17" hidden="1">#REF!</definedName>
    <definedName name="BExB58JDIHS42JZT9DJJMKA8QFCO" localSheetId="16" hidden="1">#REF!</definedName>
    <definedName name="BExB58JDIHS42JZT9DJJMKA8QFCO" hidden="1">#REF!</definedName>
    <definedName name="BExB58U5FQC5JWV9CGC83HLLZUZI" localSheetId="19" hidden="1">#REF!</definedName>
    <definedName name="BExB58U5FQC5JWV9CGC83HLLZUZI" localSheetId="27" hidden="1">#REF!</definedName>
    <definedName name="BExB58U5FQC5JWV9CGC83HLLZUZI" localSheetId="18" hidden="1">#REF!</definedName>
    <definedName name="BExB58U5FQC5JWV9CGC83HLLZUZI" localSheetId="30" hidden="1">#REF!</definedName>
    <definedName name="BExB58U5FQC5JWV9CGC83HLLZUZI" localSheetId="4" hidden="1">#REF!</definedName>
    <definedName name="BExB58U5FQC5JWV9CGC83HLLZUZI" localSheetId="14" hidden="1">#REF!</definedName>
    <definedName name="BExB58U5FQC5JWV9CGC83HLLZUZI" localSheetId="6" hidden="1">#REF!</definedName>
    <definedName name="BExB58U5FQC5JWV9CGC83HLLZUZI" localSheetId="7" hidden="1">#REF!</definedName>
    <definedName name="BExB58U5FQC5JWV9CGC83HLLZUZI" localSheetId="8" hidden="1">#REF!</definedName>
    <definedName name="BExB58U5FQC5JWV9CGC83HLLZUZI" localSheetId="9" hidden="1">#REF!</definedName>
    <definedName name="BExB58U5FQC5JWV9CGC83HLLZUZI" localSheetId="10" hidden="1">#REF!</definedName>
    <definedName name="BExB58U5FQC5JWV9CGC83HLLZUZI" localSheetId="11" hidden="1">#REF!</definedName>
    <definedName name="BExB58U5FQC5JWV9CGC83HLLZUZI" localSheetId="12" hidden="1">#REF!</definedName>
    <definedName name="BExB58U5FQC5JWV9CGC83HLLZUZI" localSheetId="13" hidden="1">#REF!</definedName>
    <definedName name="BExB58U5FQC5JWV9CGC83HLLZUZI" localSheetId="17" hidden="1">#REF!</definedName>
    <definedName name="BExB58U5FQC5JWV9CGC83HLLZUZI" localSheetId="16" hidden="1">#REF!</definedName>
    <definedName name="BExB58U5FQC5JWV9CGC83HLLZUZI" hidden="1">#REF!</definedName>
    <definedName name="BExB5EDO9XUKHF74X3HAU2WPPHZH" localSheetId="19" hidden="1">#REF!</definedName>
    <definedName name="BExB5EDO9XUKHF74X3HAU2WPPHZH" localSheetId="27" hidden="1">#REF!</definedName>
    <definedName name="BExB5EDO9XUKHF74X3HAU2WPPHZH" localSheetId="18" hidden="1">#REF!</definedName>
    <definedName name="BExB5EDO9XUKHF74X3HAU2WPPHZH" localSheetId="30" hidden="1">#REF!</definedName>
    <definedName name="BExB5EDO9XUKHF74X3HAU2WPPHZH" localSheetId="4" hidden="1">#REF!</definedName>
    <definedName name="BExB5EDO9XUKHF74X3HAU2WPPHZH" localSheetId="14" hidden="1">#REF!</definedName>
    <definedName name="BExB5EDO9XUKHF74X3HAU2WPPHZH" localSheetId="6" hidden="1">#REF!</definedName>
    <definedName name="BExB5EDO9XUKHF74X3HAU2WPPHZH" localSheetId="7" hidden="1">#REF!</definedName>
    <definedName name="BExB5EDO9XUKHF74X3HAU2WPPHZH" localSheetId="8" hidden="1">#REF!</definedName>
    <definedName name="BExB5EDO9XUKHF74X3HAU2WPPHZH" localSheetId="9" hidden="1">#REF!</definedName>
    <definedName name="BExB5EDO9XUKHF74X3HAU2WPPHZH" localSheetId="10" hidden="1">#REF!</definedName>
    <definedName name="BExB5EDO9XUKHF74X3HAU2WPPHZH" localSheetId="11" hidden="1">#REF!</definedName>
    <definedName name="BExB5EDO9XUKHF74X3HAU2WPPHZH" localSheetId="12" hidden="1">#REF!</definedName>
    <definedName name="BExB5EDO9XUKHF74X3HAU2WPPHZH" localSheetId="13" hidden="1">#REF!</definedName>
    <definedName name="BExB5EDO9XUKHF74X3HAU2WPPHZH" localSheetId="17" hidden="1">#REF!</definedName>
    <definedName name="BExB5EDO9XUKHF74X3HAU2WPPHZH" localSheetId="16" hidden="1">#REF!</definedName>
    <definedName name="BExB5EDO9XUKHF74X3HAU2WPPHZH" hidden="1">#REF!</definedName>
    <definedName name="BExB5EDOQKZIQXT13IG1KLCZ474G" localSheetId="19" hidden="1">#REF!</definedName>
    <definedName name="BExB5EDOQKZIQXT13IG1KLCZ474G" localSheetId="27" hidden="1">#REF!</definedName>
    <definedName name="BExB5EDOQKZIQXT13IG1KLCZ474G" localSheetId="18" hidden="1">#REF!</definedName>
    <definedName name="BExB5EDOQKZIQXT13IG1KLCZ474G" localSheetId="30" hidden="1">#REF!</definedName>
    <definedName name="BExB5EDOQKZIQXT13IG1KLCZ474G" localSheetId="4" hidden="1">#REF!</definedName>
    <definedName name="BExB5EDOQKZIQXT13IG1KLCZ474G" localSheetId="14" hidden="1">#REF!</definedName>
    <definedName name="BExB5EDOQKZIQXT13IG1KLCZ474G" localSheetId="6" hidden="1">#REF!</definedName>
    <definedName name="BExB5EDOQKZIQXT13IG1KLCZ474G" localSheetId="7" hidden="1">#REF!</definedName>
    <definedName name="BExB5EDOQKZIQXT13IG1KLCZ474G" localSheetId="8" hidden="1">#REF!</definedName>
    <definedName name="BExB5EDOQKZIQXT13IG1KLCZ474G" localSheetId="9" hidden="1">#REF!</definedName>
    <definedName name="BExB5EDOQKZIQXT13IG1KLCZ474G" localSheetId="10" hidden="1">#REF!</definedName>
    <definedName name="BExB5EDOQKZIQXT13IG1KLCZ474G" localSheetId="11" hidden="1">#REF!</definedName>
    <definedName name="BExB5EDOQKZIQXT13IG1KLCZ474G" localSheetId="12" hidden="1">#REF!</definedName>
    <definedName name="BExB5EDOQKZIQXT13IG1KLCZ474G" localSheetId="13" hidden="1">#REF!</definedName>
    <definedName name="BExB5EDOQKZIQXT13IG1KLCZ474G" localSheetId="17" hidden="1">#REF!</definedName>
    <definedName name="BExB5EDOQKZIQXT13IG1KLCZ474G" localSheetId="16" hidden="1">#REF!</definedName>
    <definedName name="BExB5EDOQKZIQXT13IG1KLCZ474G" hidden="1">#REF!</definedName>
    <definedName name="BExB5G6EH68AYEP1UT0GHUEL3SLN" localSheetId="19" hidden="1">#REF!</definedName>
    <definedName name="BExB5G6EH68AYEP1UT0GHUEL3SLN" localSheetId="27" hidden="1">#REF!</definedName>
    <definedName name="BExB5G6EH68AYEP1UT0GHUEL3SLN" localSheetId="18" hidden="1">#REF!</definedName>
    <definedName name="BExB5G6EH68AYEP1UT0GHUEL3SLN" localSheetId="30" hidden="1">#REF!</definedName>
    <definedName name="BExB5G6EH68AYEP1UT0GHUEL3SLN" localSheetId="4" hidden="1">#REF!</definedName>
    <definedName name="BExB5G6EH68AYEP1UT0GHUEL3SLN" localSheetId="14" hidden="1">#REF!</definedName>
    <definedName name="BExB5G6EH68AYEP1UT0GHUEL3SLN" localSheetId="6" hidden="1">#REF!</definedName>
    <definedName name="BExB5G6EH68AYEP1UT0GHUEL3SLN" localSheetId="7" hidden="1">#REF!</definedName>
    <definedName name="BExB5G6EH68AYEP1UT0GHUEL3SLN" localSheetId="8" hidden="1">#REF!</definedName>
    <definedName name="BExB5G6EH68AYEP1UT0GHUEL3SLN" localSheetId="9" hidden="1">#REF!</definedName>
    <definedName name="BExB5G6EH68AYEP1UT0GHUEL3SLN" localSheetId="10" hidden="1">#REF!</definedName>
    <definedName name="BExB5G6EH68AYEP1UT0GHUEL3SLN" localSheetId="11" hidden="1">#REF!</definedName>
    <definedName name="BExB5G6EH68AYEP1UT0GHUEL3SLN" localSheetId="12" hidden="1">#REF!</definedName>
    <definedName name="BExB5G6EH68AYEP1UT0GHUEL3SLN" localSheetId="13" hidden="1">#REF!</definedName>
    <definedName name="BExB5G6EH68AYEP1UT0GHUEL3SLN" localSheetId="17" hidden="1">#REF!</definedName>
    <definedName name="BExB5G6EH68AYEP1UT0GHUEL3SLN" localSheetId="16" hidden="1">#REF!</definedName>
    <definedName name="BExB5G6EH68AYEP1UT0GHUEL3SLN" hidden="1">#REF!</definedName>
    <definedName name="BExB5LVGGXMNUN3D3452G3J62MKF" localSheetId="19" hidden="1">#REF!</definedName>
    <definedName name="BExB5LVGGXMNUN3D3452G3J62MKF" localSheetId="27" hidden="1">#REF!</definedName>
    <definedName name="BExB5LVGGXMNUN3D3452G3J62MKF" localSheetId="18" hidden="1">#REF!</definedName>
    <definedName name="BExB5LVGGXMNUN3D3452G3J62MKF" localSheetId="30" hidden="1">#REF!</definedName>
    <definedName name="BExB5LVGGXMNUN3D3452G3J62MKF" localSheetId="4" hidden="1">#REF!</definedName>
    <definedName name="BExB5LVGGXMNUN3D3452G3J62MKF" localSheetId="14" hidden="1">#REF!</definedName>
    <definedName name="BExB5LVGGXMNUN3D3452G3J62MKF" localSheetId="6" hidden="1">#REF!</definedName>
    <definedName name="BExB5LVGGXMNUN3D3452G3J62MKF" localSheetId="7" hidden="1">#REF!</definedName>
    <definedName name="BExB5LVGGXMNUN3D3452G3J62MKF" localSheetId="8" hidden="1">#REF!</definedName>
    <definedName name="BExB5LVGGXMNUN3D3452G3J62MKF" localSheetId="9" hidden="1">#REF!</definedName>
    <definedName name="BExB5LVGGXMNUN3D3452G3J62MKF" localSheetId="10" hidden="1">#REF!</definedName>
    <definedName name="BExB5LVGGXMNUN3D3452G3J62MKF" localSheetId="11" hidden="1">#REF!</definedName>
    <definedName name="BExB5LVGGXMNUN3D3452G3J62MKF" localSheetId="12" hidden="1">#REF!</definedName>
    <definedName name="BExB5LVGGXMNUN3D3452G3J62MKF" localSheetId="13" hidden="1">#REF!</definedName>
    <definedName name="BExB5LVGGXMNUN3D3452G3J62MKF" localSheetId="17" hidden="1">#REF!</definedName>
    <definedName name="BExB5LVGGXMNUN3D3452G3J62MKF" localSheetId="16" hidden="1">#REF!</definedName>
    <definedName name="BExB5LVGGXMNUN3D3452G3J62MKF" hidden="1">#REF!</definedName>
    <definedName name="BExB5QYVEZWFE5DQVHAM760EV05X" localSheetId="19" hidden="1">#REF!</definedName>
    <definedName name="BExB5QYVEZWFE5DQVHAM760EV05X" localSheetId="27" hidden="1">#REF!</definedName>
    <definedName name="BExB5QYVEZWFE5DQVHAM760EV05X" localSheetId="18" hidden="1">#REF!</definedName>
    <definedName name="BExB5QYVEZWFE5DQVHAM760EV05X" localSheetId="30" hidden="1">#REF!</definedName>
    <definedName name="BExB5QYVEZWFE5DQVHAM760EV05X" localSheetId="4" hidden="1">#REF!</definedName>
    <definedName name="BExB5QYVEZWFE5DQVHAM760EV05X" localSheetId="14" hidden="1">#REF!</definedName>
    <definedName name="BExB5QYVEZWFE5DQVHAM760EV05X" localSheetId="6" hidden="1">#REF!</definedName>
    <definedName name="BExB5QYVEZWFE5DQVHAM760EV05X" localSheetId="7" hidden="1">#REF!</definedName>
    <definedName name="BExB5QYVEZWFE5DQVHAM760EV05X" localSheetId="8" hidden="1">#REF!</definedName>
    <definedName name="BExB5QYVEZWFE5DQVHAM760EV05X" localSheetId="9" hidden="1">#REF!</definedName>
    <definedName name="BExB5QYVEZWFE5DQVHAM760EV05X" localSheetId="10" hidden="1">#REF!</definedName>
    <definedName name="BExB5QYVEZWFE5DQVHAM760EV05X" localSheetId="11" hidden="1">#REF!</definedName>
    <definedName name="BExB5QYVEZWFE5DQVHAM760EV05X" localSheetId="12" hidden="1">#REF!</definedName>
    <definedName name="BExB5QYVEZWFE5DQVHAM760EV05X" localSheetId="13" hidden="1">#REF!</definedName>
    <definedName name="BExB5QYVEZWFE5DQVHAM760EV05X" localSheetId="17" hidden="1">#REF!</definedName>
    <definedName name="BExB5QYVEZWFE5DQVHAM760EV05X" localSheetId="16" hidden="1">#REF!</definedName>
    <definedName name="BExB5QYVEZWFE5DQVHAM760EV05X" hidden="1">#REF!</definedName>
    <definedName name="BExB5U9IRH14EMOE0YGIE3WIVLFS" localSheetId="19" hidden="1">#REF!</definedName>
    <definedName name="BExB5U9IRH14EMOE0YGIE3WIVLFS" localSheetId="27" hidden="1">#REF!</definedName>
    <definedName name="BExB5U9IRH14EMOE0YGIE3WIVLFS" localSheetId="18" hidden="1">#REF!</definedName>
    <definedName name="BExB5U9IRH14EMOE0YGIE3WIVLFS" localSheetId="30" hidden="1">#REF!</definedName>
    <definedName name="BExB5U9IRH14EMOE0YGIE3WIVLFS" localSheetId="4" hidden="1">#REF!</definedName>
    <definedName name="BExB5U9IRH14EMOE0YGIE3WIVLFS" localSheetId="14" hidden="1">#REF!</definedName>
    <definedName name="BExB5U9IRH14EMOE0YGIE3WIVLFS" localSheetId="6" hidden="1">#REF!</definedName>
    <definedName name="BExB5U9IRH14EMOE0YGIE3WIVLFS" localSheetId="7" hidden="1">#REF!</definedName>
    <definedName name="BExB5U9IRH14EMOE0YGIE3WIVLFS" localSheetId="8" hidden="1">#REF!</definedName>
    <definedName name="BExB5U9IRH14EMOE0YGIE3WIVLFS" localSheetId="9" hidden="1">#REF!</definedName>
    <definedName name="BExB5U9IRH14EMOE0YGIE3WIVLFS" localSheetId="10" hidden="1">#REF!</definedName>
    <definedName name="BExB5U9IRH14EMOE0YGIE3WIVLFS" localSheetId="11" hidden="1">#REF!</definedName>
    <definedName name="BExB5U9IRH14EMOE0YGIE3WIVLFS" localSheetId="12" hidden="1">#REF!</definedName>
    <definedName name="BExB5U9IRH14EMOE0YGIE3WIVLFS" localSheetId="13" hidden="1">#REF!</definedName>
    <definedName name="BExB5U9IRH14EMOE0YGIE3WIVLFS" localSheetId="17" hidden="1">#REF!</definedName>
    <definedName name="BExB5U9IRH14EMOE0YGIE3WIVLFS" localSheetId="16" hidden="1">#REF!</definedName>
    <definedName name="BExB5U9IRH14EMOE0YGIE3WIVLFS" hidden="1">#REF!</definedName>
    <definedName name="BExB5V5WWQYPK4GCSYZQALJYGC94" localSheetId="19" hidden="1">#REF!</definedName>
    <definedName name="BExB5V5WWQYPK4GCSYZQALJYGC94" localSheetId="27" hidden="1">#REF!</definedName>
    <definedName name="BExB5V5WWQYPK4GCSYZQALJYGC94" localSheetId="18" hidden="1">#REF!</definedName>
    <definedName name="BExB5V5WWQYPK4GCSYZQALJYGC94" localSheetId="30" hidden="1">#REF!</definedName>
    <definedName name="BExB5V5WWQYPK4GCSYZQALJYGC94" localSheetId="4" hidden="1">#REF!</definedName>
    <definedName name="BExB5V5WWQYPK4GCSYZQALJYGC94" localSheetId="14" hidden="1">#REF!</definedName>
    <definedName name="BExB5V5WWQYPK4GCSYZQALJYGC94" localSheetId="6" hidden="1">#REF!</definedName>
    <definedName name="BExB5V5WWQYPK4GCSYZQALJYGC94" localSheetId="7" hidden="1">#REF!</definedName>
    <definedName name="BExB5V5WWQYPK4GCSYZQALJYGC94" localSheetId="8" hidden="1">#REF!</definedName>
    <definedName name="BExB5V5WWQYPK4GCSYZQALJYGC94" localSheetId="9" hidden="1">#REF!</definedName>
    <definedName name="BExB5V5WWQYPK4GCSYZQALJYGC94" localSheetId="10" hidden="1">#REF!</definedName>
    <definedName name="BExB5V5WWQYPK4GCSYZQALJYGC94" localSheetId="11" hidden="1">#REF!</definedName>
    <definedName name="BExB5V5WWQYPK4GCSYZQALJYGC94" localSheetId="12" hidden="1">#REF!</definedName>
    <definedName name="BExB5V5WWQYPK4GCSYZQALJYGC94" localSheetId="13" hidden="1">#REF!</definedName>
    <definedName name="BExB5V5WWQYPK4GCSYZQALJYGC94" localSheetId="17" hidden="1">#REF!</definedName>
    <definedName name="BExB5V5WWQYPK4GCSYZQALJYGC94" localSheetId="16" hidden="1">#REF!</definedName>
    <definedName name="BExB5V5WWQYPK4GCSYZQALJYGC94" hidden="1">#REF!</definedName>
    <definedName name="BExB5VWYMOV6BAIH7XUBBVPU7MMD" localSheetId="19" hidden="1">#REF!</definedName>
    <definedName name="BExB5VWYMOV6BAIH7XUBBVPU7MMD" localSheetId="27" hidden="1">#REF!</definedName>
    <definedName name="BExB5VWYMOV6BAIH7XUBBVPU7MMD" localSheetId="18" hidden="1">#REF!</definedName>
    <definedName name="BExB5VWYMOV6BAIH7XUBBVPU7MMD" localSheetId="30" hidden="1">#REF!</definedName>
    <definedName name="BExB5VWYMOV6BAIH7XUBBVPU7MMD" localSheetId="4" hidden="1">#REF!</definedName>
    <definedName name="BExB5VWYMOV6BAIH7XUBBVPU7MMD" localSheetId="14" hidden="1">#REF!</definedName>
    <definedName name="BExB5VWYMOV6BAIH7XUBBVPU7MMD" localSheetId="6" hidden="1">#REF!</definedName>
    <definedName name="BExB5VWYMOV6BAIH7XUBBVPU7MMD" localSheetId="7" hidden="1">#REF!</definedName>
    <definedName name="BExB5VWYMOV6BAIH7XUBBVPU7MMD" localSheetId="8" hidden="1">#REF!</definedName>
    <definedName name="BExB5VWYMOV6BAIH7XUBBVPU7MMD" localSheetId="9" hidden="1">#REF!</definedName>
    <definedName name="BExB5VWYMOV6BAIH7XUBBVPU7MMD" localSheetId="10" hidden="1">#REF!</definedName>
    <definedName name="BExB5VWYMOV6BAIH7XUBBVPU7MMD" localSheetId="11" hidden="1">#REF!</definedName>
    <definedName name="BExB5VWYMOV6BAIH7XUBBVPU7MMD" localSheetId="12" hidden="1">#REF!</definedName>
    <definedName name="BExB5VWYMOV6BAIH7XUBBVPU7MMD" localSheetId="13" hidden="1">#REF!</definedName>
    <definedName name="BExB5VWYMOV6BAIH7XUBBVPU7MMD" localSheetId="17" hidden="1">#REF!</definedName>
    <definedName name="BExB5VWYMOV6BAIH7XUBBVPU7MMD" localSheetId="16" hidden="1">#REF!</definedName>
    <definedName name="BExB5VWYMOV6BAIH7XUBBVPU7MMD" hidden="1">#REF!</definedName>
    <definedName name="BExB610DZWIJP1B72U9QM42COH2B" localSheetId="19" hidden="1">#REF!</definedName>
    <definedName name="BExB610DZWIJP1B72U9QM42COH2B" localSheetId="27" hidden="1">#REF!</definedName>
    <definedName name="BExB610DZWIJP1B72U9QM42COH2B" localSheetId="18" hidden="1">#REF!</definedName>
    <definedName name="BExB610DZWIJP1B72U9QM42COH2B" localSheetId="30" hidden="1">#REF!</definedName>
    <definedName name="BExB610DZWIJP1B72U9QM42COH2B" localSheetId="4" hidden="1">#REF!</definedName>
    <definedName name="BExB610DZWIJP1B72U9QM42COH2B" localSheetId="14" hidden="1">#REF!</definedName>
    <definedName name="BExB610DZWIJP1B72U9QM42COH2B" localSheetId="6" hidden="1">#REF!</definedName>
    <definedName name="BExB610DZWIJP1B72U9QM42COH2B" localSheetId="7" hidden="1">#REF!</definedName>
    <definedName name="BExB610DZWIJP1B72U9QM42COH2B" localSheetId="8" hidden="1">#REF!</definedName>
    <definedName name="BExB610DZWIJP1B72U9QM42COH2B" localSheetId="9" hidden="1">#REF!</definedName>
    <definedName name="BExB610DZWIJP1B72U9QM42COH2B" localSheetId="10" hidden="1">#REF!</definedName>
    <definedName name="BExB610DZWIJP1B72U9QM42COH2B" localSheetId="11" hidden="1">#REF!</definedName>
    <definedName name="BExB610DZWIJP1B72U9QM42COH2B" localSheetId="12" hidden="1">#REF!</definedName>
    <definedName name="BExB610DZWIJP1B72U9QM42COH2B" localSheetId="13" hidden="1">#REF!</definedName>
    <definedName name="BExB610DZWIJP1B72U9QM42COH2B" localSheetId="17" hidden="1">#REF!</definedName>
    <definedName name="BExB610DZWIJP1B72U9QM42COH2B" localSheetId="16" hidden="1">#REF!</definedName>
    <definedName name="BExB610DZWIJP1B72U9QM42COH2B" hidden="1">#REF!</definedName>
    <definedName name="BExB64AX81KEVMGZDXB25NB459SW" localSheetId="19" hidden="1">#REF!</definedName>
    <definedName name="BExB64AX81KEVMGZDXB25NB459SW" localSheetId="27" hidden="1">#REF!</definedName>
    <definedName name="BExB64AX81KEVMGZDXB25NB459SW" localSheetId="18" hidden="1">#REF!</definedName>
    <definedName name="BExB64AX81KEVMGZDXB25NB459SW" localSheetId="30" hidden="1">#REF!</definedName>
    <definedName name="BExB64AX81KEVMGZDXB25NB459SW" localSheetId="4" hidden="1">#REF!</definedName>
    <definedName name="BExB64AX81KEVMGZDXB25NB459SW" localSheetId="14" hidden="1">#REF!</definedName>
    <definedName name="BExB64AX81KEVMGZDXB25NB459SW" localSheetId="6" hidden="1">#REF!</definedName>
    <definedName name="BExB64AX81KEVMGZDXB25NB459SW" localSheetId="7" hidden="1">#REF!</definedName>
    <definedName name="BExB64AX81KEVMGZDXB25NB459SW" localSheetId="8" hidden="1">#REF!</definedName>
    <definedName name="BExB64AX81KEVMGZDXB25NB459SW" localSheetId="9" hidden="1">#REF!</definedName>
    <definedName name="BExB64AX81KEVMGZDXB25NB459SW" localSheetId="10" hidden="1">#REF!</definedName>
    <definedName name="BExB64AX81KEVMGZDXB25NB459SW" localSheetId="11" hidden="1">#REF!</definedName>
    <definedName name="BExB64AX81KEVMGZDXB25NB459SW" localSheetId="12" hidden="1">#REF!</definedName>
    <definedName name="BExB64AX81KEVMGZDXB25NB459SW" localSheetId="13" hidden="1">#REF!</definedName>
    <definedName name="BExB64AX81KEVMGZDXB25NB459SW" localSheetId="17" hidden="1">#REF!</definedName>
    <definedName name="BExB64AX81KEVMGZDXB25NB459SW" localSheetId="16" hidden="1">#REF!</definedName>
    <definedName name="BExB64AX81KEVMGZDXB25NB459SW" hidden="1">#REF!</definedName>
    <definedName name="BExB6C3FUAKK9ML5T767NMWGA9YB" localSheetId="19" hidden="1">#REF!</definedName>
    <definedName name="BExB6C3FUAKK9ML5T767NMWGA9YB" localSheetId="27" hidden="1">#REF!</definedName>
    <definedName name="BExB6C3FUAKK9ML5T767NMWGA9YB" localSheetId="18" hidden="1">#REF!</definedName>
    <definedName name="BExB6C3FUAKK9ML5T767NMWGA9YB" localSheetId="30" hidden="1">#REF!</definedName>
    <definedName name="BExB6C3FUAKK9ML5T767NMWGA9YB" localSheetId="4" hidden="1">#REF!</definedName>
    <definedName name="BExB6C3FUAKK9ML5T767NMWGA9YB" localSheetId="14" hidden="1">#REF!</definedName>
    <definedName name="BExB6C3FUAKK9ML5T767NMWGA9YB" localSheetId="6" hidden="1">#REF!</definedName>
    <definedName name="BExB6C3FUAKK9ML5T767NMWGA9YB" localSheetId="7" hidden="1">#REF!</definedName>
    <definedName name="BExB6C3FUAKK9ML5T767NMWGA9YB" localSheetId="8" hidden="1">#REF!</definedName>
    <definedName name="BExB6C3FUAKK9ML5T767NMWGA9YB" localSheetId="9" hidden="1">#REF!</definedName>
    <definedName name="BExB6C3FUAKK9ML5T767NMWGA9YB" localSheetId="10" hidden="1">#REF!</definedName>
    <definedName name="BExB6C3FUAKK9ML5T767NMWGA9YB" localSheetId="11" hidden="1">#REF!</definedName>
    <definedName name="BExB6C3FUAKK9ML5T767NMWGA9YB" localSheetId="12" hidden="1">#REF!</definedName>
    <definedName name="BExB6C3FUAKK9ML5T767NMWGA9YB" localSheetId="13" hidden="1">#REF!</definedName>
    <definedName name="BExB6C3FUAKK9ML5T767NMWGA9YB" localSheetId="17" hidden="1">#REF!</definedName>
    <definedName name="BExB6C3FUAKK9ML5T767NMWGA9YB" localSheetId="16" hidden="1">#REF!</definedName>
    <definedName name="BExB6C3FUAKK9ML5T767NMWGA9YB" hidden="1">#REF!</definedName>
    <definedName name="BExB6C8X6JYRLKZKK17VE3QUNL3D" localSheetId="19" hidden="1">#REF!</definedName>
    <definedName name="BExB6C8X6JYRLKZKK17VE3QUNL3D" localSheetId="27" hidden="1">#REF!</definedName>
    <definedName name="BExB6C8X6JYRLKZKK17VE3QUNL3D" localSheetId="18" hidden="1">#REF!</definedName>
    <definedName name="BExB6C8X6JYRLKZKK17VE3QUNL3D" localSheetId="30" hidden="1">#REF!</definedName>
    <definedName name="BExB6C8X6JYRLKZKK17VE3QUNL3D" localSheetId="4" hidden="1">#REF!</definedName>
    <definedName name="BExB6C8X6JYRLKZKK17VE3QUNL3D" localSheetId="14" hidden="1">#REF!</definedName>
    <definedName name="BExB6C8X6JYRLKZKK17VE3QUNL3D" localSheetId="6" hidden="1">#REF!</definedName>
    <definedName name="BExB6C8X6JYRLKZKK17VE3QUNL3D" localSheetId="7" hidden="1">#REF!</definedName>
    <definedName name="BExB6C8X6JYRLKZKK17VE3QUNL3D" localSheetId="8" hidden="1">#REF!</definedName>
    <definedName name="BExB6C8X6JYRLKZKK17VE3QUNL3D" localSheetId="9" hidden="1">#REF!</definedName>
    <definedName name="BExB6C8X6JYRLKZKK17VE3QUNL3D" localSheetId="10" hidden="1">#REF!</definedName>
    <definedName name="BExB6C8X6JYRLKZKK17VE3QUNL3D" localSheetId="11" hidden="1">#REF!</definedName>
    <definedName name="BExB6C8X6JYRLKZKK17VE3QUNL3D" localSheetId="12" hidden="1">#REF!</definedName>
    <definedName name="BExB6C8X6JYRLKZKK17VE3QUNL3D" localSheetId="13" hidden="1">#REF!</definedName>
    <definedName name="BExB6C8X6JYRLKZKK17VE3QUNL3D" localSheetId="17" hidden="1">#REF!</definedName>
    <definedName name="BExB6C8X6JYRLKZKK17VE3QUNL3D" localSheetId="16" hidden="1">#REF!</definedName>
    <definedName name="BExB6C8X6JYRLKZKK17VE3QUNL3D" hidden="1">#REF!</definedName>
    <definedName name="BExB6HN3QRFPXM71MDUK21BKM7PF" localSheetId="19" hidden="1">#REF!</definedName>
    <definedName name="BExB6HN3QRFPXM71MDUK21BKM7PF" localSheetId="27" hidden="1">#REF!</definedName>
    <definedName name="BExB6HN3QRFPXM71MDUK21BKM7PF" localSheetId="18" hidden="1">#REF!</definedName>
    <definedName name="BExB6HN3QRFPXM71MDUK21BKM7PF" localSheetId="30" hidden="1">#REF!</definedName>
    <definedName name="BExB6HN3QRFPXM71MDUK21BKM7PF" localSheetId="4" hidden="1">#REF!</definedName>
    <definedName name="BExB6HN3QRFPXM71MDUK21BKM7PF" localSheetId="14" hidden="1">#REF!</definedName>
    <definedName name="BExB6HN3QRFPXM71MDUK21BKM7PF" localSheetId="6" hidden="1">#REF!</definedName>
    <definedName name="BExB6HN3QRFPXM71MDUK21BKM7PF" localSheetId="7" hidden="1">#REF!</definedName>
    <definedName name="BExB6HN3QRFPXM71MDUK21BKM7PF" localSheetId="8" hidden="1">#REF!</definedName>
    <definedName name="BExB6HN3QRFPXM71MDUK21BKM7PF" localSheetId="9" hidden="1">#REF!</definedName>
    <definedName name="BExB6HN3QRFPXM71MDUK21BKM7PF" localSheetId="10" hidden="1">#REF!</definedName>
    <definedName name="BExB6HN3QRFPXM71MDUK21BKM7PF" localSheetId="11" hidden="1">#REF!</definedName>
    <definedName name="BExB6HN3QRFPXM71MDUK21BKM7PF" localSheetId="12" hidden="1">#REF!</definedName>
    <definedName name="BExB6HN3QRFPXM71MDUK21BKM7PF" localSheetId="13" hidden="1">#REF!</definedName>
    <definedName name="BExB6HN3QRFPXM71MDUK21BKM7PF" localSheetId="17" hidden="1">#REF!</definedName>
    <definedName name="BExB6HN3QRFPXM71MDUK21BKM7PF" localSheetId="16" hidden="1">#REF!</definedName>
    <definedName name="BExB6HN3QRFPXM71MDUK21BKM7PF" hidden="1">#REF!</definedName>
    <definedName name="BExB6I39SKL5BMHHDD9EED7FQD9Z" localSheetId="19" hidden="1">#REF!</definedName>
    <definedName name="BExB6I39SKL5BMHHDD9EED7FQD9Z" localSheetId="27" hidden="1">#REF!</definedName>
    <definedName name="BExB6I39SKL5BMHHDD9EED7FQD9Z" localSheetId="18" hidden="1">#REF!</definedName>
    <definedName name="BExB6I39SKL5BMHHDD9EED7FQD9Z" localSheetId="30" hidden="1">#REF!</definedName>
    <definedName name="BExB6I39SKL5BMHHDD9EED7FQD9Z" localSheetId="4" hidden="1">#REF!</definedName>
    <definedName name="BExB6I39SKL5BMHHDD9EED7FQD9Z" localSheetId="14" hidden="1">#REF!</definedName>
    <definedName name="BExB6I39SKL5BMHHDD9EED7FQD9Z" localSheetId="6" hidden="1">#REF!</definedName>
    <definedName name="BExB6I39SKL5BMHHDD9EED7FQD9Z" localSheetId="7" hidden="1">#REF!</definedName>
    <definedName name="BExB6I39SKL5BMHHDD9EED7FQD9Z" localSheetId="8" hidden="1">#REF!</definedName>
    <definedName name="BExB6I39SKL5BMHHDD9EED7FQD9Z" localSheetId="9" hidden="1">#REF!</definedName>
    <definedName name="BExB6I39SKL5BMHHDD9EED7FQD9Z" localSheetId="10" hidden="1">#REF!</definedName>
    <definedName name="BExB6I39SKL5BMHHDD9EED7FQD9Z" localSheetId="11" hidden="1">#REF!</definedName>
    <definedName name="BExB6I39SKL5BMHHDD9EED7FQD9Z" localSheetId="12" hidden="1">#REF!</definedName>
    <definedName name="BExB6I39SKL5BMHHDD9EED7FQD9Z" localSheetId="13" hidden="1">#REF!</definedName>
    <definedName name="BExB6I39SKL5BMHHDD9EED7FQD9Z" localSheetId="17" hidden="1">#REF!</definedName>
    <definedName name="BExB6I39SKL5BMHHDD9EED7FQD9Z" localSheetId="16" hidden="1">#REF!</definedName>
    <definedName name="BExB6I39SKL5BMHHDD9EED7FQD9Z" hidden="1">#REF!</definedName>
    <definedName name="BExB6IZMHCZ3LB7N73KD90YB1HBZ" localSheetId="19" hidden="1">#REF!</definedName>
    <definedName name="BExB6IZMHCZ3LB7N73KD90YB1HBZ" localSheetId="27" hidden="1">#REF!</definedName>
    <definedName name="BExB6IZMHCZ3LB7N73KD90YB1HBZ" localSheetId="18" hidden="1">#REF!</definedName>
    <definedName name="BExB6IZMHCZ3LB7N73KD90YB1HBZ" localSheetId="30" hidden="1">#REF!</definedName>
    <definedName name="BExB6IZMHCZ3LB7N73KD90YB1HBZ" localSheetId="4" hidden="1">#REF!</definedName>
    <definedName name="BExB6IZMHCZ3LB7N73KD90YB1HBZ" localSheetId="14" hidden="1">#REF!</definedName>
    <definedName name="BExB6IZMHCZ3LB7N73KD90YB1HBZ" localSheetId="6" hidden="1">#REF!</definedName>
    <definedName name="BExB6IZMHCZ3LB7N73KD90YB1HBZ" localSheetId="7" hidden="1">#REF!</definedName>
    <definedName name="BExB6IZMHCZ3LB7N73KD90YB1HBZ" localSheetId="8" hidden="1">#REF!</definedName>
    <definedName name="BExB6IZMHCZ3LB7N73KD90YB1HBZ" localSheetId="9" hidden="1">#REF!</definedName>
    <definedName name="BExB6IZMHCZ3LB7N73KD90YB1HBZ" localSheetId="10" hidden="1">#REF!</definedName>
    <definedName name="BExB6IZMHCZ3LB7N73KD90YB1HBZ" localSheetId="11" hidden="1">#REF!</definedName>
    <definedName name="BExB6IZMHCZ3LB7N73KD90YB1HBZ" localSheetId="12" hidden="1">#REF!</definedName>
    <definedName name="BExB6IZMHCZ3LB7N73KD90YB1HBZ" localSheetId="13" hidden="1">#REF!</definedName>
    <definedName name="BExB6IZMHCZ3LB7N73KD90YB1HBZ" localSheetId="17" hidden="1">#REF!</definedName>
    <definedName name="BExB6IZMHCZ3LB7N73KD90YB1HBZ" localSheetId="16" hidden="1">#REF!</definedName>
    <definedName name="BExB6IZMHCZ3LB7N73KD90YB1HBZ" hidden="1">#REF!</definedName>
    <definedName name="BExB719SGNX4Y8NE6JEXC555K596" localSheetId="19" hidden="1">#REF!</definedName>
    <definedName name="BExB719SGNX4Y8NE6JEXC555K596" localSheetId="27" hidden="1">#REF!</definedName>
    <definedName name="BExB719SGNX4Y8NE6JEXC555K596" localSheetId="18" hidden="1">#REF!</definedName>
    <definedName name="BExB719SGNX4Y8NE6JEXC555K596" localSheetId="30" hidden="1">#REF!</definedName>
    <definedName name="BExB719SGNX4Y8NE6JEXC555K596" localSheetId="4" hidden="1">#REF!</definedName>
    <definedName name="BExB719SGNX4Y8NE6JEXC555K596" localSheetId="14" hidden="1">#REF!</definedName>
    <definedName name="BExB719SGNX4Y8NE6JEXC555K596" localSheetId="6" hidden="1">#REF!</definedName>
    <definedName name="BExB719SGNX4Y8NE6JEXC555K596" localSheetId="7" hidden="1">#REF!</definedName>
    <definedName name="BExB719SGNX4Y8NE6JEXC555K596" localSheetId="8" hidden="1">#REF!</definedName>
    <definedName name="BExB719SGNX4Y8NE6JEXC555K596" localSheetId="9" hidden="1">#REF!</definedName>
    <definedName name="BExB719SGNX4Y8NE6JEXC555K596" localSheetId="10" hidden="1">#REF!</definedName>
    <definedName name="BExB719SGNX4Y8NE6JEXC555K596" localSheetId="11" hidden="1">#REF!</definedName>
    <definedName name="BExB719SGNX4Y8NE6JEXC555K596" localSheetId="12" hidden="1">#REF!</definedName>
    <definedName name="BExB719SGNX4Y8NE6JEXC555K596" localSheetId="13" hidden="1">#REF!</definedName>
    <definedName name="BExB719SGNX4Y8NE6JEXC555K596" localSheetId="17" hidden="1">#REF!</definedName>
    <definedName name="BExB719SGNX4Y8NE6JEXC555K596" localSheetId="16" hidden="1">#REF!</definedName>
    <definedName name="BExB719SGNX4Y8NE6JEXC555K596" hidden="1">#REF!</definedName>
    <definedName name="BExB7265DCHKS7V2OWRBXCZTEIW9" localSheetId="19" hidden="1">#REF!</definedName>
    <definedName name="BExB7265DCHKS7V2OWRBXCZTEIW9" localSheetId="27" hidden="1">#REF!</definedName>
    <definedName name="BExB7265DCHKS7V2OWRBXCZTEIW9" localSheetId="18" hidden="1">#REF!</definedName>
    <definedName name="BExB7265DCHKS7V2OWRBXCZTEIW9" localSheetId="30" hidden="1">#REF!</definedName>
    <definedName name="BExB7265DCHKS7V2OWRBXCZTEIW9" localSheetId="4" hidden="1">#REF!</definedName>
    <definedName name="BExB7265DCHKS7V2OWRBXCZTEIW9" localSheetId="14" hidden="1">#REF!</definedName>
    <definedName name="BExB7265DCHKS7V2OWRBXCZTEIW9" localSheetId="6" hidden="1">#REF!</definedName>
    <definedName name="BExB7265DCHKS7V2OWRBXCZTEIW9" localSheetId="7" hidden="1">#REF!</definedName>
    <definedName name="BExB7265DCHKS7V2OWRBXCZTEIW9" localSheetId="8" hidden="1">#REF!</definedName>
    <definedName name="BExB7265DCHKS7V2OWRBXCZTEIW9" localSheetId="9" hidden="1">#REF!</definedName>
    <definedName name="BExB7265DCHKS7V2OWRBXCZTEIW9" localSheetId="10" hidden="1">#REF!</definedName>
    <definedName name="BExB7265DCHKS7V2OWRBXCZTEIW9" localSheetId="11" hidden="1">#REF!</definedName>
    <definedName name="BExB7265DCHKS7V2OWRBXCZTEIW9" localSheetId="12" hidden="1">#REF!</definedName>
    <definedName name="BExB7265DCHKS7V2OWRBXCZTEIW9" localSheetId="13" hidden="1">#REF!</definedName>
    <definedName name="BExB7265DCHKS7V2OWRBXCZTEIW9" localSheetId="17" hidden="1">#REF!</definedName>
    <definedName name="BExB7265DCHKS7V2OWRBXCZTEIW9" localSheetId="16" hidden="1">#REF!</definedName>
    <definedName name="BExB7265DCHKS7V2OWRBXCZTEIW9" hidden="1">#REF!</definedName>
    <definedName name="BExB74PS5P9G0P09Y6DZSCX0FLTJ" localSheetId="19" hidden="1">#REF!</definedName>
    <definedName name="BExB74PS5P9G0P09Y6DZSCX0FLTJ" localSheetId="27" hidden="1">#REF!</definedName>
    <definedName name="BExB74PS5P9G0P09Y6DZSCX0FLTJ" localSheetId="18" hidden="1">#REF!</definedName>
    <definedName name="BExB74PS5P9G0P09Y6DZSCX0FLTJ" localSheetId="30" hidden="1">#REF!</definedName>
    <definedName name="BExB74PS5P9G0P09Y6DZSCX0FLTJ" localSheetId="4" hidden="1">#REF!</definedName>
    <definedName name="BExB74PS5P9G0P09Y6DZSCX0FLTJ" localSheetId="14" hidden="1">#REF!</definedName>
    <definedName name="BExB74PS5P9G0P09Y6DZSCX0FLTJ" localSheetId="6" hidden="1">#REF!</definedName>
    <definedName name="BExB74PS5P9G0P09Y6DZSCX0FLTJ" localSheetId="7" hidden="1">#REF!</definedName>
    <definedName name="BExB74PS5P9G0P09Y6DZSCX0FLTJ" localSheetId="8" hidden="1">#REF!</definedName>
    <definedName name="BExB74PS5P9G0P09Y6DZSCX0FLTJ" localSheetId="9" hidden="1">#REF!</definedName>
    <definedName name="BExB74PS5P9G0P09Y6DZSCX0FLTJ" localSheetId="10" hidden="1">#REF!</definedName>
    <definedName name="BExB74PS5P9G0P09Y6DZSCX0FLTJ" localSheetId="11" hidden="1">#REF!</definedName>
    <definedName name="BExB74PS5P9G0P09Y6DZSCX0FLTJ" localSheetId="12" hidden="1">#REF!</definedName>
    <definedName name="BExB74PS5P9G0P09Y6DZSCX0FLTJ" localSheetId="13" hidden="1">#REF!</definedName>
    <definedName name="BExB74PS5P9G0P09Y6DZSCX0FLTJ" localSheetId="17" hidden="1">#REF!</definedName>
    <definedName name="BExB74PS5P9G0P09Y6DZSCX0FLTJ" localSheetId="16" hidden="1">#REF!</definedName>
    <definedName name="BExB74PS5P9G0P09Y6DZSCX0FLTJ" hidden="1">#REF!</definedName>
    <definedName name="BExB78RH79J0MIF7H8CAZ0CFE88Q" localSheetId="19" hidden="1">#REF!</definedName>
    <definedName name="BExB78RH79J0MIF7H8CAZ0CFE88Q" localSheetId="27" hidden="1">#REF!</definedName>
    <definedName name="BExB78RH79J0MIF7H8CAZ0CFE88Q" localSheetId="18" hidden="1">#REF!</definedName>
    <definedName name="BExB78RH79J0MIF7H8CAZ0CFE88Q" localSheetId="30" hidden="1">#REF!</definedName>
    <definedName name="BExB78RH79J0MIF7H8CAZ0CFE88Q" localSheetId="4" hidden="1">#REF!</definedName>
    <definedName name="BExB78RH79J0MIF7H8CAZ0CFE88Q" localSheetId="14" hidden="1">#REF!</definedName>
    <definedName name="BExB78RH79J0MIF7H8CAZ0CFE88Q" localSheetId="6" hidden="1">#REF!</definedName>
    <definedName name="BExB78RH79J0MIF7H8CAZ0CFE88Q" localSheetId="7" hidden="1">#REF!</definedName>
    <definedName name="BExB78RH79J0MIF7H8CAZ0CFE88Q" localSheetId="8" hidden="1">#REF!</definedName>
    <definedName name="BExB78RH79J0MIF7H8CAZ0CFE88Q" localSheetId="9" hidden="1">#REF!</definedName>
    <definedName name="BExB78RH79J0MIF7H8CAZ0CFE88Q" localSheetId="10" hidden="1">#REF!</definedName>
    <definedName name="BExB78RH79J0MIF7H8CAZ0CFE88Q" localSheetId="11" hidden="1">#REF!</definedName>
    <definedName name="BExB78RH79J0MIF7H8CAZ0CFE88Q" localSheetId="12" hidden="1">#REF!</definedName>
    <definedName name="BExB78RH79J0MIF7H8CAZ0CFE88Q" localSheetId="13" hidden="1">#REF!</definedName>
    <definedName name="BExB78RH79J0MIF7H8CAZ0CFE88Q" localSheetId="17" hidden="1">#REF!</definedName>
    <definedName name="BExB78RH79J0MIF7H8CAZ0CFE88Q" localSheetId="16" hidden="1">#REF!</definedName>
    <definedName name="BExB78RH79J0MIF7H8CAZ0CFE88Q" hidden="1">#REF!</definedName>
    <definedName name="BExB7ELT09HGDVO5BJC1ZY9D09GZ" localSheetId="19" hidden="1">#REF!</definedName>
    <definedName name="BExB7ELT09HGDVO5BJC1ZY9D09GZ" localSheetId="27" hidden="1">#REF!</definedName>
    <definedName name="BExB7ELT09HGDVO5BJC1ZY9D09GZ" localSheetId="18" hidden="1">#REF!</definedName>
    <definedName name="BExB7ELT09HGDVO5BJC1ZY9D09GZ" localSheetId="30" hidden="1">#REF!</definedName>
    <definedName name="BExB7ELT09HGDVO5BJC1ZY9D09GZ" localSheetId="4" hidden="1">#REF!</definedName>
    <definedName name="BExB7ELT09HGDVO5BJC1ZY9D09GZ" localSheetId="14" hidden="1">#REF!</definedName>
    <definedName name="BExB7ELT09HGDVO5BJC1ZY9D09GZ" localSheetId="6" hidden="1">#REF!</definedName>
    <definedName name="BExB7ELT09HGDVO5BJC1ZY9D09GZ" localSheetId="7" hidden="1">#REF!</definedName>
    <definedName name="BExB7ELT09HGDVO5BJC1ZY9D09GZ" localSheetId="8" hidden="1">#REF!</definedName>
    <definedName name="BExB7ELT09HGDVO5BJC1ZY9D09GZ" localSheetId="9" hidden="1">#REF!</definedName>
    <definedName name="BExB7ELT09HGDVO5BJC1ZY9D09GZ" localSheetId="10" hidden="1">#REF!</definedName>
    <definedName name="BExB7ELT09HGDVO5BJC1ZY9D09GZ" localSheetId="11" hidden="1">#REF!</definedName>
    <definedName name="BExB7ELT09HGDVO5BJC1ZY9D09GZ" localSheetId="12" hidden="1">#REF!</definedName>
    <definedName name="BExB7ELT09HGDVO5BJC1ZY9D09GZ" localSheetId="13" hidden="1">#REF!</definedName>
    <definedName name="BExB7ELT09HGDVO5BJC1ZY9D09GZ" localSheetId="17" hidden="1">#REF!</definedName>
    <definedName name="BExB7ELT09HGDVO5BJC1ZY9D09GZ" localSheetId="16" hidden="1">#REF!</definedName>
    <definedName name="BExB7ELT09HGDVO5BJC1ZY9D09GZ" hidden="1">#REF!</definedName>
    <definedName name="BExB7F7EIHG0MYMQYUVG9HIZPHMZ" localSheetId="19" hidden="1">#REF!</definedName>
    <definedName name="BExB7F7EIHG0MYMQYUVG9HIZPHMZ" localSheetId="27" hidden="1">#REF!</definedName>
    <definedName name="BExB7F7EIHG0MYMQYUVG9HIZPHMZ" localSheetId="18" hidden="1">#REF!</definedName>
    <definedName name="BExB7F7EIHG0MYMQYUVG9HIZPHMZ" localSheetId="30" hidden="1">#REF!</definedName>
    <definedName name="BExB7F7EIHG0MYMQYUVG9HIZPHMZ" localSheetId="4" hidden="1">#REF!</definedName>
    <definedName name="BExB7F7EIHG0MYMQYUVG9HIZPHMZ" localSheetId="14" hidden="1">#REF!</definedName>
    <definedName name="BExB7F7EIHG0MYMQYUVG9HIZPHMZ" localSheetId="6" hidden="1">#REF!</definedName>
    <definedName name="BExB7F7EIHG0MYMQYUVG9HIZPHMZ" localSheetId="7" hidden="1">#REF!</definedName>
    <definedName name="BExB7F7EIHG0MYMQYUVG9HIZPHMZ" localSheetId="8" hidden="1">#REF!</definedName>
    <definedName name="BExB7F7EIHG0MYMQYUVG9HIZPHMZ" localSheetId="9" hidden="1">#REF!</definedName>
    <definedName name="BExB7F7EIHG0MYMQYUVG9HIZPHMZ" localSheetId="10" hidden="1">#REF!</definedName>
    <definedName name="BExB7F7EIHG0MYMQYUVG9HIZPHMZ" localSheetId="11" hidden="1">#REF!</definedName>
    <definedName name="BExB7F7EIHG0MYMQYUVG9HIZPHMZ" localSheetId="12" hidden="1">#REF!</definedName>
    <definedName name="BExB7F7EIHG0MYMQYUVG9HIZPHMZ" localSheetId="13" hidden="1">#REF!</definedName>
    <definedName name="BExB7F7EIHG0MYMQYUVG9HIZPHMZ" localSheetId="17" hidden="1">#REF!</definedName>
    <definedName name="BExB7F7EIHG0MYMQYUVG9HIZPHMZ" localSheetId="16" hidden="1">#REF!</definedName>
    <definedName name="BExB7F7EIHG0MYMQYUVG9HIZPHMZ" hidden="1">#REF!</definedName>
    <definedName name="BExB806PAXX70XUTA3ZI7OORD78R" localSheetId="19" hidden="1">#REF!</definedName>
    <definedName name="BExB806PAXX70XUTA3ZI7OORD78R" localSheetId="27" hidden="1">#REF!</definedName>
    <definedName name="BExB806PAXX70XUTA3ZI7OORD78R" localSheetId="18" hidden="1">#REF!</definedName>
    <definedName name="BExB806PAXX70XUTA3ZI7OORD78R" localSheetId="30" hidden="1">#REF!</definedName>
    <definedName name="BExB806PAXX70XUTA3ZI7OORD78R" localSheetId="4" hidden="1">#REF!</definedName>
    <definedName name="BExB806PAXX70XUTA3ZI7OORD78R" localSheetId="14" hidden="1">#REF!</definedName>
    <definedName name="BExB806PAXX70XUTA3ZI7OORD78R" localSheetId="6" hidden="1">#REF!</definedName>
    <definedName name="BExB806PAXX70XUTA3ZI7OORD78R" localSheetId="7" hidden="1">#REF!</definedName>
    <definedName name="BExB806PAXX70XUTA3ZI7OORD78R" localSheetId="8" hidden="1">#REF!</definedName>
    <definedName name="BExB806PAXX70XUTA3ZI7OORD78R" localSheetId="9" hidden="1">#REF!</definedName>
    <definedName name="BExB806PAXX70XUTA3ZI7OORD78R" localSheetId="10" hidden="1">#REF!</definedName>
    <definedName name="BExB806PAXX70XUTA3ZI7OORD78R" localSheetId="11" hidden="1">#REF!</definedName>
    <definedName name="BExB806PAXX70XUTA3ZI7OORD78R" localSheetId="12" hidden="1">#REF!</definedName>
    <definedName name="BExB806PAXX70XUTA3ZI7OORD78R" localSheetId="13" hidden="1">#REF!</definedName>
    <definedName name="BExB806PAXX70XUTA3ZI7OORD78R" localSheetId="17" hidden="1">#REF!</definedName>
    <definedName name="BExB806PAXX70XUTA3ZI7OORD78R" localSheetId="16" hidden="1">#REF!</definedName>
    <definedName name="BExB806PAXX70XUTA3ZI7OORD78R" hidden="1">#REF!</definedName>
    <definedName name="BExB83199EQQS6I5HE7WADNCK8OE" localSheetId="19" hidden="1">#REF!</definedName>
    <definedName name="BExB83199EQQS6I5HE7WADNCK8OE" localSheetId="27" hidden="1">#REF!</definedName>
    <definedName name="BExB83199EQQS6I5HE7WADNCK8OE" localSheetId="18" hidden="1">#REF!</definedName>
    <definedName name="BExB83199EQQS6I5HE7WADNCK8OE" localSheetId="30" hidden="1">#REF!</definedName>
    <definedName name="BExB83199EQQS6I5HE7WADNCK8OE" localSheetId="4" hidden="1">#REF!</definedName>
    <definedName name="BExB83199EQQS6I5HE7WADNCK8OE" localSheetId="14" hidden="1">#REF!</definedName>
    <definedName name="BExB83199EQQS6I5HE7WADNCK8OE" localSheetId="6" hidden="1">#REF!</definedName>
    <definedName name="BExB83199EQQS6I5HE7WADNCK8OE" localSheetId="7" hidden="1">#REF!</definedName>
    <definedName name="BExB83199EQQS6I5HE7WADNCK8OE" localSheetId="8" hidden="1">#REF!</definedName>
    <definedName name="BExB83199EQQS6I5HE7WADNCK8OE" localSheetId="9" hidden="1">#REF!</definedName>
    <definedName name="BExB83199EQQS6I5HE7WADNCK8OE" localSheetId="10" hidden="1">#REF!</definedName>
    <definedName name="BExB83199EQQS6I5HE7WADNCK8OE" localSheetId="11" hidden="1">#REF!</definedName>
    <definedName name="BExB83199EQQS6I5HE7WADNCK8OE" localSheetId="12" hidden="1">#REF!</definedName>
    <definedName name="BExB83199EQQS6I5HE7WADNCK8OE" localSheetId="13" hidden="1">#REF!</definedName>
    <definedName name="BExB83199EQQS6I5HE7WADNCK8OE" localSheetId="17" hidden="1">#REF!</definedName>
    <definedName name="BExB83199EQQS6I5HE7WADNCK8OE" localSheetId="16" hidden="1">#REF!</definedName>
    <definedName name="BExB83199EQQS6I5HE7WADNCK8OE" hidden="1">#REF!</definedName>
    <definedName name="BExB8HF4UBVZKQCSRFRUQL2EE6VL" localSheetId="19" hidden="1">#REF!</definedName>
    <definedName name="BExB8HF4UBVZKQCSRFRUQL2EE6VL" localSheetId="27" hidden="1">#REF!</definedName>
    <definedName name="BExB8HF4UBVZKQCSRFRUQL2EE6VL" localSheetId="18" hidden="1">#REF!</definedName>
    <definedName name="BExB8HF4UBVZKQCSRFRUQL2EE6VL" localSheetId="30" hidden="1">#REF!</definedName>
    <definedName name="BExB8HF4UBVZKQCSRFRUQL2EE6VL" localSheetId="4" hidden="1">#REF!</definedName>
    <definedName name="BExB8HF4UBVZKQCSRFRUQL2EE6VL" localSheetId="14" hidden="1">#REF!</definedName>
    <definedName name="BExB8HF4UBVZKQCSRFRUQL2EE6VL" localSheetId="6" hidden="1">#REF!</definedName>
    <definedName name="BExB8HF4UBVZKQCSRFRUQL2EE6VL" localSheetId="7" hidden="1">#REF!</definedName>
    <definedName name="BExB8HF4UBVZKQCSRFRUQL2EE6VL" localSheetId="8" hidden="1">#REF!</definedName>
    <definedName name="BExB8HF4UBVZKQCSRFRUQL2EE6VL" localSheetId="9" hidden="1">#REF!</definedName>
    <definedName name="BExB8HF4UBVZKQCSRFRUQL2EE6VL" localSheetId="10" hidden="1">#REF!</definedName>
    <definedName name="BExB8HF4UBVZKQCSRFRUQL2EE6VL" localSheetId="11" hidden="1">#REF!</definedName>
    <definedName name="BExB8HF4UBVZKQCSRFRUQL2EE6VL" localSheetId="12" hidden="1">#REF!</definedName>
    <definedName name="BExB8HF4UBVZKQCSRFRUQL2EE6VL" localSheetId="13" hidden="1">#REF!</definedName>
    <definedName name="BExB8HF4UBVZKQCSRFRUQL2EE6VL" localSheetId="17" hidden="1">#REF!</definedName>
    <definedName name="BExB8HF4UBVZKQCSRFRUQL2EE6VL" localSheetId="16" hidden="1">#REF!</definedName>
    <definedName name="BExB8HF4UBVZKQCSRFRUQL2EE6VL" hidden="1">#REF!</definedName>
    <definedName name="BExB8HKHKZ1ORJZUYGG2M4VSCC39" localSheetId="19" hidden="1">#REF!</definedName>
    <definedName name="BExB8HKHKZ1ORJZUYGG2M4VSCC39" localSheetId="27" hidden="1">#REF!</definedName>
    <definedName name="BExB8HKHKZ1ORJZUYGG2M4VSCC39" localSheetId="18" hidden="1">#REF!</definedName>
    <definedName name="BExB8HKHKZ1ORJZUYGG2M4VSCC39" localSheetId="30" hidden="1">#REF!</definedName>
    <definedName name="BExB8HKHKZ1ORJZUYGG2M4VSCC39" localSheetId="4" hidden="1">#REF!</definedName>
    <definedName name="BExB8HKHKZ1ORJZUYGG2M4VSCC39" localSheetId="14" hidden="1">#REF!</definedName>
    <definedName name="BExB8HKHKZ1ORJZUYGG2M4VSCC39" localSheetId="6" hidden="1">#REF!</definedName>
    <definedName name="BExB8HKHKZ1ORJZUYGG2M4VSCC39" localSheetId="7" hidden="1">#REF!</definedName>
    <definedName name="BExB8HKHKZ1ORJZUYGG2M4VSCC39" localSheetId="8" hidden="1">#REF!</definedName>
    <definedName name="BExB8HKHKZ1ORJZUYGG2M4VSCC39" localSheetId="9" hidden="1">#REF!</definedName>
    <definedName name="BExB8HKHKZ1ORJZUYGG2M4VSCC39" localSheetId="10" hidden="1">#REF!</definedName>
    <definedName name="BExB8HKHKZ1ORJZUYGG2M4VSCC39" localSheetId="11" hidden="1">#REF!</definedName>
    <definedName name="BExB8HKHKZ1ORJZUYGG2M4VSCC39" localSheetId="12" hidden="1">#REF!</definedName>
    <definedName name="BExB8HKHKZ1ORJZUYGG2M4VSCC39" localSheetId="13" hidden="1">#REF!</definedName>
    <definedName name="BExB8HKHKZ1ORJZUYGG2M4VSCC39" localSheetId="17" hidden="1">#REF!</definedName>
    <definedName name="BExB8HKHKZ1ORJZUYGG2M4VSCC39" localSheetId="16" hidden="1">#REF!</definedName>
    <definedName name="BExB8HKHKZ1ORJZUYGG2M4VSCC39" hidden="1">#REF!</definedName>
    <definedName name="BExB8HV9YUS1Q77M9SNFRKDLU5HS" localSheetId="19" hidden="1">#REF!</definedName>
    <definedName name="BExB8HV9YUS1Q77M9SNFRKDLU5HS" localSheetId="27" hidden="1">#REF!</definedName>
    <definedName name="BExB8HV9YUS1Q77M9SNFRKDLU5HS" localSheetId="18" hidden="1">#REF!</definedName>
    <definedName name="BExB8HV9YUS1Q77M9SNFRKDLU5HS" localSheetId="30" hidden="1">#REF!</definedName>
    <definedName name="BExB8HV9YUS1Q77M9SNFRKDLU5HS" localSheetId="4" hidden="1">#REF!</definedName>
    <definedName name="BExB8HV9YUS1Q77M9SNFRKDLU5HS" localSheetId="14" hidden="1">#REF!</definedName>
    <definedName name="BExB8HV9YUS1Q77M9SNFRKDLU5HS" localSheetId="6" hidden="1">#REF!</definedName>
    <definedName name="BExB8HV9YUS1Q77M9SNFRKDLU5HS" localSheetId="7" hidden="1">#REF!</definedName>
    <definedName name="BExB8HV9YUS1Q77M9SNFRKDLU5HS" localSheetId="8" hidden="1">#REF!</definedName>
    <definedName name="BExB8HV9YUS1Q77M9SNFRKDLU5HS" localSheetId="9" hidden="1">#REF!</definedName>
    <definedName name="BExB8HV9YUS1Q77M9SNFRKDLU5HS" localSheetId="10" hidden="1">#REF!</definedName>
    <definedName name="BExB8HV9YUS1Q77M9SNFRKDLU5HS" localSheetId="11" hidden="1">#REF!</definedName>
    <definedName name="BExB8HV9YUS1Q77M9SNFRKDLU5HS" localSheetId="12" hidden="1">#REF!</definedName>
    <definedName name="BExB8HV9YUS1Q77M9SNFRKDLU5HS" localSheetId="13" hidden="1">#REF!</definedName>
    <definedName name="BExB8HV9YUS1Q77M9SNFRKDLU5HS" localSheetId="17" hidden="1">#REF!</definedName>
    <definedName name="BExB8HV9YUS1Q77M9SNFRKDLU5HS" localSheetId="16" hidden="1">#REF!</definedName>
    <definedName name="BExB8HV9YUS1Q77M9SNFRKDLU5HS" hidden="1">#REF!</definedName>
    <definedName name="BExB8QPH8DC5BESEVPSMBCWVN6PO" localSheetId="19" hidden="1">#REF!</definedName>
    <definedName name="BExB8QPH8DC5BESEVPSMBCWVN6PO" localSheetId="27" hidden="1">#REF!</definedName>
    <definedName name="BExB8QPH8DC5BESEVPSMBCWVN6PO" localSheetId="18" hidden="1">#REF!</definedName>
    <definedName name="BExB8QPH8DC5BESEVPSMBCWVN6PO" localSheetId="30" hidden="1">#REF!</definedName>
    <definedName name="BExB8QPH8DC5BESEVPSMBCWVN6PO" localSheetId="4" hidden="1">#REF!</definedName>
    <definedName name="BExB8QPH8DC5BESEVPSMBCWVN6PO" localSheetId="14" hidden="1">#REF!</definedName>
    <definedName name="BExB8QPH8DC5BESEVPSMBCWVN6PO" localSheetId="6" hidden="1">#REF!</definedName>
    <definedName name="BExB8QPH8DC5BESEVPSMBCWVN6PO" localSheetId="7" hidden="1">#REF!</definedName>
    <definedName name="BExB8QPH8DC5BESEVPSMBCWVN6PO" localSheetId="8" hidden="1">#REF!</definedName>
    <definedName name="BExB8QPH8DC5BESEVPSMBCWVN6PO" localSheetId="9" hidden="1">#REF!</definedName>
    <definedName name="BExB8QPH8DC5BESEVPSMBCWVN6PO" localSheetId="10" hidden="1">#REF!</definedName>
    <definedName name="BExB8QPH8DC5BESEVPSMBCWVN6PO" localSheetId="11" hidden="1">#REF!</definedName>
    <definedName name="BExB8QPH8DC5BESEVPSMBCWVN6PO" localSheetId="12" hidden="1">#REF!</definedName>
    <definedName name="BExB8QPH8DC5BESEVPSMBCWVN6PO" localSheetId="13" hidden="1">#REF!</definedName>
    <definedName name="BExB8QPH8DC5BESEVPSMBCWVN6PO" localSheetId="17" hidden="1">#REF!</definedName>
    <definedName name="BExB8QPH8DC5BESEVPSMBCWVN6PO" localSheetId="16" hidden="1">#REF!</definedName>
    <definedName name="BExB8QPH8DC5BESEVPSMBCWVN6PO" hidden="1">#REF!</definedName>
    <definedName name="BExB8U5N0D85YR8APKN3PPKG0FWP" localSheetId="19" hidden="1">#REF!</definedName>
    <definedName name="BExB8U5N0D85YR8APKN3PPKG0FWP" localSheetId="27" hidden="1">#REF!</definedName>
    <definedName name="BExB8U5N0D85YR8APKN3PPKG0FWP" localSheetId="18" hidden="1">#REF!</definedName>
    <definedName name="BExB8U5N0D85YR8APKN3PPKG0FWP" localSheetId="30" hidden="1">#REF!</definedName>
    <definedName name="BExB8U5N0D85YR8APKN3PPKG0FWP" localSheetId="4" hidden="1">#REF!</definedName>
    <definedName name="BExB8U5N0D85YR8APKN3PPKG0FWP" localSheetId="14" hidden="1">#REF!</definedName>
    <definedName name="BExB8U5N0D85YR8APKN3PPKG0FWP" localSheetId="6" hidden="1">#REF!</definedName>
    <definedName name="BExB8U5N0D85YR8APKN3PPKG0FWP" localSheetId="7" hidden="1">#REF!</definedName>
    <definedName name="BExB8U5N0D85YR8APKN3PPKG0FWP" localSheetId="8" hidden="1">#REF!</definedName>
    <definedName name="BExB8U5N0D85YR8APKN3PPKG0FWP" localSheetId="9" hidden="1">#REF!</definedName>
    <definedName name="BExB8U5N0D85YR8APKN3PPKG0FWP" localSheetId="10" hidden="1">#REF!</definedName>
    <definedName name="BExB8U5N0D85YR8APKN3PPKG0FWP" localSheetId="11" hidden="1">#REF!</definedName>
    <definedName name="BExB8U5N0D85YR8APKN3PPKG0FWP" localSheetId="12" hidden="1">#REF!</definedName>
    <definedName name="BExB8U5N0D85YR8APKN3PPKG0FWP" localSheetId="13" hidden="1">#REF!</definedName>
    <definedName name="BExB8U5N0D85YR8APKN3PPKG0FWP" localSheetId="17" hidden="1">#REF!</definedName>
    <definedName name="BExB8U5N0D85YR8APKN3PPKG0FWP" localSheetId="16" hidden="1">#REF!</definedName>
    <definedName name="BExB8U5N0D85YR8APKN3PPKG0FWP" hidden="1">#REF!</definedName>
    <definedName name="BExB93G413CK5DKO7925ZHSOBGIN" localSheetId="19" hidden="1">#REF!</definedName>
    <definedName name="BExB93G413CK5DKO7925ZHSOBGIN" localSheetId="27" hidden="1">#REF!</definedName>
    <definedName name="BExB93G413CK5DKO7925ZHSOBGIN" localSheetId="18" hidden="1">#REF!</definedName>
    <definedName name="BExB93G413CK5DKO7925ZHSOBGIN" localSheetId="30" hidden="1">#REF!</definedName>
    <definedName name="BExB93G413CK5DKO7925ZHSOBGIN" localSheetId="4" hidden="1">#REF!</definedName>
    <definedName name="BExB93G413CK5DKO7925ZHSOBGIN" localSheetId="14" hidden="1">#REF!</definedName>
    <definedName name="BExB93G413CK5DKO7925ZHSOBGIN" localSheetId="6" hidden="1">#REF!</definedName>
    <definedName name="BExB93G413CK5DKO7925ZHSOBGIN" localSheetId="7" hidden="1">#REF!</definedName>
    <definedName name="BExB93G413CK5DKO7925ZHSOBGIN" localSheetId="8" hidden="1">#REF!</definedName>
    <definedName name="BExB93G413CK5DKO7925ZHSOBGIN" localSheetId="9" hidden="1">#REF!</definedName>
    <definedName name="BExB93G413CK5DKO7925ZHSOBGIN" localSheetId="10" hidden="1">#REF!</definedName>
    <definedName name="BExB93G413CK5DKO7925ZHSOBGIN" localSheetId="11" hidden="1">#REF!</definedName>
    <definedName name="BExB93G413CK5DKO7925ZHSOBGIN" localSheetId="12" hidden="1">#REF!</definedName>
    <definedName name="BExB93G413CK5DKO7925ZHSOBGIN" localSheetId="13" hidden="1">#REF!</definedName>
    <definedName name="BExB93G413CK5DKO7925ZHSOBGIN" localSheetId="17" hidden="1">#REF!</definedName>
    <definedName name="BExB93G413CK5DKO7925ZHSOBGIN" localSheetId="16" hidden="1">#REF!</definedName>
    <definedName name="BExB93G413CK5DKO7925ZHSOBGIN" hidden="1">#REF!</definedName>
    <definedName name="BExB96LBXL1JW5A4PP93UJ9UDLKZ" localSheetId="19" hidden="1">#REF!</definedName>
    <definedName name="BExB96LBXL1JW5A4PP93UJ9UDLKZ" localSheetId="27" hidden="1">#REF!</definedName>
    <definedName name="BExB96LBXL1JW5A4PP93UJ9UDLKZ" localSheetId="18" hidden="1">#REF!</definedName>
    <definedName name="BExB96LBXL1JW5A4PP93UJ9UDLKZ" localSheetId="30" hidden="1">#REF!</definedName>
    <definedName name="BExB96LBXL1JW5A4PP93UJ9UDLKZ" localSheetId="4" hidden="1">#REF!</definedName>
    <definedName name="BExB96LBXL1JW5A4PP93UJ9UDLKZ" localSheetId="14" hidden="1">#REF!</definedName>
    <definedName name="BExB96LBXL1JW5A4PP93UJ9UDLKZ" localSheetId="6" hidden="1">#REF!</definedName>
    <definedName name="BExB96LBXL1JW5A4PP93UJ9UDLKZ" localSheetId="7" hidden="1">#REF!</definedName>
    <definedName name="BExB96LBXL1JW5A4PP93UJ9UDLKZ" localSheetId="8" hidden="1">#REF!</definedName>
    <definedName name="BExB96LBXL1JW5A4PP93UJ9UDLKZ" localSheetId="9" hidden="1">#REF!</definedName>
    <definedName name="BExB96LBXL1JW5A4PP93UJ9UDLKZ" localSheetId="10" hidden="1">#REF!</definedName>
    <definedName name="BExB96LBXL1JW5A4PP93UJ9UDLKZ" localSheetId="11" hidden="1">#REF!</definedName>
    <definedName name="BExB96LBXL1JW5A4PP93UJ9UDLKZ" localSheetId="12" hidden="1">#REF!</definedName>
    <definedName name="BExB96LBXL1JW5A4PP93UJ9UDLKZ" localSheetId="13" hidden="1">#REF!</definedName>
    <definedName name="BExB96LBXL1JW5A4PP93UJ9UDLKZ" localSheetId="17" hidden="1">#REF!</definedName>
    <definedName name="BExB96LBXL1JW5A4PP93UJ9UDLKZ" localSheetId="16" hidden="1">#REF!</definedName>
    <definedName name="BExB96LBXL1JW5A4PP93UJ9UDLKZ" hidden="1">#REF!</definedName>
    <definedName name="BExB9DHI5I2TJ2LXYPM98EE81L27" localSheetId="19" hidden="1">#REF!</definedName>
    <definedName name="BExB9DHI5I2TJ2LXYPM98EE81L27" localSheetId="27" hidden="1">#REF!</definedName>
    <definedName name="BExB9DHI5I2TJ2LXYPM98EE81L27" localSheetId="18" hidden="1">#REF!</definedName>
    <definedName name="BExB9DHI5I2TJ2LXYPM98EE81L27" localSheetId="30" hidden="1">#REF!</definedName>
    <definedName name="BExB9DHI5I2TJ2LXYPM98EE81L27" localSheetId="4" hidden="1">#REF!</definedName>
    <definedName name="BExB9DHI5I2TJ2LXYPM98EE81L27" localSheetId="14" hidden="1">#REF!</definedName>
    <definedName name="BExB9DHI5I2TJ2LXYPM98EE81L27" localSheetId="6" hidden="1">#REF!</definedName>
    <definedName name="BExB9DHI5I2TJ2LXYPM98EE81L27" localSheetId="7" hidden="1">#REF!</definedName>
    <definedName name="BExB9DHI5I2TJ2LXYPM98EE81L27" localSheetId="8" hidden="1">#REF!</definedName>
    <definedName name="BExB9DHI5I2TJ2LXYPM98EE81L27" localSheetId="9" hidden="1">#REF!</definedName>
    <definedName name="BExB9DHI5I2TJ2LXYPM98EE81L27" localSheetId="10" hidden="1">#REF!</definedName>
    <definedName name="BExB9DHI5I2TJ2LXYPM98EE81L27" localSheetId="11" hidden="1">#REF!</definedName>
    <definedName name="BExB9DHI5I2TJ2LXYPM98EE81L27" localSheetId="12" hidden="1">#REF!</definedName>
    <definedName name="BExB9DHI5I2TJ2LXYPM98EE81L27" localSheetId="13" hidden="1">#REF!</definedName>
    <definedName name="BExB9DHI5I2TJ2LXYPM98EE81L27" localSheetId="17" hidden="1">#REF!</definedName>
    <definedName name="BExB9DHI5I2TJ2LXYPM98EE81L27" localSheetId="16" hidden="1">#REF!</definedName>
    <definedName name="BExB9DHI5I2TJ2LXYPM98EE81L27" hidden="1">#REF!</definedName>
    <definedName name="BExB9G6LZG5OQUY0GZLHX066V3D4" localSheetId="19" hidden="1">#REF!</definedName>
    <definedName name="BExB9G6LZG5OQUY0GZLHX066V3D4" localSheetId="27" hidden="1">#REF!</definedName>
    <definedName name="BExB9G6LZG5OQUY0GZLHX066V3D4" localSheetId="18" hidden="1">#REF!</definedName>
    <definedName name="BExB9G6LZG5OQUY0GZLHX066V3D4" localSheetId="30" hidden="1">#REF!</definedName>
    <definedName name="BExB9G6LZG5OQUY0GZLHX066V3D4" localSheetId="4" hidden="1">#REF!</definedName>
    <definedName name="BExB9G6LZG5OQUY0GZLHX066V3D4" localSheetId="14" hidden="1">#REF!</definedName>
    <definedName name="BExB9G6LZG5OQUY0GZLHX066V3D4" localSheetId="6" hidden="1">#REF!</definedName>
    <definedName name="BExB9G6LZG5OQUY0GZLHX066V3D4" localSheetId="7" hidden="1">#REF!</definedName>
    <definedName name="BExB9G6LZG5OQUY0GZLHX066V3D4" localSheetId="8" hidden="1">#REF!</definedName>
    <definedName name="BExB9G6LZG5OQUY0GZLHX066V3D4" localSheetId="9" hidden="1">#REF!</definedName>
    <definedName name="BExB9G6LZG5OQUY0GZLHX066V3D4" localSheetId="10" hidden="1">#REF!</definedName>
    <definedName name="BExB9G6LZG5OQUY0GZLHX066V3D4" localSheetId="11" hidden="1">#REF!</definedName>
    <definedName name="BExB9G6LZG5OQUY0GZLHX066V3D4" localSheetId="12" hidden="1">#REF!</definedName>
    <definedName name="BExB9G6LZG5OQUY0GZLHX066V3D4" localSheetId="13" hidden="1">#REF!</definedName>
    <definedName name="BExB9G6LZG5OQUY0GZLHX066V3D4" localSheetId="17" hidden="1">#REF!</definedName>
    <definedName name="BExB9G6LZG5OQUY0GZLHX066V3D4" localSheetId="16" hidden="1">#REF!</definedName>
    <definedName name="BExB9G6LZG5OQUY0GZLHX066V3D4" hidden="1">#REF!</definedName>
    <definedName name="BExB9IFG9FW3RQUDIMDFKIYDB4HE" localSheetId="19" hidden="1">#REF!</definedName>
    <definedName name="BExB9IFG9FW3RQUDIMDFKIYDB4HE" localSheetId="27" hidden="1">#REF!</definedName>
    <definedName name="BExB9IFG9FW3RQUDIMDFKIYDB4HE" localSheetId="18" hidden="1">#REF!</definedName>
    <definedName name="BExB9IFG9FW3RQUDIMDFKIYDB4HE" localSheetId="30" hidden="1">#REF!</definedName>
    <definedName name="BExB9IFG9FW3RQUDIMDFKIYDB4HE" localSheetId="4" hidden="1">#REF!</definedName>
    <definedName name="BExB9IFG9FW3RQUDIMDFKIYDB4HE" localSheetId="14" hidden="1">#REF!</definedName>
    <definedName name="BExB9IFG9FW3RQUDIMDFKIYDB4HE" localSheetId="6" hidden="1">#REF!</definedName>
    <definedName name="BExB9IFG9FW3RQUDIMDFKIYDB4HE" localSheetId="7" hidden="1">#REF!</definedName>
    <definedName name="BExB9IFG9FW3RQUDIMDFKIYDB4HE" localSheetId="8" hidden="1">#REF!</definedName>
    <definedName name="BExB9IFG9FW3RQUDIMDFKIYDB4HE" localSheetId="9" hidden="1">#REF!</definedName>
    <definedName name="BExB9IFG9FW3RQUDIMDFKIYDB4HE" localSheetId="10" hidden="1">#REF!</definedName>
    <definedName name="BExB9IFG9FW3RQUDIMDFKIYDB4HE" localSheetId="11" hidden="1">#REF!</definedName>
    <definedName name="BExB9IFG9FW3RQUDIMDFKIYDB4HE" localSheetId="12" hidden="1">#REF!</definedName>
    <definedName name="BExB9IFG9FW3RQUDIMDFKIYDB4HE" localSheetId="13" hidden="1">#REF!</definedName>
    <definedName name="BExB9IFG9FW3RQUDIMDFKIYDB4HE" localSheetId="17" hidden="1">#REF!</definedName>
    <definedName name="BExB9IFG9FW3RQUDIMDFKIYDB4HE" localSheetId="16" hidden="1">#REF!</definedName>
    <definedName name="BExB9IFG9FW3RQUDIMDFKIYDB4HE" hidden="1">#REF!</definedName>
    <definedName name="BExB9NDIZ7LGMTL8351GRA6VK2K0" localSheetId="19" hidden="1">#REF!</definedName>
    <definedName name="BExB9NDIZ7LGMTL8351GRA6VK2K0" localSheetId="27" hidden="1">#REF!</definedName>
    <definedName name="BExB9NDIZ7LGMTL8351GRA6VK2K0" localSheetId="18" hidden="1">#REF!</definedName>
    <definedName name="BExB9NDIZ7LGMTL8351GRA6VK2K0" localSheetId="30" hidden="1">#REF!</definedName>
    <definedName name="BExB9NDIZ7LGMTL8351GRA6VK2K0" localSheetId="4" hidden="1">#REF!</definedName>
    <definedName name="BExB9NDIZ7LGMTL8351GRA6VK2K0" localSheetId="14" hidden="1">#REF!</definedName>
    <definedName name="BExB9NDIZ7LGMTL8351GRA6VK2K0" localSheetId="6" hidden="1">#REF!</definedName>
    <definedName name="BExB9NDIZ7LGMTL8351GRA6VK2K0" localSheetId="7" hidden="1">#REF!</definedName>
    <definedName name="BExB9NDIZ7LGMTL8351GRA6VK2K0" localSheetId="8" hidden="1">#REF!</definedName>
    <definedName name="BExB9NDIZ7LGMTL8351GRA6VK2K0" localSheetId="9" hidden="1">#REF!</definedName>
    <definedName name="BExB9NDIZ7LGMTL8351GRA6VK2K0" localSheetId="10" hidden="1">#REF!</definedName>
    <definedName name="BExB9NDIZ7LGMTL8351GRA6VK2K0" localSheetId="11" hidden="1">#REF!</definedName>
    <definedName name="BExB9NDIZ7LGMTL8351GRA6VK2K0" localSheetId="12" hidden="1">#REF!</definedName>
    <definedName name="BExB9NDIZ7LGMTL8351GRA6VK2K0" localSheetId="13" hidden="1">#REF!</definedName>
    <definedName name="BExB9NDIZ7LGMTL8351GRA6VK2K0" localSheetId="17" hidden="1">#REF!</definedName>
    <definedName name="BExB9NDIZ7LGMTL8351GRA6VK2K0" localSheetId="16" hidden="1">#REF!</definedName>
    <definedName name="BExB9NDIZ7LGMTL8351GRA6VK2K0" hidden="1">#REF!</definedName>
    <definedName name="BExB9Q2MZZHBGW8QQKVEYIMJBPIE" localSheetId="19" hidden="1">#REF!</definedName>
    <definedName name="BExB9Q2MZZHBGW8QQKVEYIMJBPIE" localSheetId="27" hidden="1">#REF!</definedName>
    <definedName name="BExB9Q2MZZHBGW8QQKVEYIMJBPIE" localSheetId="18" hidden="1">#REF!</definedName>
    <definedName name="BExB9Q2MZZHBGW8QQKVEYIMJBPIE" localSheetId="30" hidden="1">#REF!</definedName>
    <definedName name="BExB9Q2MZZHBGW8QQKVEYIMJBPIE" localSheetId="4" hidden="1">#REF!</definedName>
    <definedName name="BExB9Q2MZZHBGW8QQKVEYIMJBPIE" localSheetId="14" hidden="1">#REF!</definedName>
    <definedName name="BExB9Q2MZZHBGW8QQKVEYIMJBPIE" localSheetId="6" hidden="1">#REF!</definedName>
    <definedName name="BExB9Q2MZZHBGW8QQKVEYIMJBPIE" localSheetId="7" hidden="1">#REF!</definedName>
    <definedName name="BExB9Q2MZZHBGW8QQKVEYIMJBPIE" localSheetId="8" hidden="1">#REF!</definedName>
    <definedName name="BExB9Q2MZZHBGW8QQKVEYIMJBPIE" localSheetId="9" hidden="1">#REF!</definedName>
    <definedName name="BExB9Q2MZZHBGW8QQKVEYIMJBPIE" localSheetId="10" hidden="1">#REF!</definedName>
    <definedName name="BExB9Q2MZZHBGW8QQKVEYIMJBPIE" localSheetId="11" hidden="1">#REF!</definedName>
    <definedName name="BExB9Q2MZZHBGW8QQKVEYIMJBPIE" localSheetId="12" hidden="1">#REF!</definedName>
    <definedName name="BExB9Q2MZZHBGW8QQKVEYIMJBPIE" localSheetId="13" hidden="1">#REF!</definedName>
    <definedName name="BExB9Q2MZZHBGW8QQKVEYIMJBPIE" localSheetId="17" hidden="1">#REF!</definedName>
    <definedName name="BExB9Q2MZZHBGW8QQKVEYIMJBPIE" localSheetId="16" hidden="1">#REF!</definedName>
    <definedName name="BExB9Q2MZZHBGW8QQKVEYIMJBPIE" hidden="1">#REF!</definedName>
    <definedName name="BExBA1GON0EZRJ20UYPILAPLNQWM" localSheetId="19" hidden="1">#REF!</definedName>
    <definedName name="BExBA1GON0EZRJ20UYPILAPLNQWM" localSheetId="27" hidden="1">#REF!</definedName>
    <definedName name="BExBA1GON0EZRJ20UYPILAPLNQWM" localSheetId="18" hidden="1">#REF!</definedName>
    <definedName name="BExBA1GON0EZRJ20UYPILAPLNQWM" localSheetId="30" hidden="1">#REF!</definedName>
    <definedName name="BExBA1GON0EZRJ20UYPILAPLNQWM" localSheetId="4" hidden="1">#REF!</definedName>
    <definedName name="BExBA1GON0EZRJ20UYPILAPLNQWM" localSheetId="14" hidden="1">#REF!</definedName>
    <definedName name="BExBA1GON0EZRJ20UYPILAPLNQWM" localSheetId="6" hidden="1">#REF!</definedName>
    <definedName name="BExBA1GON0EZRJ20UYPILAPLNQWM" localSheetId="7" hidden="1">#REF!</definedName>
    <definedName name="BExBA1GON0EZRJ20UYPILAPLNQWM" localSheetId="8" hidden="1">#REF!</definedName>
    <definedName name="BExBA1GON0EZRJ20UYPILAPLNQWM" localSheetId="9" hidden="1">#REF!</definedName>
    <definedName name="BExBA1GON0EZRJ20UYPILAPLNQWM" localSheetId="10" hidden="1">#REF!</definedName>
    <definedName name="BExBA1GON0EZRJ20UYPILAPLNQWM" localSheetId="11" hidden="1">#REF!</definedName>
    <definedName name="BExBA1GON0EZRJ20UYPILAPLNQWM" localSheetId="12" hidden="1">#REF!</definedName>
    <definedName name="BExBA1GON0EZRJ20UYPILAPLNQWM" localSheetId="13" hidden="1">#REF!</definedName>
    <definedName name="BExBA1GON0EZRJ20UYPILAPLNQWM" localSheetId="17" hidden="1">#REF!</definedName>
    <definedName name="BExBA1GON0EZRJ20UYPILAPLNQWM" localSheetId="16" hidden="1">#REF!</definedName>
    <definedName name="BExBA1GON0EZRJ20UYPILAPLNQWM" hidden="1">#REF!</definedName>
    <definedName name="BExBA525BALJ5HMTDMMSM5WWJ1YW" localSheetId="19" hidden="1">#REF!</definedName>
    <definedName name="BExBA525BALJ5HMTDMMSM5WWJ1YW" localSheetId="27" hidden="1">#REF!</definedName>
    <definedName name="BExBA525BALJ5HMTDMMSM5WWJ1YW" localSheetId="18" hidden="1">#REF!</definedName>
    <definedName name="BExBA525BALJ5HMTDMMSM5WWJ1YW" localSheetId="30" hidden="1">#REF!</definedName>
    <definedName name="BExBA525BALJ5HMTDMMSM5WWJ1YW" localSheetId="4" hidden="1">#REF!</definedName>
    <definedName name="BExBA525BALJ5HMTDMMSM5WWJ1YW" localSheetId="14" hidden="1">#REF!</definedName>
    <definedName name="BExBA525BALJ5HMTDMMSM5WWJ1YW" localSheetId="6" hidden="1">#REF!</definedName>
    <definedName name="BExBA525BALJ5HMTDMMSM5WWJ1YW" localSheetId="7" hidden="1">#REF!</definedName>
    <definedName name="BExBA525BALJ5HMTDMMSM5WWJ1YW" localSheetId="8" hidden="1">#REF!</definedName>
    <definedName name="BExBA525BALJ5HMTDMMSM5WWJ1YW" localSheetId="9" hidden="1">#REF!</definedName>
    <definedName name="BExBA525BALJ5HMTDMMSM5WWJ1YW" localSheetId="10" hidden="1">#REF!</definedName>
    <definedName name="BExBA525BALJ5HMTDMMSM5WWJ1YW" localSheetId="11" hidden="1">#REF!</definedName>
    <definedName name="BExBA525BALJ5HMTDMMSM5WWJ1YW" localSheetId="12" hidden="1">#REF!</definedName>
    <definedName name="BExBA525BALJ5HMTDMMSM5WWJ1YW" localSheetId="13" hidden="1">#REF!</definedName>
    <definedName name="BExBA525BALJ5HMTDMMSM5WWJ1YW" localSheetId="17" hidden="1">#REF!</definedName>
    <definedName name="BExBA525BALJ5HMTDMMSM5WWJ1YW" localSheetId="16" hidden="1">#REF!</definedName>
    <definedName name="BExBA525BALJ5HMTDMMSM5WWJ1YW" hidden="1">#REF!</definedName>
    <definedName name="BExBA69ASGYRZW1G1DYIS9QRRTBN" localSheetId="19" hidden="1">#REF!</definedName>
    <definedName name="BExBA69ASGYRZW1G1DYIS9QRRTBN" localSheetId="27" hidden="1">#REF!</definedName>
    <definedName name="BExBA69ASGYRZW1G1DYIS9QRRTBN" localSheetId="18" hidden="1">#REF!</definedName>
    <definedName name="BExBA69ASGYRZW1G1DYIS9QRRTBN" localSheetId="30" hidden="1">#REF!</definedName>
    <definedName name="BExBA69ASGYRZW1G1DYIS9QRRTBN" localSheetId="4" hidden="1">#REF!</definedName>
    <definedName name="BExBA69ASGYRZW1G1DYIS9QRRTBN" localSheetId="14" hidden="1">#REF!</definedName>
    <definedName name="BExBA69ASGYRZW1G1DYIS9QRRTBN" localSheetId="6" hidden="1">#REF!</definedName>
    <definedName name="BExBA69ASGYRZW1G1DYIS9QRRTBN" localSheetId="7" hidden="1">#REF!</definedName>
    <definedName name="BExBA69ASGYRZW1G1DYIS9QRRTBN" localSheetId="8" hidden="1">#REF!</definedName>
    <definedName name="BExBA69ASGYRZW1G1DYIS9QRRTBN" localSheetId="9" hidden="1">#REF!</definedName>
    <definedName name="BExBA69ASGYRZW1G1DYIS9QRRTBN" localSheetId="10" hidden="1">#REF!</definedName>
    <definedName name="BExBA69ASGYRZW1G1DYIS9QRRTBN" localSheetId="11" hidden="1">#REF!</definedName>
    <definedName name="BExBA69ASGYRZW1G1DYIS9QRRTBN" localSheetId="12" hidden="1">#REF!</definedName>
    <definedName name="BExBA69ASGYRZW1G1DYIS9QRRTBN" localSheetId="13" hidden="1">#REF!</definedName>
    <definedName name="BExBA69ASGYRZW1G1DYIS9QRRTBN" localSheetId="17" hidden="1">#REF!</definedName>
    <definedName name="BExBA69ASGYRZW1G1DYIS9QRRTBN" localSheetId="16" hidden="1">#REF!</definedName>
    <definedName name="BExBA69ASGYRZW1G1DYIS9QRRTBN" hidden="1">#REF!</definedName>
    <definedName name="BExBA6K42582A14WFFWQ3Q8QQWB6" localSheetId="19" hidden="1">#REF!</definedName>
    <definedName name="BExBA6K42582A14WFFWQ3Q8QQWB6" localSheetId="27" hidden="1">#REF!</definedName>
    <definedName name="BExBA6K42582A14WFFWQ3Q8QQWB6" localSheetId="18" hidden="1">#REF!</definedName>
    <definedName name="BExBA6K42582A14WFFWQ3Q8QQWB6" localSheetId="30" hidden="1">#REF!</definedName>
    <definedName name="BExBA6K42582A14WFFWQ3Q8QQWB6" localSheetId="4" hidden="1">#REF!</definedName>
    <definedName name="BExBA6K42582A14WFFWQ3Q8QQWB6" localSheetId="14" hidden="1">#REF!</definedName>
    <definedName name="BExBA6K42582A14WFFWQ3Q8QQWB6" localSheetId="6" hidden="1">#REF!</definedName>
    <definedName name="BExBA6K42582A14WFFWQ3Q8QQWB6" localSheetId="7" hidden="1">#REF!</definedName>
    <definedName name="BExBA6K42582A14WFFWQ3Q8QQWB6" localSheetId="8" hidden="1">#REF!</definedName>
    <definedName name="BExBA6K42582A14WFFWQ3Q8QQWB6" localSheetId="9" hidden="1">#REF!</definedName>
    <definedName name="BExBA6K42582A14WFFWQ3Q8QQWB6" localSheetId="10" hidden="1">#REF!</definedName>
    <definedName name="BExBA6K42582A14WFFWQ3Q8QQWB6" localSheetId="11" hidden="1">#REF!</definedName>
    <definedName name="BExBA6K42582A14WFFWQ3Q8QQWB6" localSheetId="12" hidden="1">#REF!</definedName>
    <definedName name="BExBA6K42582A14WFFWQ3Q8QQWB6" localSheetId="13" hidden="1">#REF!</definedName>
    <definedName name="BExBA6K42582A14WFFWQ3Q8QQWB6" localSheetId="17" hidden="1">#REF!</definedName>
    <definedName name="BExBA6K42582A14WFFWQ3Q8QQWB6" localSheetId="16" hidden="1">#REF!</definedName>
    <definedName name="BExBA6K42582A14WFFWQ3Q8QQWB6" hidden="1">#REF!</definedName>
    <definedName name="BExBA8I5D4R8R2PYQ1K16TWGTOEP" localSheetId="19" hidden="1">#REF!</definedName>
    <definedName name="BExBA8I5D4R8R2PYQ1K16TWGTOEP" localSheetId="27" hidden="1">#REF!</definedName>
    <definedName name="BExBA8I5D4R8R2PYQ1K16TWGTOEP" localSheetId="18" hidden="1">#REF!</definedName>
    <definedName name="BExBA8I5D4R8R2PYQ1K16TWGTOEP" localSheetId="30" hidden="1">#REF!</definedName>
    <definedName name="BExBA8I5D4R8R2PYQ1K16TWGTOEP" localSheetId="4" hidden="1">#REF!</definedName>
    <definedName name="BExBA8I5D4R8R2PYQ1K16TWGTOEP" localSheetId="14" hidden="1">#REF!</definedName>
    <definedName name="BExBA8I5D4R8R2PYQ1K16TWGTOEP" localSheetId="6" hidden="1">#REF!</definedName>
    <definedName name="BExBA8I5D4R8R2PYQ1K16TWGTOEP" localSheetId="7" hidden="1">#REF!</definedName>
    <definedName name="BExBA8I5D4R8R2PYQ1K16TWGTOEP" localSheetId="8" hidden="1">#REF!</definedName>
    <definedName name="BExBA8I5D4R8R2PYQ1K16TWGTOEP" localSheetId="9" hidden="1">#REF!</definedName>
    <definedName name="BExBA8I5D4R8R2PYQ1K16TWGTOEP" localSheetId="10" hidden="1">#REF!</definedName>
    <definedName name="BExBA8I5D4R8R2PYQ1K16TWGTOEP" localSheetId="11" hidden="1">#REF!</definedName>
    <definedName name="BExBA8I5D4R8R2PYQ1K16TWGTOEP" localSheetId="12" hidden="1">#REF!</definedName>
    <definedName name="BExBA8I5D4R8R2PYQ1K16TWGTOEP" localSheetId="13" hidden="1">#REF!</definedName>
    <definedName name="BExBA8I5D4R8R2PYQ1K16TWGTOEP" localSheetId="17" hidden="1">#REF!</definedName>
    <definedName name="BExBA8I5D4R8R2PYQ1K16TWGTOEP" localSheetId="16" hidden="1">#REF!</definedName>
    <definedName name="BExBA8I5D4R8R2PYQ1K16TWGTOEP" hidden="1">#REF!</definedName>
    <definedName name="BExBA93PE0DGUUTA7LLSIGBIXWE5" localSheetId="19" hidden="1">#REF!</definedName>
    <definedName name="BExBA93PE0DGUUTA7LLSIGBIXWE5" localSheetId="27" hidden="1">#REF!</definedName>
    <definedName name="BExBA93PE0DGUUTA7LLSIGBIXWE5" localSheetId="18" hidden="1">#REF!</definedName>
    <definedName name="BExBA93PE0DGUUTA7LLSIGBIXWE5" localSheetId="30" hidden="1">#REF!</definedName>
    <definedName name="BExBA93PE0DGUUTA7LLSIGBIXWE5" localSheetId="4" hidden="1">#REF!</definedName>
    <definedName name="BExBA93PE0DGUUTA7LLSIGBIXWE5" localSheetId="14" hidden="1">#REF!</definedName>
    <definedName name="BExBA93PE0DGUUTA7LLSIGBIXWE5" localSheetId="6" hidden="1">#REF!</definedName>
    <definedName name="BExBA93PE0DGUUTA7LLSIGBIXWE5" localSheetId="7" hidden="1">#REF!</definedName>
    <definedName name="BExBA93PE0DGUUTA7LLSIGBIXWE5" localSheetId="8" hidden="1">#REF!</definedName>
    <definedName name="BExBA93PE0DGUUTA7LLSIGBIXWE5" localSheetId="9" hidden="1">#REF!</definedName>
    <definedName name="BExBA93PE0DGUUTA7LLSIGBIXWE5" localSheetId="10" hidden="1">#REF!</definedName>
    <definedName name="BExBA93PE0DGUUTA7LLSIGBIXWE5" localSheetId="11" hidden="1">#REF!</definedName>
    <definedName name="BExBA93PE0DGUUTA7LLSIGBIXWE5" localSheetId="12" hidden="1">#REF!</definedName>
    <definedName name="BExBA93PE0DGUUTA7LLSIGBIXWE5" localSheetId="13" hidden="1">#REF!</definedName>
    <definedName name="BExBA93PE0DGUUTA7LLSIGBIXWE5" localSheetId="17" hidden="1">#REF!</definedName>
    <definedName name="BExBA93PE0DGUUTA7LLSIGBIXWE5" localSheetId="16" hidden="1">#REF!</definedName>
    <definedName name="BExBA93PE0DGUUTA7LLSIGBIXWE5" hidden="1">#REF!</definedName>
    <definedName name="BExBABCQMR685CQ1SC8CECO7GTGB" localSheetId="19" hidden="1">#REF!</definedName>
    <definedName name="BExBABCQMR685CQ1SC8CECO7GTGB" localSheetId="27" hidden="1">#REF!</definedName>
    <definedName name="BExBABCQMR685CQ1SC8CECO7GTGB" localSheetId="18" hidden="1">#REF!</definedName>
    <definedName name="BExBABCQMR685CQ1SC8CECO7GTGB" localSheetId="30" hidden="1">#REF!</definedName>
    <definedName name="BExBABCQMR685CQ1SC8CECO7GTGB" localSheetId="4" hidden="1">#REF!</definedName>
    <definedName name="BExBABCQMR685CQ1SC8CECO7GTGB" localSheetId="14" hidden="1">#REF!</definedName>
    <definedName name="BExBABCQMR685CQ1SC8CECO7GTGB" localSheetId="6" hidden="1">#REF!</definedName>
    <definedName name="BExBABCQMR685CQ1SC8CECO7GTGB" localSheetId="7" hidden="1">#REF!</definedName>
    <definedName name="BExBABCQMR685CQ1SC8CECO7GTGB" localSheetId="8" hidden="1">#REF!</definedName>
    <definedName name="BExBABCQMR685CQ1SC8CECO7GTGB" localSheetId="9" hidden="1">#REF!</definedName>
    <definedName name="BExBABCQMR685CQ1SC8CECO7GTGB" localSheetId="10" hidden="1">#REF!</definedName>
    <definedName name="BExBABCQMR685CQ1SC8CECO7GTGB" localSheetId="11" hidden="1">#REF!</definedName>
    <definedName name="BExBABCQMR685CQ1SC8CECO7GTGB" localSheetId="12" hidden="1">#REF!</definedName>
    <definedName name="BExBABCQMR685CQ1SC8CECO7GTGB" localSheetId="13" hidden="1">#REF!</definedName>
    <definedName name="BExBABCQMR685CQ1SC8CECO7GTGB" localSheetId="17" hidden="1">#REF!</definedName>
    <definedName name="BExBABCQMR685CQ1SC8CECO7GTGB" localSheetId="16" hidden="1">#REF!</definedName>
    <definedName name="BExBABCQMR685CQ1SC8CECO7GTGB" hidden="1">#REF!</definedName>
    <definedName name="BExBAI8X0FKDQJ6YZJQDTTG4ZCWY" localSheetId="19" hidden="1">#REF!</definedName>
    <definedName name="BExBAI8X0FKDQJ6YZJQDTTG4ZCWY" localSheetId="27" hidden="1">#REF!</definedName>
    <definedName name="BExBAI8X0FKDQJ6YZJQDTTG4ZCWY" localSheetId="18" hidden="1">#REF!</definedName>
    <definedName name="BExBAI8X0FKDQJ6YZJQDTTG4ZCWY" localSheetId="30" hidden="1">#REF!</definedName>
    <definedName name="BExBAI8X0FKDQJ6YZJQDTTG4ZCWY" localSheetId="4" hidden="1">#REF!</definedName>
    <definedName name="BExBAI8X0FKDQJ6YZJQDTTG4ZCWY" localSheetId="14" hidden="1">#REF!</definedName>
    <definedName name="BExBAI8X0FKDQJ6YZJQDTTG4ZCWY" localSheetId="6" hidden="1">#REF!</definedName>
    <definedName name="BExBAI8X0FKDQJ6YZJQDTTG4ZCWY" localSheetId="7" hidden="1">#REF!</definedName>
    <definedName name="BExBAI8X0FKDQJ6YZJQDTTG4ZCWY" localSheetId="8" hidden="1">#REF!</definedName>
    <definedName name="BExBAI8X0FKDQJ6YZJQDTTG4ZCWY" localSheetId="9" hidden="1">#REF!</definedName>
    <definedName name="BExBAI8X0FKDQJ6YZJQDTTG4ZCWY" localSheetId="10" hidden="1">#REF!</definedName>
    <definedName name="BExBAI8X0FKDQJ6YZJQDTTG4ZCWY" localSheetId="11" hidden="1">#REF!</definedName>
    <definedName name="BExBAI8X0FKDQJ6YZJQDTTG4ZCWY" localSheetId="12" hidden="1">#REF!</definedName>
    <definedName name="BExBAI8X0FKDQJ6YZJQDTTG4ZCWY" localSheetId="13" hidden="1">#REF!</definedName>
    <definedName name="BExBAI8X0FKDQJ6YZJQDTTG4ZCWY" localSheetId="17" hidden="1">#REF!</definedName>
    <definedName name="BExBAI8X0FKDQJ6YZJQDTTG4ZCWY" localSheetId="16" hidden="1">#REF!</definedName>
    <definedName name="BExBAI8X0FKDQJ6YZJQDTTG4ZCWY" hidden="1">#REF!</definedName>
    <definedName name="BExBAKN7XIBAXCF9PCNVS038PCQO" localSheetId="19" hidden="1">#REF!</definedName>
    <definedName name="BExBAKN7XIBAXCF9PCNVS038PCQO" localSheetId="27" hidden="1">#REF!</definedName>
    <definedName name="BExBAKN7XIBAXCF9PCNVS038PCQO" localSheetId="18" hidden="1">#REF!</definedName>
    <definedName name="BExBAKN7XIBAXCF9PCNVS038PCQO" localSheetId="30" hidden="1">#REF!</definedName>
    <definedName name="BExBAKN7XIBAXCF9PCNVS038PCQO" localSheetId="4" hidden="1">#REF!</definedName>
    <definedName name="BExBAKN7XIBAXCF9PCNVS038PCQO" localSheetId="14" hidden="1">#REF!</definedName>
    <definedName name="BExBAKN7XIBAXCF9PCNVS038PCQO" localSheetId="6" hidden="1">#REF!</definedName>
    <definedName name="BExBAKN7XIBAXCF9PCNVS038PCQO" localSheetId="7" hidden="1">#REF!</definedName>
    <definedName name="BExBAKN7XIBAXCF9PCNVS038PCQO" localSheetId="8" hidden="1">#REF!</definedName>
    <definedName name="BExBAKN7XIBAXCF9PCNVS038PCQO" localSheetId="9" hidden="1">#REF!</definedName>
    <definedName name="BExBAKN7XIBAXCF9PCNVS038PCQO" localSheetId="10" hidden="1">#REF!</definedName>
    <definedName name="BExBAKN7XIBAXCF9PCNVS038PCQO" localSheetId="11" hidden="1">#REF!</definedName>
    <definedName name="BExBAKN7XIBAXCF9PCNVS038PCQO" localSheetId="12" hidden="1">#REF!</definedName>
    <definedName name="BExBAKN7XIBAXCF9PCNVS038PCQO" localSheetId="13" hidden="1">#REF!</definedName>
    <definedName name="BExBAKN7XIBAXCF9PCNVS038PCQO" localSheetId="17" hidden="1">#REF!</definedName>
    <definedName name="BExBAKN7XIBAXCF9PCNVS038PCQO" localSheetId="16" hidden="1">#REF!</definedName>
    <definedName name="BExBAKN7XIBAXCF9PCNVS038PCQO" hidden="1">#REF!</definedName>
    <definedName name="BExBAKXZ7PBW3DDKKA5MWC1ZUC7O" localSheetId="19" hidden="1">#REF!</definedName>
    <definedName name="BExBAKXZ7PBW3DDKKA5MWC1ZUC7O" localSheetId="27" hidden="1">#REF!</definedName>
    <definedName name="BExBAKXZ7PBW3DDKKA5MWC1ZUC7O" localSheetId="18" hidden="1">#REF!</definedName>
    <definedName name="BExBAKXZ7PBW3DDKKA5MWC1ZUC7O" localSheetId="30" hidden="1">#REF!</definedName>
    <definedName name="BExBAKXZ7PBW3DDKKA5MWC1ZUC7O" localSheetId="4" hidden="1">#REF!</definedName>
    <definedName name="BExBAKXZ7PBW3DDKKA5MWC1ZUC7O" localSheetId="14" hidden="1">#REF!</definedName>
    <definedName name="BExBAKXZ7PBW3DDKKA5MWC1ZUC7O" localSheetId="6" hidden="1">#REF!</definedName>
    <definedName name="BExBAKXZ7PBW3DDKKA5MWC1ZUC7O" localSheetId="7" hidden="1">#REF!</definedName>
    <definedName name="BExBAKXZ7PBW3DDKKA5MWC1ZUC7O" localSheetId="8" hidden="1">#REF!</definedName>
    <definedName name="BExBAKXZ7PBW3DDKKA5MWC1ZUC7O" localSheetId="9" hidden="1">#REF!</definedName>
    <definedName name="BExBAKXZ7PBW3DDKKA5MWC1ZUC7O" localSheetId="10" hidden="1">#REF!</definedName>
    <definedName name="BExBAKXZ7PBW3DDKKA5MWC1ZUC7O" localSheetId="11" hidden="1">#REF!</definedName>
    <definedName name="BExBAKXZ7PBW3DDKKA5MWC1ZUC7O" localSheetId="12" hidden="1">#REF!</definedName>
    <definedName name="BExBAKXZ7PBW3DDKKA5MWC1ZUC7O" localSheetId="13" hidden="1">#REF!</definedName>
    <definedName name="BExBAKXZ7PBW3DDKKA5MWC1ZUC7O" localSheetId="17" hidden="1">#REF!</definedName>
    <definedName name="BExBAKXZ7PBW3DDKKA5MWC1ZUC7O" localSheetId="16" hidden="1">#REF!</definedName>
    <definedName name="BExBAKXZ7PBW3DDKKA5MWC1ZUC7O" hidden="1">#REF!</definedName>
    <definedName name="BExBAO8NLXZXHO6KCIECSFCH3RR0" localSheetId="19" hidden="1">#REF!</definedName>
    <definedName name="BExBAO8NLXZXHO6KCIECSFCH3RR0" localSheetId="27" hidden="1">#REF!</definedName>
    <definedName name="BExBAO8NLXZXHO6KCIECSFCH3RR0" localSheetId="18" hidden="1">#REF!</definedName>
    <definedName name="BExBAO8NLXZXHO6KCIECSFCH3RR0" localSheetId="30" hidden="1">#REF!</definedName>
    <definedName name="BExBAO8NLXZXHO6KCIECSFCH3RR0" localSheetId="4" hidden="1">#REF!</definedName>
    <definedName name="BExBAO8NLXZXHO6KCIECSFCH3RR0" localSheetId="14" hidden="1">#REF!</definedName>
    <definedName name="BExBAO8NLXZXHO6KCIECSFCH3RR0" localSheetId="6" hidden="1">#REF!</definedName>
    <definedName name="BExBAO8NLXZXHO6KCIECSFCH3RR0" localSheetId="7" hidden="1">#REF!</definedName>
    <definedName name="BExBAO8NLXZXHO6KCIECSFCH3RR0" localSheetId="8" hidden="1">#REF!</definedName>
    <definedName name="BExBAO8NLXZXHO6KCIECSFCH3RR0" localSheetId="9" hidden="1">#REF!</definedName>
    <definedName name="BExBAO8NLXZXHO6KCIECSFCH3RR0" localSheetId="10" hidden="1">#REF!</definedName>
    <definedName name="BExBAO8NLXZXHO6KCIECSFCH3RR0" localSheetId="11" hidden="1">#REF!</definedName>
    <definedName name="BExBAO8NLXZXHO6KCIECSFCH3RR0" localSheetId="12" hidden="1">#REF!</definedName>
    <definedName name="BExBAO8NLXZXHO6KCIECSFCH3RR0" localSheetId="13" hidden="1">#REF!</definedName>
    <definedName name="BExBAO8NLXZXHO6KCIECSFCH3RR0" localSheetId="17" hidden="1">#REF!</definedName>
    <definedName name="BExBAO8NLXZXHO6KCIECSFCH3RR0" localSheetId="16" hidden="1">#REF!</definedName>
    <definedName name="BExBAO8NLXZXHO6KCIECSFCH3RR0" hidden="1">#REF!</definedName>
    <definedName name="BExBAOOT1KBSIEISN1ADL4RMY879" localSheetId="19" hidden="1">#REF!</definedName>
    <definedName name="BExBAOOT1KBSIEISN1ADL4RMY879" localSheetId="27" hidden="1">#REF!</definedName>
    <definedName name="BExBAOOT1KBSIEISN1ADL4RMY879" localSheetId="18" hidden="1">#REF!</definedName>
    <definedName name="BExBAOOT1KBSIEISN1ADL4RMY879" localSheetId="30" hidden="1">#REF!</definedName>
    <definedName name="BExBAOOT1KBSIEISN1ADL4RMY879" localSheetId="4" hidden="1">#REF!</definedName>
    <definedName name="BExBAOOT1KBSIEISN1ADL4RMY879" localSheetId="14" hidden="1">#REF!</definedName>
    <definedName name="BExBAOOT1KBSIEISN1ADL4RMY879" localSheetId="6" hidden="1">#REF!</definedName>
    <definedName name="BExBAOOT1KBSIEISN1ADL4RMY879" localSheetId="7" hidden="1">#REF!</definedName>
    <definedName name="BExBAOOT1KBSIEISN1ADL4RMY879" localSheetId="8" hidden="1">#REF!</definedName>
    <definedName name="BExBAOOT1KBSIEISN1ADL4RMY879" localSheetId="9" hidden="1">#REF!</definedName>
    <definedName name="BExBAOOT1KBSIEISN1ADL4RMY879" localSheetId="10" hidden="1">#REF!</definedName>
    <definedName name="BExBAOOT1KBSIEISN1ADL4RMY879" localSheetId="11" hidden="1">#REF!</definedName>
    <definedName name="BExBAOOT1KBSIEISN1ADL4RMY879" localSheetId="12" hidden="1">#REF!</definedName>
    <definedName name="BExBAOOT1KBSIEISN1ADL4RMY879" localSheetId="13" hidden="1">#REF!</definedName>
    <definedName name="BExBAOOT1KBSIEISN1ADL4RMY879" localSheetId="17" hidden="1">#REF!</definedName>
    <definedName name="BExBAOOT1KBSIEISN1ADL4RMY879" localSheetId="16" hidden="1">#REF!</definedName>
    <definedName name="BExBAOOT1KBSIEISN1ADL4RMY879" hidden="1">#REF!</definedName>
    <definedName name="BExBAVKX8Q09370X1GCZWJ4E91YJ" localSheetId="19" hidden="1">#REF!</definedName>
    <definedName name="BExBAVKX8Q09370X1GCZWJ4E91YJ" localSheetId="27" hidden="1">#REF!</definedName>
    <definedName name="BExBAVKX8Q09370X1GCZWJ4E91YJ" localSheetId="18" hidden="1">#REF!</definedName>
    <definedName name="BExBAVKX8Q09370X1GCZWJ4E91YJ" localSheetId="30" hidden="1">#REF!</definedName>
    <definedName name="BExBAVKX8Q09370X1GCZWJ4E91YJ" localSheetId="4" hidden="1">#REF!</definedName>
    <definedName name="BExBAVKX8Q09370X1GCZWJ4E91YJ" localSheetId="14" hidden="1">#REF!</definedName>
    <definedName name="BExBAVKX8Q09370X1GCZWJ4E91YJ" localSheetId="6" hidden="1">#REF!</definedName>
    <definedName name="BExBAVKX8Q09370X1GCZWJ4E91YJ" localSheetId="7" hidden="1">#REF!</definedName>
    <definedName name="BExBAVKX8Q09370X1GCZWJ4E91YJ" localSheetId="8" hidden="1">#REF!</definedName>
    <definedName name="BExBAVKX8Q09370X1GCZWJ4E91YJ" localSheetId="9" hidden="1">#REF!</definedName>
    <definedName name="BExBAVKX8Q09370X1GCZWJ4E91YJ" localSheetId="10" hidden="1">#REF!</definedName>
    <definedName name="BExBAVKX8Q09370X1GCZWJ4E91YJ" localSheetId="11" hidden="1">#REF!</definedName>
    <definedName name="BExBAVKX8Q09370X1GCZWJ4E91YJ" localSheetId="12" hidden="1">#REF!</definedName>
    <definedName name="BExBAVKX8Q09370X1GCZWJ4E91YJ" localSheetId="13" hidden="1">#REF!</definedName>
    <definedName name="BExBAVKX8Q09370X1GCZWJ4E91YJ" localSheetId="17" hidden="1">#REF!</definedName>
    <definedName name="BExBAVKX8Q09370X1GCZWJ4E91YJ" localSheetId="16" hidden="1">#REF!</definedName>
    <definedName name="BExBAVKX8Q09370X1GCZWJ4E91YJ" hidden="1">#REF!</definedName>
    <definedName name="BExBAX2X2ENJYO4QTR5VAIQ86L7B" localSheetId="19" hidden="1">#REF!</definedName>
    <definedName name="BExBAX2X2ENJYO4QTR5VAIQ86L7B" localSheetId="27" hidden="1">#REF!</definedName>
    <definedName name="BExBAX2X2ENJYO4QTR5VAIQ86L7B" localSheetId="18" hidden="1">#REF!</definedName>
    <definedName name="BExBAX2X2ENJYO4QTR5VAIQ86L7B" localSheetId="30" hidden="1">#REF!</definedName>
    <definedName name="BExBAX2X2ENJYO4QTR5VAIQ86L7B" localSheetId="4" hidden="1">#REF!</definedName>
    <definedName name="BExBAX2X2ENJYO4QTR5VAIQ86L7B" localSheetId="14" hidden="1">#REF!</definedName>
    <definedName name="BExBAX2X2ENJYO4QTR5VAIQ86L7B" localSheetId="6" hidden="1">#REF!</definedName>
    <definedName name="BExBAX2X2ENJYO4QTR5VAIQ86L7B" localSheetId="7" hidden="1">#REF!</definedName>
    <definedName name="BExBAX2X2ENJYO4QTR5VAIQ86L7B" localSheetId="8" hidden="1">#REF!</definedName>
    <definedName name="BExBAX2X2ENJYO4QTR5VAIQ86L7B" localSheetId="9" hidden="1">#REF!</definedName>
    <definedName name="BExBAX2X2ENJYO4QTR5VAIQ86L7B" localSheetId="10" hidden="1">#REF!</definedName>
    <definedName name="BExBAX2X2ENJYO4QTR5VAIQ86L7B" localSheetId="11" hidden="1">#REF!</definedName>
    <definedName name="BExBAX2X2ENJYO4QTR5VAIQ86L7B" localSheetId="12" hidden="1">#REF!</definedName>
    <definedName name="BExBAX2X2ENJYO4QTR5VAIQ86L7B" localSheetId="13" hidden="1">#REF!</definedName>
    <definedName name="BExBAX2X2ENJYO4QTR5VAIQ86L7B" localSheetId="17" hidden="1">#REF!</definedName>
    <definedName name="BExBAX2X2ENJYO4QTR5VAIQ86L7B" localSheetId="16" hidden="1">#REF!</definedName>
    <definedName name="BExBAX2X2ENJYO4QTR5VAIQ86L7B" hidden="1">#REF!</definedName>
    <definedName name="BExBAZ13D3F1DVJQ6YJ8JGUYEYJE" localSheetId="19" hidden="1">#REF!</definedName>
    <definedName name="BExBAZ13D3F1DVJQ6YJ8JGUYEYJE" localSheetId="27" hidden="1">#REF!</definedName>
    <definedName name="BExBAZ13D3F1DVJQ6YJ8JGUYEYJE" localSheetId="18" hidden="1">#REF!</definedName>
    <definedName name="BExBAZ13D3F1DVJQ6YJ8JGUYEYJE" localSheetId="30" hidden="1">#REF!</definedName>
    <definedName name="BExBAZ13D3F1DVJQ6YJ8JGUYEYJE" localSheetId="4" hidden="1">#REF!</definedName>
    <definedName name="BExBAZ13D3F1DVJQ6YJ8JGUYEYJE" localSheetId="14" hidden="1">#REF!</definedName>
    <definedName name="BExBAZ13D3F1DVJQ6YJ8JGUYEYJE" localSheetId="6" hidden="1">#REF!</definedName>
    <definedName name="BExBAZ13D3F1DVJQ6YJ8JGUYEYJE" localSheetId="7" hidden="1">#REF!</definedName>
    <definedName name="BExBAZ13D3F1DVJQ6YJ8JGUYEYJE" localSheetId="8" hidden="1">#REF!</definedName>
    <definedName name="BExBAZ13D3F1DVJQ6YJ8JGUYEYJE" localSheetId="9" hidden="1">#REF!</definedName>
    <definedName name="BExBAZ13D3F1DVJQ6YJ8JGUYEYJE" localSheetId="10" hidden="1">#REF!</definedName>
    <definedName name="BExBAZ13D3F1DVJQ6YJ8JGUYEYJE" localSheetId="11" hidden="1">#REF!</definedName>
    <definedName name="BExBAZ13D3F1DVJQ6YJ8JGUYEYJE" localSheetId="12" hidden="1">#REF!</definedName>
    <definedName name="BExBAZ13D3F1DVJQ6YJ8JGUYEYJE" localSheetId="13" hidden="1">#REF!</definedName>
    <definedName name="BExBAZ13D3F1DVJQ6YJ8JGUYEYJE" localSheetId="17" hidden="1">#REF!</definedName>
    <definedName name="BExBAZ13D3F1DVJQ6YJ8JGUYEYJE" localSheetId="16" hidden="1">#REF!</definedName>
    <definedName name="BExBAZ13D3F1DVJQ6YJ8JGUYEYJE" hidden="1">#REF!</definedName>
    <definedName name="BExBBMPCB1QOZY8WWEX4J21JDE6U" localSheetId="19" hidden="1">#REF!</definedName>
    <definedName name="BExBBMPCB1QOZY8WWEX4J21JDE6U" localSheetId="27" hidden="1">#REF!</definedName>
    <definedName name="BExBBMPCB1QOZY8WWEX4J21JDE6U" localSheetId="18" hidden="1">#REF!</definedName>
    <definedName name="BExBBMPCB1QOZY8WWEX4J21JDE6U" localSheetId="30" hidden="1">#REF!</definedName>
    <definedName name="BExBBMPCB1QOZY8WWEX4J21JDE6U" localSheetId="4" hidden="1">#REF!</definedName>
    <definedName name="BExBBMPCB1QOZY8WWEX4J21JDE6U" localSheetId="14" hidden="1">#REF!</definedName>
    <definedName name="BExBBMPCB1QOZY8WWEX4J21JDE6U" localSheetId="6" hidden="1">#REF!</definedName>
    <definedName name="BExBBMPCB1QOZY8WWEX4J21JDE6U" localSheetId="7" hidden="1">#REF!</definedName>
    <definedName name="BExBBMPCB1QOZY8WWEX4J21JDE6U" localSheetId="8" hidden="1">#REF!</definedName>
    <definedName name="BExBBMPCB1QOZY8WWEX4J21JDE6U" localSheetId="9" hidden="1">#REF!</definedName>
    <definedName name="BExBBMPCB1QOZY8WWEX4J21JDE6U" localSheetId="10" hidden="1">#REF!</definedName>
    <definedName name="BExBBMPCB1QOZY8WWEX4J21JDE6U" localSheetId="11" hidden="1">#REF!</definedName>
    <definedName name="BExBBMPCB1QOZY8WWEX4J21JDE6U" localSheetId="12" hidden="1">#REF!</definedName>
    <definedName name="BExBBMPCB1QOZY8WWEX4J21JDE6U" localSheetId="13" hidden="1">#REF!</definedName>
    <definedName name="BExBBMPCB1QOZY8WWEX4J21JDE6U" localSheetId="17" hidden="1">#REF!</definedName>
    <definedName name="BExBBMPCB1QOZY8WWEX4J21JDE6U" localSheetId="16" hidden="1">#REF!</definedName>
    <definedName name="BExBBMPCB1QOZY8WWEX4J21JDE6U" hidden="1">#REF!</definedName>
    <definedName name="BExBBU1QQWUE0YFG7O1TN0RFLSSG" localSheetId="19" hidden="1">#REF!</definedName>
    <definedName name="BExBBU1QQWUE0YFG7O1TN0RFLSSG" localSheetId="27" hidden="1">#REF!</definedName>
    <definedName name="BExBBU1QQWUE0YFG7O1TN0RFLSSG" localSheetId="18" hidden="1">#REF!</definedName>
    <definedName name="BExBBU1QQWUE0YFG7O1TN0RFLSSG" localSheetId="30" hidden="1">#REF!</definedName>
    <definedName name="BExBBU1QQWUE0YFG7O1TN0RFLSSG" localSheetId="4" hidden="1">#REF!</definedName>
    <definedName name="BExBBU1QQWUE0YFG7O1TN0RFLSSG" localSheetId="14" hidden="1">#REF!</definedName>
    <definedName name="BExBBU1QQWUE0YFG7O1TN0RFLSSG" localSheetId="6" hidden="1">#REF!</definedName>
    <definedName name="BExBBU1QQWUE0YFG7O1TN0RFLSSG" localSheetId="7" hidden="1">#REF!</definedName>
    <definedName name="BExBBU1QQWUE0YFG7O1TN0RFLSSG" localSheetId="8" hidden="1">#REF!</definedName>
    <definedName name="BExBBU1QQWUE0YFG7O1TN0RFLSSG" localSheetId="9" hidden="1">#REF!</definedName>
    <definedName name="BExBBU1QQWUE0YFG7O1TN0RFLSSG" localSheetId="10" hidden="1">#REF!</definedName>
    <definedName name="BExBBU1QQWUE0YFG7O1TN0RFLSSG" localSheetId="11" hidden="1">#REF!</definedName>
    <definedName name="BExBBU1QQWUE0YFG7O1TN0RFLSSG" localSheetId="12" hidden="1">#REF!</definedName>
    <definedName name="BExBBU1QQWUE0YFG7O1TN0RFLSSG" localSheetId="13" hidden="1">#REF!</definedName>
    <definedName name="BExBBU1QQWUE0YFG7O1TN0RFLSSG" localSheetId="17" hidden="1">#REF!</definedName>
    <definedName name="BExBBU1QQWUE0YFG7O1TN0RFLSSG" localSheetId="16" hidden="1">#REF!</definedName>
    <definedName name="BExBBU1QQWUE0YFG7O1TN0RFLSSG" hidden="1">#REF!</definedName>
    <definedName name="BExBBUCJQRR74Q7GPWDEZXYK2KJL" localSheetId="19" hidden="1">#REF!</definedName>
    <definedName name="BExBBUCJQRR74Q7GPWDEZXYK2KJL" localSheetId="27" hidden="1">#REF!</definedName>
    <definedName name="BExBBUCJQRR74Q7GPWDEZXYK2KJL" localSheetId="18" hidden="1">#REF!</definedName>
    <definedName name="BExBBUCJQRR74Q7GPWDEZXYK2KJL" localSheetId="30" hidden="1">#REF!</definedName>
    <definedName name="BExBBUCJQRR74Q7GPWDEZXYK2KJL" localSheetId="4" hidden="1">#REF!</definedName>
    <definedName name="BExBBUCJQRR74Q7GPWDEZXYK2KJL" localSheetId="14" hidden="1">#REF!</definedName>
    <definedName name="BExBBUCJQRR74Q7GPWDEZXYK2KJL" localSheetId="6" hidden="1">#REF!</definedName>
    <definedName name="BExBBUCJQRR74Q7GPWDEZXYK2KJL" localSheetId="7" hidden="1">#REF!</definedName>
    <definedName name="BExBBUCJQRR74Q7GPWDEZXYK2KJL" localSheetId="8" hidden="1">#REF!</definedName>
    <definedName name="BExBBUCJQRR74Q7GPWDEZXYK2KJL" localSheetId="9" hidden="1">#REF!</definedName>
    <definedName name="BExBBUCJQRR74Q7GPWDEZXYK2KJL" localSheetId="10" hidden="1">#REF!</definedName>
    <definedName name="BExBBUCJQRR74Q7GPWDEZXYK2KJL" localSheetId="11" hidden="1">#REF!</definedName>
    <definedName name="BExBBUCJQRR74Q7GPWDEZXYK2KJL" localSheetId="12" hidden="1">#REF!</definedName>
    <definedName name="BExBBUCJQRR74Q7GPWDEZXYK2KJL" localSheetId="13" hidden="1">#REF!</definedName>
    <definedName name="BExBBUCJQRR74Q7GPWDEZXYK2KJL" localSheetId="17" hidden="1">#REF!</definedName>
    <definedName name="BExBBUCJQRR74Q7GPWDEZXYK2KJL" localSheetId="16" hidden="1">#REF!</definedName>
    <definedName name="BExBBUCJQRR74Q7GPWDEZXYK2KJL" hidden="1">#REF!</definedName>
    <definedName name="BExBBV8XVMD9CKZY711T0BN7H3PM" localSheetId="19" hidden="1">#REF!</definedName>
    <definedName name="BExBBV8XVMD9CKZY711T0BN7H3PM" localSheetId="27" hidden="1">#REF!</definedName>
    <definedName name="BExBBV8XVMD9CKZY711T0BN7H3PM" localSheetId="18" hidden="1">#REF!</definedName>
    <definedName name="BExBBV8XVMD9CKZY711T0BN7H3PM" localSheetId="30" hidden="1">#REF!</definedName>
    <definedName name="BExBBV8XVMD9CKZY711T0BN7H3PM" localSheetId="4" hidden="1">#REF!</definedName>
    <definedName name="BExBBV8XVMD9CKZY711T0BN7H3PM" localSheetId="14" hidden="1">#REF!</definedName>
    <definedName name="BExBBV8XVMD9CKZY711T0BN7H3PM" localSheetId="6" hidden="1">#REF!</definedName>
    <definedName name="BExBBV8XVMD9CKZY711T0BN7H3PM" localSheetId="7" hidden="1">#REF!</definedName>
    <definedName name="BExBBV8XVMD9CKZY711T0BN7H3PM" localSheetId="8" hidden="1">#REF!</definedName>
    <definedName name="BExBBV8XVMD9CKZY711T0BN7H3PM" localSheetId="9" hidden="1">#REF!</definedName>
    <definedName name="BExBBV8XVMD9CKZY711T0BN7H3PM" localSheetId="10" hidden="1">#REF!</definedName>
    <definedName name="BExBBV8XVMD9CKZY711T0BN7H3PM" localSheetId="11" hidden="1">#REF!</definedName>
    <definedName name="BExBBV8XVMD9CKZY711T0BN7H3PM" localSheetId="12" hidden="1">#REF!</definedName>
    <definedName name="BExBBV8XVMD9CKZY711T0BN7H3PM" localSheetId="13" hidden="1">#REF!</definedName>
    <definedName name="BExBBV8XVMD9CKZY711T0BN7H3PM" localSheetId="17" hidden="1">#REF!</definedName>
    <definedName name="BExBBV8XVMD9CKZY711T0BN7H3PM" localSheetId="16" hidden="1">#REF!</definedName>
    <definedName name="BExBBV8XVMD9CKZY711T0BN7H3PM" hidden="1">#REF!</definedName>
    <definedName name="BExBC78HXWXHO3XAB6E8NVTBGLJS" localSheetId="19" hidden="1">#REF!</definedName>
    <definedName name="BExBC78HXWXHO3XAB6E8NVTBGLJS" localSheetId="27" hidden="1">#REF!</definedName>
    <definedName name="BExBC78HXWXHO3XAB6E8NVTBGLJS" localSheetId="18" hidden="1">#REF!</definedName>
    <definedName name="BExBC78HXWXHO3XAB6E8NVTBGLJS" localSheetId="30" hidden="1">#REF!</definedName>
    <definedName name="BExBC78HXWXHO3XAB6E8NVTBGLJS" localSheetId="4" hidden="1">#REF!</definedName>
    <definedName name="BExBC78HXWXHO3XAB6E8NVTBGLJS" localSheetId="14" hidden="1">#REF!</definedName>
    <definedName name="BExBC78HXWXHO3XAB6E8NVTBGLJS" localSheetId="6" hidden="1">#REF!</definedName>
    <definedName name="BExBC78HXWXHO3XAB6E8NVTBGLJS" localSheetId="7" hidden="1">#REF!</definedName>
    <definedName name="BExBC78HXWXHO3XAB6E8NVTBGLJS" localSheetId="8" hidden="1">#REF!</definedName>
    <definedName name="BExBC78HXWXHO3XAB6E8NVTBGLJS" localSheetId="9" hidden="1">#REF!</definedName>
    <definedName name="BExBC78HXWXHO3XAB6E8NVTBGLJS" localSheetId="10" hidden="1">#REF!</definedName>
    <definedName name="BExBC78HXWXHO3XAB6E8NVTBGLJS" localSheetId="11" hidden="1">#REF!</definedName>
    <definedName name="BExBC78HXWXHO3XAB6E8NVTBGLJS" localSheetId="12" hidden="1">#REF!</definedName>
    <definedName name="BExBC78HXWXHO3XAB6E8NVTBGLJS" localSheetId="13" hidden="1">#REF!</definedName>
    <definedName name="BExBC78HXWXHO3XAB6E8NVTBGLJS" localSheetId="17" hidden="1">#REF!</definedName>
    <definedName name="BExBC78HXWXHO3XAB6E8NVTBGLJS" localSheetId="16" hidden="1">#REF!</definedName>
    <definedName name="BExBC78HXWXHO3XAB6E8NVTBGLJS" hidden="1">#REF!</definedName>
    <definedName name="BExBCFH3SMGZ2IPHFB6BCM9O3W0H" localSheetId="19" hidden="1">#REF!</definedName>
    <definedName name="BExBCFH3SMGZ2IPHFB6BCM9O3W0H" localSheetId="27" hidden="1">#REF!</definedName>
    <definedName name="BExBCFH3SMGZ2IPHFB6BCM9O3W0H" localSheetId="18" hidden="1">#REF!</definedName>
    <definedName name="BExBCFH3SMGZ2IPHFB6BCM9O3W0H" localSheetId="30" hidden="1">#REF!</definedName>
    <definedName name="BExBCFH3SMGZ2IPHFB6BCM9O3W0H" localSheetId="4" hidden="1">#REF!</definedName>
    <definedName name="BExBCFH3SMGZ2IPHFB6BCM9O3W0H" localSheetId="14" hidden="1">#REF!</definedName>
    <definedName name="BExBCFH3SMGZ2IPHFB6BCM9O3W0H" localSheetId="6" hidden="1">#REF!</definedName>
    <definedName name="BExBCFH3SMGZ2IPHFB6BCM9O3W0H" localSheetId="7" hidden="1">#REF!</definedName>
    <definedName name="BExBCFH3SMGZ2IPHFB6BCM9O3W0H" localSheetId="8" hidden="1">#REF!</definedName>
    <definedName name="BExBCFH3SMGZ2IPHFB6BCM9O3W0H" localSheetId="9" hidden="1">#REF!</definedName>
    <definedName name="BExBCFH3SMGZ2IPHFB6BCM9O3W0H" localSheetId="10" hidden="1">#REF!</definedName>
    <definedName name="BExBCFH3SMGZ2IPHFB6BCM9O3W0H" localSheetId="11" hidden="1">#REF!</definedName>
    <definedName name="BExBCFH3SMGZ2IPHFB6BCM9O3W0H" localSheetId="12" hidden="1">#REF!</definedName>
    <definedName name="BExBCFH3SMGZ2IPHFB6BCM9O3W0H" localSheetId="13" hidden="1">#REF!</definedName>
    <definedName name="BExBCFH3SMGZ2IPHFB6BCM9O3W0H" localSheetId="17" hidden="1">#REF!</definedName>
    <definedName name="BExBCFH3SMGZ2IPHFB6BCM9O3W0H" localSheetId="16" hidden="1">#REF!</definedName>
    <definedName name="BExBCFH3SMGZ2IPHFB6BCM9O3W0H" hidden="1">#REF!</definedName>
    <definedName name="BExBCK9SCAABKOT9IP6TEPRR7YDT" localSheetId="19" hidden="1">#REF!</definedName>
    <definedName name="BExBCK9SCAABKOT9IP6TEPRR7YDT" localSheetId="27" hidden="1">#REF!</definedName>
    <definedName name="BExBCK9SCAABKOT9IP6TEPRR7YDT" localSheetId="18" hidden="1">#REF!</definedName>
    <definedName name="BExBCK9SCAABKOT9IP6TEPRR7YDT" localSheetId="30" hidden="1">#REF!</definedName>
    <definedName name="BExBCK9SCAABKOT9IP6TEPRR7YDT" localSheetId="4" hidden="1">#REF!</definedName>
    <definedName name="BExBCK9SCAABKOT9IP6TEPRR7YDT" localSheetId="14" hidden="1">#REF!</definedName>
    <definedName name="BExBCK9SCAABKOT9IP6TEPRR7YDT" localSheetId="6" hidden="1">#REF!</definedName>
    <definedName name="BExBCK9SCAABKOT9IP6TEPRR7YDT" localSheetId="7" hidden="1">#REF!</definedName>
    <definedName name="BExBCK9SCAABKOT9IP6TEPRR7YDT" localSheetId="8" hidden="1">#REF!</definedName>
    <definedName name="BExBCK9SCAABKOT9IP6TEPRR7YDT" localSheetId="9" hidden="1">#REF!</definedName>
    <definedName name="BExBCK9SCAABKOT9IP6TEPRR7YDT" localSheetId="10" hidden="1">#REF!</definedName>
    <definedName name="BExBCK9SCAABKOT9IP6TEPRR7YDT" localSheetId="11" hidden="1">#REF!</definedName>
    <definedName name="BExBCK9SCAABKOT9IP6TEPRR7YDT" localSheetId="12" hidden="1">#REF!</definedName>
    <definedName name="BExBCK9SCAABKOT9IP6TEPRR7YDT" localSheetId="13" hidden="1">#REF!</definedName>
    <definedName name="BExBCK9SCAABKOT9IP6TEPRR7YDT" localSheetId="17" hidden="1">#REF!</definedName>
    <definedName name="BExBCK9SCAABKOT9IP6TEPRR7YDT" localSheetId="16" hidden="1">#REF!</definedName>
    <definedName name="BExBCK9SCAABKOT9IP6TEPRR7YDT" hidden="1">#REF!</definedName>
    <definedName name="BExBCKKJFFT2RP50WNPKBT7X8PJ3" localSheetId="19" hidden="1">#REF!</definedName>
    <definedName name="BExBCKKJFFT2RP50WNPKBT7X8PJ3" localSheetId="18" hidden="1">#REF!</definedName>
    <definedName name="BExBCKKJFFT2RP50WNPKBT7X8PJ3" localSheetId="8" hidden="1">#REF!</definedName>
    <definedName name="BExBCKKJFFT2RP50WNPKBT7X8PJ3" localSheetId="12" hidden="1">#REF!</definedName>
    <definedName name="BExBCKKJFFT2RP50WNPKBT7X8PJ3" hidden="1">#REF!</definedName>
    <definedName name="BExBCKKJTIRKC1RZJRTK65HHLX4W" localSheetId="19" hidden="1">#REF!</definedName>
    <definedName name="BExBCKKJTIRKC1RZJRTK65HHLX4W" localSheetId="27" hidden="1">#REF!</definedName>
    <definedName name="BExBCKKJTIRKC1RZJRTK65HHLX4W" localSheetId="18" hidden="1">#REF!</definedName>
    <definedName name="BExBCKKJTIRKC1RZJRTK65HHLX4W" localSheetId="30" hidden="1">#REF!</definedName>
    <definedName name="BExBCKKJTIRKC1RZJRTK65HHLX4W" localSheetId="4" hidden="1">#REF!</definedName>
    <definedName name="BExBCKKJTIRKC1RZJRTK65HHLX4W" localSheetId="14" hidden="1">#REF!</definedName>
    <definedName name="BExBCKKJTIRKC1RZJRTK65HHLX4W" localSheetId="6" hidden="1">#REF!</definedName>
    <definedName name="BExBCKKJTIRKC1RZJRTK65HHLX4W" localSheetId="7" hidden="1">#REF!</definedName>
    <definedName name="BExBCKKJTIRKC1RZJRTK65HHLX4W" localSheetId="8" hidden="1">#REF!</definedName>
    <definedName name="BExBCKKJTIRKC1RZJRTK65HHLX4W" localSheetId="9" hidden="1">#REF!</definedName>
    <definedName name="BExBCKKJTIRKC1RZJRTK65HHLX4W" localSheetId="10" hidden="1">#REF!</definedName>
    <definedName name="BExBCKKJTIRKC1RZJRTK65HHLX4W" localSheetId="11" hidden="1">#REF!</definedName>
    <definedName name="BExBCKKJTIRKC1RZJRTK65HHLX4W" localSheetId="12" hidden="1">#REF!</definedName>
    <definedName name="BExBCKKJTIRKC1RZJRTK65HHLX4W" localSheetId="13" hidden="1">#REF!</definedName>
    <definedName name="BExBCKKJTIRKC1RZJRTK65HHLX4W" localSheetId="17" hidden="1">#REF!</definedName>
    <definedName name="BExBCKKJTIRKC1RZJRTK65HHLX4W" localSheetId="16" hidden="1">#REF!</definedName>
    <definedName name="BExBCKKJTIRKC1RZJRTK65HHLX4W" hidden="1">#REF!</definedName>
    <definedName name="BExBCLMEPAN3XXX174TU8SS0627Q" localSheetId="19" hidden="1">#REF!</definedName>
    <definedName name="BExBCLMEPAN3XXX174TU8SS0627Q" localSheetId="27" hidden="1">#REF!</definedName>
    <definedName name="BExBCLMEPAN3XXX174TU8SS0627Q" localSheetId="18" hidden="1">#REF!</definedName>
    <definedName name="BExBCLMEPAN3XXX174TU8SS0627Q" localSheetId="30" hidden="1">#REF!</definedName>
    <definedName name="BExBCLMEPAN3XXX174TU8SS0627Q" localSheetId="4" hidden="1">#REF!</definedName>
    <definedName name="BExBCLMEPAN3XXX174TU8SS0627Q" localSheetId="14" hidden="1">#REF!</definedName>
    <definedName name="BExBCLMEPAN3XXX174TU8SS0627Q" localSheetId="6" hidden="1">#REF!</definedName>
    <definedName name="BExBCLMEPAN3XXX174TU8SS0627Q" localSheetId="7" hidden="1">#REF!</definedName>
    <definedName name="BExBCLMEPAN3XXX174TU8SS0627Q" localSheetId="8" hidden="1">#REF!</definedName>
    <definedName name="BExBCLMEPAN3XXX174TU8SS0627Q" localSheetId="9" hidden="1">#REF!</definedName>
    <definedName name="BExBCLMEPAN3XXX174TU8SS0627Q" localSheetId="10" hidden="1">#REF!</definedName>
    <definedName name="BExBCLMEPAN3XXX174TU8SS0627Q" localSheetId="11" hidden="1">#REF!</definedName>
    <definedName name="BExBCLMEPAN3XXX174TU8SS0627Q" localSheetId="12" hidden="1">#REF!</definedName>
    <definedName name="BExBCLMEPAN3XXX174TU8SS0627Q" localSheetId="13" hidden="1">#REF!</definedName>
    <definedName name="BExBCLMEPAN3XXX174TU8SS0627Q" localSheetId="17" hidden="1">#REF!</definedName>
    <definedName name="BExBCLMEPAN3XXX174TU8SS0627Q" localSheetId="16" hidden="1">#REF!</definedName>
    <definedName name="BExBCLMEPAN3XXX174TU8SS0627Q" hidden="1">#REF!</definedName>
    <definedName name="BExBCRBEYR2KZ8FAQFZ2NHY13WIY" localSheetId="19" hidden="1">#REF!</definedName>
    <definedName name="BExBCRBEYR2KZ8FAQFZ2NHY13WIY" localSheetId="27" hidden="1">#REF!</definedName>
    <definedName name="BExBCRBEYR2KZ8FAQFZ2NHY13WIY" localSheetId="18" hidden="1">#REF!</definedName>
    <definedName name="BExBCRBEYR2KZ8FAQFZ2NHY13WIY" localSheetId="30" hidden="1">#REF!</definedName>
    <definedName name="BExBCRBEYR2KZ8FAQFZ2NHY13WIY" localSheetId="4" hidden="1">#REF!</definedName>
    <definedName name="BExBCRBEYR2KZ8FAQFZ2NHY13WIY" localSheetId="14" hidden="1">#REF!</definedName>
    <definedName name="BExBCRBEYR2KZ8FAQFZ2NHY13WIY" localSheetId="6" hidden="1">#REF!</definedName>
    <definedName name="BExBCRBEYR2KZ8FAQFZ2NHY13WIY" localSheetId="7" hidden="1">#REF!</definedName>
    <definedName name="BExBCRBEYR2KZ8FAQFZ2NHY13WIY" localSheetId="8" hidden="1">#REF!</definedName>
    <definedName name="BExBCRBEYR2KZ8FAQFZ2NHY13WIY" localSheetId="9" hidden="1">#REF!</definedName>
    <definedName name="BExBCRBEYR2KZ8FAQFZ2NHY13WIY" localSheetId="10" hidden="1">#REF!</definedName>
    <definedName name="BExBCRBEYR2KZ8FAQFZ2NHY13WIY" localSheetId="11" hidden="1">#REF!</definedName>
    <definedName name="BExBCRBEYR2KZ8FAQFZ2NHY13WIY" localSheetId="12" hidden="1">#REF!</definedName>
    <definedName name="BExBCRBEYR2KZ8FAQFZ2NHY13WIY" localSheetId="13" hidden="1">#REF!</definedName>
    <definedName name="BExBCRBEYR2KZ8FAQFZ2NHY13WIY" localSheetId="17" hidden="1">#REF!</definedName>
    <definedName name="BExBCRBEYR2KZ8FAQFZ2NHY13WIY" localSheetId="16" hidden="1">#REF!</definedName>
    <definedName name="BExBCRBEYR2KZ8FAQFZ2NHY13WIY" hidden="1">#REF!</definedName>
    <definedName name="BExBD4I559NXSV6J07Q343TKYMVJ" localSheetId="19" hidden="1">#REF!</definedName>
    <definedName name="BExBD4I559NXSV6J07Q343TKYMVJ" localSheetId="27" hidden="1">#REF!</definedName>
    <definedName name="BExBD4I559NXSV6J07Q343TKYMVJ" localSheetId="18" hidden="1">#REF!</definedName>
    <definedName name="BExBD4I559NXSV6J07Q343TKYMVJ" localSheetId="30" hidden="1">#REF!</definedName>
    <definedName name="BExBD4I559NXSV6J07Q343TKYMVJ" localSheetId="4" hidden="1">#REF!</definedName>
    <definedName name="BExBD4I559NXSV6J07Q343TKYMVJ" localSheetId="14" hidden="1">#REF!</definedName>
    <definedName name="BExBD4I559NXSV6J07Q343TKYMVJ" localSheetId="6" hidden="1">#REF!</definedName>
    <definedName name="BExBD4I559NXSV6J07Q343TKYMVJ" localSheetId="7" hidden="1">#REF!</definedName>
    <definedName name="BExBD4I559NXSV6J07Q343TKYMVJ" localSheetId="8" hidden="1">#REF!</definedName>
    <definedName name="BExBD4I559NXSV6J07Q343TKYMVJ" localSheetId="9" hidden="1">#REF!</definedName>
    <definedName name="BExBD4I559NXSV6J07Q343TKYMVJ" localSheetId="10" hidden="1">#REF!</definedName>
    <definedName name="BExBD4I559NXSV6J07Q343TKYMVJ" localSheetId="11" hidden="1">#REF!</definedName>
    <definedName name="BExBD4I559NXSV6J07Q343TKYMVJ" localSheetId="12" hidden="1">#REF!</definedName>
    <definedName name="BExBD4I559NXSV6J07Q343TKYMVJ" localSheetId="13" hidden="1">#REF!</definedName>
    <definedName name="BExBD4I559NXSV6J07Q343TKYMVJ" localSheetId="17" hidden="1">#REF!</definedName>
    <definedName name="BExBD4I559NXSV6J07Q343TKYMVJ" localSheetId="16" hidden="1">#REF!</definedName>
    <definedName name="BExBD4I559NXSV6J07Q343TKYMVJ" hidden="1">#REF!</definedName>
    <definedName name="BExBD9W8C0W9N6L1AFL18JP4H94W" localSheetId="19" hidden="1">#REF!</definedName>
    <definedName name="BExBD9W8C0W9N6L1AFL18JP4H94W" localSheetId="27" hidden="1">#REF!</definedName>
    <definedName name="BExBD9W8C0W9N6L1AFL18JP4H94W" localSheetId="18" hidden="1">#REF!</definedName>
    <definedName name="BExBD9W8C0W9N6L1AFL18JP4H94W" localSheetId="30" hidden="1">#REF!</definedName>
    <definedName name="BExBD9W8C0W9N6L1AFL18JP4H94W" localSheetId="4" hidden="1">#REF!</definedName>
    <definedName name="BExBD9W8C0W9N6L1AFL18JP4H94W" localSheetId="14" hidden="1">#REF!</definedName>
    <definedName name="BExBD9W8C0W9N6L1AFL18JP4H94W" localSheetId="6" hidden="1">#REF!</definedName>
    <definedName name="BExBD9W8C0W9N6L1AFL18JP4H94W" localSheetId="7" hidden="1">#REF!</definedName>
    <definedName name="BExBD9W8C0W9N6L1AFL18JP4H94W" localSheetId="8" hidden="1">#REF!</definedName>
    <definedName name="BExBD9W8C0W9N6L1AFL18JP4H94W" localSheetId="9" hidden="1">#REF!</definedName>
    <definedName name="BExBD9W8C0W9N6L1AFL18JP4H94W" localSheetId="10" hidden="1">#REF!</definedName>
    <definedName name="BExBD9W8C0W9N6L1AFL18JP4H94W" localSheetId="11" hidden="1">#REF!</definedName>
    <definedName name="BExBD9W8C0W9N6L1AFL18JP4H94W" localSheetId="12" hidden="1">#REF!</definedName>
    <definedName name="BExBD9W8C0W9N6L1AFL18JP4H94W" localSheetId="13" hidden="1">#REF!</definedName>
    <definedName name="BExBD9W8C0W9N6L1AFL18JP4H94W" localSheetId="17" hidden="1">#REF!</definedName>
    <definedName name="BExBD9W8C0W9N6L1AFL18JP4H94W" localSheetId="16" hidden="1">#REF!</definedName>
    <definedName name="BExBD9W8C0W9N6L1AFL18JP4H94W" hidden="1">#REF!</definedName>
    <definedName name="BExBDBZQLTX3OGFYGULQFK5WEZU5" localSheetId="19" hidden="1">#REF!</definedName>
    <definedName name="BExBDBZQLTX3OGFYGULQFK5WEZU5" localSheetId="27" hidden="1">#REF!</definedName>
    <definedName name="BExBDBZQLTX3OGFYGULQFK5WEZU5" localSheetId="18" hidden="1">#REF!</definedName>
    <definedName name="BExBDBZQLTX3OGFYGULQFK5WEZU5" localSheetId="30" hidden="1">#REF!</definedName>
    <definedName name="BExBDBZQLTX3OGFYGULQFK5WEZU5" localSheetId="4" hidden="1">#REF!</definedName>
    <definedName name="BExBDBZQLTX3OGFYGULQFK5WEZU5" localSheetId="14" hidden="1">#REF!</definedName>
    <definedName name="BExBDBZQLTX3OGFYGULQFK5WEZU5" localSheetId="6" hidden="1">#REF!</definedName>
    <definedName name="BExBDBZQLTX3OGFYGULQFK5WEZU5" localSheetId="7" hidden="1">#REF!</definedName>
    <definedName name="BExBDBZQLTX3OGFYGULQFK5WEZU5" localSheetId="8" hidden="1">#REF!</definedName>
    <definedName name="BExBDBZQLTX3OGFYGULQFK5WEZU5" localSheetId="9" hidden="1">#REF!</definedName>
    <definedName name="BExBDBZQLTX3OGFYGULQFK5WEZU5" localSheetId="10" hidden="1">#REF!</definedName>
    <definedName name="BExBDBZQLTX3OGFYGULQFK5WEZU5" localSheetId="11" hidden="1">#REF!</definedName>
    <definedName name="BExBDBZQLTX3OGFYGULQFK5WEZU5" localSheetId="12" hidden="1">#REF!</definedName>
    <definedName name="BExBDBZQLTX3OGFYGULQFK5WEZU5" localSheetId="13" hidden="1">#REF!</definedName>
    <definedName name="BExBDBZQLTX3OGFYGULQFK5WEZU5" localSheetId="17" hidden="1">#REF!</definedName>
    <definedName name="BExBDBZQLTX3OGFYGULQFK5WEZU5" localSheetId="16" hidden="1">#REF!</definedName>
    <definedName name="BExBDBZQLTX3OGFYGULQFK5WEZU5" hidden="1">#REF!</definedName>
    <definedName name="BExBDJS9TUEU8Z84IV59E5V4T8K6" localSheetId="19" hidden="1">#REF!</definedName>
    <definedName name="BExBDJS9TUEU8Z84IV59E5V4T8K6" localSheetId="27" hidden="1">#REF!</definedName>
    <definedName name="BExBDJS9TUEU8Z84IV59E5V4T8K6" localSheetId="18" hidden="1">#REF!</definedName>
    <definedName name="BExBDJS9TUEU8Z84IV59E5V4T8K6" localSheetId="30" hidden="1">#REF!</definedName>
    <definedName name="BExBDJS9TUEU8Z84IV59E5V4T8K6" localSheetId="4" hidden="1">#REF!</definedName>
    <definedName name="BExBDJS9TUEU8Z84IV59E5V4T8K6" localSheetId="14" hidden="1">#REF!</definedName>
    <definedName name="BExBDJS9TUEU8Z84IV59E5V4T8K6" localSheetId="6" hidden="1">#REF!</definedName>
    <definedName name="BExBDJS9TUEU8Z84IV59E5V4T8K6" localSheetId="7" hidden="1">#REF!</definedName>
    <definedName name="BExBDJS9TUEU8Z84IV59E5V4T8K6" localSheetId="8" hidden="1">#REF!</definedName>
    <definedName name="BExBDJS9TUEU8Z84IV59E5V4T8K6" localSheetId="9" hidden="1">#REF!</definedName>
    <definedName name="BExBDJS9TUEU8Z84IV59E5V4T8K6" localSheetId="10" hidden="1">#REF!</definedName>
    <definedName name="BExBDJS9TUEU8Z84IV59E5V4T8K6" localSheetId="11" hidden="1">#REF!</definedName>
    <definedName name="BExBDJS9TUEU8Z84IV59E5V4T8K6" localSheetId="12" hidden="1">#REF!</definedName>
    <definedName name="BExBDJS9TUEU8Z84IV59E5V4T8K6" localSheetId="13" hidden="1">#REF!</definedName>
    <definedName name="BExBDJS9TUEU8Z84IV59E5V4T8K6" localSheetId="17" hidden="1">#REF!</definedName>
    <definedName name="BExBDJS9TUEU8Z84IV59E5V4T8K6" localSheetId="16" hidden="1">#REF!</definedName>
    <definedName name="BExBDJS9TUEU8Z84IV59E5V4T8K6" hidden="1">#REF!</definedName>
    <definedName name="BExBDKOMSVH4XMH52CFJ3F028I9R" localSheetId="19" hidden="1">#REF!</definedName>
    <definedName name="BExBDKOMSVH4XMH52CFJ3F028I9R" localSheetId="27" hidden="1">#REF!</definedName>
    <definedName name="BExBDKOMSVH4XMH52CFJ3F028I9R" localSheetId="18" hidden="1">#REF!</definedName>
    <definedName name="BExBDKOMSVH4XMH52CFJ3F028I9R" localSheetId="30" hidden="1">#REF!</definedName>
    <definedName name="BExBDKOMSVH4XMH52CFJ3F028I9R" localSheetId="4" hidden="1">#REF!</definedName>
    <definedName name="BExBDKOMSVH4XMH52CFJ3F028I9R" localSheetId="14" hidden="1">#REF!</definedName>
    <definedName name="BExBDKOMSVH4XMH52CFJ3F028I9R" localSheetId="6" hidden="1">#REF!</definedName>
    <definedName name="BExBDKOMSVH4XMH52CFJ3F028I9R" localSheetId="7" hidden="1">#REF!</definedName>
    <definedName name="BExBDKOMSVH4XMH52CFJ3F028I9R" localSheetId="8" hidden="1">#REF!</definedName>
    <definedName name="BExBDKOMSVH4XMH52CFJ3F028I9R" localSheetId="9" hidden="1">#REF!</definedName>
    <definedName name="BExBDKOMSVH4XMH52CFJ3F028I9R" localSheetId="10" hidden="1">#REF!</definedName>
    <definedName name="BExBDKOMSVH4XMH52CFJ3F028I9R" localSheetId="11" hidden="1">#REF!</definedName>
    <definedName name="BExBDKOMSVH4XMH52CFJ3F028I9R" localSheetId="12" hidden="1">#REF!</definedName>
    <definedName name="BExBDKOMSVH4XMH52CFJ3F028I9R" localSheetId="13" hidden="1">#REF!</definedName>
    <definedName name="BExBDKOMSVH4XMH52CFJ3F028I9R" localSheetId="17" hidden="1">#REF!</definedName>
    <definedName name="BExBDKOMSVH4XMH52CFJ3F028I9R" localSheetId="16" hidden="1">#REF!</definedName>
    <definedName name="BExBDKOMSVH4XMH52CFJ3F028I9R" hidden="1">#REF!</definedName>
    <definedName name="BExBDSRXVZQ0W5WXQMP5XD00GRRL" localSheetId="19" hidden="1">#REF!</definedName>
    <definedName name="BExBDSRXVZQ0W5WXQMP5XD00GRRL" localSheetId="27" hidden="1">#REF!</definedName>
    <definedName name="BExBDSRXVZQ0W5WXQMP5XD00GRRL" localSheetId="18" hidden="1">#REF!</definedName>
    <definedName name="BExBDSRXVZQ0W5WXQMP5XD00GRRL" localSheetId="30" hidden="1">#REF!</definedName>
    <definedName name="BExBDSRXVZQ0W5WXQMP5XD00GRRL" localSheetId="4" hidden="1">#REF!</definedName>
    <definedName name="BExBDSRXVZQ0W5WXQMP5XD00GRRL" localSheetId="14" hidden="1">#REF!</definedName>
    <definedName name="BExBDSRXVZQ0W5WXQMP5XD00GRRL" localSheetId="6" hidden="1">#REF!</definedName>
    <definedName name="BExBDSRXVZQ0W5WXQMP5XD00GRRL" localSheetId="7" hidden="1">#REF!</definedName>
    <definedName name="BExBDSRXVZQ0W5WXQMP5XD00GRRL" localSheetId="8" hidden="1">#REF!</definedName>
    <definedName name="BExBDSRXVZQ0W5WXQMP5XD00GRRL" localSheetId="9" hidden="1">#REF!</definedName>
    <definedName name="BExBDSRXVZQ0W5WXQMP5XD00GRRL" localSheetId="10" hidden="1">#REF!</definedName>
    <definedName name="BExBDSRXVZQ0W5WXQMP5XD00GRRL" localSheetId="11" hidden="1">#REF!</definedName>
    <definedName name="BExBDSRXVZQ0W5WXQMP5XD00GRRL" localSheetId="12" hidden="1">#REF!</definedName>
    <definedName name="BExBDSRXVZQ0W5WXQMP5XD00GRRL" localSheetId="13" hidden="1">#REF!</definedName>
    <definedName name="BExBDSRXVZQ0W5WXQMP5XD00GRRL" localSheetId="17" hidden="1">#REF!</definedName>
    <definedName name="BExBDSRXVZQ0W5WXQMP5XD00GRRL" localSheetId="16" hidden="1">#REF!</definedName>
    <definedName name="BExBDSRXVZQ0W5WXQMP5XD00GRRL" hidden="1">#REF!</definedName>
    <definedName name="BExBDTJ0J7XEHB9OATXFF5I8FZBJ" localSheetId="19" hidden="1">#REF!</definedName>
    <definedName name="BExBDTJ0J7XEHB9OATXFF5I8FZBJ" localSheetId="27" hidden="1">#REF!</definedName>
    <definedName name="BExBDTJ0J7XEHB9OATXFF5I8FZBJ" localSheetId="18" hidden="1">#REF!</definedName>
    <definedName name="BExBDTJ0J7XEHB9OATXFF5I8FZBJ" localSheetId="30" hidden="1">#REF!</definedName>
    <definedName name="BExBDTJ0J7XEHB9OATXFF5I8FZBJ" localSheetId="4" hidden="1">#REF!</definedName>
    <definedName name="BExBDTJ0J7XEHB9OATXFF5I8FZBJ" localSheetId="14" hidden="1">#REF!</definedName>
    <definedName name="BExBDTJ0J7XEHB9OATXFF5I8FZBJ" localSheetId="6" hidden="1">#REF!</definedName>
    <definedName name="BExBDTJ0J7XEHB9OATXFF5I8FZBJ" localSheetId="7" hidden="1">#REF!</definedName>
    <definedName name="BExBDTJ0J7XEHB9OATXFF5I8FZBJ" localSheetId="8" hidden="1">#REF!</definedName>
    <definedName name="BExBDTJ0J7XEHB9OATXFF5I8FZBJ" localSheetId="9" hidden="1">#REF!</definedName>
    <definedName name="BExBDTJ0J7XEHB9OATXFF5I8FZBJ" localSheetId="10" hidden="1">#REF!</definedName>
    <definedName name="BExBDTJ0J7XEHB9OATXFF5I8FZBJ" localSheetId="11" hidden="1">#REF!</definedName>
    <definedName name="BExBDTJ0J7XEHB9OATXFF5I8FZBJ" localSheetId="12" hidden="1">#REF!</definedName>
    <definedName name="BExBDTJ0J7XEHB9OATXFF5I8FZBJ" localSheetId="13" hidden="1">#REF!</definedName>
    <definedName name="BExBDTJ0J7XEHB9OATXFF5I8FZBJ" localSheetId="17" hidden="1">#REF!</definedName>
    <definedName name="BExBDTJ0J7XEHB9OATXFF5I8FZBJ" localSheetId="16" hidden="1">#REF!</definedName>
    <definedName name="BExBDTJ0J7XEHB9OATXFF5I8FZBJ" hidden="1">#REF!</definedName>
    <definedName name="BExBDUVGK3E1J4JY9ZYTS7V14BLY" localSheetId="19" hidden="1">#REF!</definedName>
    <definedName name="BExBDUVGK3E1J4JY9ZYTS7V14BLY" localSheetId="27" hidden="1">#REF!</definedName>
    <definedName name="BExBDUVGK3E1J4JY9ZYTS7V14BLY" localSheetId="18" hidden="1">#REF!</definedName>
    <definedName name="BExBDUVGK3E1J4JY9ZYTS7V14BLY" localSheetId="30" hidden="1">#REF!</definedName>
    <definedName name="BExBDUVGK3E1J4JY9ZYTS7V14BLY" localSheetId="4" hidden="1">#REF!</definedName>
    <definedName name="BExBDUVGK3E1J4JY9ZYTS7V14BLY" localSheetId="14" hidden="1">#REF!</definedName>
    <definedName name="BExBDUVGK3E1J4JY9ZYTS7V14BLY" localSheetId="6" hidden="1">#REF!</definedName>
    <definedName name="BExBDUVGK3E1J4JY9ZYTS7V14BLY" localSheetId="7" hidden="1">#REF!</definedName>
    <definedName name="BExBDUVGK3E1J4JY9ZYTS7V14BLY" localSheetId="8" hidden="1">#REF!</definedName>
    <definedName name="BExBDUVGK3E1J4JY9ZYTS7V14BLY" localSheetId="9" hidden="1">#REF!</definedName>
    <definedName name="BExBDUVGK3E1J4JY9ZYTS7V14BLY" localSheetId="10" hidden="1">#REF!</definedName>
    <definedName name="BExBDUVGK3E1J4JY9ZYTS7V14BLY" localSheetId="11" hidden="1">#REF!</definedName>
    <definedName name="BExBDUVGK3E1J4JY9ZYTS7V14BLY" localSheetId="12" hidden="1">#REF!</definedName>
    <definedName name="BExBDUVGK3E1J4JY9ZYTS7V14BLY" localSheetId="13" hidden="1">#REF!</definedName>
    <definedName name="BExBDUVGK3E1J4JY9ZYTS7V14BLY" localSheetId="17" hidden="1">#REF!</definedName>
    <definedName name="BExBDUVGK3E1J4JY9ZYTS7V14BLY" localSheetId="16" hidden="1">#REF!</definedName>
    <definedName name="BExBDUVGK3E1J4JY9ZYTS7V14BLY" hidden="1">#REF!</definedName>
    <definedName name="BExBE0KGY14GSWOGPU4HSJRLD2UD" localSheetId="19" hidden="1">#REF!</definedName>
    <definedName name="BExBE0KGY14GSWOGPU4HSJRLD2UD" localSheetId="27" hidden="1">#REF!</definedName>
    <definedName name="BExBE0KGY14GSWOGPU4HSJRLD2UD" localSheetId="18" hidden="1">#REF!</definedName>
    <definedName name="BExBE0KGY14GSWOGPU4HSJRLD2UD" localSheetId="30" hidden="1">#REF!</definedName>
    <definedName name="BExBE0KGY14GSWOGPU4HSJRLD2UD" localSheetId="4" hidden="1">#REF!</definedName>
    <definedName name="BExBE0KGY14GSWOGPU4HSJRLD2UD" localSheetId="14" hidden="1">#REF!</definedName>
    <definedName name="BExBE0KGY14GSWOGPU4HSJRLD2UD" localSheetId="6" hidden="1">#REF!</definedName>
    <definedName name="BExBE0KGY14GSWOGPU4HSJRLD2UD" localSheetId="7" hidden="1">#REF!</definedName>
    <definedName name="BExBE0KGY14GSWOGPU4HSJRLD2UD" localSheetId="8" hidden="1">#REF!</definedName>
    <definedName name="BExBE0KGY14GSWOGPU4HSJRLD2UD" localSheetId="9" hidden="1">#REF!</definedName>
    <definedName name="BExBE0KGY14GSWOGPU4HSJRLD2UD" localSheetId="10" hidden="1">#REF!</definedName>
    <definedName name="BExBE0KGY14GSWOGPU4HSJRLD2UD" localSheetId="11" hidden="1">#REF!</definedName>
    <definedName name="BExBE0KGY14GSWOGPU4HSJRLD2UD" localSheetId="12" hidden="1">#REF!</definedName>
    <definedName name="BExBE0KGY14GSWOGPU4HSJRLD2UD" localSheetId="13" hidden="1">#REF!</definedName>
    <definedName name="BExBE0KGY14GSWOGPU4HSJRLD2UD" localSheetId="17" hidden="1">#REF!</definedName>
    <definedName name="BExBE0KGY14GSWOGPU4HSJRLD2UD" localSheetId="16" hidden="1">#REF!</definedName>
    <definedName name="BExBE0KGY14GSWOGPU4HSJRLD2UD" hidden="1">#REF!</definedName>
    <definedName name="BExBE162OSBKD30I7T1DKKPT3I9I" localSheetId="19" hidden="1">#REF!</definedName>
    <definedName name="BExBE162OSBKD30I7T1DKKPT3I9I" localSheetId="27" hidden="1">#REF!</definedName>
    <definedName name="BExBE162OSBKD30I7T1DKKPT3I9I" localSheetId="18" hidden="1">#REF!</definedName>
    <definedName name="BExBE162OSBKD30I7T1DKKPT3I9I" localSheetId="30" hidden="1">#REF!</definedName>
    <definedName name="BExBE162OSBKD30I7T1DKKPT3I9I" localSheetId="4" hidden="1">#REF!</definedName>
    <definedName name="BExBE162OSBKD30I7T1DKKPT3I9I" localSheetId="14" hidden="1">#REF!</definedName>
    <definedName name="BExBE162OSBKD30I7T1DKKPT3I9I" localSheetId="6" hidden="1">#REF!</definedName>
    <definedName name="BExBE162OSBKD30I7T1DKKPT3I9I" localSheetId="7" hidden="1">#REF!</definedName>
    <definedName name="BExBE162OSBKD30I7T1DKKPT3I9I" localSheetId="8" hidden="1">#REF!</definedName>
    <definedName name="BExBE162OSBKD30I7T1DKKPT3I9I" localSheetId="9" hidden="1">#REF!</definedName>
    <definedName name="BExBE162OSBKD30I7T1DKKPT3I9I" localSheetId="10" hidden="1">#REF!</definedName>
    <definedName name="BExBE162OSBKD30I7T1DKKPT3I9I" localSheetId="11" hidden="1">#REF!</definedName>
    <definedName name="BExBE162OSBKD30I7T1DKKPT3I9I" localSheetId="12" hidden="1">#REF!</definedName>
    <definedName name="BExBE162OSBKD30I7T1DKKPT3I9I" localSheetId="13" hidden="1">#REF!</definedName>
    <definedName name="BExBE162OSBKD30I7T1DKKPT3I9I" localSheetId="17" hidden="1">#REF!</definedName>
    <definedName name="BExBE162OSBKD30I7T1DKKPT3I9I" localSheetId="16" hidden="1">#REF!</definedName>
    <definedName name="BExBE162OSBKD30I7T1DKKPT3I9I" hidden="1">#REF!</definedName>
    <definedName name="BExBEC9ATLQZF86W1M3APSM4HEOH" localSheetId="19" hidden="1">#REF!</definedName>
    <definedName name="BExBEC9ATLQZF86W1M3APSM4HEOH" localSheetId="27" hidden="1">#REF!</definedName>
    <definedName name="BExBEC9ATLQZF86W1M3APSM4HEOH" localSheetId="18" hidden="1">#REF!</definedName>
    <definedName name="BExBEC9ATLQZF86W1M3APSM4HEOH" localSheetId="30" hidden="1">#REF!</definedName>
    <definedName name="BExBEC9ATLQZF86W1M3APSM4HEOH" localSheetId="4" hidden="1">#REF!</definedName>
    <definedName name="BExBEC9ATLQZF86W1M3APSM4HEOH" localSheetId="14" hidden="1">#REF!</definedName>
    <definedName name="BExBEC9ATLQZF86W1M3APSM4HEOH" localSheetId="6" hidden="1">#REF!</definedName>
    <definedName name="BExBEC9ATLQZF86W1M3APSM4HEOH" localSheetId="7" hidden="1">#REF!</definedName>
    <definedName name="BExBEC9ATLQZF86W1M3APSM4HEOH" localSheetId="8" hidden="1">#REF!</definedName>
    <definedName name="BExBEC9ATLQZF86W1M3APSM4HEOH" localSheetId="9" hidden="1">#REF!</definedName>
    <definedName name="BExBEC9ATLQZF86W1M3APSM4HEOH" localSheetId="10" hidden="1">#REF!</definedName>
    <definedName name="BExBEC9ATLQZF86W1M3APSM4HEOH" localSheetId="11" hidden="1">#REF!</definedName>
    <definedName name="BExBEC9ATLQZF86W1M3APSM4HEOH" localSheetId="12" hidden="1">#REF!</definedName>
    <definedName name="BExBEC9ATLQZF86W1M3APSM4HEOH" localSheetId="13" hidden="1">#REF!</definedName>
    <definedName name="BExBEC9ATLQZF86W1M3APSM4HEOH" localSheetId="17" hidden="1">#REF!</definedName>
    <definedName name="BExBEC9ATLQZF86W1M3APSM4HEOH" localSheetId="16" hidden="1">#REF!</definedName>
    <definedName name="BExBEC9ATLQZF86W1M3APSM4HEOH" hidden="1">#REF!</definedName>
    <definedName name="BExBEXU4CFCM1P5CTZ4NE14PBGDA" localSheetId="19" hidden="1">#REF!</definedName>
    <definedName name="BExBEXU4CFCM1P5CTZ4NE14PBGDA" localSheetId="27" hidden="1">#REF!</definedName>
    <definedName name="BExBEXU4CFCM1P5CTZ4NE14PBGDA" localSheetId="18" hidden="1">#REF!</definedName>
    <definedName name="BExBEXU4CFCM1P5CTZ4NE14PBGDA" localSheetId="30" hidden="1">#REF!</definedName>
    <definedName name="BExBEXU4CFCM1P5CTZ4NE14PBGDA" localSheetId="4" hidden="1">#REF!</definedName>
    <definedName name="BExBEXU4CFCM1P5CTZ4NE14PBGDA" localSheetId="14" hidden="1">#REF!</definedName>
    <definedName name="BExBEXU4CFCM1P5CTZ4NE14PBGDA" localSheetId="6" hidden="1">#REF!</definedName>
    <definedName name="BExBEXU4CFCM1P5CTZ4NE14PBGDA" localSheetId="7" hidden="1">#REF!</definedName>
    <definedName name="BExBEXU4CFCM1P5CTZ4NE14PBGDA" localSheetId="8" hidden="1">#REF!</definedName>
    <definedName name="BExBEXU4CFCM1P5CTZ4NE14PBGDA" localSheetId="9" hidden="1">#REF!</definedName>
    <definedName name="BExBEXU4CFCM1P5CTZ4NE14PBGDA" localSheetId="10" hidden="1">#REF!</definedName>
    <definedName name="BExBEXU4CFCM1P5CTZ4NE14PBGDA" localSheetId="11" hidden="1">#REF!</definedName>
    <definedName name="BExBEXU4CFCM1P5CTZ4NE14PBGDA" localSheetId="12" hidden="1">#REF!</definedName>
    <definedName name="BExBEXU4CFCM1P5CTZ4NE14PBGDA" localSheetId="13" hidden="1">#REF!</definedName>
    <definedName name="BExBEXU4CFCM1P5CTZ4NE14PBGDA" localSheetId="17" hidden="1">#REF!</definedName>
    <definedName name="BExBEXU4CFCM1P5CTZ4NE14PBGDA" localSheetId="16" hidden="1">#REF!</definedName>
    <definedName name="BExBEXU4CFCM1P5CTZ4NE14PBGDA" hidden="1">#REF!</definedName>
    <definedName name="BExBEYFQJE9YK12A6JBMRFKEC7RN" localSheetId="19" hidden="1">#REF!</definedName>
    <definedName name="BExBEYFQJE9YK12A6JBMRFKEC7RN" localSheetId="27" hidden="1">#REF!</definedName>
    <definedName name="BExBEYFQJE9YK12A6JBMRFKEC7RN" localSheetId="18" hidden="1">#REF!</definedName>
    <definedName name="BExBEYFQJE9YK12A6JBMRFKEC7RN" localSheetId="30" hidden="1">#REF!</definedName>
    <definedName name="BExBEYFQJE9YK12A6JBMRFKEC7RN" localSheetId="4" hidden="1">#REF!</definedName>
    <definedName name="BExBEYFQJE9YK12A6JBMRFKEC7RN" localSheetId="14" hidden="1">#REF!</definedName>
    <definedName name="BExBEYFQJE9YK12A6JBMRFKEC7RN" localSheetId="6" hidden="1">#REF!</definedName>
    <definedName name="BExBEYFQJE9YK12A6JBMRFKEC7RN" localSheetId="7" hidden="1">#REF!</definedName>
    <definedName name="BExBEYFQJE9YK12A6JBMRFKEC7RN" localSheetId="8" hidden="1">#REF!</definedName>
    <definedName name="BExBEYFQJE9YK12A6JBMRFKEC7RN" localSheetId="9" hidden="1">#REF!</definedName>
    <definedName name="BExBEYFQJE9YK12A6JBMRFKEC7RN" localSheetId="10" hidden="1">#REF!</definedName>
    <definedName name="BExBEYFQJE9YK12A6JBMRFKEC7RN" localSheetId="11" hidden="1">#REF!</definedName>
    <definedName name="BExBEYFQJE9YK12A6JBMRFKEC7RN" localSheetId="12" hidden="1">#REF!</definedName>
    <definedName name="BExBEYFQJE9YK12A6JBMRFKEC7RN" localSheetId="13" hidden="1">#REF!</definedName>
    <definedName name="BExBEYFQJE9YK12A6JBMRFKEC7RN" localSheetId="17" hidden="1">#REF!</definedName>
    <definedName name="BExBEYFQJE9YK12A6JBMRFKEC7RN" localSheetId="16" hidden="1">#REF!</definedName>
    <definedName name="BExBEYFQJE9YK12A6JBMRFKEC7RN" hidden="1">#REF!</definedName>
    <definedName name="BExBG1ED81J2O4A2S5F5Y3BPHMCR" localSheetId="19" hidden="1">#REF!</definedName>
    <definedName name="BExBG1ED81J2O4A2S5F5Y3BPHMCR" localSheetId="27" hidden="1">#REF!</definedName>
    <definedName name="BExBG1ED81J2O4A2S5F5Y3BPHMCR" localSheetId="18" hidden="1">#REF!</definedName>
    <definedName name="BExBG1ED81J2O4A2S5F5Y3BPHMCR" localSheetId="30" hidden="1">#REF!</definedName>
    <definedName name="BExBG1ED81J2O4A2S5F5Y3BPHMCR" localSheetId="4" hidden="1">#REF!</definedName>
    <definedName name="BExBG1ED81J2O4A2S5F5Y3BPHMCR" localSheetId="14" hidden="1">#REF!</definedName>
    <definedName name="BExBG1ED81J2O4A2S5F5Y3BPHMCR" localSheetId="6" hidden="1">#REF!</definedName>
    <definedName name="BExBG1ED81J2O4A2S5F5Y3BPHMCR" localSheetId="7" hidden="1">#REF!</definedName>
    <definedName name="BExBG1ED81J2O4A2S5F5Y3BPHMCR" localSheetId="8" hidden="1">#REF!</definedName>
    <definedName name="BExBG1ED81J2O4A2S5F5Y3BPHMCR" localSheetId="9" hidden="1">#REF!</definedName>
    <definedName name="BExBG1ED81J2O4A2S5F5Y3BPHMCR" localSheetId="10" hidden="1">#REF!</definedName>
    <definedName name="BExBG1ED81J2O4A2S5F5Y3BPHMCR" localSheetId="11" hidden="1">#REF!</definedName>
    <definedName name="BExBG1ED81J2O4A2S5F5Y3BPHMCR" localSheetId="12" hidden="1">#REF!</definedName>
    <definedName name="BExBG1ED81J2O4A2S5F5Y3BPHMCR" localSheetId="13" hidden="1">#REF!</definedName>
    <definedName name="BExBG1ED81J2O4A2S5F5Y3BPHMCR" localSheetId="17" hidden="1">#REF!</definedName>
    <definedName name="BExBG1ED81J2O4A2S5F5Y3BPHMCR" localSheetId="16" hidden="1">#REF!</definedName>
    <definedName name="BExBG1ED81J2O4A2S5F5Y3BPHMCR" hidden="1">#REF!</definedName>
    <definedName name="BExCRK0K58VDM9V35DGI6VK8C92V" localSheetId="19" hidden="1">#REF!</definedName>
    <definedName name="BExCRK0K58VDM9V35DGI6VK8C92V" localSheetId="27" hidden="1">#REF!</definedName>
    <definedName name="BExCRK0K58VDM9V35DGI6VK8C92V" localSheetId="18" hidden="1">#REF!</definedName>
    <definedName name="BExCRK0K58VDM9V35DGI6VK8C92V" localSheetId="30" hidden="1">#REF!</definedName>
    <definedName name="BExCRK0K58VDM9V35DGI6VK8C92V" localSheetId="4" hidden="1">#REF!</definedName>
    <definedName name="BExCRK0K58VDM9V35DGI6VK8C92V" localSheetId="14" hidden="1">#REF!</definedName>
    <definedName name="BExCRK0K58VDM9V35DGI6VK8C92V" localSheetId="6" hidden="1">#REF!</definedName>
    <definedName name="BExCRK0K58VDM9V35DGI6VK8C92V" localSheetId="7" hidden="1">#REF!</definedName>
    <definedName name="BExCRK0K58VDM9V35DGI6VK8C92V" localSheetId="8" hidden="1">#REF!</definedName>
    <definedName name="BExCRK0K58VDM9V35DGI6VK8C92V" localSheetId="9" hidden="1">#REF!</definedName>
    <definedName name="BExCRK0K58VDM9V35DGI6VK8C92V" localSheetId="10" hidden="1">#REF!</definedName>
    <definedName name="BExCRK0K58VDM9V35DGI6VK8C92V" localSheetId="11" hidden="1">#REF!</definedName>
    <definedName name="BExCRK0K58VDM9V35DGI6VK8C92V" localSheetId="12" hidden="1">#REF!</definedName>
    <definedName name="BExCRK0K58VDM9V35DGI6VK8C92V" localSheetId="13" hidden="1">#REF!</definedName>
    <definedName name="BExCRK0K58VDM9V35DGI6VK8C92V" localSheetId="17" hidden="1">#REF!</definedName>
    <definedName name="BExCRK0K58VDM9V35DGI6VK8C92V" localSheetId="16" hidden="1">#REF!</definedName>
    <definedName name="BExCRK0K58VDM9V35DGI6VK8C92V" hidden="1">#REF!</definedName>
    <definedName name="BExCRLIHS7466WFJ3RPIUGGXYESZ" localSheetId="19" hidden="1">#REF!</definedName>
    <definedName name="BExCRLIHS7466WFJ3RPIUGGXYESZ" localSheetId="27" hidden="1">#REF!</definedName>
    <definedName name="BExCRLIHS7466WFJ3RPIUGGXYESZ" localSheetId="18" hidden="1">#REF!</definedName>
    <definedName name="BExCRLIHS7466WFJ3RPIUGGXYESZ" localSheetId="30" hidden="1">#REF!</definedName>
    <definedName name="BExCRLIHS7466WFJ3RPIUGGXYESZ" localSheetId="4" hidden="1">#REF!</definedName>
    <definedName name="BExCRLIHS7466WFJ3RPIUGGXYESZ" localSheetId="14" hidden="1">#REF!</definedName>
    <definedName name="BExCRLIHS7466WFJ3RPIUGGXYESZ" localSheetId="6" hidden="1">#REF!</definedName>
    <definedName name="BExCRLIHS7466WFJ3RPIUGGXYESZ" localSheetId="7" hidden="1">#REF!</definedName>
    <definedName name="BExCRLIHS7466WFJ3RPIUGGXYESZ" localSheetId="8" hidden="1">#REF!</definedName>
    <definedName name="BExCRLIHS7466WFJ3RPIUGGXYESZ" localSheetId="9" hidden="1">#REF!</definedName>
    <definedName name="BExCRLIHS7466WFJ3RPIUGGXYESZ" localSheetId="10" hidden="1">#REF!</definedName>
    <definedName name="BExCRLIHS7466WFJ3RPIUGGXYESZ" localSheetId="11" hidden="1">#REF!</definedName>
    <definedName name="BExCRLIHS7466WFJ3RPIUGGXYESZ" localSheetId="12" hidden="1">#REF!</definedName>
    <definedName name="BExCRLIHS7466WFJ3RPIUGGXYESZ" localSheetId="13" hidden="1">#REF!</definedName>
    <definedName name="BExCRLIHS7466WFJ3RPIUGGXYESZ" localSheetId="17" hidden="1">#REF!</definedName>
    <definedName name="BExCRLIHS7466WFJ3RPIUGGXYESZ" localSheetId="16" hidden="1">#REF!</definedName>
    <definedName name="BExCRLIHS7466WFJ3RPIUGGXYESZ" hidden="1">#REF!</definedName>
    <definedName name="BExCRXSXMF4LHAQZHN64FXJPMVZ7" localSheetId="19" hidden="1">#REF!</definedName>
    <definedName name="BExCRXSXMF4LHAQZHN64FXJPMVZ7" localSheetId="27" hidden="1">#REF!</definedName>
    <definedName name="BExCRXSXMF4LHAQZHN64FXJPMVZ7" localSheetId="18" hidden="1">#REF!</definedName>
    <definedName name="BExCRXSXMF4LHAQZHN64FXJPMVZ7" localSheetId="30" hidden="1">#REF!</definedName>
    <definedName name="BExCRXSXMF4LHAQZHN64FXJPMVZ7" localSheetId="4" hidden="1">#REF!</definedName>
    <definedName name="BExCRXSXMF4LHAQZHN64FXJPMVZ7" localSheetId="14" hidden="1">#REF!</definedName>
    <definedName name="BExCRXSXMF4LHAQZHN64FXJPMVZ7" localSheetId="6" hidden="1">#REF!</definedName>
    <definedName name="BExCRXSXMF4LHAQZHN64FXJPMVZ7" localSheetId="7" hidden="1">#REF!</definedName>
    <definedName name="BExCRXSXMF4LHAQZHN64FXJPMVZ7" localSheetId="8" hidden="1">#REF!</definedName>
    <definedName name="BExCRXSXMF4LHAQZHN64FXJPMVZ7" localSheetId="9" hidden="1">#REF!</definedName>
    <definedName name="BExCRXSXMF4LHAQZHN64FXJPMVZ7" localSheetId="10" hidden="1">#REF!</definedName>
    <definedName name="BExCRXSXMF4LHAQZHN64FXJPMVZ7" localSheetId="11" hidden="1">#REF!</definedName>
    <definedName name="BExCRXSXMF4LHAQZHN64FXJPMVZ7" localSheetId="12" hidden="1">#REF!</definedName>
    <definedName name="BExCRXSXMF4LHAQZHN64FXJPMVZ7" localSheetId="13" hidden="1">#REF!</definedName>
    <definedName name="BExCRXSXMF4LHAQZHN64FXJPMVZ7" localSheetId="17" hidden="1">#REF!</definedName>
    <definedName name="BExCRXSXMF4LHAQZHN64FXJPMVZ7" localSheetId="16" hidden="1">#REF!</definedName>
    <definedName name="BExCRXSXMF4LHAQZHN64FXJPMVZ7" hidden="1">#REF!</definedName>
    <definedName name="BExCS1EDDUEAEWHVYXHIP9I1WCJH" localSheetId="19" hidden="1">#REF!</definedName>
    <definedName name="BExCS1EDDUEAEWHVYXHIP9I1WCJH" localSheetId="27" hidden="1">#REF!</definedName>
    <definedName name="BExCS1EDDUEAEWHVYXHIP9I1WCJH" localSheetId="18" hidden="1">#REF!</definedName>
    <definedName name="BExCS1EDDUEAEWHVYXHIP9I1WCJH" localSheetId="30" hidden="1">#REF!</definedName>
    <definedName name="BExCS1EDDUEAEWHVYXHIP9I1WCJH" localSheetId="4" hidden="1">#REF!</definedName>
    <definedName name="BExCS1EDDUEAEWHVYXHIP9I1WCJH" localSheetId="14" hidden="1">#REF!</definedName>
    <definedName name="BExCS1EDDUEAEWHVYXHIP9I1WCJH" localSheetId="6" hidden="1">#REF!</definedName>
    <definedName name="BExCS1EDDUEAEWHVYXHIP9I1WCJH" localSheetId="7" hidden="1">#REF!</definedName>
    <definedName name="BExCS1EDDUEAEWHVYXHIP9I1WCJH" localSheetId="8" hidden="1">#REF!</definedName>
    <definedName name="BExCS1EDDUEAEWHVYXHIP9I1WCJH" localSheetId="9" hidden="1">#REF!</definedName>
    <definedName name="BExCS1EDDUEAEWHVYXHIP9I1WCJH" localSheetId="10" hidden="1">#REF!</definedName>
    <definedName name="BExCS1EDDUEAEWHVYXHIP9I1WCJH" localSheetId="11" hidden="1">#REF!</definedName>
    <definedName name="BExCS1EDDUEAEWHVYXHIP9I1WCJH" localSheetId="12" hidden="1">#REF!</definedName>
    <definedName name="BExCS1EDDUEAEWHVYXHIP9I1WCJH" localSheetId="13" hidden="1">#REF!</definedName>
    <definedName name="BExCS1EDDUEAEWHVYXHIP9I1WCJH" localSheetId="17" hidden="1">#REF!</definedName>
    <definedName name="BExCS1EDDUEAEWHVYXHIP9I1WCJH" localSheetId="16" hidden="1">#REF!</definedName>
    <definedName name="BExCS1EDDUEAEWHVYXHIP9I1WCJH" hidden="1">#REF!</definedName>
    <definedName name="BExCS1P5QG0X3OTHKX07RALOE5T5" localSheetId="19" hidden="1">#REF!</definedName>
    <definedName name="BExCS1P5QG0X3OTHKX07RALOE5T5" localSheetId="27" hidden="1">#REF!</definedName>
    <definedName name="BExCS1P5QG0X3OTHKX07RALOE5T5" localSheetId="18" hidden="1">#REF!</definedName>
    <definedName name="BExCS1P5QG0X3OTHKX07RALOE5T5" localSheetId="30" hidden="1">#REF!</definedName>
    <definedName name="BExCS1P5QG0X3OTHKX07RALOE5T5" localSheetId="4" hidden="1">#REF!</definedName>
    <definedName name="BExCS1P5QG0X3OTHKX07RALOE5T5" localSheetId="14" hidden="1">#REF!</definedName>
    <definedName name="BExCS1P5QG0X3OTHKX07RALOE5T5" localSheetId="6" hidden="1">#REF!</definedName>
    <definedName name="BExCS1P5QG0X3OTHKX07RALOE5T5" localSheetId="7" hidden="1">#REF!</definedName>
    <definedName name="BExCS1P5QG0X3OTHKX07RALOE5T5" localSheetId="8" hidden="1">#REF!</definedName>
    <definedName name="BExCS1P5QG0X3OTHKX07RALOE5T5" localSheetId="9" hidden="1">#REF!</definedName>
    <definedName name="BExCS1P5QG0X3OTHKX07RALOE5T5" localSheetId="10" hidden="1">#REF!</definedName>
    <definedName name="BExCS1P5QG0X3OTHKX07RALOE5T5" localSheetId="11" hidden="1">#REF!</definedName>
    <definedName name="BExCS1P5QG0X3OTHKX07RALOE5T5" localSheetId="12" hidden="1">#REF!</definedName>
    <definedName name="BExCS1P5QG0X3OTHKX07RALOE5T5" localSheetId="13" hidden="1">#REF!</definedName>
    <definedName name="BExCS1P5QG0X3OTHKX07RALOE5T5" localSheetId="17" hidden="1">#REF!</definedName>
    <definedName name="BExCS1P5QG0X3OTHKX07RALOE5T5" localSheetId="16" hidden="1">#REF!</definedName>
    <definedName name="BExCS1P5QG0X3OTHKX07RALOE5T5" hidden="1">#REF!</definedName>
    <definedName name="BExCS7ZPMHFJ4UJDAL8CQOLSZ13B" localSheetId="19" hidden="1">#REF!</definedName>
    <definedName name="BExCS7ZPMHFJ4UJDAL8CQOLSZ13B" localSheetId="27" hidden="1">#REF!</definedName>
    <definedName name="BExCS7ZPMHFJ4UJDAL8CQOLSZ13B" localSheetId="18" hidden="1">#REF!</definedName>
    <definedName name="BExCS7ZPMHFJ4UJDAL8CQOLSZ13B" localSheetId="30" hidden="1">#REF!</definedName>
    <definedName name="BExCS7ZPMHFJ4UJDAL8CQOLSZ13B" localSheetId="4" hidden="1">#REF!</definedName>
    <definedName name="BExCS7ZPMHFJ4UJDAL8CQOLSZ13B" localSheetId="14" hidden="1">#REF!</definedName>
    <definedName name="BExCS7ZPMHFJ4UJDAL8CQOLSZ13B" localSheetId="6" hidden="1">#REF!</definedName>
    <definedName name="BExCS7ZPMHFJ4UJDAL8CQOLSZ13B" localSheetId="7" hidden="1">#REF!</definedName>
    <definedName name="BExCS7ZPMHFJ4UJDAL8CQOLSZ13B" localSheetId="8" hidden="1">#REF!</definedName>
    <definedName name="BExCS7ZPMHFJ4UJDAL8CQOLSZ13B" localSheetId="9" hidden="1">#REF!</definedName>
    <definedName name="BExCS7ZPMHFJ4UJDAL8CQOLSZ13B" localSheetId="10" hidden="1">#REF!</definedName>
    <definedName name="BExCS7ZPMHFJ4UJDAL8CQOLSZ13B" localSheetId="11" hidden="1">#REF!</definedName>
    <definedName name="BExCS7ZPMHFJ4UJDAL8CQOLSZ13B" localSheetId="12" hidden="1">#REF!</definedName>
    <definedName name="BExCS7ZPMHFJ4UJDAL8CQOLSZ13B" localSheetId="13" hidden="1">#REF!</definedName>
    <definedName name="BExCS7ZPMHFJ4UJDAL8CQOLSZ13B" localSheetId="17" hidden="1">#REF!</definedName>
    <definedName name="BExCS7ZPMHFJ4UJDAL8CQOLSZ13B" localSheetId="16" hidden="1">#REF!</definedName>
    <definedName name="BExCS7ZPMHFJ4UJDAL8CQOLSZ13B" hidden="1">#REF!</definedName>
    <definedName name="BExCS8W4NJUZH9S1CYB6XSDLEPBW" localSheetId="19" hidden="1">#REF!</definedName>
    <definedName name="BExCS8W4NJUZH9S1CYB6XSDLEPBW" localSheetId="27" hidden="1">#REF!</definedName>
    <definedName name="BExCS8W4NJUZH9S1CYB6XSDLEPBW" localSheetId="18" hidden="1">#REF!</definedName>
    <definedName name="BExCS8W4NJUZH9S1CYB6XSDLEPBW" localSheetId="30" hidden="1">#REF!</definedName>
    <definedName name="BExCS8W4NJUZH9S1CYB6XSDLEPBW" localSheetId="4" hidden="1">#REF!</definedName>
    <definedName name="BExCS8W4NJUZH9S1CYB6XSDLEPBW" localSheetId="14" hidden="1">#REF!</definedName>
    <definedName name="BExCS8W4NJUZH9S1CYB6XSDLEPBW" localSheetId="6" hidden="1">#REF!</definedName>
    <definedName name="BExCS8W4NJUZH9S1CYB6XSDLEPBW" localSheetId="7" hidden="1">#REF!</definedName>
    <definedName name="BExCS8W4NJUZH9S1CYB6XSDLEPBW" localSheetId="8" hidden="1">#REF!</definedName>
    <definedName name="BExCS8W4NJUZH9S1CYB6XSDLEPBW" localSheetId="9" hidden="1">#REF!</definedName>
    <definedName name="BExCS8W4NJUZH9S1CYB6XSDLEPBW" localSheetId="10" hidden="1">#REF!</definedName>
    <definedName name="BExCS8W4NJUZH9S1CYB6XSDLEPBW" localSheetId="11" hidden="1">#REF!</definedName>
    <definedName name="BExCS8W4NJUZH9S1CYB6XSDLEPBW" localSheetId="12" hidden="1">#REF!</definedName>
    <definedName name="BExCS8W4NJUZH9S1CYB6XSDLEPBW" localSheetId="13" hidden="1">#REF!</definedName>
    <definedName name="BExCS8W4NJUZH9S1CYB6XSDLEPBW" localSheetId="17" hidden="1">#REF!</definedName>
    <definedName name="BExCS8W4NJUZH9S1CYB6XSDLEPBW" localSheetId="16" hidden="1">#REF!</definedName>
    <definedName name="BExCS8W4NJUZH9S1CYB6XSDLEPBW" hidden="1">#REF!</definedName>
    <definedName name="BExCSAE1M6G20R41J0Y24YNN0YC1" localSheetId="19" hidden="1">#REF!</definedName>
    <definedName name="BExCSAE1M6G20R41J0Y24YNN0YC1" localSheetId="27" hidden="1">#REF!</definedName>
    <definedName name="BExCSAE1M6G20R41J0Y24YNN0YC1" localSheetId="18" hidden="1">#REF!</definedName>
    <definedName name="BExCSAE1M6G20R41J0Y24YNN0YC1" localSheetId="30" hidden="1">#REF!</definedName>
    <definedName name="BExCSAE1M6G20R41J0Y24YNN0YC1" localSheetId="4" hidden="1">#REF!</definedName>
    <definedName name="BExCSAE1M6G20R41J0Y24YNN0YC1" localSheetId="14" hidden="1">#REF!</definedName>
    <definedName name="BExCSAE1M6G20R41J0Y24YNN0YC1" localSheetId="6" hidden="1">#REF!</definedName>
    <definedName name="BExCSAE1M6G20R41J0Y24YNN0YC1" localSheetId="7" hidden="1">#REF!</definedName>
    <definedName name="BExCSAE1M6G20R41J0Y24YNN0YC1" localSheetId="8" hidden="1">#REF!</definedName>
    <definedName name="BExCSAE1M6G20R41J0Y24YNN0YC1" localSheetId="9" hidden="1">#REF!</definedName>
    <definedName name="BExCSAE1M6G20R41J0Y24YNN0YC1" localSheetId="10" hidden="1">#REF!</definedName>
    <definedName name="BExCSAE1M6G20R41J0Y24YNN0YC1" localSheetId="11" hidden="1">#REF!</definedName>
    <definedName name="BExCSAE1M6G20R41J0Y24YNN0YC1" localSheetId="12" hidden="1">#REF!</definedName>
    <definedName name="BExCSAE1M6G20R41J0Y24YNN0YC1" localSheetId="13" hidden="1">#REF!</definedName>
    <definedName name="BExCSAE1M6G20R41J0Y24YNN0YC1" localSheetId="17" hidden="1">#REF!</definedName>
    <definedName name="BExCSAE1M6G20R41J0Y24YNN0YC1" localSheetId="16" hidden="1">#REF!</definedName>
    <definedName name="BExCSAE1M6G20R41J0Y24YNN0YC1" hidden="1">#REF!</definedName>
    <definedName name="BExCSAOUZOYKHN7HV511TO8VDJ02" localSheetId="19" hidden="1">#REF!</definedName>
    <definedName name="BExCSAOUZOYKHN7HV511TO8VDJ02" localSheetId="27" hidden="1">#REF!</definedName>
    <definedName name="BExCSAOUZOYKHN7HV511TO8VDJ02" localSheetId="18" hidden="1">#REF!</definedName>
    <definedName name="BExCSAOUZOYKHN7HV511TO8VDJ02" localSheetId="30" hidden="1">#REF!</definedName>
    <definedName name="BExCSAOUZOYKHN7HV511TO8VDJ02" localSheetId="4" hidden="1">#REF!</definedName>
    <definedName name="BExCSAOUZOYKHN7HV511TO8VDJ02" localSheetId="14" hidden="1">#REF!</definedName>
    <definedName name="BExCSAOUZOYKHN7HV511TO8VDJ02" localSheetId="6" hidden="1">#REF!</definedName>
    <definedName name="BExCSAOUZOYKHN7HV511TO8VDJ02" localSheetId="7" hidden="1">#REF!</definedName>
    <definedName name="BExCSAOUZOYKHN7HV511TO8VDJ02" localSheetId="8" hidden="1">#REF!</definedName>
    <definedName name="BExCSAOUZOYKHN7HV511TO8VDJ02" localSheetId="9" hidden="1">#REF!</definedName>
    <definedName name="BExCSAOUZOYKHN7HV511TO8VDJ02" localSheetId="10" hidden="1">#REF!</definedName>
    <definedName name="BExCSAOUZOYKHN7HV511TO8VDJ02" localSheetId="11" hidden="1">#REF!</definedName>
    <definedName name="BExCSAOUZOYKHN7HV511TO8VDJ02" localSheetId="12" hidden="1">#REF!</definedName>
    <definedName name="BExCSAOUZOYKHN7HV511TO8VDJ02" localSheetId="13" hidden="1">#REF!</definedName>
    <definedName name="BExCSAOUZOYKHN7HV511TO8VDJ02" localSheetId="17" hidden="1">#REF!</definedName>
    <definedName name="BExCSAOUZOYKHN7HV511TO8VDJ02" localSheetId="16" hidden="1">#REF!</definedName>
    <definedName name="BExCSAOUZOYKHN7HV511TO8VDJ02" hidden="1">#REF!</definedName>
    <definedName name="BExCSJ2XVKHN6ULCF7JML0TCRKEO" localSheetId="19" hidden="1">#REF!</definedName>
    <definedName name="BExCSJ2XVKHN6ULCF7JML0TCRKEO" localSheetId="27" hidden="1">#REF!</definedName>
    <definedName name="BExCSJ2XVKHN6ULCF7JML0TCRKEO" localSheetId="18" hidden="1">#REF!</definedName>
    <definedName name="BExCSJ2XVKHN6ULCF7JML0TCRKEO" localSheetId="30" hidden="1">#REF!</definedName>
    <definedName name="BExCSJ2XVKHN6ULCF7JML0TCRKEO" localSheetId="4" hidden="1">#REF!</definedName>
    <definedName name="BExCSJ2XVKHN6ULCF7JML0TCRKEO" localSheetId="14" hidden="1">#REF!</definedName>
    <definedName name="BExCSJ2XVKHN6ULCF7JML0TCRKEO" localSheetId="6" hidden="1">#REF!</definedName>
    <definedName name="BExCSJ2XVKHN6ULCF7JML0TCRKEO" localSheetId="7" hidden="1">#REF!</definedName>
    <definedName name="BExCSJ2XVKHN6ULCF7JML0TCRKEO" localSheetId="8" hidden="1">#REF!</definedName>
    <definedName name="BExCSJ2XVKHN6ULCF7JML0TCRKEO" localSheetId="9" hidden="1">#REF!</definedName>
    <definedName name="BExCSJ2XVKHN6ULCF7JML0TCRKEO" localSheetId="10" hidden="1">#REF!</definedName>
    <definedName name="BExCSJ2XVKHN6ULCF7JML0TCRKEO" localSheetId="11" hidden="1">#REF!</definedName>
    <definedName name="BExCSJ2XVKHN6ULCF7JML0TCRKEO" localSheetId="12" hidden="1">#REF!</definedName>
    <definedName name="BExCSJ2XVKHN6ULCF7JML0TCRKEO" localSheetId="13" hidden="1">#REF!</definedName>
    <definedName name="BExCSJ2XVKHN6ULCF7JML0TCRKEO" localSheetId="17" hidden="1">#REF!</definedName>
    <definedName name="BExCSJ2XVKHN6ULCF7JML0TCRKEO" localSheetId="16" hidden="1">#REF!</definedName>
    <definedName name="BExCSJ2XVKHN6ULCF7JML0TCRKEO" hidden="1">#REF!</definedName>
    <definedName name="BExCSMOFTXSUEC1T46LR1UPYRCX5" localSheetId="19" hidden="1">#REF!</definedName>
    <definedName name="BExCSMOFTXSUEC1T46LR1UPYRCX5" localSheetId="27" hidden="1">#REF!</definedName>
    <definedName name="BExCSMOFTXSUEC1T46LR1UPYRCX5" localSheetId="18" hidden="1">#REF!</definedName>
    <definedName name="BExCSMOFTXSUEC1T46LR1UPYRCX5" localSheetId="30" hidden="1">#REF!</definedName>
    <definedName name="BExCSMOFTXSUEC1T46LR1UPYRCX5" localSheetId="4" hidden="1">#REF!</definedName>
    <definedName name="BExCSMOFTXSUEC1T46LR1UPYRCX5" localSheetId="14" hidden="1">#REF!</definedName>
    <definedName name="BExCSMOFTXSUEC1T46LR1UPYRCX5" localSheetId="6" hidden="1">#REF!</definedName>
    <definedName name="BExCSMOFTXSUEC1T46LR1UPYRCX5" localSheetId="7" hidden="1">#REF!</definedName>
    <definedName name="BExCSMOFTXSUEC1T46LR1UPYRCX5" localSheetId="8" hidden="1">#REF!</definedName>
    <definedName name="BExCSMOFTXSUEC1T46LR1UPYRCX5" localSheetId="9" hidden="1">#REF!</definedName>
    <definedName name="BExCSMOFTXSUEC1T46LR1UPYRCX5" localSheetId="10" hidden="1">#REF!</definedName>
    <definedName name="BExCSMOFTXSUEC1T46LR1UPYRCX5" localSheetId="11" hidden="1">#REF!</definedName>
    <definedName name="BExCSMOFTXSUEC1T46LR1UPYRCX5" localSheetId="12" hidden="1">#REF!</definedName>
    <definedName name="BExCSMOFTXSUEC1T46LR1UPYRCX5" localSheetId="13" hidden="1">#REF!</definedName>
    <definedName name="BExCSMOFTXSUEC1T46LR1UPYRCX5" localSheetId="17" hidden="1">#REF!</definedName>
    <definedName name="BExCSMOFTXSUEC1T46LR1UPYRCX5" localSheetId="16" hidden="1">#REF!</definedName>
    <definedName name="BExCSMOFTXSUEC1T46LR1UPYRCX5" hidden="1">#REF!</definedName>
    <definedName name="BExCSSDG3TM6TPKS19E9QYJEELZ6" localSheetId="19" hidden="1">#REF!</definedName>
    <definedName name="BExCSSDG3TM6TPKS19E9QYJEELZ6" localSheetId="27" hidden="1">#REF!</definedName>
    <definedName name="BExCSSDG3TM6TPKS19E9QYJEELZ6" localSheetId="18" hidden="1">#REF!</definedName>
    <definedName name="BExCSSDG3TM6TPKS19E9QYJEELZ6" localSheetId="30" hidden="1">#REF!</definedName>
    <definedName name="BExCSSDG3TM6TPKS19E9QYJEELZ6" localSheetId="4" hidden="1">#REF!</definedName>
    <definedName name="BExCSSDG3TM6TPKS19E9QYJEELZ6" localSheetId="14" hidden="1">#REF!</definedName>
    <definedName name="BExCSSDG3TM6TPKS19E9QYJEELZ6" localSheetId="6" hidden="1">#REF!</definedName>
    <definedName name="BExCSSDG3TM6TPKS19E9QYJEELZ6" localSheetId="7" hidden="1">#REF!</definedName>
    <definedName name="BExCSSDG3TM6TPKS19E9QYJEELZ6" localSheetId="8" hidden="1">#REF!</definedName>
    <definedName name="BExCSSDG3TM6TPKS19E9QYJEELZ6" localSheetId="9" hidden="1">#REF!</definedName>
    <definedName name="BExCSSDG3TM6TPKS19E9QYJEELZ6" localSheetId="10" hidden="1">#REF!</definedName>
    <definedName name="BExCSSDG3TM6TPKS19E9QYJEELZ6" localSheetId="11" hidden="1">#REF!</definedName>
    <definedName name="BExCSSDG3TM6TPKS19E9QYJEELZ6" localSheetId="12" hidden="1">#REF!</definedName>
    <definedName name="BExCSSDG3TM6TPKS19E9QYJEELZ6" localSheetId="13" hidden="1">#REF!</definedName>
    <definedName name="BExCSSDG3TM6TPKS19E9QYJEELZ6" localSheetId="17" hidden="1">#REF!</definedName>
    <definedName name="BExCSSDG3TM6TPKS19E9QYJEELZ6" localSheetId="16" hidden="1">#REF!</definedName>
    <definedName name="BExCSSDG3TM6TPKS19E9QYJEELZ6" hidden="1">#REF!</definedName>
    <definedName name="BExCSZV7U67UWXL2HKJNM5W1E4OO" localSheetId="19" hidden="1">#REF!</definedName>
    <definedName name="BExCSZV7U67UWXL2HKJNM5W1E4OO" localSheetId="27" hidden="1">#REF!</definedName>
    <definedName name="BExCSZV7U67UWXL2HKJNM5W1E4OO" localSheetId="18" hidden="1">#REF!</definedName>
    <definedName name="BExCSZV7U67UWXL2HKJNM5W1E4OO" localSheetId="30" hidden="1">#REF!</definedName>
    <definedName name="BExCSZV7U67UWXL2HKJNM5W1E4OO" localSheetId="4" hidden="1">#REF!</definedName>
    <definedName name="BExCSZV7U67UWXL2HKJNM5W1E4OO" localSheetId="14" hidden="1">#REF!</definedName>
    <definedName name="BExCSZV7U67UWXL2HKJNM5W1E4OO" localSheetId="6" hidden="1">#REF!</definedName>
    <definedName name="BExCSZV7U67UWXL2HKJNM5W1E4OO" localSheetId="7" hidden="1">#REF!</definedName>
    <definedName name="BExCSZV7U67UWXL2HKJNM5W1E4OO" localSheetId="8" hidden="1">#REF!</definedName>
    <definedName name="BExCSZV7U67UWXL2HKJNM5W1E4OO" localSheetId="9" hidden="1">#REF!</definedName>
    <definedName name="BExCSZV7U67UWXL2HKJNM5W1E4OO" localSheetId="10" hidden="1">#REF!</definedName>
    <definedName name="BExCSZV7U67UWXL2HKJNM5W1E4OO" localSheetId="11" hidden="1">#REF!</definedName>
    <definedName name="BExCSZV7U67UWXL2HKJNM5W1E4OO" localSheetId="12" hidden="1">#REF!</definedName>
    <definedName name="BExCSZV7U67UWXL2HKJNM5W1E4OO" localSheetId="13" hidden="1">#REF!</definedName>
    <definedName name="BExCSZV7U67UWXL2HKJNM5W1E4OO" localSheetId="17" hidden="1">#REF!</definedName>
    <definedName name="BExCSZV7U67UWXL2HKJNM5W1E4OO" localSheetId="16" hidden="1">#REF!</definedName>
    <definedName name="BExCSZV7U67UWXL2HKJNM5W1E4OO" hidden="1">#REF!</definedName>
    <definedName name="BExCT4NSDT61OCH04Y2QIFIOP75H" localSheetId="19" hidden="1">#REF!</definedName>
    <definedName name="BExCT4NSDT61OCH04Y2QIFIOP75H" localSheetId="27" hidden="1">#REF!</definedName>
    <definedName name="BExCT4NSDT61OCH04Y2QIFIOP75H" localSheetId="18" hidden="1">#REF!</definedName>
    <definedName name="BExCT4NSDT61OCH04Y2QIFIOP75H" localSheetId="30" hidden="1">#REF!</definedName>
    <definedName name="BExCT4NSDT61OCH04Y2QIFIOP75H" localSheetId="4" hidden="1">#REF!</definedName>
    <definedName name="BExCT4NSDT61OCH04Y2QIFIOP75H" localSheetId="14" hidden="1">#REF!</definedName>
    <definedName name="BExCT4NSDT61OCH04Y2QIFIOP75H" localSheetId="6" hidden="1">#REF!</definedName>
    <definedName name="BExCT4NSDT61OCH04Y2QIFIOP75H" localSheetId="7" hidden="1">#REF!</definedName>
    <definedName name="BExCT4NSDT61OCH04Y2QIFIOP75H" localSheetId="8" hidden="1">#REF!</definedName>
    <definedName name="BExCT4NSDT61OCH04Y2QIFIOP75H" localSheetId="9" hidden="1">#REF!</definedName>
    <definedName name="BExCT4NSDT61OCH04Y2QIFIOP75H" localSheetId="10" hidden="1">#REF!</definedName>
    <definedName name="BExCT4NSDT61OCH04Y2QIFIOP75H" localSheetId="11" hidden="1">#REF!</definedName>
    <definedName name="BExCT4NSDT61OCH04Y2QIFIOP75H" localSheetId="12" hidden="1">#REF!</definedName>
    <definedName name="BExCT4NSDT61OCH04Y2QIFIOP75H" localSheetId="13" hidden="1">#REF!</definedName>
    <definedName name="BExCT4NSDT61OCH04Y2QIFIOP75H" localSheetId="17" hidden="1">#REF!</definedName>
    <definedName name="BExCT4NSDT61OCH04Y2QIFIOP75H" localSheetId="16" hidden="1">#REF!</definedName>
    <definedName name="BExCT4NSDT61OCH04Y2QIFIOP75H" hidden="1">#REF!</definedName>
    <definedName name="BExCTHZWIPJVLE56GATEFKPIKLK2" localSheetId="19" hidden="1">#REF!</definedName>
    <definedName name="BExCTHZWIPJVLE56GATEFKPIKLK2" localSheetId="27" hidden="1">#REF!</definedName>
    <definedName name="BExCTHZWIPJVLE56GATEFKPIKLK2" localSheetId="18" hidden="1">#REF!</definedName>
    <definedName name="BExCTHZWIPJVLE56GATEFKPIKLK2" localSheetId="30" hidden="1">#REF!</definedName>
    <definedName name="BExCTHZWIPJVLE56GATEFKPIKLK2" localSheetId="4" hidden="1">#REF!</definedName>
    <definedName name="BExCTHZWIPJVLE56GATEFKPIKLK2" localSheetId="14" hidden="1">#REF!</definedName>
    <definedName name="BExCTHZWIPJVLE56GATEFKPIKLK2" localSheetId="6" hidden="1">#REF!</definedName>
    <definedName name="BExCTHZWIPJVLE56GATEFKPIKLK2" localSheetId="7" hidden="1">#REF!</definedName>
    <definedName name="BExCTHZWIPJVLE56GATEFKPIKLK2" localSheetId="8" hidden="1">#REF!</definedName>
    <definedName name="BExCTHZWIPJVLE56GATEFKPIKLK2" localSheetId="9" hidden="1">#REF!</definedName>
    <definedName name="BExCTHZWIPJVLE56GATEFKPIKLK2" localSheetId="10" hidden="1">#REF!</definedName>
    <definedName name="BExCTHZWIPJVLE56GATEFKPIKLK2" localSheetId="11" hidden="1">#REF!</definedName>
    <definedName name="BExCTHZWIPJVLE56GATEFKPIKLK2" localSheetId="12" hidden="1">#REF!</definedName>
    <definedName name="BExCTHZWIPJVLE56GATEFKPIKLK2" localSheetId="13" hidden="1">#REF!</definedName>
    <definedName name="BExCTHZWIPJVLE56GATEFKPIKLK2" localSheetId="17" hidden="1">#REF!</definedName>
    <definedName name="BExCTHZWIPJVLE56GATEFKPIKLK2" localSheetId="16" hidden="1">#REF!</definedName>
    <definedName name="BExCTHZWIPJVLE56GATEFKPIKLK2" hidden="1">#REF!</definedName>
    <definedName name="BExCTW8G3VCZ55S09HTUGXKB1P2M" localSheetId="19" hidden="1">#REF!</definedName>
    <definedName name="BExCTW8G3VCZ55S09HTUGXKB1P2M" localSheetId="27" hidden="1">#REF!</definedName>
    <definedName name="BExCTW8G3VCZ55S09HTUGXKB1P2M" localSheetId="18" hidden="1">#REF!</definedName>
    <definedName name="BExCTW8G3VCZ55S09HTUGXKB1P2M" localSheetId="30" hidden="1">#REF!</definedName>
    <definedName name="BExCTW8G3VCZ55S09HTUGXKB1P2M" localSheetId="4" hidden="1">#REF!</definedName>
    <definedName name="BExCTW8G3VCZ55S09HTUGXKB1P2M" localSheetId="14" hidden="1">#REF!</definedName>
    <definedName name="BExCTW8G3VCZ55S09HTUGXKB1P2M" localSheetId="6" hidden="1">#REF!</definedName>
    <definedName name="BExCTW8G3VCZ55S09HTUGXKB1P2M" localSheetId="7" hidden="1">#REF!</definedName>
    <definedName name="BExCTW8G3VCZ55S09HTUGXKB1P2M" localSheetId="8" hidden="1">#REF!</definedName>
    <definedName name="BExCTW8G3VCZ55S09HTUGXKB1P2M" localSheetId="9" hidden="1">#REF!</definedName>
    <definedName name="BExCTW8G3VCZ55S09HTUGXKB1P2M" localSheetId="10" hidden="1">#REF!</definedName>
    <definedName name="BExCTW8G3VCZ55S09HTUGXKB1P2M" localSheetId="11" hidden="1">#REF!</definedName>
    <definedName name="BExCTW8G3VCZ55S09HTUGXKB1P2M" localSheetId="12" hidden="1">#REF!</definedName>
    <definedName name="BExCTW8G3VCZ55S09HTUGXKB1P2M" localSheetId="13" hidden="1">#REF!</definedName>
    <definedName name="BExCTW8G3VCZ55S09HTUGXKB1P2M" localSheetId="17" hidden="1">#REF!</definedName>
    <definedName name="BExCTW8G3VCZ55S09HTUGXKB1P2M" localSheetId="16" hidden="1">#REF!</definedName>
    <definedName name="BExCTW8G3VCZ55S09HTUGXKB1P2M" hidden="1">#REF!</definedName>
    <definedName name="BExCTYS2KX0QANOLT8LGZ9WV3S3T" localSheetId="19" hidden="1">#REF!</definedName>
    <definedName name="BExCTYS2KX0QANOLT8LGZ9WV3S3T" localSheetId="27" hidden="1">#REF!</definedName>
    <definedName name="BExCTYS2KX0QANOLT8LGZ9WV3S3T" localSheetId="18" hidden="1">#REF!</definedName>
    <definedName name="BExCTYS2KX0QANOLT8LGZ9WV3S3T" localSheetId="30" hidden="1">#REF!</definedName>
    <definedName name="BExCTYS2KX0QANOLT8LGZ9WV3S3T" localSheetId="4" hidden="1">#REF!</definedName>
    <definedName name="BExCTYS2KX0QANOLT8LGZ9WV3S3T" localSheetId="14" hidden="1">#REF!</definedName>
    <definedName name="BExCTYS2KX0QANOLT8LGZ9WV3S3T" localSheetId="6" hidden="1">#REF!</definedName>
    <definedName name="BExCTYS2KX0QANOLT8LGZ9WV3S3T" localSheetId="7" hidden="1">#REF!</definedName>
    <definedName name="BExCTYS2KX0QANOLT8LGZ9WV3S3T" localSheetId="8" hidden="1">#REF!</definedName>
    <definedName name="BExCTYS2KX0QANOLT8LGZ9WV3S3T" localSheetId="9" hidden="1">#REF!</definedName>
    <definedName name="BExCTYS2KX0QANOLT8LGZ9WV3S3T" localSheetId="10" hidden="1">#REF!</definedName>
    <definedName name="BExCTYS2KX0QANOLT8LGZ9WV3S3T" localSheetId="11" hidden="1">#REF!</definedName>
    <definedName name="BExCTYS2KX0QANOLT8LGZ9WV3S3T" localSheetId="12" hidden="1">#REF!</definedName>
    <definedName name="BExCTYS2KX0QANOLT8LGZ9WV3S3T" localSheetId="13" hidden="1">#REF!</definedName>
    <definedName name="BExCTYS2KX0QANOLT8LGZ9WV3S3T" localSheetId="17" hidden="1">#REF!</definedName>
    <definedName name="BExCTYS2KX0QANOLT8LGZ9WV3S3T" localSheetId="16" hidden="1">#REF!</definedName>
    <definedName name="BExCTYS2KX0QANOLT8LGZ9WV3S3T" hidden="1">#REF!</definedName>
    <definedName name="BExCTZ2V6H9TT6LFGK3SADZ2TIGQ" localSheetId="19" hidden="1">#REF!</definedName>
    <definedName name="BExCTZ2V6H9TT6LFGK3SADZ2TIGQ" localSheetId="27" hidden="1">#REF!</definedName>
    <definedName name="BExCTZ2V6H9TT6LFGK3SADZ2TIGQ" localSheetId="18" hidden="1">#REF!</definedName>
    <definedName name="BExCTZ2V6H9TT6LFGK3SADZ2TIGQ" localSheetId="30" hidden="1">#REF!</definedName>
    <definedName name="BExCTZ2V6H9TT6LFGK3SADZ2TIGQ" localSheetId="4" hidden="1">#REF!</definedName>
    <definedName name="BExCTZ2V6H9TT6LFGK3SADZ2TIGQ" localSheetId="14" hidden="1">#REF!</definedName>
    <definedName name="BExCTZ2V6H9TT6LFGK3SADZ2TIGQ" localSheetId="6" hidden="1">#REF!</definedName>
    <definedName name="BExCTZ2V6H9TT6LFGK3SADZ2TIGQ" localSheetId="7" hidden="1">#REF!</definedName>
    <definedName name="BExCTZ2V6H9TT6LFGK3SADZ2TIGQ" localSheetId="8" hidden="1">#REF!</definedName>
    <definedName name="BExCTZ2V6H9TT6LFGK3SADZ2TIGQ" localSheetId="9" hidden="1">#REF!</definedName>
    <definedName name="BExCTZ2V6H9TT6LFGK3SADZ2TIGQ" localSheetId="10" hidden="1">#REF!</definedName>
    <definedName name="BExCTZ2V6H9TT6LFGK3SADZ2TIGQ" localSheetId="11" hidden="1">#REF!</definedName>
    <definedName name="BExCTZ2V6H9TT6LFGK3SADZ2TIGQ" localSheetId="12" hidden="1">#REF!</definedName>
    <definedName name="BExCTZ2V6H9TT6LFGK3SADZ2TIGQ" localSheetId="13" hidden="1">#REF!</definedName>
    <definedName name="BExCTZ2V6H9TT6LFGK3SADZ2TIGQ" localSheetId="17" hidden="1">#REF!</definedName>
    <definedName name="BExCTZ2V6H9TT6LFGK3SADZ2TIGQ" localSheetId="16" hidden="1">#REF!</definedName>
    <definedName name="BExCTZ2V6H9TT6LFGK3SADZ2TIGQ" hidden="1">#REF!</definedName>
    <definedName name="BExCTZZ9JNES4EDHW97NP0EGQALX" localSheetId="19" hidden="1">#REF!</definedName>
    <definedName name="BExCTZZ9JNES4EDHW97NP0EGQALX" localSheetId="27" hidden="1">#REF!</definedName>
    <definedName name="BExCTZZ9JNES4EDHW97NP0EGQALX" localSheetId="18" hidden="1">#REF!</definedName>
    <definedName name="BExCTZZ9JNES4EDHW97NP0EGQALX" localSheetId="30" hidden="1">#REF!</definedName>
    <definedName name="BExCTZZ9JNES4EDHW97NP0EGQALX" localSheetId="4" hidden="1">#REF!</definedName>
    <definedName name="BExCTZZ9JNES4EDHW97NP0EGQALX" localSheetId="14" hidden="1">#REF!</definedName>
    <definedName name="BExCTZZ9JNES4EDHW97NP0EGQALX" localSheetId="6" hidden="1">#REF!</definedName>
    <definedName name="BExCTZZ9JNES4EDHW97NP0EGQALX" localSheetId="7" hidden="1">#REF!</definedName>
    <definedName name="BExCTZZ9JNES4EDHW97NP0EGQALX" localSheetId="8" hidden="1">#REF!</definedName>
    <definedName name="BExCTZZ9JNES4EDHW97NP0EGQALX" localSheetId="9" hidden="1">#REF!</definedName>
    <definedName name="BExCTZZ9JNES4EDHW97NP0EGQALX" localSheetId="10" hidden="1">#REF!</definedName>
    <definedName name="BExCTZZ9JNES4EDHW97NP0EGQALX" localSheetId="11" hidden="1">#REF!</definedName>
    <definedName name="BExCTZZ9JNES4EDHW97NP0EGQALX" localSheetId="12" hidden="1">#REF!</definedName>
    <definedName name="BExCTZZ9JNES4EDHW97NP0EGQALX" localSheetId="13" hidden="1">#REF!</definedName>
    <definedName name="BExCTZZ9JNES4EDHW97NP0EGQALX" localSheetId="17" hidden="1">#REF!</definedName>
    <definedName name="BExCTZZ9JNES4EDHW97NP0EGQALX" localSheetId="16" hidden="1">#REF!</definedName>
    <definedName name="BExCTZZ9JNES4EDHW97NP0EGQALX" hidden="1">#REF!</definedName>
    <definedName name="BExCU0A1V6NMZQ9ASYJ8QIVQ5UR2" localSheetId="19" hidden="1">#REF!</definedName>
    <definedName name="BExCU0A1V6NMZQ9ASYJ8QIVQ5UR2" localSheetId="27" hidden="1">#REF!</definedName>
    <definedName name="BExCU0A1V6NMZQ9ASYJ8QIVQ5UR2" localSheetId="18" hidden="1">#REF!</definedName>
    <definedName name="BExCU0A1V6NMZQ9ASYJ8QIVQ5UR2" localSheetId="30" hidden="1">#REF!</definedName>
    <definedName name="BExCU0A1V6NMZQ9ASYJ8QIVQ5UR2" localSheetId="4" hidden="1">#REF!</definedName>
    <definedName name="BExCU0A1V6NMZQ9ASYJ8QIVQ5UR2" localSheetId="14" hidden="1">#REF!</definedName>
    <definedName name="BExCU0A1V6NMZQ9ASYJ8QIVQ5UR2" localSheetId="6" hidden="1">#REF!</definedName>
    <definedName name="BExCU0A1V6NMZQ9ASYJ8QIVQ5UR2" localSheetId="7" hidden="1">#REF!</definedName>
    <definedName name="BExCU0A1V6NMZQ9ASYJ8QIVQ5UR2" localSheetId="8" hidden="1">#REF!</definedName>
    <definedName name="BExCU0A1V6NMZQ9ASYJ8QIVQ5UR2" localSheetId="9" hidden="1">#REF!</definedName>
    <definedName name="BExCU0A1V6NMZQ9ASYJ8QIVQ5UR2" localSheetId="10" hidden="1">#REF!</definedName>
    <definedName name="BExCU0A1V6NMZQ9ASYJ8QIVQ5UR2" localSheetId="11" hidden="1">#REF!</definedName>
    <definedName name="BExCU0A1V6NMZQ9ASYJ8QIVQ5UR2" localSheetId="12" hidden="1">#REF!</definedName>
    <definedName name="BExCU0A1V6NMZQ9ASYJ8QIVQ5UR2" localSheetId="13" hidden="1">#REF!</definedName>
    <definedName name="BExCU0A1V6NMZQ9ASYJ8QIVQ5UR2" localSheetId="17" hidden="1">#REF!</definedName>
    <definedName name="BExCU0A1V6NMZQ9ASYJ8QIVQ5UR2" localSheetId="16" hidden="1">#REF!</definedName>
    <definedName name="BExCU0A1V6NMZQ9ASYJ8QIVQ5UR2" hidden="1">#REF!</definedName>
    <definedName name="BExCU2834920JBHSPCRC4UF80OLL" localSheetId="19" hidden="1">#REF!</definedName>
    <definedName name="BExCU2834920JBHSPCRC4UF80OLL" localSheetId="27" hidden="1">#REF!</definedName>
    <definedName name="BExCU2834920JBHSPCRC4UF80OLL" localSheetId="18" hidden="1">#REF!</definedName>
    <definedName name="BExCU2834920JBHSPCRC4UF80OLL" localSheetId="30" hidden="1">#REF!</definedName>
    <definedName name="BExCU2834920JBHSPCRC4UF80OLL" localSheetId="4" hidden="1">#REF!</definedName>
    <definedName name="BExCU2834920JBHSPCRC4UF80OLL" localSheetId="14" hidden="1">#REF!</definedName>
    <definedName name="BExCU2834920JBHSPCRC4UF80OLL" localSheetId="6" hidden="1">#REF!</definedName>
    <definedName name="BExCU2834920JBHSPCRC4UF80OLL" localSheetId="7" hidden="1">#REF!</definedName>
    <definedName name="BExCU2834920JBHSPCRC4UF80OLL" localSheetId="8" hidden="1">#REF!</definedName>
    <definedName name="BExCU2834920JBHSPCRC4UF80OLL" localSheetId="9" hidden="1">#REF!</definedName>
    <definedName name="BExCU2834920JBHSPCRC4UF80OLL" localSheetId="10" hidden="1">#REF!</definedName>
    <definedName name="BExCU2834920JBHSPCRC4UF80OLL" localSheetId="11" hidden="1">#REF!</definedName>
    <definedName name="BExCU2834920JBHSPCRC4UF80OLL" localSheetId="12" hidden="1">#REF!</definedName>
    <definedName name="BExCU2834920JBHSPCRC4UF80OLL" localSheetId="13" hidden="1">#REF!</definedName>
    <definedName name="BExCU2834920JBHSPCRC4UF80OLL" localSheetId="17" hidden="1">#REF!</definedName>
    <definedName name="BExCU2834920JBHSPCRC4UF80OLL" localSheetId="16" hidden="1">#REF!</definedName>
    <definedName name="BExCU2834920JBHSPCRC4UF80OLL" hidden="1">#REF!</definedName>
    <definedName name="BExCU8O54I3P3WRYWY1CRP3S78QY" localSheetId="19" hidden="1">#REF!</definedName>
    <definedName name="BExCU8O54I3P3WRYWY1CRP3S78QY" localSheetId="27" hidden="1">#REF!</definedName>
    <definedName name="BExCU8O54I3P3WRYWY1CRP3S78QY" localSheetId="18" hidden="1">#REF!</definedName>
    <definedName name="BExCU8O54I3P3WRYWY1CRP3S78QY" localSheetId="30" hidden="1">#REF!</definedName>
    <definedName name="BExCU8O54I3P3WRYWY1CRP3S78QY" localSheetId="4" hidden="1">#REF!</definedName>
    <definedName name="BExCU8O54I3P3WRYWY1CRP3S78QY" localSheetId="14" hidden="1">#REF!</definedName>
    <definedName name="BExCU8O54I3P3WRYWY1CRP3S78QY" localSheetId="6" hidden="1">#REF!</definedName>
    <definedName name="BExCU8O54I3P3WRYWY1CRP3S78QY" localSheetId="7" hidden="1">#REF!</definedName>
    <definedName name="BExCU8O54I3P3WRYWY1CRP3S78QY" localSheetId="8" hidden="1">#REF!</definedName>
    <definedName name="BExCU8O54I3P3WRYWY1CRP3S78QY" localSheetId="9" hidden="1">#REF!</definedName>
    <definedName name="BExCU8O54I3P3WRYWY1CRP3S78QY" localSheetId="10" hidden="1">#REF!</definedName>
    <definedName name="BExCU8O54I3P3WRYWY1CRP3S78QY" localSheetId="11" hidden="1">#REF!</definedName>
    <definedName name="BExCU8O54I3P3WRYWY1CRP3S78QY" localSheetId="12" hidden="1">#REF!</definedName>
    <definedName name="BExCU8O54I3P3WRYWY1CRP3S78QY" localSheetId="13" hidden="1">#REF!</definedName>
    <definedName name="BExCU8O54I3P3WRYWY1CRP3S78QY" localSheetId="17" hidden="1">#REF!</definedName>
    <definedName name="BExCU8O54I3P3WRYWY1CRP3S78QY" localSheetId="16" hidden="1">#REF!</definedName>
    <definedName name="BExCU8O54I3P3WRYWY1CRP3S78QY" hidden="1">#REF!</definedName>
    <definedName name="BExCUDRJO23YOKT8GPWOVQ4XEHF5" localSheetId="19" hidden="1">#REF!</definedName>
    <definedName name="BExCUDRJO23YOKT8GPWOVQ4XEHF5" localSheetId="27" hidden="1">#REF!</definedName>
    <definedName name="BExCUDRJO23YOKT8GPWOVQ4XEHF5" localSheetId="18" hidden="1">#REF!</definedName>
    <definedName name="BExCUDRJO23YOKT8GPWOVQ4XEHF5" localSheetId="30" hidden="1">#REF!</definedName>
    <definedName name="BExCUDRJO23YOKT8GPWOVQ4XEHF5" localSheetId="4" hidden="1">#REF!</definedName>
    <definedName name="BExCUDRJO23YOKT8GPWOVQ4XEHF5" localSheetId="14" hidden="1">#REF!</definedName>
    <definedName name="BExCUDRJO23YOKT8GPWOVQ4XEHF5" localSheetId="6" hidden="1">#REF!</definedName>
    <definedName name="BExCUDRJO23YOKT8GPWOVQ4XEHF5" localSheetId="7" hidden="1">#REF!</definedName>
    <definedName name="BExCUDRJO23YOKT8GPWOVQ4XEHF5" localSheetId="8" hidden="1">#REF!</definedName>
    <definedName name="BExCUDRJO23YOKT8GPWOVQ4XEHF5" localSheetId="9" hidden="1">#REF!</definedName>
    <definedName name="BExCUDRJO23YOKT8GPWOVQ4XEHF5" localSheetId="10" hidden="1">#REF!</definedName>
    <definedName name="BExCUDRJO23YOKT8GPWOVQ4XEHF5" localSheetId="11" hidden="1">#REF!</definedName>
    <definedName name="BExCUDRJO23YOKT8GPWOVQ4XEHF5" localSheetId="12" hidden="1">#REF!</definedName>
    <definedName name="BExCUDRJO23YOKT8GPWOVQ4XEHF5" localSheetId="13" hidden="1">#REF!</definedName>
    <definedName name="BExCUDRJO23YOKT8GPWOVQ4XEHF5" localSheetId="17" hidden="1">#REF!</definedName>
    <definedName name="BExCUDRJO23YOKT8GPWOVQ4XEHF5" localSheetId="16" hidden="1">#REF!</definedName>
    <definedName name="BExCUDRJO23YOKT8GPWOVQ4XEHF5" hidden="1">#REF!</definedName>
    <definedName name="BExCULEOALM7SEHVMQC4B4N25MRM" localSheetId="19" hidden="1">#REF!</definedName>
    <definedName name="BExCULEOALM7SEHVMQC4B4N25MRM" localSheetId="27" hidden="1">#REF!</definedName>
    <definedName name="BExCULEOALM7SEHVMQC4B4N25MRM" localSheetId="18" hidden="1">#REF!</definedName>
    <definedName name="BExCULEOALM7SEHVMQC4B4N25MRM" localSheetId="30" hidden="1">#REF!</definedName>
    <definedName name="BExCULEOALM7SEHVMQC4B4N25MRM" localSheetId="4" hidden="1">#REF!</definedName>
    <definedName name="BExCULEOALM7SEHVMQC4B4N25MRM" localSheetId="14" hidden="1">#REF!</definedName>
    <definedName name="BExCULEOALM7SEHVMQC4B4N25MRM" localSheetId="6" hidden="1">#REF!</definedName>
    <definedName name="BExCULEOALM7SEHVMQC4B4N25MRM" localSheetId="7" hidden="1">#REF!</definedName>
    <definedName name="BExCULEOALM7SEHVMQC4B4N25MRM" localSheetId="8" hidden="1">#REF!</definedName>
    <definedName name="BExCULEOALM7SEHVMQC4B4N25MRM" localSheetId="9" hidden="1">#REF!</definedName>
    <definedName name="BExCULEOALM7SEHVMQC4B4N25MRM" localSheetId="10" hidden="1">#REF!</definedName>
    <definedName name="BExCULEOALM7SEHVMQC4B4N25MRM" localSheetId="11" hidden="1">#REF!</definedName>
    <definedName name="BExCULEOALM7SEHVMQC4B4N25MRM" localSheetId="12" hidden="1">#REF!</definedName>
    <definedName name="BExCULEOALM7SEHVMQC4B4N25MRM" localSheetId="13" hidden="1">#REF!</definedName>
    <definedName name="BExCULEOALM7SEHVMQC4B4N25MRM" localSheetId="17" hidden="1">#REF!</definedName>
    <definedName name="BExCULEOALM7SEHVMQC4B4N25MRM" localSheetId="16" hidden="1">#REF!</definedName>
    <definedName name="BExCULEOALM7SEHVMQC4B4N25MRM" hidden="1">#REF!</definedName>
    <definedName name="BExCUPAXFR16YMWL30ME3F3BSRDZ" localSheetId="19" hidden="1">#REF!</definedName>
    <definedName name="BExCUPAXFR16YMWL30ME3F3BSRDZ" localSheetId="27" hidden="1">#REF!</definedName>
    <definedName name="BExCUPAXFR16YMWL30ME3F3BSRDZ" localSheetId="18" hidden="1">#REF!</definedName>
    <definedName name="BExCUPAXFR16YMWL30ME3F3BSRDZ" localSheetId="30" hidden="1">#REF!</definedName>
    <definedName name="BExCUPAXFR16YMWL30ME3F3BSRDZ" localSheetId="4" hidden="1">#REF!</definedName>
    <definedName name="BExCUPAXFR16YMWL30ME3F3BSRDZ" localSheetId="14" hidden="1">#REF!</definedName>
    <definedName name="BExCUPAXFR16YMWL30ME3F3BSRDZ" localSheetId="6" hidden="1">#REF!</definedName>
    <definedName name="BExCUPAXFR16YMWL30ME3F3BSRDZ" localSheetId="7" hidden="1">#REF!</definedName>
    <definedName name="BExCUPAXFR16YMWL30ME3F3BSRDZ" localSheetId="8" hidden="1">#REF!</definedName>
    <definedName name="BExCUPAXFR16YMWL30ME3F3BSRDZ" localSheetId="9" hidden="1">#REF!</definedName>
    <definedName name="BExCUPAXFR16YMWL30ME3F3BSRDZ" localSheetId="10" hidden="1">#REF!</definedName>
    <definedName name="BExCUPAXFR16YMWL30ME3F3BSRDZ" localSheetId="11" hidden="1">#REF!</definedName>
    <definedName name="BExCUPAXFR16YMWL30ME3F3BSRDZ" localSheetId="12" hidden="1">#REF!</definedName>
    <definedName name="BExCUPAXFR16YMWL30ME3F3BSRDZ" localSheetId="13" hidden="1">#REF!</definedName>
    <definedName name="BExCUPAXFR16YMWL30ME3F3BSRDZ" localSheetId="17" hidden="1">#REF!</definedName>
    <definedName name="BExCUPAXFR16YMWL30ME3F3BSRDZ" localSheetId="16" hidden="1">#REF!</definedName>
    <definedName name="BExCUPAXFR16YMWL30ME3F3BSRDZ" hidden="1">#REF!</definedName>
    <definedName name="BExCUR94DHCE47PUUWEMT5QZOYR2" localSheetId="19" hidden="1">#REF!</definedName>
    <definedName name="BExCUR94DHCE47PUUWEMT5QZOYR2" localSheetId="27" hidden="1">#REF!</definedName>
    <definedName name="BExCUR94DHCE47PUUWEMT5QZOYR2" localSheetId="18" hidden="1">#REF!</definedName>
    <definedName name="BExCUR94DHCE47PUUWEMT5QZOYR2" localSheetId="30" hidden="1">#REF!</definedName>
    <definedName name="BExCUR94DHCE47PUUWEMT5QZOYR2" localSheetId="4" hidden="1">#REF!</definedName>
    <definedName name="BExCUR94DHCE47PUUWEMT5QZOYR2" localSheetId="14" hidden="1">#REF!</definedName>
    <definedName name="BExCUR94DHCE47PUUWEMT5QZOYR2" localSheetId="6" hidden="1">#REF!</definedName>
    <definedName name="BExCUR94DHCE47PUUWEMT5QZOYR2" localSheetId="7" hidden="1">#REF!</definedName>
    <definedName name="BExCUR94DHCE47PUUWEMT5QZOYR2" localSheetId="8" hidden="1">#REF!</definedName>
    <definedName name="BExCUR94DHCE47PUUWEMT5QZOYR2" localSheetId="9" hidden="1">#REF!</definedName>
    <definedName name="BExCUR94DHCE47PUUWEMT5QZOYR2" localSheetId="10" hidden="1">#REF!</definedName>
    <definedName name="BExCUR94DHCE47PUUWEMT5QZOYR2" localSheetId="11" hidden="1">#REF!</definedName>
    <definedName name="BExCUR94DHCE47PUUWEMT5QZOYR2" localSheetId="12" hidden="1">#REF!</definedName>
    <definedName name="BExCUR94DHCE47PUUWEMT5QZOYR2" localSheetId="13" hidden="1">#REF!</definedName>
    <definedName name="BExCUR94DHCE47PUUWEMT5QZOYR2" localSheetId="17" hidden="1">#REF!</definedName>
    <definedName name="BExCUR94DHCE47PUUWEMT5QZOYR2" localSheetId="16" hidden="1">#REF!</definedName>
    <definedName name="BExCUR94DHCE47PUUWEMT5QZOYR2" hidden="1">#REF!</definedName>
    <definedName name="BExCV5HJSTBNPQZVGYJY9AZ4IJ26" localSheetId="19" hidden="1">#REF!</definedName>
    <definedName name="BExCV5HJSTBNPQZVGYJY9AZ4IJ26" localSheetId="27" hidden="1">#REF!</definedName>
    <definedName name="BExCV5HJSTBNPQZVGYJY9AZ4IJ26" localSheetId="18" hidden="1">#REF!</definedName>
    <definedName name="BExCV5HJSTBNPQZVGYJY9AZ4IJ26" localSheetId="30" hidden="1">#REF!</definedName>
    <definedName name="BExCV5HJSTBNPQZVGYJY9AZ4IJ26" localSheetId="4" hidden="1">#REF!</definedName>
    <definedName name="BExCV5HJSTBNPQZVGYJY9AZ4IJ26" localSheetId="14" hidden="1">#REF!</definedName>
    <definedName name="BExCV5HJSTBNPQZVGYJY9AZ4IJ26" localSheetId="6" hidden="1">#REF!</definedName>
    <definedName name="BExCV5HJSTBNPQZVGYJY9AZ4IJ26" localSheetId="7" hidden="1">#REF!</definedName>
    <definedName name="BExCV5HJSTBNPQZVGYJY9AZ4IJ26" localSheetId="8" hidden="1">#REF!</definedName>
    <definedName name="BExCV5HJSTBNPQZVGYJY9AZ4IJ26" localSheetId="9" hidden="1">#REF!</definedName>
    <definedName name="BExCV5HJSTBNPQZVGYJY9AZ4IJ26" localSheetId="10" hidden="1">#REF!</definedName>
    <definedName name="BExCV5HJSTBNPQZVGYJY9AZ4IJ26" localSheetId="11" hidden="1">#REF!</definedName>
    <definedName name="BExCV5HJSTBNPQZVGYJY9AZ4IJ26" localSheetId="12" hidden="1">#REF!</definedName>
    <definedName name="BExCV5HJSTBNPQZVGYJY9AZ4IJ26" localSheetId="13" hidden="1">#REF!</definedName>
    <definedName name="BExCV5HJSTBNPQZVGYJY9AZ4IJ26" localSheetId="17" hidden="1">#REF!</definedName>
    <definedName name="BExCV5HJSTBNPQZVGYJY9AZ4IJ26" localSheetId="16" hidden="1">#REF!</definedName>
    <definedName name="BExCV5HJSTBNPQZVGYJY9AZ4IJ26" hidden="1">#REF!</definedName>
    <definedName name="BExCV634L7SVHGB0UDDTRRQ2Q72H" localSheetId="19" hidden="1">#REF!</definedName>
    <definedName name="BExCV634L7SVHGB0UDDTRRQ2Q72H" localSheetId="27" hidden="1">#REF!</definedName>
    <definedName name="BExCV634L7SVHGB0UDDTRRQ2Q72H" localSheetId="18" hidden="1">#REF!</definedName>
    <definedName name="BExCV634L7SVHGB0UDDTRRQ2Q72H" localSheetId="30" hidden="1">#REF!</definedName>
    <definedName name="BExCV634L7SVHGB0UDDTRRQ2Q72H" localSheetId="4" hidden="1">#REF!</definedName>
    <definedName name="BExCV634L7SVHGB0UDDTRRQ2Q72H" localSheetId="14" hidden="1">#REF!</definedName>
    <definedName name="BExCV634L7SVHGB0UDDTRRQ2Q72H" localSheetId="6" hidden="1">#REF!</definedName>
    <definedName name="BExCV634L7SVHGB0UDDTRRQ2Q72H" localSheetId="7" hidden="1">#REF!</definedName>
    <definedName name="BExCV634L7SVHGB0UDDTRRQ2Q72H" localSheetId="8" hidden="1">#REF!</definedName>
    <definedName name="BExCV634L7SVHGB0UDDTRRQ2Q72H" localSheetId="9" hidden="1">#REF!</definedName>
    <definedName name="BExCV634L7SVHGB0UDDTRRQ2Q72H" localSheetId="10" hidden="1">#REF!</definedName>
    <definedName name="BExCV634L7SVHGB0UDDTRRQ2Q72H" localSheetId="11" hidden="1">#REF!</definedName>
    <definedName name="BExCV634L7SVHGB0UDDTRRQ2Q72H" localSheetId="12" hidden="1">#REF!</definedName>
    <definedName name="BExCV634L7SVHGB0UDDTRRQ2Q72H" localSheetId="13" hidden="1">#REF!</definedName>
    <definedName name="BExCV634L7SVHGB0UDDTRRQ2Q72H" localSheetId="17" hidden="1">#REF!</definedName>
    <definedName name="BExCV634L7SVHGB0UDDTRRQ2Q72H" localSheetId="16" hidden="1">#REF!</definedName>
    <definedName name="BExCV634L7SVHGB0UDDTRRQ2Q72H" hidden="1">#REF!</definedName>
    <definedName name="BExCVBXGSXT9FWJRG62PX9S1RK83" localSheetId="19" hidden="1">#REF!</definedName>
    <definedName name="BExCVBXGSXT9FWJRG62PX9S1RK83" localSheetId="27" hidden="1">#REF!</definedName>
    <definedName name="BExCVBXGSXT9FWJRG62PX9S1RK83" localSheetId="18" hidden="1">#REF!</definedName>
    <definedName name="BExCVBXGSXT9FWJRG62PX9S1RK83" localSheetId="30" hidden="1">#REF!</definedName>
    <definedName name="BExCVBXGSXT9FWJRG62PX9S1RK83" localSheetId="4" hidden="1">#REF!</definedName>
    <definedName name="BExCVBXGSXT9FWJRG62PX9S1RK83" localSheetId="14" hidden="1">#REF!</definedName>
    <definedName name="BExCVBXGSXT9FWJRG62PX9S1RK83" localSheetId="6" hidden="1">#REF!</definedName>
    <definedName name="BExCVBXGSXT9FWJRG62PX9S1RK83" localSheetId="7" hidden="1">#REF!</definedName>
    <definedName name="BExCVBXGSXT9FWJRG62PX9S1RK83" localSheetId="8" hidden="1">#REF!</definedName>
    <definedName name="BExCVBXGSXT9FWJRG62PX9S1RK83" localSheetId="9" hidden="1">#REF!</definedName>
    <definedName name="BExCVBXGSXT9FWJRG62PX9S1RK83" localSheetId="10" hidden="1">#REF!</definedName>
    <definedName name="BExCVBXGSXT9FWJRG62PX9S1RK83" localSheetId="11" hidden="1">#REF!</definedName>
    <definedName name="BExCVBXGSXT9FWJRG62PX9S1RK83" localSheetId="12" hidden="1">#REF!</definedName>
    <definedName name="BExCVBXGSXT9FWJRG62PX9S1RK83" localSheetId="13" hidden="1">#REF!</definedName>
    <definedName name="BExCVBXGSXT9FWJRG62PX9S1RK83" localSheetId="17" hidden="1">#REF!</definedName>
    <definedName name="BExCVBXGSXT9FWJRG62PX9S1RK83" localSheetId="16" hidden="1">#REF!</definedName>
    <definedName name="BExCVBXGSXT9FWJRG62PX9S1RK83" hidden="1">#REF!</definedName>
    <definedName name="BExCVHBNLOHNFS0JAV3I1XGPNH9W" localSheetId="19" hidden="1">#REF!</definedName>
    <definedName name="BExCVHBNLOHNFS0JAV3I1XGPNH9W" localSheetId="27" hidden="1">#REF!</definedName>
    <definedName name="BExCVHBNLOHNFS0JAV3I1XGPNH9W" localSheetId="18" hidden="1">#REF!</definedName>
    <definedName name="BExCVHBNLOHNFS0JAV3I1XGPNH9W" localSheetId="30" hidden="1">#REF!</definedName>
    <definedName name="BExCVHBNLOHNFS0JAV3I1XGPNH9W" localSheetId="4" hidden="1">#REF!</definedName>
    <definedName name="BExCVHBNLOHNFS0JAV3I1XGPNH9W" localSheetId="14" hidden="1">#REF!</definedName>
    <definedName name="BExCVHBNLOHNFS0JAV3I1XGPNH9W" localSheetId="6" hidden="1">#REF!</definedName>
    <definedName name="BExCVHBNLOHNFS0JAV3I1XGPNH9W" localSheetId="7" hidden="1">#REF!</definedName>
    <definedName name="BExCVHBNLOHNFS0JAV3I1XGPNH9W" localSheetId="8" hidden="1">#REF!</definedName>
    <definedName name="BExCVHBNLOHNFS0JAV3I1XGPNH9W" localSheetId="9" hidden="1">#REF!</definedName>
    <definedName name="BExCVHBNLOHNFS0JAV3I1XGPNH9W" localSheetId="10" hidden="1">#REF!</definedName>
    <definedName name="BExCVHBNLOHNFS0JAV3I1XGPNH9W" localSheetId="11" hidden="1">#REF!</definedName>
    <definedName name="BExCVHBNLOHNFS0JAV3I1XGPNH9W" localSheetId="12" hidden="1">#REF!</definedName>
    <definedName name="BExCVHBNLOHNFS0JAV3I1XGPNH9W" localSheetId="13" hidden="1">#REF!</definedName>
    <definedName name="BExCVHBNLOHNFS0JAV3I1XGPNH9W" localSheetId="17" hidden="1">#REF!</definedName>
    <definedName name="BExCVHBNLOHNFS0JAV3I1XGPNH9W" localSheetId="16" hidden="1">#REF!</definedName>
    <definedName name="BExCVHBNLOHNFS0JAV3I1XGPNH9W" hidden="1">#REF!</definedName>
    <definedName name="BExCVI86R31A2IOZIEBY1FJLVILD" localSheetId="19" hidden="1">#REF!</definedName>
    <definedName name="BExCVI86R31A2IOZIEBY1FJLVILD" localSheetId="27" hidden="1">#REF!</definedName>
    <definedName name="BExCVI86R31A2IOZIEBY1FJLVILD" localSheetId="18" hidden="1">#REF!</definedName>
    <definedName name="BExCVI86R31A2IOZIEBY1FJLVILD" localSheetId="30" hidden="1">#REF!</definedName>
    <definedName name="BExCVI86R31A2IOZIEBY1FJLVILD" localSheetId="4" hidden="1">#REF!</definedName>
    <definedName name="BExCVI86R31A2IOZIEBY1FJLVILD" localSheetId="14" hidden="1">#REF!</definedName>
    <definedName name="BExCVI86R31A2IOZIEBY1FJLVILD" localSheetId="6" hidden="1">#REF!</definedName>
    <definedName name="BExCVI86R31A2IOZIEBY1FJLVILD" localSheetId="7" hidden="1">#REF!</definedName>
    <definedName name="BExCVI86R31A2IOZIEBY1FJLVILD" localSheetId="8" hidden="1">#REF!</definedName>
    <definedName name="BExCVI86R31A2IOZIEBY1FJLVILD" localSheetId="9" hidden="1">#REF!</definedName>
    <definedName name="BExCVI86R31A2IOZIEBY1FJLVILD" localSheetId="10" hidden="1">#REF!</definedName>
    <definedName name="BExCVI86R31A2IOZIEBY1FJLVILD" localSheetId="11" hidden="1">#REF!</definedName>
    <definedName name="BExCVI86R31A2IOZIEBY1FJLVILD" localSheetId="12" hidden="1">#REF!</definedName>
    <definedName name="BExCVI86R31A2IOZIEBY1FJLVILD" localSheetId="13" hidden="1">#REF!</definedName>
    <definedName name="BExCVI86R31A2IOZIEBY1FJLVILD" localSheetId="17" hidden="1">#REF!</definedName>
    <definedName name="BExCVI86R31A2IOZIEBY1FJLVILD" localSheetId="16" hidden="1">#REF!</definedName>
    <definedName name="BExCVI86R31A2IOZIEBY1FJLVILD" hidden="1">#REF!</definedName>
    <definedName name="BExCVKGZXE0I9EIXKBZVSGSEY2RR" localSheetId="19" hidden="1">#REF!</definedName>
    <definedName name="BExCVKGZXE0I9EIXKBZVSGSEY2RR" localSheetId="27" hidden="1">#REF!</definedName>
    <definedName name="BExCVKGZXE0I9EIXKBZVSGSEY2RR" localSheetId="18" hidden="1">#REF!</definedName>
    <definedName name="BExCVKGZXE0I9EIXKBZVSGSEY2RR" localSheetId="30" hidden="1">#REF!</definedName>
    <definedName name="BExCVKGZXE0I9EIXKBZVSGSEY2RR" localSheetId="4" hidden="1">#REF!</definedName>
    <definedName name="BExCVKGZXE0I9EIXKBZVSGSEY2RR" localSheetId="14" hidden="1">#REF!</definedName>
    <definedName name="BExCVKGZXE0I9EIXKBZVSGSEY2RR" localSheetId="6" hidden="1">#REF!</definedName>
    <definedName name="BExCVKGZXE0I9EIXKBZVSGSEY2RR" localSheetId="7" hidden="1">#REF!</definedName>
    <definedName name="BExCVKGZXE0I9EIXKBZVSGSEY2RR" localSheetId="8" hidden="1">#REF!</definedName>
    <definedName name="BExCVKGZXE0I9EIXKBZVSGSEY2RR" localSheetId="9" hidden="1">#REF!</definedName>
    <definedName name="BExCVKGZXE0I9EIXKBZVSGSEY2RR" localSheetId="10" hidden="1">#REF!</definedName>
    <definedName name="BExCVKGZXE0I9EIXKBZVSGSEY2RR" localSheetId="11" hidden="1">#REF!</definedName>
    <definedName name="BExCVKGZXE0I9EIXKBZVSGSEY2RR" localSheetId="12" hidden="1">#REF!</definedName>
    <definedName name="BExCVKGZXE0I9EIXKBZVSGSEY2RR" localSheetId="13" hidden="1">#REF!</definedName>
    <definedName name="BExCVKGZXE0I9EIXKBZVSGSEY2RR" localSheetId="17" hidden="1">#REF!</definedName>
    <definedName name="BExCVKGZXE0I9EIXKBZVSGSEY2RR" localSheetId="16" hidden="1">#REF!</definedName>
    <definedName name="BExCVKGZXE0I9EIXKBZVSGSEY2RR" hidden="1">#REF!</definedName>
    <definedName name="BExCVNROVORCSNX9HKHKPHY0URS3" localSheetId="19" hidden="1">#REF!</definedName>
    <definedName name="BExCVNROVORCSNX9HKHKPHY0URS3" localSheetId="27" hidden="1">#REF!</definedName>
    <definedName name="BExCVNROVORCSNX9HKHKPHY0URS3" localSheetId="18" hidden="1">#REF!</definedName>
    <definedName name="BExCVNROVORCSNX9HKHKPHY0URS3" localSheetId="30" hidden="1">#REF!</definedName>
    <definedName name="BExCVNROVORCSNX9HKHKPHY0URS3" localSheetId="4" hidden="1">#REF!</definedName>
    <definedName name="BExCVNROVORCSNX9HKHKPHY0URS3" localSheetId="14" hidden="1">#REF!</definedName>
    <definedName name="BExCVNROVORCSNX9HKHKPHY0URS3" localSheetId="6" hidden="1">#REF!</definedName>
    <definedName name="BExCVNROVORCSNX9HKHKPHY0URS3" localSheetId="7" hidden="1">#REF!</definedName>
    <definedName name="BExCVNROVORCSNX9HKHKPHY0URS3" localSheetId="8" hidden="1">#REF!</definedName>
    <definedName name="BExCVNROVORCSNX9HKHKPHY0URS3" localSheetId="9" hidden="1">#REF!</definedName>
    <definedName name="BExCVNROVORCSNX9HKHKPHY0URS3" localSheetId="10" hidden="1">#REF!</definedName>
    <definedName name="BExCVNROVORCSNX9HKHKPHY0URS3" localSheetId="11" hidden="1">#REF!</definedName>
    <definedName name="BExCVNROVORCSNX9HKHKPHY0URS3" localSheetId="12" hidden="1">#REF!</definedName>
    <definedName name="BExCVNROVORCSNX9HKHKPHY0URS3" localSheetId="13" hidden="1">#REF!</definedName>
    <definedName name="BExCVNROVORCSNX9HKHKPHY0URS3" localSheetId="17" hidden="1">#REF!</definedName>
    <definedName name="BExCVNROVORCSNX9HKHKPHY0URS3" localSheetId="16" hidden="1">#REF!</definedName>
    <definedName name="BExCVNROVORCSNX9HKHKPHY0URS3" hidden="1">#REF!</definedName>
    <definedName name="BExCVPEZON7VV6NOWII8VZMONPCJ" localSheetId="19" hidden="1">#REF!</definedName>
    <definedName name="BExCVPEZON7VV6NOWII8VZMONPCJ" localSheetId="27" hidden="1">#REF!</definedName>
    <definedName name="BExCVPEZON7VV6NOWII8VZMONPCJ" localSheetId="18" hidden="1">#REF!</definedName>
    <definedName name="BExCVPEZON7VV6NOWII8VZMONPCJ" localSheetId="30" hidden="1">#REF!</definedName>
    <definedName name="BExCVPEZON7VV6NOWII8VZMONPCJ" localSheetId="4" hidden="1">#REF!</definedName>
    <definedName name="BExCVPEZON7VV6NOWII8VZMONPCJ" localSheetId="14" hidden="1">#REF!</definedName>
    <definedName name="BExCVPEZON7VV6NOWII8VZMONPCJ" localSheetId="6" hidden="1">#REF!</definedName>
    <definedName name="BExCVPEZON7VV6NOWII8VZMONPCJ" localSheetId="7" hidden="1">#REF!</definedName>
    <definedName name="BExCVPEZON7VV6NOWII8VZMONPCJ" localSheetId="8" hidden="1">#REF!</definedName>
    <definedName name="BExCVPEZON7VV6NOWII8VZMONPCJ" localSheetId="9" hidden="1">#REF!</definedName>
    <definedName name="BExCVPEZON7VV6NOWII8VZMONPCJ" localSheetId="10" hidden="1">#REF!</definedName>
    <definedName name="BExCVPEZON7VV6NOWII8VZMONPCJ" localSheetId="11" hidden="1">#REF!</definedName>
    <definedName name="BExCVPEZON7VV6NOWII8VZMONPCJ" localSheetId="12" hidden="1">#REF!</definedName>
    <definedName name="BExCVPEZON7VV6NOWII8VZMONPCJ" localSheetId="13" hidden="1">#REF!</definedName>
    <definedName name="BExCVPEZON7VV6NOWII8VZMONPCJ" localSheetId="17" hidden="1">#REF!</definedName>
    <definedName name="BExCVPEZON7VV6NOWII8VZMONPCJ" localSheetId="16" hidden="1">#REF!</definedName>
    <definedName name="BExCVPEZON7VV6NOWII8VZMONPCJ" hidden="1">#REF!</definedName>
    <definedName name="BExCVV44WY5807WGMTGKPW0GT256" localSheetId="19" hidden="1">#REF!</definedName>
    <definedName name="BExCVV44WY5807WGMTGKPW0GT256" localSheetId="27" hidden="1">#REF!</definedName>
    <definedName name="BExCVV44WY5807WGMTGKPW0GT256" localSheetId="18" hidden="1">#REF!</definedName>
    <definedName name="BExCVV44WY5807WGMTGKPW0GT256" localSheetId="30" hidden="1">#REF!</definedName>
    <definedName name="BExCVV44WY5807WGMTGKPW0GT256" localSheetId="4" hidden="1">#REF!</definedName>
    <definedName name="BExCVV44WY5807WGMTGKPW0GT256" localSheetId="14" hidden="1">#REF!</definedName>
    <definedName name="BExCVV44WY5807WGMTGKPW0GT256" localSheetId="6" hidden="1">#REF!</definedName>
    <definedName name="BExCVV44WY5807WGMTGKPW0GT256" localSheetId="7" hidden="1">#REF!</definedName>
    <definedName name="BExCVV44WY5807WGMTGKPW0GT256" localSheetId="8" hidden="1">#REF!</definedName>
    <definedName name="BExCVV44WY5807WGMTGKPW0GT256" localSheetId="9" hidden="1">#REF!</definedName>
    <definedName name="BExCVV44WY5807WGMTGKPW0GT256" localSheetId="10" hidden="1">#REF!</definedName>
    <definedName name="BExCVV44WY5807WGMTGKPW0GT256" localSheetId="11" hidden="1">#REF!</definedName>
    <definedName name="BExCVV44WY5807WGMTGKPW0GT256" localSheetId="12" hidden="1">#REF!</definedName>
    <definedName name="BExCVV44WY5807WGMTGKPW0GT256" localSheetId="13" hidden="1">#REF!</definedName>
    <definedName name="BExCVV44WY5807WGMTGKPW0GT256" localSheetId="17" hidden="1">#REF!</definedName>
    <definedName name="BExCVV44WY5807WGMTGKPW0GT256" localSheetId="16" hidden="1">#REF!</definedName>
    <definedName name="BExCVV44WY5807WGMTGKPW0GT256" hidden="1">#REF!</definedName>
    <definedName name="BExCVZ5PN4V6MRBZ04PZJW3GEF8S" localSheetId="19" hidden="1">#REF!</definedName>
    <definedName name="BExCVZ5PN4V6MRBZ04PZJW3GEF8S" localSheetId="27" hidden="1">#REF!</definedName>
    <definedName name="BExCVZ5PN4V6MRBZ04PZJW3GEF8S" localSheetId="18" hidden="1">#REF!</definedName>
    <definedName name="BExCVZ5PN4V6MRBZ04PZJW3GEF8S" localSheetId="30" hidden="1">#REF!</definedName>
    <definedName name="BExCVZ5PN4V6MRBZ04PZJW3GEF8S" localSheetId="4" hidden="1">#REF!</definedName>
    <definedName name="BExCVZ5PN4V6MRBZ04PZJW3GEF8S" localSheetId="14" hidden="1">#REF!</definedName>
    <definedName name="BExCVZ5PN4V6MRBZ04PZJW3GEF8S" localSheetId="6" hidden="1">#REF!</definedName>
    <definedName name="BExCVZ5PN4V6MRBZ04PZJW3GEF8S" localSheetId="7" hidden="1">#REF!</definedName>
    <definedName name="BExCVZ5PN4V6MRBZ04PZJW3GEF8S" localSheetId="8" hidden="1">#REF!</definedName>
    <definedName name="BExCVZ5PN4V6MRBZ04PZJW3GEF8S" localSheetId="9" hidden="1">#REF!</definedName>
    <definedName name="BExCVZ5PN4V6MRBZ04PZJW3GEF8S" localSheetId="10" hidden="1">#REF!</definedName>
    <definedName name="BExCVZ5PN4V6MRBZ04PZJW3GEF8S" localSheetId="11" hidden="1">#REF!</definedName>
    <definedName name="BExCVZ5PN4V6MRBZ04PZJW3GEF8S" localSheetId="12" hidden="1">#REF!</definedName>
    <definedName name="BExCVZ5PN4V6MRBZ04PZJW3GEF8S" localSheetId="13" hidden="1">#REF!</definedName>
    <definedName name="BExCVZ5PN4V6MRBZ04PZJW3GEF8S" localSheetId="17" hidden="1">#REF!</definedName>
    <definedName name="BExCVZ5PN4V6MRBZ04PZJW3GEF8S" localSheetId="16" hidden="1">#REF!</definedName>
    <definedName name="BExCVZ5PN4V6MRBZ04PZJW3GEF8S" hidden="1">#REF!</definedName>
    <definedName name="BExCW13R0GWJYGXZBNCPAHQN4NR2" localSheetId="19" hidden="1">#REF!</definedName>
    <definedName name="BExCW13R0GWJYGXZBNCPAHQN4NR2" localSheetId="27" hidden="1">#REF!</definedName>
    <definedName name="BExCW13R0GWJYGXZBNCPAHQN4NR2" localSheetId="18" hidden="1">#REF!</definedName>
    <definedName name="BExCW13R0GWJYGXZBNCPAHQN4NR2" localSheetId="30" hidden="1">#REF!</definedName>
    <definedName name="BExCW13R0GWJYGXZBNCPAHQN4NR2" localSheetId="4" hidden="1">#REF!</definedName>
    <definedName name="BExCW13R0GWJYGXZBNCPAHQN4NR2" localSheetId="14" hidden="1">#REF!</definedName>
    <definedName name="BExCW13R0GWJYGXZBNCPAHQN4NR2" localSheetId="6" hidden="1">#REF!</definedName>
    <definedName name="BExCW13R0GWJYGXZBNCPAHQN4NR2" localSheetId="7" hidden="1">#REF!</definedName>
    <definedName name="BExCW13R0GWJYGXZBNCPAHQN4NR2" localSheetId="8" hidden="1">#REF!</definedName>
    <definedName name="BExCW13R0GWJYGXZBNCPAHQN4NR2" localSheetId="9" hidden="1">#REF!</definedName>
    <definedName name="BExCW13R0GWJYGXZBNCPAHQN4NR2" localSheetId="10" hidden="1">#REF!</definedName>
    <definedName name="BExCW13R0GWJYGXZBNCPAHQN4NR2" localSheetId="11" hidden="1">#REF!</definedName>
    <definedName name="BExCW13R0GWJYGXZBNCPAHQN4NR2" localSheetId="12" hidden="1">#REF!</definedName>
    <definedName name="BExCW13R0GWJYGXZBNCPAHQN4NR2" localSheetId="13" hidden="1">#REF!</definedName>
    <definedName name="BExCW13R0GWJYGXZBNCPAHQN4NR2" localSheetId="17" hidden="1">#REF!</definedName>
    <definedName name="BExCW13R0GWJYGXZBNCPAHQN4NR2" localSheetId="16" hidden="1">#REF!</definedName>
    <definedName name="BExCW13R0GWJYGXZBNCPAHQN4NR2" hidden="1">#REF!</definedName>
    <definedName name="BExCW9Y5HWU4RJTNX74O6L24VGCK" localSheetId="19" hidden="1">#REF!</definedName>
    <definedName name="BExCW9Y5HWU4RJTNX74O6L24VGCK" localSheetId="27" hidden="1">#REF!</definedName>
    <definedName name="BExCW9Y5HWU4RJTNX74O6L24VGCK" localSheetId="18" hidden="1">#REF!</definedName>
    <definedName name="BExCW9Y5HWU4RJTNX74O6L24VGCK" localSheetId="30" hidden="1">#REF!</definedName>
    <definedName name="BExCW9Y5HWU4RJTNX74O6L24VGCK" localSheetId="4" hidden="1">#REF!</definedName>
    <definedName name="BExCW9Y5HWU4RJTNX74O6L24VGCK" localSheetId="14" hidden="1">#REF!</definedName>
    <definedName name="BExCW9Y5HWU4RJTNX74O6L24VGCK" localSheetId="6" hidden="1">#REF!</definedName>
    <definedName name="BExCW9Y5HWU4RJTNX74O6L24VGCK" localSheetId="7" hidden="1">#REF!</definedName>
    <definedName name="BExCW9Y5HWU4RJTNX74O6L24VGCK" localSheetId="8" hidden="1">#REF!</definedName>
    <definedName name="BExCW9Y5HWU4RJTNX74O6L24VGCK" localSheetId="9" hidden="1">#REF!</definedName>
    <definedName name="BExCW9Y5HWU4RJTNX74O6L24VGCK" localSheetId="10" hidden="1">#REF!</definedName>
    <definedName name="BExCW9Y5HWU4RJTNX74O6L24VGCK" localSheetId="11" hidden="1">#REF!</definedName>
    <definedName name="BExCW9Y5HWU4RJTNX74O6L24VGCK" localSheetId="12" hidden="1">#REF!</definedName>
    <definedName name="BExCW9Y5HWU4RJTNX74O6L24VGCK" localSheetId="13" hidden="1">#REF!</definedName>
    <definedName name="BExCW9Y5HWU4RJTNX74O6L24VGCK" localSheetId="17" hidden="1">#REF!</definedName>
    <definedName name="BExCW9Y5HWU4RJTNX74O6L24VGCK" localSheetId="16" hidden="1">#REF!</definedName>
    <definedName name="BExCW9Y5HWU4RJTNX74O6L24VGCK" hidden="1">#REF!</definedName>
    <definedName name="BExCWHADQJRXWFDGV2KMANWIY1YN" localSheetId="19" hidden="1">#REF!</definedName>
    <definedName name="BExCWHADQJRXWFDGV2KMANWIY1YN" localSheetId="27" hidden="1">#REF!</definedName>
    <definedName name="BExCWHADQJRXWFDGV2KMANWIY1YN" localSheetId="18" hidden="1">#REF!</definedName>
    <definedName name="BExCWHADQJRXWFDGV2KMANWIY1YN" localSheetId="30" hidden="1">#REF!</definedName>
    <definedName name="BExCWHADQJRXWFDGV2KMANWIY1YN" localSheetId="4" hidden="1">#REF!</definedName>
    <definedName name="BExCWHADQJRXWFDGV2KMANWIY1YN" localSheetId="14" hidden="1">#REF!</definedName>
    <definedName name="BExCWHADQJRXWFDGV2KMANWIY1YN" localSheetId="6" hidden="1">#REF!</definedName>
    <definedName name="BExCWHADQJRXWFDGV2KMANWIY1YN" localSheetId="7" hidden="1">#REF!</definedName>
    <definedName name="BExCWHADQJRXWFDGV2KMANWIY1YN" localSheetId="8" hidden="1">#REF!</definedName>
    <definedName name="BExCWHADQJRXWFDGV2KMANWIY1YN" localSheetId="9" hidden="1">#REF!</definedName>
    <definedName name="BExCWHADQJRXWFDGV2KMANWIY1YN" localSheetId="10" hidden="1">#REF!</definedName>
    <definedName name="BExCWHADQJRXWFDGV2KMANWIY1YN" localSheetId="11" hidden="1">#REF!</definedName>
    <definedName name="BExCWHADQJRXWFDGV2KMANWIY1YN" localSheetId="12" hidden="1">#REF!</definedName>
    <definedName name="BExCWHADQJRXWFDGV2KMANWIY1YN" localSheetId="13" hidden="1">#REF!</definedName>
    <definedName name="BExCWHADQJRXWFDGV2KMANWIY1YN" localSheetId="17" hidden="1">#REF!</definedName>
    <definedName name="BExCWHADQJRXWFDGV2KMANWIY1YN" localSheetId="16" hidden="1">#REF!</definedName>
    <definedName name="BExCWHADQJRXWFDGV2KMANWIY1YN" hidden="1">#REF!</definedName>
    <definedName name="BExCWPDPESGZS07QGBLSBWDNVJLZ" localSheetId="19" hidden="1">#REF!</definedName>
    <definedName name="BExCWPDPESGZS07QGBLSBWDNVJLZ" localSheetId="27" hidden="1">#REF!</definedName>
    <definedName name="BExCWPDPESGZS07QGBLSBWDNVJLZ" localSheetId="18" hidden="1">#REF!</definedName>
    <definedName name="BExCWPDPESGZS07QGBLSBWDNVJLZ" localSheetId="30" hidden="1">#REF!</definedName>
    <definedName name="BExCWPDPESGZS07QGBLSBWDNVJLZ" localSheetId="4" hidden="1">#REF!</definedName>
    <definedName name="BExCWPDPESGZS07QGBLSBWDNVJLZ" localSheetId="14" hidden="1">#REF!</definedName>
    <definedName name="BExCWPDPESGZS07QGBLSBWDNVJLZ" localSheetId="6" hidden="1">#REF!</definedName>
    <definedName name="BExCWPDPESGZS07QGBLSBWDNVJLZ" localSheetId="7" hidden="1">#REF!</definedName>
    <definedName name="BExCWPDPESGZS07QGBLSBWDNVJLZ" localSheetId="8" hidden="1">#REF!</definedName>
    <definedName name="BExCWPDPESGZS07QGBLSBWDNVJLZ" localSheetId="9" hidden="1">#REF!</definedName>
    <definedName name="BExCWPDPESGZS07QGBLSBWDNVJLZ" localSheetId="10" hidden="1">#REF!</definedName>
    <definedName name="BExCWPDPESGZS07QGBLSBWDNVJLZ" localSheetId="11" hidden="1">#REF!</definedName>
    <definedName name="BExCWPDPESGZS07QGBLSBWDNVJLZ" localSheetId="12" hidden="1">#REF!</definedName>
    <definedName name="BExCWPDPESGZS07QGBLSBWDNVJLZ" localSheetId="13" hidden="1">#REF!</definedName>
    <definedName name="BExCWPDPESGZS07QGBLSBWDNVJLZ" localSheetId="17" hidden="1">#REF!</definedName>
    <definedName name="BExCWPDPESGZS07QGBLSBWDNVJLZ" localSheetId="16" hidden="1">#REF!</definedName>
    <definedName name="BExCWPDPESGZS07QGBLSBWDNVJLZ" hidden="1">#REF!</definedName>
    <definedName name="BExCWTVKHIVCRHF8GC39KI58YM5K" localSheetId="19" hidden="1">#REF!</definedName>
    <definedName name="BExCWTVKHIVCRHF8GC39KI58YM5K" localSheetId="27" hidden="1">#REF!</definedName>
    <definedName name="BExCWTVKHIVCRHF8GC39KI58YM5K" localSheetId="18" hidden="1">#REF!</definedName>
    <definedName name="BExCWTVKHIVCRHF8GC39KI58YM5K" localSheetId="30" hidden="1">#REF!</definedName>
    <definedName name="BExCWTVKHIVCRHF8GC39KI58YM5K" localSheetId="4" hidden="1">#REF!</definedName>
    <definedName name="BExCWTVKHIVCRHF8GC39KI58YM5K" localSheetId="14" hidden="1">#REF!</definedName>
    <definedName name="BExCWTVKHIVCRHF8GC39KI58YM5K" localSheetId="6" hidden="1">#REF!</definedName>
    <definedName name="BExCWTVKHIVCRHF8GC39KI58YM5K" localSheetId="7" hidden="1">#REF!</definedName>
    <definedName name="BExCWTVKHIVCRHF8GC39KI58YM5K" localSheetId="8" hidden="1">#REF!</definedName>
    <definedName name="BExCWTVKHIVCRHF8GC39KI58YM5K" localSheetId="9" hidden="1">#REF!</definedName>
    <definedName name="BExCWTVKHIVCRHF8GC39KI58YM5K" localSheetId="10" hidden="1">#REF!</definedName>
    <definedName name="BExCWTVKHIVCRHF8GC39KI58YM5K" localSheetId="11" hidden="1">#REF!</definedName>
    <definedName name="BExCWTVKHIVCRHF8GC39KI58YM5K" localSheetId="12" hidden="1">#REF!</definedName>
    <definedName name="BExCWTVKHIVCRHF8GC39KI58YM5K" localSheetId="13" hidden="1">#REF!</definedName>
    <definedName name="BExCWTVKHIVCRHF8GC39KI58YM5K" localSheetId="17" hidden="1">#REF!</definedName>
    <definedName name="BExCWTVKHIVCRHF8GC39KI58YM5K" localSheetId="16" hidden="1">#REF!</definedName>
    <definedName name="BExCWTVKHIVCRHF8GC39KI58YM5K" hidden="1">#REF!</definedName>
    <definedName name="BExCX2KGRZBRVLZNM8SUSIE6A0RL" localSheetId="19" hidden="1">#REF!</definedName>
    <definedName name="BExCX2KGRZBRVLZNM8SUSIE6A0RL" localSheetId="27" hidden="1">#REF!</definedName>
    <definedName name="BExCX2KGRZBRVLZNM8SUSIE6A0RL" localSheetId="18" hidden="1">#REF!</definedName>
    <definedName name="BExCX2KGRZBRVLZNM8SUSIE6A0RL" localSheetId="30" hidden="1">#REF!</definedName>
    <definedName name="BExCX2KGRZBRVLZNM8SUSIE6A0RL" localSheetId="4" hidden="1">#REF!</definedName>
    <definedName name="BExCX2KGRZBRVLZNM8SUSIE6A0RL" localSheetId="14" hidden="1">#REF!</definedName>
    <definedName name="BExCX2KGRZBRVLZNM8SUSIE6A0RL" localSheetId="6" hidden="1">#REF!</definedName>
    <definedName name="BExCX2KGRZBRVLZNM8SUSIE6A0RL" localSheetId="7" hidden="1">#REF!</definedName>
    <definedName name="BExCX2KGRZBRVLZNM8SUSIE6A0RL" localSheetId="8" hidden="1">#REF!</definedName>
    <definedName name="BExCX2KGRZBRVLZNM8SUSIE6A0RL" localSheetId="9" hidden="1">#REF!</definedName>
    <definedName name="BExCX2KGRZBRVLZNM8SUSIE6A0RL" localSheetId="10" hidden="1">#REF!</definedName>
    <definedName name="BExCX2KGRZBRVLZNM8SUSIE6A0RL" localSheetId="11" hidden="1">#REF!</definedName>
    <definedName name="BExCX2KGRZBRVLZNM8SUSIE6A0RL" localSheetId="12" hidden="1">#REF!</definedName>
    <definedName name="BExCX2KGRZBRVLZNM8SUSIE6A0RL" localSheetId="13" hidden="1">#REF!</definedName>
    <definedName name="BExCX2KGRZBRVLZNM8SUSIE6A0RL" localSheetId="17" hidden="1">#REF!</definedName>
    <definedName name="BExCX2KGRZBRVLZNM8SUSIE6A0RL" localSheetId="16" hidden="1">#REF!</definedName>
    <definedName name="BExCX2KGRZBRVLZNM8SUSIE6A0RL" hidden="1">#REF!</definedName>
    <definedName name="BExCX3X451T70LZ1VF95L7W4Y4TM" localSheetId="19" hidden="1">#REF!</definedName>
    <definedName name="BExCX3X451T70LZ1VF95L7W4Y4TM" localSheetId="27" hidden="1">#REF!</definedName>
    <definedName name="BExCX3X451T70LZ1VF95L7W4Y4TM" localSheetId="18" hidden="1">#REF!</definedName>
    <definedName name="BExCX3X451T70LZ1VF95L7W4Y4TM" localSheetId="30" hidden="1">#REF!</definedName>
    <definedName name="BExCX3X451T70LZ1VF95L7W4Y4TM" localSheetId="4" hidden="1">#REF!</definedName>
    <definedName name="BExCX3X451T70LZ1VF95L7W4Y4TM" localSheetId="14" hidden="1">#REF!</definedName>
    <definedName name="BExCX3X451T70LZ1VF95L7W4Y4TM" localSheetId="6" hidden="1">#REF!</definedName>
    <definedName name="BExCX3X451T70LZ1VF95L7W4Y4TM" localSheetId="7" hidden="1">#REF!</definedName>
    <definedName name="BExCX3X451T70LZ1VF95L7W4Y4TM" localSheetId="8" hidden="1">#REF!</definedName>
    <definedName name="BExCX3X451T70LZ1VF95L7W4Y4TM" localSheetId="9" hidden="1">#REF!</definedName>
    <definedName name="BExCX3X451T70LZ1VF95L7W4Y4TM" localSheetId="10" hidden="1">#REF!</definedName>
    <definedName name="BExCX3X451T70LZ1VF95L7W4Y4TM" localSheetId="11" hidden="1">#REF!</definedName>
    <definedName name="BExCX3X451T70LZ1VF95L7W4Y4TM" localSheetId="12" hidden="1">#REF!</definedName>
    <definedName name="BExCX3X451T70LZ1VF95L7W4Y4TM" localSheetId="13" hidden="1">#REF!</definedName>
    <definedName name="BExCX3X451T70LZ1VF95L7W4Y4TM" localSheetId="17" hidden="1">#REF!</definedName>
    <definedName name="BExCX3X451T70LZ1VF95L7W4Y4TM" localSheetId="16" hidden="1">#REF!</definedName>
    <definedName name="BExCX3X451T70LZ1VF95L7W4Y4TM" hidden="1">#REF!</definedName>
    <definedName name="BExCX4NZ2N1OUGXM7EV0U7VULJMM" localSheetId="19" hidden="1">#REF!</definedName>
    <definedName name="BExCX4NZ2N1OUGXM7EV0U7VULJMM" localSheetId="27" hidden="1">#REF!</definedName>
    <definedName name="BExCX4NZ2N1OUGXM7EV0U7VULJMM" localSheetId="18" hidden="1">#REF!</definedName>
    <definedName name="BExCX4NZ2N1OUGXM7EV0U7VULJMM" localSheetId="30" hidden="1">#REF!</definedName>
    <definedName name="BExCX4NZ2N1OUGXM7EV0U7VULJMM" localSheetId="4" hidden="1">#REF!</definedName>
    <definedName name="BExCX4NZ2N1OUGXM7EV0U7VULJMM" localSheetId="14" hidden="1">#REF!</definedName>
    <definedName name="BExCX4NZ2N1OUGXM7EV0U7VULJMM" localSheetId="6" hidden="1">#REF!</definedName>
    <definedName name="BExCX4NZ2N1OUGXM7EV0U7VULJMM" localSheetId="7" hidden="1">#REF!</definedName>
    <definedName name="BExCX4NZ2N1OUGXM7EV0U7VULJMM" localSheetId="8" hidden="1">#REF!</definedName>
    <definedName name="BExCX4NZ2N1OUGXM7EV0U7VULJMM" localSheetId="9" hidden="1">#REF!</definedName>
    <definedName name="BExCX4NZ2N1OUGXM7EV0U7VULJMM" localSheetId="10" hidden="1">#REF!</definedName>
    <definedName name="BExCX4NZ2N1OUGXM7EV0U7VULJMM" localSheetId="11" hidden="1">#REF!</definedName>
    <definedName name="BExCX4NZ2N1OUGXM7EV0U7VULJMM" localSheetId="12" hidden="1">#REF!</definedName>
    <definedName name="BExCX4NZ2N1OUGXM7EV0U7VULJMM" localSheetId="13" hidden="1">#REF!</definedName>
    <definedName name="BExCX4NZ2N1OUGXM7EV0U7VULJMM" localSheetId="17" hidden="1">#REF!</definedName>
    <definedName name="BExCX4NZ2N1OUGXM7EV0U7VULJMM" localSheetId="16" hidden="1">#REF!</definedName>
    <definedName name="BExCX4NZ2N1OUGXM7EV0U7VULJMM" hidden="1">#REF!</definedName>
    <definedName name="BExCXILMURGYMAH6N5LF5DV6K3GM" localSheetId="19" hidden="1">#REF!</definedName>
    <definedName name="BExCXILMURGYMAH6N5LF5DV6K3GM" localSheetId="27" hidden="1">#REF!</definedName>
    <definedName name="BExCXILMURGYMAH6N5LF5DV6K3GM" localSheetId="18" hidden="1">#REF!</definedName>
    <definedName name="BExCXILMURGYMAH6N5LF5DV6K3GM" localSheetId="30" hidden="1">#REF!</definedName>
    <definedName name="BExCXILMURGYMAH6N5LF5DV6K3GM" localSheetId="4" hidden="1">#REF!</definedName>
    <definedName name="BExCXILMURGYMAH6N5LF5DV6K3GM" localSheetId="14" hidden="1">#REF!</definedName>
    <definedName name="BExCXILMURGYMAH6N5LF5DV6K3GM" localSheetId="6" hidden="1">#REF!</definedName>
    <definedName name="BExCXILMURGYMAH6N5LF5DV6K3GM" localSheetId="7" hidden="1">#REF!</definedName>
    <definedName name="BExCXILMURGYMAH6N5LF5DV6K3GM" localSheetId="8" hidden="1">#REF!</definedName>
    <definedName name="BExCXILMURGYMAH6N5LF5DV6K3GM" localSheetId="9" hidden="1">#REF!</definedName>
    <definedName name="BExCXILMURGYMAH6N5LF5DV6K3GM" localSheetId="10" hidden="1">#REF!</definedName>
    <definedName name="BExCXILMURGYMAH6N5LF5DV6K3GM" localSheetId="11" hidden="1">#REF!</definedName>
    <definedName name="BExCXILMURGYMAH6N5LF5DV6K3GM" localSheetId="12" hidden="1">#REF!</definedName>
    <definedName name="BExCXILMURGYMAH6N5LF5DV6K3GM" localSheetId="13" hidden="1">#REF!</definedName>
    <definedName name="BExCXILMURGYMAH6N5LF5DV6K3GM" localSheetId="17" hidden="1">#REF!</definedName>
    <definedName name="BExCXILMURGYMAH6N5LF5DV6K3GM" localSheetId="16" hidden="1">#REF!</definedName>
    <definedName name="BExCXILMURGYMAH6N5LF5DV6K3GM" hidden="1">#REF!</definedName>
    <definedName name="BExCXQUFBMXQ1650735H48B1AZT3" localSheetId="19" hidden="1">#REF!</definedName>
    <definedName name="BExCXQUFBMXQ1650735H48B1AZT3" localSheetId="27" hidden="1">#REF!</definedName>
    <definedName name="BExCXQUFBMXQ1650735H48B1AZT3" localSheetId="18" hidden="1">#REF!</definedName>
    <definedName name="BExCXQUFBMXQ1650735H48B1AZT3" localSheetId="30" hidden="1">#REF!</definedName>
    <definedName name="BExCXQUFBMXQ1650735H48B1AZT3" localSheetId="4" hidden="1">#REF!</definedName>
    <definedName name="BExCXQUFBMXQ1650735H48B1AZT3" localSheetId="14" hidden="1">#REF!</definedName>
    <definedName name="BExCXQUFBMXQ1650735H48B1AZT3" localSheetId="6" hidden="1">#REF!</definedName>
    <definedName name="BExCXQUFBMXQ1650735H48B1AZT3" localSheetId="7" hidden="1">#REF!</definedName>
    <definedName name="BExCXQUFBMXQ1650735H48B1AZT3" localSheetId="8" hidden="1">#REF!</definedName>
    <definedName name="BExCXQUFBMXQ1650735H48B1AZT3" localSheetId="9" hidden="1">#REF!</definedName>
    <definedName name="BExCXQUFBMXQ1650735H48B1AZT3" localSheetId="10" hidden="1">#REF!</definedName>
    <definedName name="BExCXQUFBMXQ1650735H48B1AZT3" localSheetId="11" hidden="1">#REF!</definedName>
    <definedName name="BExCXQUFBMXQ1650735H48B1AZT3" localSheetId="12" hidden="1">#REF!</definedName>
    <definedName name="BExCXQUFBMXQ1650735H48B1AZT3" localSheetId="13" hidden="1">#REF!</definedName>
    <definedName name="BExCXQUFBMXQ1650735H48B1AZT3" localSheetId="17" hidden="1">#REF!</definedName>
    <definedName name="BExCXQUFBMXQ1650735H48B1AZT3" localSheetId="16" hidden="1">#REF!</definedName>
    <definedName name="BExCXQUFBMXQ1650735H48B1AZT3" hidden="1">#REF!</definedName>
    <definedName name="BExCXYSBKJ9SZQD7XS2WUS6SVBJO" localSheetId="19" hidden="1">#REF!</definedName>
    <definedName name="BExCXYSBKJ9SZQD7XS2WUS6SVBJO" localSheetId="27" hidden="1">#REF!</definedName>
    <definedName name="BExCXYSBKJ9SZQD7XS2WUS6SVBJO" localSheetId="18" hidden="1">#REF!</definedName>
    <definedName name="BExCXYSBKJ9SZQD7XS2WUS6SVBJO" localSheetId="30" hidden="1">#REF!</definedName>
    <definedName name="BExCXYSBKJ9SZQD7XS2WUS6SVBJO" localSheetId="4" hidden="1">#REF!</definedName>
    <definedName name="BExCXYSBKJ9SZQD7XS2WUS6SVBJO" localSheetId="14" hidden="1">#REF!</definedName>
    <definedName name="BExCXYSBKJ9SZQD7XS2WUS6SVBJO" localSheetId="6" hidden="1">#REF!</definedName>
    <definedName name="BExCXYSBKJ9SZQD7XS2WUS6SVBJO" localSheetId="7" hidden="1">#REF!</definedName>
    <definedName name="BExCXYSBKJ9SZQD7XS2WUS6SVBJO" localSheetId="8" hidden="1">#REF!</definedName>
    <definedName name="BExCXYSBKJ9SZQD7XS2WUS6SVBJO" localSheetId="9" hidden="1">#REF!</definedName>
    <definedName name="BExCXYSBKJ9SZQD7XS2WUS6SVBJO" localSheetId="10" hidden="1">#REF!</definedName>
    <definedName name="BExCXYSBKJ9SZQD7XS2WUS6SVBJO" localSheetId="11" hidden="1">#REF!</definedName>
    <definedName name="BExCXYSBKJ9SZQD7XS2WUS6SVBJO" localSheetId="12" hidden="1">#REF!</definedName>
    <definedName name="BExCXYSBKJ9SZQD7XS2WUS6SVBJO" localSheetId="13" hidden="1">#REF!</definedName>
    <definedName name="BExCXYSBKJ9SZQD7XS2WUS6SVBJO" localSheetId="17" hidden="1">#REF!</definedName>
    <definedName name="BExCXYSBKJ9SZQD7XS2WUS6SVBJO" localSheetId="16" hidden="1">#REF!</definedName>
    <definedName name="BExCXYSBKJ9SZQD7XS2WUS6SVBJO" hidden="1">#REF!</definedName>
    <definedName name="BExCXZ8DGK5ZE8467LFEHX6JNQHJ" localSheetId="19" hidden="1">#REF!</definedName>
    <definedName name="BExCXZ8DGK5ZE8467LFEHX6JNQHJ" localSheetId="27" hidden="1">#REF!</definedName>
    <definedName name="BExCXZ8DGK5ZE8467LFEHX6JNQHJ" localSheetId="18" hidden="1">#REF!</definedName>
    <definedName name="BExCXZ8DGK5ZE8467LFEHX6JNQHJ" localSheetId="30" hidden="1">#REF!</definedName>
    <definedName name="BExCXZ8DGK5ZE8467LFEHX6JNQHJ" localSheetId="4" hidden="1">#REF!</definedName>
    <definedName name="BExCXZ8DGK5ZE8467LFEHX6JNQHJ" localSheetId="14" hidden="1">#REF!</definedName>
    <definedName name="BExCXZ8DGK5ZE8467LFEHX6JNQHJ" localSheetId="6" hidden="1">#REF!</definedName>
    <definedName name="BExCXZ8DGK5ZE8467LFEHX6JNQHJ" localSheetId="7" hidden="1">#REF!</definedName>
    <definedName name="BExCXZ8DGK5ZE8467LFEHX6JNQHJ" localSheetId="8" hidden="1">#REF!</definedName>
    <definedName name="BExCXZ8DGK5ZE8467LFEHX6JNQHJ" localSheetId="9" hidden="1">#REF!</definedName>
    <definedName name="BExCXZ8DGK5ZE8467LFEHX6JNQHJ" localSheetId="10" hidden="1">#REF!</definedName>
    <definedName name="BExCXZ8DGK5ZE8467LFEHX6JNQHJ" localSheetId="11" hidden="1">#REF!</definedName>
    <definedName name="BExCXZ8DGK5ZE8467LFEHX6JNQHJ" localSheetId="12" hidden="1">#REF!</definedName>
    <definedName name="BExCXZ8DGK5ZE8467LFEHX6JNQHJ" localSheetId="13" hidden="1">#REF!</definedName>
    <definedName name="BExCXZ8DGK5ZE8467LFEHX6JNQHJ" localSheetId="17" hidden="1">#REF!</definedName>
    <definedName name="BExCXZ8DGK5ZE8467LFEHX6JNQHJ" localSheetId="16" hidden="1">#REF!</definedName>
    <definedName name="BExCXZ8DGK5ZE8467LFEHX6JNQHJ" hidden="1">#REF!</definedName>
    <definedName name="BExCY2DQO9VLA77Q7EG3T0XNXX4F" localSheetId="19" hidden="1">#REF!</definedName>
    <definedName name="BExCY2DQO9VLA77Q7EG3T0XNXX4F" localSheetId="27" hidden="1">#REF!</definedName>
    <definedName name="BExCY2DQO9VLA77Q7EG3T0XNXX4F" localSheetId="18" hidden="1">#REF!</definedName>
    <definedName name="BExCY2DQO9VLA77Q7EG3T0XNXX4F" localSheetId="30" hidden="1">#REF!</definedName>
    <definedName name="BExCY2DQO9VLA77Q7EG3T0XNXX4F" localSheetId="4" hidden="1">#REF!</definedName>
    <definedName name="BExCY2DQO9VLA77Q7EG3T0XNXX4F" localSheetId="14" hidden="1">#REF!</definedName>
    <definedName name="BExCY2DQO9VLA77Q7EG3T0XNXX4F" localSheetId="6" hidden="1">#REF!</definedName>
    <definedName name="BExCY2DQO9VLA77Q7EG3T0XNXX4F" localSheetId="7" hidden="1">#REF!</definedName>
    <definedName name="BExCY2DQO9VLA77Q7EG3T0XNXX4F" localSheetId="8" hidden="1">#REF!</definedName>
    <definedName name="BExCY2DQO9VLA77Q7EG3T0XNXX4F" localSheetId="9" hidden="1">#REF!</definedName>
    <definedName name="BExCY2DQO9VLA77Q7EG3T0XNXX4F" localSheetId="10" hidden="1">#REF!</definedName>
    <definedName name="BExCY2DQO9VLA77Q7EG3T0XNXX4F" localSheetId="11" hidden="1">#REF!</definedName>
    <definedName name="BExCY2DQO9VLA77Q7EG3T0XNXX4F" localSheetId="12" hidden="1">#REF!</definedName>
    <definedName name="BExCY2DQO9VLA77Q7EG3T0XNXX4F" localSheetId="13" hidden="1">#REF!</definedName>
    <definedName name="BExCY2DQO9VLA77Q7EG3T0XNXX4F" localSheetId="17" hidden="1">#REF!</definedName>
    <definedName name="BExCY2DQO9VLA77Q7EG3T0XNXX4F" localSheetId="16" hidden="1">#REF!</definedName>
    <definedName name="BExCY2DQO9VLA77Q7EG3T0XNXX4F" hidden="1">#REF!</definedName>
    <definedName name="BExCY5Z7X93Z8XUOEASK50W08S36" localSheetId="19" hidden="1">#REF!</definedName>
    <definedName name="BExCY5Z7X93Z8XUOEASK50W08S36" localSheetId="27" hidden="1">#REF!</definedName>
    <definedName name="BExCY5Z7X93Z8XUOEASK50W08S36" localSheetId="18" hidden="1">#REF!</definedName>
    <definedName name="BExCY5Z7X93Z8XUOEASK50W08S36" localSheetId="30" hidden="1">#REF!</definedName>
    <definedName name="BExCY5Z7X93Z8XUOEASK50W08S36" localSheetId="4" hidden="1">#REF!</definedName>
    <definedName name="BExCY5Z7X93Z8XUOEASK50W08S36" localSheetId="14" hidden="1">#REF!</definedName>
    <definedName name="BExCY5Z7X93Z8XUOEASK50W08S36" localSheetId="6" hidden="1">#REF!</definedName>
    <definedName name="BExCY5Z7X93Z8XUOEASK50W08S36" localSheetId="7" hidden="1">#REF!</definedName>
    <definedName name="BExCY5Z7X93Z8XUOEASK50W08S36" localSheetId="8" hidden="1">#REF!</definedName>
    <definedName name="BExCY5Z7X93Z8XUOEASK50W08S36" localSheetId="9" hidden="1">#REF!</definedName>
    <definedName name="BExCY5Z7X93Z8XUOEASK50W08S36" localSheetId="10" hidden="1">#REF!</definedName>
    <definedName name="BExCY5Z7X93Z8XUOEASK50W08S36" localSheetId="11" hidden="1">#REF!</definedName>
    <definedName name="BExCY5Z7X93Z8XUOEASK50W08S36" localSheetId="12" hidden="1">#REF!</definedName>
    <definedName name="BExCY5Z7X93Z8XUOEASK50W08S36" localSheetId="13" hidden="1">#REF!</definedName>
    <definedName name="BExCY5Z7X93Z8XUOEASK50W08S36" localSheetId="17" hidden="1">#REF!</definedName>
    <definedName name="BExCY5Z7X93Z8XUOEASK50W08S36" localSheetId="16" hidden="1">#REF!</definedName>
    <definedName name="BExCY5Z7X93Z8XUOEASK50W08S36" hidden="1">#REF!</definedName>
    <definedName name="BExCY6VMJ68MX3C981R5Q0BX5791" localSheetId="19" hidden="1">#REF!</definedName>
    <definedName name="BExCY6VMJ68MX3C981R5Q0BX5791" localSheetId="27" hidden="1">#REF!</definedName>
    <definedName name="BExCY6VMJ68MX3C981R5Q0BX5791" localSheetId="18" hidden="1">#REF!</definedName>
    <definedName name="BExCY6VMJ68MX3C981R5Q0BX5791" localSheetId="30" hidden="1">#REF!</definedName>
    <definedName name="BExCY6VMJ68MX3C981R5Q0BX5791" localSheetId="4" hidden="1">#REF!</definedName>
    <definedName name="BExCY6VMJ68MX3C981R5Q0BX5791" localSheetId="14" hidden="1">#REF!</definedName>
    <definedName name="BExCY6VMJ68MX3C981R5Q0BX5791" localSheetId="6" hidden="1">#REF!</definedName>
    <definedName name="BExCY6VMJ68MX3C981R5Q0BX5791" localSheetId="7" hidden="1">#REF!</definedName>
    <definedName name="BExCY6VMJ68MX3C981R5Q0BX5791" localSheetId="8" hidden="1">#REF!</definedName>
    <definedName name="BExCY6VMJ68MX3C981R5Q0BX5791" localSheetId="9" hidden="1">#REF!</definedName>
    <definedName name="BExCY6VMJ68MX3C981R5Q0BX5791" localSheetId="10" hidden="1">#REF!</definedName>
    <definedName name="BExCY6VMJ68MX3C981R5Q0BX5791" localSheetId="11" hidden="1">#REF!</definedName>
    <definedName name="BExCY6VMJ68MX3C981R5Q0BX5791" localSheetId="12" hidden="1">#REF!</definedName>
    <definedName name="BExCY6VMJ68MX3C981R5Q0BX5791" localSheetId="13" hidden="1">#REF!</definedName>
    <definedName name="BExCY6VMJ68MX3C981R5Q0BX5791" localSheetId="17" hidden="1">#REF!</definedName>
    <definedName name="BExCY6VMJ68MX3C981R5Q0BX5791" localSheetId="16" hidden="1">#REF!</definedName>
    <definedName name="BExCY6VMJ68MX3C981R5Q0BX5791" hidden="1">#REF!</definedName>
    <definedName name="BExCYAH2SAZCPW6XCB7V7PMMCAWO" localSheetId="19" hidden="1">#REF!</definedName>
    <definedName name="BExCYAH2SAZCPW6XCB7V7PMMCAWO" localSheetId="27" hidden="1">#REF!</definedName>
    <definedName name="BExCYAH2SAZCPW6XCB7V7PMMCAWO" localSheetId="18" hidden="1">#REF!</definedName>
    <definedName name="BExCYAH2SAZCPW6XCB7V7PMMCAWO" localSheetId="30" hidden="1">#REF!</definedName>
    <definedName name="BExCYAH2SAZCPW6XCB7V7PMMCAWO" localSheetId="4" hidden="1">#REF!</definedName>
    <definedName name="BExCYAH2SAZCPW6XCB7V7PMMCAWO" localSheetId="14" hidden="1">#REF!</definedName>
    <definedName name="BExCYAH2SAZCPW6XCB7V7PMMCAWO" localSheetId="6" hidden="1">#REF!</definedName>
    <definedName name="BExCYAH2SAZCPW6XCB7V7PMMCAWO" localSheetId="7" hidden="1">#REF!</definedName>
    <definedName name="BExCYAH2SAZCPW6XCB7V7PMMCAWO" localSheetId="8" hidden="1">#REF!</definedName>
    <definedName name="BExCYAH2SAZCPW6XCB7V7PMMCAWO" localSheetId="9" hidden="1">#REF!</definedName>
    <definedName name="BExCYAH2SAZCPW6XCB7V7PMMCAWO" localSheetId="10" hidden="1">#REF!</definedName>
    <definedName name="BExCYAH2SAZCPW6XCB7V7PMMCAWO" localSheetId="11" hidden="1">#REF!</definedName>
    <definedName name="BExCYAH2SAZCPW6XCB7V7PMMCAWO" localSheetId="12" hidden="1">#REF!</definedName>
    <definedName name="BExCYAH2SAZCPW6XCB7V7PMMCAWO" localSheetId="13" hidden="1">#REF!</definedName>
    <definedName name="BExCYAH2SAZCPW6XCB7V7PMMCAWO" localSheetId="17" hidden="1">#REF!</definedName>
    <definedName name="BExCYAH2SAZCPW6XCB7V7PMMCAWO" localSheetId="16" hidden="1">#REF!</definedName>
    <definedName name="BExCYAH2SAZCPW6XCB7V7PMMCAWO" hidden="1">#REF!</definedName>
    <definedName name="BExCYDGYM1UGUNTB331L2E4L5F34" localSheetId="19" hidden="1">#REF!</definedName>
    <definedName name="BExCYDGYM1UGUNTB331L2E4L5F34" localSheetId="27" hidden="1">#REF!</definedName>
    <definedName name="BExCYDGYM1UGUNTB331L2E4L5F34" localSheetId="18" hidden="1">#REF!</definedName>
    <definedName name="BExCYDGYM1UGUNTB331L2E4L5F34" localSheetId="30" hidden="1">#REF!</definedName>
    <definedName name="BExCYDGYM1UGUNTB331L2E4L5F34" localSheetId="4" hidden="1">#REF!</definedName>
    <definedName name="BExCYDGYM1UGUNTB331L2E4L5F34" localSheetId="14" hidden="1">#REF!</definedName>
    <definedName name="BExCYDGYM1UGUNTB331L2E4L5F34" localSheetId="6" hidden="1">#REF!</definedName>
    <definedName name="BExCYDGYM1UGUNTB331L2E4L5F34" localSheetId="7" hidden="1">#REF!</definedName>
    <definedName name="BExCYDGYM1UGUNTB331L2E4L5F34" localSheetId="8" hidden="1">#REF!</definedName>
    <definedName name="BExCYDGYM1UGUNTB331L2E4L5F34" localSheetId="9" hidden="1">#REF!</definedName>
    <definedName name="BExCYDGYM1UGUNTB331L2E4L5F34" localSheetId="10" hidden="1">#REF!</definedName>
    <definedName name="BExCYDGYM1UGUNTB331L2E4L5F34" localSheetId="11" hidden="1">#REF!</definedName>
    <definedName name="BExCYDGYM1UGUNTB331L2E4L5F34" localSheetId="12" hidden="1">#REF!</definedName>
    <definedName name="BExCYDGYM1UGUNTB331L2E4L5F34" localSheetId="13" hidden="1">#REF!</definedName>
    <definedName name="BExCYDGYM1UGUNTB331L2E4L5F34" localSheetId="17" hidden="1">#REF!</definedName>
    <definedName name="BExCYDGYM1UGUNTB331L2E4L5F34" localSheetId="16" hidden="1">#REF!</definedName>
    <definedName name="BExCYDGYM1UGUNTB331L2E4L5F34" hidden="1">#REF!</definedName>
    <definedName name="BExCYN7KCKU1F6EXMNPQPTKNOT6A" localSheetId="19" hidden="1">#REF!</definedName>
    <definedName name="BExCYN7KCKU1F6EXMNPQPTKNOT6A" localSheetId="27" hidden="1">#REF!</definedName>
    <definedName name="BExCYN7KCKU1F6EXMNPQPTKNOT6A" localSheetId="18" hidden="1">#REF!</definedName>
    <definedName name="BExCYN7KCKU1F6EXMNPQPTKNOT6A" localSheetId="30" hidden="1">#REF!</definedName>
    <definedName name="BExCYN7KCKU1F6EXMNPQPTKNOT6A" localSheetId="4" hidden="1">#REF!</definedName>
    <definedName name="BExCYN7KCKU1F6EXMNPQPTKNOT6A" localSheetId="14" hidden="1">#REF!</definedName>
    <definedName name="BExCYN7KCKU1F6EXMNPQPTKNOT6A" localSheetId="6" hidden="1">#REF!</definedName>
    <definedName name="BExCYN7KCKU1F6EXMNPQPTKNOT6A" localSheetId="7" hidden="1">#REF!</definedName>
    <definedName name="BExCYN7KCKU1F6EXMNPQPTKNOT6A" localSheetId="8" hidden="1">#REF!</definedName>
    <definedName name="BExCYN7KCKU1F6EXMNPQPTKNOT6A" localSheetId="9" hidden="1">#REF!</definedName>
    <definedName name="BExCYN7KCKU1F6EXMNPQPTKNOT6A" localSheetId="10" hidden="1">#REF!</definedName>
    <definedName name="BExCYN7KCKU1F6EXMNPQPTKNOT6A" localSheetId="11" hidden="1">#REF!</definedName>
    <definedName name="BExCYN7KCKU1F6EXMNPQPTKNOT6A" localSheetId="12" hidden="1">#REF!</definedName>
    <definedName name="BExCYN7KCKU1F6EXMNPQPTKNOT6A" localSheetId="13" hidden="1">#REF!</definedName>
    <definedName name="BExCYN7KCKU1F6EXMNPQPTKNOT6A" localSheetId="17" hidden="1">#REF!</definedName>
    <definedName name="BExCYN7KCKU1F6EXMNPQPTKNOT6A" localSheetId="16" hidden="1">#REF!</definedName>
    <definedName name="BExCYN7KCKU1F6EXMNPQPTKNOT6A" hidden="1">#REF!</definedName>
    <definedName name="BExCYPRC5HJE6N2XQTHCT6NXGP8N" localSheetId="19" hidden="1">#REF!</definedName>
    <definedName name="BExCYPRC5HJE6N2XQTHCT6NXGP8N" localSheetId="27" hidden="1">#REF!</definedName>
    <definedName name="BExCYPRC5HJE6N2XQTHCT6NXGP8N" localSheetId="18" hidden="1">#REF!</definedName>
    <definedName name="BExCYPRC5HJE6N2XQTHCT6NXGP8N" localSheetId="30" hidden="1">#REF!</definedName>
    <definedName name="BExCYPRC5HJE6N2XQTHCT6NXGP8N" localSheetId="4" hidden="1">#REF!</definedName>
    <definedName name="BExCYPRC5HJE6N2XQTHCT6NXGP8N" localSheetId="14" hidden="1">#REF!</definedName>
    <definedName name="BExCYPRC5HJE6N2XQTHCT6NXGP8N" localSheetId="6" hidden="1">#REF!</definedName>
    <definedName name="BExCYPRC5HJE6N2XQTHCT6NXGP8N" localSheetId="7" hidden="1">#REF!</definedName>
    <definedName name="BExCYPRC5HJE6N2XQTHCT6NXGP8N" localSheetId="8" hidden="1">#REF!</definedName>
    <definedName name="BExCYPRC5HJE6N2XQTHCT6NXGP8N" localSheetId="9" hidden="1">#REF!</definedName>
    <definedName name="BExCYPRC5HJE6N2XQTHCT6NXGP8N" localSheetId="10" hidden="1">#REF!</definedName>
    <definedName name="BExCYPRC5HJE6N2XQTHCT6NXGP8N" localSheetId="11" hidden="1">#REF!</definedName>
    <definedName name="BExCYPRC5HJE6N2XQTHCT6NXGP8N" localSheetId="12" hidden="1">#REF!</definedName>
    <definedName name="BExCYPRC5HJE6N2XQTHCT6NXGP8N" localSheetId="13" hidden="1">#REF!</definedName>
    <definedName name="BExCYPRC5HJE6N2XQTHCT6NXGP8N" localSheetId="17" hidden="1">#REF!</definedName>
    <definedName name="BExCYPRC5HJE6N2XQTHCT6NXGP8N" localSheetId="16" hidden="1">#REF!</definedName>
    <definedName name="BExCYPRC5HJE6N2XQTHCT6NXGP8N" hidden="1">#REF!</definedName>
    <definedName name="BExCYQCX9ES8ZWW2L35B12WDNT73" localSheetId="19" hidden="1">#REF!</definedName>
    <definedName name="BExCYQCX9ES8ZWW2L35B12WDNT73" localSheetId="27" hidden="1">#REF!</definedName>
    <definedName name="BExCYQCX9ES8ZWW2L35B12WDNT73" localSheetId="18" hidden="1">#REF!</definedName>
    <definedName name="BExCYQCX9ES8ZWW2L35B12WDNT73" localSheetId="30" hidden="1">#REF!</definedName>
    <definedName name="BExCYQCX9ES8ZWW2L35B12WDNT73" localSheetId="4" hidden="1">#REF!</definedName>
    <definedName name="BExCYQCX9ES8ZWW2L35B12WDNT73" localSheetId="14" hidden="1">#REF!</definedName>
    <definedName name="BExCYQCX9ES8ZWW2L35B12WDNT73" localSheetId="6" hidden="1">#REF!</definedName>
    <definedName name="BExCYQCX9ES8ZWW2L35B12WDNT73" localSheetId="7" hidden="1">#REF!</definedName>
    <definedName name="BExCYQCX9ES8ZWW2L35B12WDNT73" localSheetId="8" hidden="1">#REF!</definedName>
    <definedName name="BExCYQCX9ES8ZWW2L35B12WDNT73" localSheetId="9" hidden="1">#REF!</definedName>
    <definedName name="BExCYQCX9ES8ZWW2L35B12WDNT73" localSheetId="10" hidden="1">#REF!</definedName>
    <definedName name="BExCYQCX9ES8ZWW2L35B12WDNT73" localSheetId="11" hidden="1">#REF!</definedName>
    <definedName name="BExCYQCX9ES8ZWW2L35B12WDNT73" localSheetId="12" hidden="1">#REF!</definedName>
    <definedName name="BExCYQCX9ES8ZWW2L35B12WDNT73" localSheetId="13" hidden="1">#REF!</definedName>
    <definedName name="BExCYQCX9ES8ZWW2L35B12WDNT73" localSheetId="17" hidden="1">#REF!</definedName>
    <definedName name="BExCYQCX9ES8ZWW2L35B12WDNT73" localSheetId="16" hidden="1">#REF!</definedName>
    <definedName name="BExCYQCX9ES8ZWW2L35B12WDNT73" hidden="1">#REF!</definedName>
    <definedName name="BExCYSLQY2CYU7DQ3QI07UGGS6OW" localSheetId="19" hidden="1">#REF!</definedName>
    <definedName name="BExCYSLQY2CYU7DQ3QI07UGGS6OW" localSheetId="27" hidden="1">#REF!</definedName>
    <definedName name="BExCYSLQY2CYU7DQ3QI07UGGS6OW" localSheetId="18" hidden="1">#REF!</definedName>
    <definedName name="BExCYSLQY2CYU7DQ3QI07UGGS6OW" localSheetId="30" hidden="1">#REF!</definedName>
    <definedName name="BExCYSLQY2CYU7DQ3QI07UGGS6OW" localSheetId="4" hidden="1">#REF!</definedName>
    <definedName name="BExCYSLQY2CYU7DQ3QI07UGGS6OW" localSheetId="14" hidden="1">#REF!</definedName>
    <definedName name="BExCYSLQY2CYU7DQ3QI07UGGS6OW" localSheetId="6" hidden="1">#REF!</definedName>
    <definedName name="BExCYSLQY2CYU7DQ3QI07UGGS6OW" localSheetId="7" hidden="1">#REF!</definedName>
    <definedName name="BExCYSLQY2CYU7DQ3QI07UGGS6OW" localSheetId="8" hidden="1">#REF!</definedName>
    <definedName name="BExCYSLQY2CYU7DQ3QI07UGGS6OW" localSheetId="9" hidden="1">#REF!</definedName>
    <definedName name="BExCYSLQY2CYU7DQ3QI07UGGS6OW" localSheetId="10" hidden="1">#REF!</definedName>
    <definedName name="BExCYSLQY2CYU7DQ3QI07UGGS6OW" localSheetId="11" hidden="1">#REF!</definedName>
    <definedName name="BExCYSLQY2CYU7DQ3QI07UGGS6OW" localSheetId="12" hidden="1">#REF!</definedName>
    <definedName name="BExCYSLQY2CYU7DQ3QI07UGGS6OW" localSheetId="13" hidden="1">#REF!</definedName>
    <definedName name="BExCYSLQY2CYU7DQ3QI07UGGS6OW" localSheetId="17" hidden="1">#REF!</definedName>
    <definedName name="BExCYSLQY2CYU7DQ3QI07UGGS6OW" localSheetId="16" hidden="1">#REF!</definedName>
    <definedName name="BExCYSLQY2CYU7DQ3QI07UGGS6OW" hidden="1">#REF!</definedName>
    <definedName name="BExCYUK0I3UEXZNFDW71G6Z6D8XR" localSheetId="19" hidden="1">#REF!</definedName>
    <definedName name="BExCYUK0I3UEXZNFDW71G6Z6D8XR" localSheetId="27" hidden="1">#REF!</definedName>
    <definedName name="BExCYUK0I3UEXZNFDW71G6Z6D8XR" localSheetId="18" hidden="1">#REF!</definedName>
    <definedName name="BExCYUK0I3UEXZNFDW71G6Z6D8XR" localSheetId="30" hidden="1">#REF!</definedName>
    <definedName name="BExCYUK0I3UEXZNFDW71G6Z6D8XR" localSheetId="4" hidden="1">#REF!</definedName>
    <definedName name="BExCYUK0I3UEXZNFDW71G6Z6D8XR" localSheetId="14" hidden="1">#REF!</definedName>
    <definedName name="BExCYUK0I3UEXZNFDW71G6Z6D8XR" localSheetId="6" hidden="1">#REF!</definedName>
    <definedName name="BExCYUK0I3UEXZNFDW71G6Z6D8XR" localSheetId="7" hidden="1">#REF!</definedName>
    <definedName name="BExCYUK0I3UEXZNFDW71G6Z6D8XR" localSheetId="8" hidden="1">#REF!</definedName>
    <definedName name="BExCYUK0I3UEXZNFDW71G6Z6D8XR" localSheetId="9" hidden="1">#REF!</definedName>
    <definedName name="BExCYUK0I3UEXZNFDW71G6Z6D8XR" localSheetId="10" hidden="1">#REF!</definedName>
    <definedName name="BExCYUK0I3UEXZNFDW71G6Z6D8XR" localSheetId="11" hidden="1">#REF!</definedName>
    <definedName name="BExCYUK0I3UEXZNFDW71G6Z6D8XR" localSheetId="12" hidden="1">#REF!</definedName>
    <definedName name="BExCYUK0I3UEXZNFDW71G6Z6D8XR" localSheetId="13" hidden="1">#REF!</definedName>
    <definedName name="BExCYUK0I3UEXZNFDW71G6Z6D8XR" localSheetId="17" hidden="1">#REF!</definedName>
    <definedName name="BExCYUK0I3UEXZNFDW71G6Z6D8XR" localSheetId="16" hidden="1">#REF!</definedName>
    <definedName name="BExCYUK0I3UEXZNFDW71G6Z6D8XR" hidden="1">#REF!</definedName>
    <definedName name="BExCZFZCXMLY5DWESYJ9NGTJYQ8M" localSheetId="19" hidden="1">#REF!</definedName>
    <definedName name="BExCZFZCXMLY5DWESYJ9NGTJYQ8M" localSheetId="27" hidden="1">#REF!</definedName>
    <definedName name="BExCZFZCXMLY5DWESYJ9NGTJYQ8M" localSheetId="18" hidden="1">#REF!</definedName>
    <definedName name="BExCZFZCXMLY5DWESYJ9NGTJYQ8M" localSheetId="30" hidden="1">#REF!</definedName>
    <definedName name="BExCZFZCXMLY5DWESYJ9NGTJYQ8M" localSheetId="4" hidden="1">#REF!</definedName>
    <definedName name="BExCZFZCXMLY5DWESYJ9NGTJYQ8M" localSheetId="14" hidden="1">#REF!</definedName>
    <definedName name="BExCZFZCXMLY5DWESYJ9NGTJYQ8M" localSheetId="6" hidden="1">#REF!</definedName>
    <definedName name="BExCZFZCXMLY5DWESYJ9NGTJYQ8M" localSheetId="7" hidden="1">#REF!</definedName>
    <definedName name="BExCZFZCXMLY5DWESYJ9NGTJYQ8M" localSheetId="8" hidden="1">#REF!</definedName>
    <definedName name="BExCZFZCXMLY5DWESYJ9NGTJYQ8M" localSheetId="9" hidden="1">#REF!</definedName>
    <definedName name="BExCZFZCXMLY5DWESYJ9NGTJYQ8M" localSheetId="10" hidden="1">#REF!</definedName>
    <definedName name="BExCZFZCXMLY5DWESYJ9NGTJYQ8M" localSheetId="11" hidden="1">#REF!</definedName>
    <definedName name="BExCZFZCXMLY5DWESYJ9NGTJYQ8M" localSheetId="12" hidden="1">#REF!</definedName>
    <definedName name="BExCZFZCXMLY5DWESYJ9NGTJYQ8M" localSheetId="13" hidden="1">#REF!</definedName>
    <definedName name="BExCZFZCXMLY5DWESYJ9NGTJYQ8M" localSheetId="17" hidden="1">#REF!</definedName>
    <definedName name="BExCZFZCXMLY5DWESYJ9NGTJYQ8M" localSheetId="16" hidden="1">#REF!</definedName>
    <definedName name="BExCZFZCXMLY5DWESYJ9NGTJYQ8M" hidden="1">#REF!</definedName>
    <definedName name="BExCZJ4P8WS0BDT31WDXI0ROE7D6" localSheetId="19" hidden="1">#REF!</definedName>
    <definedName name="BExCZJ4P8WS0BDT31WDXI0ROE7D6" localSheetId="27" hidden="1">#REF!</definedName>
    <definedName name="BExCZJ4P8WS0BDT31WDXI0ROE7D6" localSheetId="18" hidden="1">#REF!</definedName>
    <definedName name="BExCZJ4P8WS0BDT31WDXI0ROE7D6" localSheetId="30" hidden="1">#REF!</definedName>
    <definedName name="BExCZJ4P8WS0BDT31WDXI0ROE7D6" localSheetId="4" hidden="1">#REF!</definedName>
    <definedName name="BExCZJ4P8WS0BDT31WDXI0ROE7D6" localSheetId="14" hidden="1">#REF!</definedName>
    <definedName name="BExCZJ4P8WS0BDT31WDXI0ROE7D6" localSheetId="6" hidden="1">#REF!</definedName>
    <definedName name="BExCZJ4P8WS0BDT31WDXI0ROE7D6" localSheetId="7" hidden="1">#REF!</definedName>
    <definedName name="BExCZJ4P8WS0BDT31WDXI0ROE7D6" localSheetId="8" hidden="1">#REF!</definedName>
    <definedName name="BExCZJ4P8WS0BDT31WDXI0ROE7D6" localSheetId="9" hidden="1">#REF!</definedName>
    <definedName name="BExCZJ4P8WS0BDT31WDXI0ROE7D6" localSheetId="10" hidden="1">#REF!</definedName>
    <definedName name="BExCZJ4P8WS0BDT31WDXI0ROE7D6" localSheetId="11" hidden="1">#REF!</definedName>
    <definedName name="BExCZJ4P8WS0BDT31WDXI0ROE7D6" localSheetId="12" hidden="1">#REF!</definedName>
    <definedName name="BExCZJ4P8WS0BDT31WDXI0ROE7D6" localSheetId="13" hidden="1">#REF!</definedName>
    <definedName name="BExCZJ4P8WS0BDT31WDXI0ROE7D6" localSheetId="17" hidden="1">#REF!</definedName>
    <definedName name="BExCZJ4P8WS0BDT31WDXI0ROE7D6" localSheetId="16" hidden="1">#REF!</definedName>
    <definedName name="BExCZJ4P8WS0BDT31WDXI0ROE7D6" hidden="1">#REF!</definedName>
    <definedName name="BExCZKH6NI0EE02L995IFVBD1J59" localSheetId="19" hidden="1">#REF!</definedName>
    <definedName name="BExCZKH6NI0EE02L995IFVBD1J59" localSheetId="27" hidden="1">#REF!</definedName>
    <definedName name="BExCZKH6NI0EE02L995IFVBD1J59" localSheetId="18" hidden="1">#REF!</definedName>
    <definedName name="BExCZKH6NI0EE02L995IFVBD1J59" localSheetId="30" hidden="1">#REF!</definedName>
    <definedName name="BExCZKH6NI0EE02L995IFVBD1J59" localSheetId="4" hidden="1">#REF!</definedName>
    <definedName name="BExCZKH6NI0EE02L995IFVBD1J59" localSheetId="14" hidden="1">#REF!</definedName>
    <definedName name="BExCZKH6NI0EE02L995IFVBD1J59" localSheetId="6" hidden="1">#REF!</definedName>
    <definedName name="BExCZKH6NI0EE02L995IFVBD1J59" localSheetId="7" hidden="1">#REF!</definedName>
    <definedName name="BExCZKH6NI0EE02L995IFVBD1J59" localSheetId="8" hidden="1">#REF!</definedName>
    <definedName name="BExCZKH6NI0EE02L995IFVBD1J59" localSheetId="9" hidden="1">#REF!</definedName>
    <definedName name="BExCZKH6NI0EE02L995IFVBD1J59" localSheetId="10" hidden="1">#REF!</definedName>
    <definedName name="BExCZKH6NI0EE02L995IFVBD1J59" localSheetId="11" hidden="1">#REF!</definedName>
    <definedName name="BExCZKH6NI0EE02L995IFVBD1J59" localSheetId="12" hidden="1">#REF!</definedName>
    <definedName name="BExCZKH6NI0EE02L995IFVBD1J59" localSheetId="13" hidden="1">#REF!</definedName>
    <definedName name="BExCZKH6NI0EE02L995IFVBD1J59" localSheetId="17" hidden="1">#REF!</definedName>
    <definedName name="BExCZKH6NI0EE02L995IFVBD1J59" localSheetId="16" hidden="1">#REF!</definedName>
    <definedName name="BExCZKH6NI0EE02L995IFVBD1J59" hidden="1">#REF!</definedName>
    <definedName name="BExCZNRWARGGHWLSC1PEDZFLF3JV" localSheetId="19" hidden="1">#REF!</definedName>
    <definedName name="BExCZNRWARGGHWLSC1PEDZFLF3JV" localSheetId="27" hidden="1">#REF!</definedName>
    <definedName name="BExCZNRWARGGHWLSC1PEDZFLF3JV" localSheetId="18" hidden="1">#REF!</definedName>
    <definedName name="BExCZNRWARGGHWLSC1PEDZFLF3JV" localSheetId="30" hidden="1">#REF!</definedName>
    <definedName name="BExCZNRWARGGHWLSC1PEDZFLF3JV" localSheetId="4" hidden="1">#REF!</definedName>
    <definedName name="BExCZNRWARGGHWLSC1PEDZFLF3JV" localSheetId="14" hidden="1">#REF!</definedName>
    <definedName name="BExCZNRWARGGHWLSC1PEDZFLF3JV" localSheetId="6" hidden="1">#REF!</definedName>
    <definedName name="BExCZNRWARGGHWLSC1PEDZFLF3JV" localSheetId="7" hidden="1">#REF!</definedName>
    <definedName name="BExCZNRWARGGHWLSC1PEDZFLF3JV" localSheetId="8" hidden="1">#REF!</definedName>
    <definedName name="BExCZNRWARGGHWLSC1PEDZFLF3JV" localSheetId="9" hidden="1">#REF!</definedName>
    <definedName name="BExCZNRWARGGHWLSC1PEDZFLF3JV" localSheetId="10" hidden="1">#REF!</definedName>
    <definedName name="BExCZNRWARGGHWLSC1PEDZFLF3JV" localSheetId="11" hidden="1">#REF!</definedName>
    <definedName name="BExCZNRWARGGHWLSC1PEDZFLF3JV" localSheetId="12" hidden="1">#REF!</definedName>
    <definedName name="BExCZNRWARGGHWLSC1PEDZFLF3JV" localSheetId="13" hidden="1">#REF!</definedName>
    <definedName name="BExCZNRWARGGHWLSC1PEDZFLF3JV" localSheetId="17" hidden="1">#REF!</definedName>
    <definedName name="BExCZNRWARGGHWLSC1PEDZFLF3JV" localSheetId="16" hidden="1">#REF!</definedName>
    <definedName name="BExCZNRWARGGHWLSC1PEDZFLF3JV" hidden="1">#REF!</definedName>
    <definedName name="BExCZP9TBB61HISZ2U5QMQSO2LBE" localSheetId="19" hidden="1">#REF!</definedName>
    <definedName name="BExCZP9TBB61HISZ2U5QMQSO2LBE" localSheetId="27" hidden="1">#REF!</definedName>
    <definedName name="BExCZP9TBB61HISZ2U5QMQSO2LBE" localSheetId="18" hidden="1">#REF!</definedName>
    <definedName name="BExCZP9TBB61HISZ2U5QMQSO2LBE" localSheetId="30" hidden="1">#REF!</definedName>
    <definedName name="BExCZP9TBB61HISZ2U5QMQSO2LBE" localSheetId="4" hidden="1">#REF!</definedName>
    <definedName name="BExCZP9TBB61HISZ2U5QMQSO2LBE" localSheetId="14" hidden="1">#REF!</definedName>
    <definedName name="BExCZP9TBB61HISZ2U5QMQSO2LBE" localSheetId="6" hidden="1">#REF!</definedName>
    <definedName name="BExCZP9TBB61HISZ2U5QMQSO2LBE" localSheetId="7" hidden="1">#REF!</definedName>
    <definedName name="BExCZP9TBB61HISZ2U5QMQSO2LBE" localSheetId="8" hidden="1">#REF!</definedName>
    <definedName name="BExCZP9TBB61HISZ2U5QMQSO2LBE" localSheetId="9" hidden="1">#REF!</definedName>
    <definedName name="BExCZP9TBB61HISZ2U5QMQSO2LBE" localSheetId="10" hidden="1">#REF!</definedName>
    <definedName name="BExCZP9TBB61HISZ2U5QMQSO2LBE" localSheetId="11" hidden="1">#REF!</definedName>
    <definedName name="BExCZP9TBB61HISZ2U5QMQSO2LBE" localSheetId="12" hidden="1">#REF!</definedName>
    <definedName name="BExCZP9TBB61HISZ2U5QMQSO2LBE" localSheetId="13" hidden="1">#REF!</definedName>
    <definedName name="BExCZP9TBB61HISZ2U5QMQSO2LBE" localSheetId="17" hidden="1">#REF!</definedName>
    <definedName name="BExCZP9TBB61HISZ2U5QMQSO2LBE" localSheetId="16" hidden="1">#REF!</definedName>
    <definedName name="BExCZP9TBB61HISZ2U5QMQSO2LBE" hidden="1">#REF!</definedName>
    <definedName name="BExCZUD9FEOJBKDJ51Z3JON9LKJ8" localSheetId="19" hidden="1">#REF!</definedName>
    <definedName name="BExCZUD9FEOJBKDJ51Z3JON9LKJ8" localSheetId="27" hidden="1">#REF!</definedName>
    <definedName name="BExCZUD9FEOJBKDJ51Z3JON9LKJ8" localSheetId="18" hidden="1">#REF!</definedName>
    <definedName name="BExCZUD9FEOJBKDJ51Z3JON9LKJ8" localSheetId="30" hidden="1">#REF!</definedName>
    <definedName name="BExCZUD9FEOJBKDJ51Z3JON9LKJ8" localSheetId="4" hidden="1">#REF!</definedName>
    <definedName name="BExCZUD9FEOJBKDJ51Z3JON9LKJ8" localSheetId="14" hidden="1">#REF!</definedName>
    <definedName name="BExCZUD9FEOJBKDJ51Z3JON9LKJ8" localSheetId="6" hidden="1">#REF!</definedName>
    <definedName name="BExCZUD9FEOJBKDJ51Z3JON9LKJ8" localSheetId="7" hidden="1">#REF!</definedName>
    <definedName name="BExCZUD9FEOJBKDJ51Z3JON9LKJ8" localSheetId="8" hidden="1">#REF!</definedName>
    <definedName name="BExCZUD9FEOJBKDJ51Z3JON9LKJ8" localSheetId="9" hidden="1">#REF!</definedName>
    <definedName name="BExCZUD9FEOJBKDJ51Z3JON9LKJ8" localSheetId="10" hidden="1">#REF!</definedName>
    <definedName name="BExCZUD9FEOJBKDJ51Z3JON9LKJ8" localSheetId="11" hidden="1">#REF!</definedName>
    <definedName name="BExCZUD9FEOJBKDJ51Z3JON9LKJ8" localSheetId="12" hidden="1">#REF!</definedName>
    <definedName name="BExCZUD9FEOJBKDJ51Z3JON9LKJ8" localSheetId="13" hidden="1">#REF!</definedName>
    <definedName name="BExCZUD9FEOJBKDJ51Z3JON9LKJ8" localSheetId="17" hidden="1">#REF!</definedName>
    <definedName name="BExCZUD9FEOJBKDJ51Z3JON9LKJ8" localSheetId="16" hidden="1">#REF!</definedName>
    <definedName name="BExCZUD9FEOJBKDJ51Z3JON9LKJ8" hidden="1">#REF!</definedName>
    <definedName name="BExD0AUOVQT3UL53T2KUVJNGD0QF" localSheetId="19" hidden="1">#REF!</definedName>
    <definedName name="BExD0AUOVQT3UL53T2KUVJNGD0QF" localSheetId="27" hidden="1">#REF!</definedName>
    <definedName name="BExD0AUOVQT3UL53T2KUVJNGD0QF" localSheetId="18" hidden="1">#REF!</definedName>
    <definedName name="BExD0AUOVQT3UL53T2KUVJNGD0QF" localSheetId="30" hidden="1">#REF!</definedName>
    <definedName name="BExD0AUOVQT3UL53T2KUVJNGD0QF" localSheetId="4" hidden="1">#REF!</definedName>
    <definedName name="BExD0AUOVQT3UL53T2KUVJNGD0QF" localSheetId="14" hidden="1">#REF!</definedName>
    <definedName name="BExD0AUOVQT3UL53T2KUVJNGD0QF" localSheetId="6" hidden="1">#REF!</definedName>
    <definedName name="BExD0AUOVQT3UL53T2KUVJNGD0QF" localSheetId="7" hidden="1">#REF!</definedName>
    <definedName name="BExD0AUOVQT3UL53T2KUVJNGD0QF" localSheetId="8" hidden="1">#REF!</definedName>
    <definedName name="BExD0AUOVQT3UL53T2KUVJNGD0QF" localSheetId="9" hidden="1">#REF!</definedName>
    <definedName name="BExD0AUOVQT3UL53T2KUVJNGD0QF" localSheetId="10" hidden="1">#REF!</definedName>
    <definedName name="BExD0AUOVQT3UL53T2KUVJNGD0QF" localSheetId="11" hidden="1">#REF!</definedName>
    <definedName name="BExD0AUOVQT3UL53T2KUVJNGD0QF" localSheetId="12" hidden="1">#REF!</definedName>
    <definedName name="BExD0AUOVQT3UL53T2KUVJNGD0QF" localSheetId="13" hidden="1">#REF!</definedName>
    <definedName name="BExD0AUOVQT3UL53T2KUVJNGD0QF" localSheetId="17" hidden="1">#REF!</definedName>
    <definedName name="BExD0AUOVQT3UL53T2KUVJNGD0QF" localSheetId="16" hidden="1">#REF!</definedName>
    <definedName name="BExD0AUOVQT3UL53T2KUVJNGD0QF" hidden="1">#REF!</definedName>
    <definedName name="BExD0HALIN0JR4JTPGDEVAEE5EX5" localSheetId="19" hidden="1">#REF!</definedName>
    <definedName name="BExD0HALIN0JR4JTPGDEVAEE5EX5" localSheetId="27" hidden="1">#REF!</definedName>
    <definedName name="BExD0HALIN0JR4JTPGDEVAEE5EX5" localSheetId="18" hidden="1">#REF!</definedName>
    <definedName name="BExD0HALIN0JR4JTPGDEVAEE5EX5" localSheetId="30" hidden="1">#REF!</definedName>
    <definedName name="BExD0HALIN0JR4JTPGDEVAEE5EX5" localSheetId="4" hidden="1">#REF!</definedName>
    <definedName name="BExD0HALIN0JR4JTPGDEVAEE5EX5" localSheetId="14" hidden="1">#REF!</definedName>
    <definedName name="BExD0HALIN0JR4JTPGDEVAEE5EX5" localSheetId="6" hidden="1">#REF!</definedName>
    <definedName name="BExD0HALIN0JR4JTPGDEVAEE5EX5" localSheetId="7" hidden="1">#REF!</definedName>
    <definedName name="BExD0HALIN0JR4JTPGDEVAEE5EX5" localSheetId="8" hidden="1">#REF!</definedName>
    <definedName name="BExD0HALIN0JR4JTPGDEVAEE5EX5" localSheetId="9" hidden="1">#REF!</definedName>
    <definedName name="BExD0HALIN0JR4JTPGDEVAEE5EX5" localSheetId="10" hidden="1">#REF!</definedName>
    <definedName name="BExD0HALIN0JR4JTPGDEVAEE5EX5" localSheetId="11" hidden="1">#REF!</definedName>
    <definedName name="BExD0HALIN0JR4JTPGDEVAEE5EX5" localSheetId="12" hidden="1">#REF!</definedName>
    <definedName name="BExD0HALIN0JR4JTPGDEVAEE5EX5" localSheetId="13" hidden="1">#REF!</definedName>
    <definedName name="BExD0HALIN0JR4JTPGDEVAEE5EX5" localSheetId="17" hidden="1">#REF!</definedName>
    <definedName name="BExD0HALIN0JR4JTPGDEVAEE5EX5" localSheetId="16" hidden="1">#REF!</definedName>
    <definedName name="BExD0HALIN0JR4JTPGDEVAEE5EX5" hidden="1">#REF!</definedName>
    <definedName name="BExD0LCCDPG16YLY5WQSZF1XI5DA" localSheetId="19" hidden="1">#REF!</definedName>
    <definedName name="BExD0LCCDPG16YLY5WQSZF1XI5DA" localSheetId="27" hidden="1">#REF!</definedName>
    <definedName name="BExD0LCCDPG16YLY5WQSZF1XI5DA" localSheetId="18" hidden="1">#REF!</definedName>
    <definedName name="BExD0LCCDPG16YLY5WQSZF1XI5DA" localSheetId="30" hidden="1">#REF!</definedName>
    <definedName name="BExD0LCCDPG16YLY5WQSZF1XI5DA" localSheetId="4" hidden="1">#REF!</definedName>
    <definedName name="BExD0LCCDPG16YLY5WQSZF1XI5DA" localSheetId="14" hidden="1">#REF!</definedName>
    <definedName name="BExD0LCCDPG16YLY5WQSZF1XI5DA" localSheetId="6" hidden="1">#REF!</definedName>
    <definedName name="BExD0LCCDPG16YLY5WQSZF1XI5DA" localSheetId="7" hidden="1">#REF!</definedName>
    <definedName name="BExD0LCCDPG16YLY5WQSZF1XI5DA" localSheetId="8" hidden="1">#REF!</definedName>
    <definedName name="BExD0LCCDPG16YLY5WQSZF1XI5DA" localSheetId="9" hidden="1">#REF!</definedName>
    <definedName name="BExD0LCCDPG16YLY5WQSZF1XI5DA" localSheetId="10" hidden="1">#REF!</definedName>
    <definedName name="BExD0LCCDPG16YLY5WQSZF1XI5DA" localSheetId="11" hidden="1">#REF!</definedName>
    <definedName name="BExD0LCCDPG16YLY5WQSZF1XI5DA" localSheetId="12" hidden="1">#REF!</definedName>
    <definedName name="BExD0LCCDPG16YLY5WQSZF1XI5DA" localSheetId="13" hidden="1">#REF!</definedName>
    <definedName name="BExD0LCCDPG16YLY5WQSZF1XI5DA" localSheetId="17" hidden="1">#REF!</definedName>
    <definedName name="BExD0LCCDPG16YLY5WQSZF1XI5DA" localSheetId="16" hidden="1">#REF!</definedName>
    <definedName name="BExD0LCCDPG16YLY5WQSZF1XI5DA" hidden="1">#REF!</definedName>
    <definedName name="BExD0RMWSB4TRECEHTH6NN4K9DFZ" localSheetId="19" hidden="1">#REF!</definedName>
    <definedName name="BExD0RMWSB4TRECEHTH6NN4K9DFZ" localSheetId="27" hidden="1">#REF!</definedName>
    <definedName name="BExD0RMWSB4TRECEHTH6NN4K9DFZ" localSheetId="18" hidden="1">#REF!</definedName>
    <definedName name="BExD0RMWSB4TRECEHTH6NN4K9DFZ" localSheetId="30" hidden="1">#REF!</definedName>
    <definedName name="BExD0RMWSB4TRECEHTH6NN4K9DFZ" localSheetId="4" hidden="1">#REF!</definedName>
    <definedName name="BExD0RMWSB4TRECEHTH6NN4K9DFZ" localSheetId="14" hidden="1">#REF!</definedName>
    <definedName name="BExD0RMWSB4TRECEHTH6NN4K9DFZ" localSheetId="6" hidden="1">#REF!</definedName>
    <definedName name="BExD0RMWSB4TRECEHTH6NN4K9DFZ" localSheetId="7" hidden="1">#REF!</definedName>
    <definedName name="BExD0RMWSB4TRECEHTH6NN4K9DFZ" localSheetId="8" hidden="1">#REF!</definedName>
    <definedName name="BExD0RMWSB4TRECEHTH6NN4K9DFZ" localSheetId="9" hidden="1">#REF!</definedName>
    <definedName name="BExD0RMWSB4TRECEHTH6NN4K9DFZ" localSheetId="10" hidden="1">#REF!</definedName>
    <definedName name="BExD0RMWSB4TRECEHTH6NN4K9DFZ" localSheetId="11" hidden="1">#REF!</definedName>
    <definedName name="BExD0RMWSB4TRECEHTH6NN4K9DFZ" localSheetId="12" hidden="1">#REF!</definedName>
    <definedName name="BExD0RMWSB4TRECEHTH6NN4K9DFZ" localSheetId="13" hidden="1">#REF!</definedName>
    <definedName name="BExD0RMWSB4TRECEHTH6NN4K9DFZ" localSheetId="17" hidden="1">#REF!</definedName>
    <definedName name="BExD0RMWSB4TRECEHTH6NN4K9DFZ" localSheetId="16" hidden="1">#REF!</definedName>
    <definedName name="BExD0RMWSB4TRECEHTH6NN4K9DFZ" hidden="1">#REF!</definedName>
    <definedName name="BExD0U6KG10QGVDI1XSHK0J10A2V" localSheetId="19" hidden="1">#REF!</definedName>
    <definedName name="BExD0U6KG10QGVDI1XSHK0J10A2V" localSheetId="27" hidden="1">#REF!</definedName>
    <definedName name="BExD0U6KG10QGVDI1XSHK0J10A2V" localSheetId="18" hidden="1">#REF!</definedName>
    <definedName name="BExD0U6KG10QGVDI1XSHK0J10A2V" localSheetId="30" hidden="1">#REF!</definedName>
    <definedName name="BExD0U6KG10QGVDI1XSHK0J10A2V" localSheetId="4" hidden="1">#REF!</definedName>
    <definedName name="BExD0U6KG10QGVDI1XSHK0J10A2V" localSheetId="14" hidden="1">#REF!</definedName>
    <definedName name="BExD0U6KG10QGVDI1XSHK0J10A2V" localSheetId="6" hidden="1">#REF!</definedName>
    <definedName name="BExD0U6KG10QGVDI1XSHK0J10A2V" localSheetId="7" hidden="1">#REF!</definedName>
    <definedName name="BExD0U6KG10QGVDI1XSHK0J10A2V" localSheetId="8" hidden="1">#REF!</definedName>
    <definedName name="BExD0U6KG10QGVDI1XSHK0J10A2V" localSheetId="9" hidden="1">#REF!</definedName>
    <definedName name="BExD0U6KG10QGVDI1XSHK0J10A2V" localSheetId="10" hidden="1">#REF!</definedName>
    <definedName name="BExD0U6KG10QGVDI1XSHK0J10A2V" localSheetId="11" hidden="1">#REF!</definedName>
    <definedName name="BExD0U6KG10QGVDI1XSHK0J10A2V" localSheetId="12" hidden="1">#REF!</definedName>
    <definedName name="BExD0U6KG10QGVDI1XSHK0J10A2V" localSheetId="13" hidden="1">#REF!</definedName>
    <definedName name="BExD0U6KG10QGVDI1XSHK0J10A2V" localSheetId="17" hidden="1">#REF!</definedName>
    <definedName name="BExD0U6KG10QGVDI1XSHK0J10A2V" localSheetId="16" hidden="1">#REF!</definedName>
    <definedName name="BExD0U6KG10QGVDI1XSHK0J10A2V" hidden="1">#REF!</definedName>
    <definedName name="BExD0WQ6EQ2G82IAJI3FDQKGZH18" localSheetId="19" hidden="1">#REF!</definedName>
    <definedName name="BExD0WQ6EQ2G82IAJI3FDQKGZH18" localSheetId="27" hidden="1">#REF!</definedName>
    <definedName name="BExD0WQ6EQ2G82IAJI3FDQKGZH18" localSheetId="18" hidden="1">#REF!</definedName>
    <definedName name="BExD0WQ6EQ2G82IAJI3FDQKGZH18" localSheetId="30" hidden="1">#REF!</definedName>
    <definedName name="BExD0WQ6EQ2G82IAJI3FDQKGZH18" localSheetId="4" hidden="1">#REF!</definedName>
    <definedName name="BExD0WQ6EQ2G82IAJI3FDQKGZH18" localSheetId="14" hidden="1">#REF!</definedName>
    <definedName name="BExD0WQ6EQ2G82IAJI3FDQKGZH18" localSheetId="6" hidden="1">#REF!</definedName>
    <definedName name="BExD0WQ6EQ2G82IAJI3FDQKGZH18" localSheetId="7" hidden="1">#REF!</definedName>
    <definedName name="BExD0WQ6EQ2G82IAJI3FDQKGZH18" localSheetId="8" hidden="1">#REF!</definedName>
    <definedName name="BExD0WQ6EQ2G82IAJI3FDQKGZH18" localSheetId="9" hidden="1">#REF!</definedName>
    <definedName name="BExD0WQ6EQ2G82IAJI3FDQKGZH18" localSheetId="10" hidden="1">#REF!</definedName>
    <definedName name="BExD0WQ6EQ2G82IAJI3FDQKGZH18" localSheetId="11" hidden="1">#REF!</definedName>
    <definedName name="BExD0WQ6EQ2G82IAJI3FDQKGZH18" localSheetId="12" hidden="1">#REF!</definedName>
    <definedName name="BExD0WQ6EQ2G82IAJI3FDQKGZH18" localSheetId="13" hidden="1">#REF!</definedName>
    <definedName name="BExD0WQ6EQ2G82IAJI3FDQKGZH18" localSheetId="17" hidden="1">#REF!</definedName>
    <definedName name="BExD0WQ6EQ2G82IAJI3FDQKGZH18" localSheetId="16" hidden="1">#REF!</definedName>
    <definedName name="BExD0WQ6EQ2G82IAJI3FDQKGZH18" hidden="1">#REF!</definedName>
    <definedName name="BExD13RUIBGRXDL4QDZ305UKUR12" localSheetId="19" hidden="1">#REF!</definedName>
    <definedName name="BExD13RUIBGRXDL4QDZ305UKUR12" localSheetId="27" hidden="1">#REF!</definedName>
    <definedName name="BExD13RUIBGRXDL4QDZ305UKUR12" localSheetId="18" hidden="1">#REF!</definedName>
    <definedName name="BExD13RUIBGRXDL4QDZ305UKUR12" localSheetId="30" hidden="1">#REF!</definedName>
    <definedName name="BExD13RUIBGRXDL4QDZ305UKUR12" localSheetId="4" hidden="1">#REF!</definedName>
    <definedName name="BExD13RUIBGRXDL4QDZ305UKUR12" localSheetId="14" hidden="1">#REF!</definedName>
    <definedName name="BExD13RUIBGRXDL4QDZ305UKUR12" localSheetId="6" hidden="1">#REF!</definedName>
    <definedName name="BExD13RUIBGRXDL4QDZ305UKUR12" localSheetId="7" hidden="1">#REF!</definedName>
    <definedName name="BExD13RUIBGRXDL4QDZ305UKUR12" localSheetId="8" hidden="1">#REF!</definedName>
    <definedName name="BExD13RUIBGRXDL4QDZ305UKUR12" localSheetId="9" hidden="1">#REF!</definedName>
    <definedName name="BExD13RUIBGRXDL4QDZ305UKUR12" localSheetId="10" hidden="1">#REF!</definedName>
    <definedName name="BExD13RUIBGRXDL4QDZ305UKUR12" localSheetId="11" hidden="1">#REF!</definedName>
    <definedName name="BExD13RUIBGRXDL4QDZ305UKUR12" localSheetId="12" hidden="1">#REF!</definedName>
    <definedName name="BExD13RUIBGRXDL4QDZ305UKUR12" localSheetId="13" hidden="1">#REF!</definedName>
    <definedName name="BExD13RUIBGRXDL4QDZ305UKUR12" localSheetId="17" hidden="1">#REF!</definedName>
    <definedName name="BExD13RUIBGRXDL4QDZ305UKUR12" localSheetId="16" hidden="1">#REF!</definedName>
    <definedName name="BExD13RUIBGRXDL4QDZ305UKUR12" hidden="1">#REF!</definedName>
    <definedName name="BExD14DETV5R4OOTMAXD5NAKWRO3" localSheetId="19" hidden="1">#REF!</definedName>
    <definedName name="BExD14DETV5R4OOTMAXD5NAKWRO3" localSheetId="27" hidden="1">#REF!</definedName>
    <definedName name="BExD14DETV5R4OOTMAXD5NAKWRO3" localSheetId="18" hidden="1">#REF!</definedName>
    <definedName name="BExD14DETV5R4OOTMAXD5NAKWRO3" localSheetId="30" hidden="1">#REF!</definedName>
    <definedName name="BExD14DETV5R4OOTMAXD5NAKWRO3" localSheetId="4" hidden="1">#REF!</definedName>
    <definedName name="BExD14DETV5R4OOTMAXD5NAKWRO3" localSheetId="14" hidden="1">#REF!</definedName>
    <definedName name="BExD14DETV5R4OOTMAXD5NAKWRO3" localSheetId="6" hidden="1">#REF!</definedName>
    <definedName name="BExD14DETV5R4OOTMAXD5NAKWRO3" localSheetId="7" hidden="1">#REF!</definedName>
    <definedName name="BExD14DETV5R4OOTMAXD5NAKWRO3" localSheetId="8" hidden="1">#REF!</definedName>
    <definedName name="BExD14DETV5R4OOTMAXD5NAKWRO3" localSheetId="9" hidden="1">#REF!</definedName>
    <definedName name="BExD14DETV5R4OOTMAXD5NAKWRO3" localSheetId="10" hidden="1">#REF!</definedName>
    <definedName name="BExD14DETV5R4OOTMAXD5NAKWRO3" localSheetId="11" hidden="1">#REF!</definedName>
    <definedName name="BExD14DETV5R4OOTMAXD5NAKWRO3" localSheetId="12" hidden="1">#REF!</definedName>
    <definedName name="BExD14DETV5R4OOTMAXD5NAKWRO3" localSheetId="13" hidden="1">#REF!</definedName>
    <definedName name="BExD14DETV5R4OOTMAXD5NAKWRO3" localSheetId="17" hidden="1">#REF!</definedName>
    <definedName name="BExD14DETV5R4OOTMAXD5NAKWRO3" localSheetId="16" hidden="1">#REF!</definedName>
    <definedName name="BExD14DETV5R4OOTMAXD5NAKWRO3" hidden="1">#REF!</definedName>
    <definedName name="BExD1MI40YRCBI7KT4S9YHQJUO06" localSheetId="19" hidden="1">#REF!</definedName>
    <definedName name="BExD1MI40YRCBI7KT4S9YHQJUO06" localSheetId="27" hidden="1">#REF!</definedName>
    <definedName name="BExD1MI40YRCBI7KT4S9YHQJUO06" localSheetId="18" hidden="1">#REF!</definedName>
    <definedName name="BExD1MI40YRCBI7KT4S9YHQJUO06" localSheetId="30" hidden="1">#REF!</definedName>
    <definedName name="BExD1MI40YRCBI7KT4S9YHQJUO06" localSheetId="4" hidden="1">#REF!</definedName>
    <definedName name="BExD1MI40YRCBI7KT4S9YHQJUO06" localSheetId="14" hidden="1">#REF!</definedName>
    <definedName name="BExD1MI40YRCBI7KT4S9YHQJUO06" localSheetId="6" hidden="1">#REF!</definedName>
    <definedName name="BExD1MI40YRCBI7KT4S9YHQJUO06" localSheetId="7" hidden="1">#REF!</definedName>
    <definedName name="BExD1MI40YRCBI7KT4S9YHQJUO06" localSheetId="8" hidden="1">#REF!</definedName>
    <definedName name="BExD1MI40YRCBI7KT4S9YHQJUO06" localSheetId="9" hidden="1">#REF!</definedName>
    <definedName name="BExD1MI40YRCBI7KT4S9YHQJUO06" localSheetId="10" hidden="1">#REF!</definedName>
    <definedName name="BExD1MI40YRCBI7KT4S9YHQJUO06" localSheetId="11" hidden="1">#REF!</definedName>
    <definedName name="BExD1MI40YRCBI7KT4S9YHQJUO06" localSheetId="12" hidden="1">#REF!</definedName>
    <definedName name="BExD1MI40YRCBI7KT4S9YHQJUO06" localSheetId="13" hidden="1">#REF!</definedName>
    <definedName name="BExD1MI40YRCBI7KT4S9YHQJUO06" localSheetId="17" hidden="1">#REF!</definedName>
    <definedName name="BExD1MI40YRCBI7KT4S9YHQJUO06" localSheetId="16" hidden="1">#REF!</definedName>
    <definedName name="BExD1MI40YRCBI7KT4S9YHQJUO06" hidden="1">#REF!</definedName>
    <definedName name="BExD1OAU9OXQAZA4D70HP72CU6GB" localSheetId="19" hidden="1">#REF!</definedName>
    <definedName name="BExD1OAU9OXQAZA4D70HP72CU6GB" localSheetId="27" hidden="1">#REF!</definedName>
    <definedName name="BExD1OAU9OXQAZA4D70HP72CU6GB" localSheetId="18" hidden="1">#REF!</definedName>
    <definedName name="BExD1OAU9OXQAZA4D70HP72CU6GB" localSheetId="30" hidden="1">#REF!</definedName>
    <definedName name="BExD1OAU9OXQAZA4D70HP72CU6GB" localSheetId="4" hidden="1">#REF!</definedName>
    <definedName name="BExD1OAU9OXQAZA4D70HP72CU6GB" localSheetId="14" hidden="1">#REF!</definedName>
    <definedName name="BExD1OAU9OXQAZA4D70HP72CU6GB" localSheetId="6" hidden="1">#REF!</definedName>
    <definedName name="BExD1OAU9OXQAZA4D70HP72CU6GB" localSheetId="7" hidden="1">#REF!</definedName>
    <definedName name="BExD1OAU9OXQAZA4D70HP72CU6GB" localSheetId="8" hidden="1">#REF!</definedName>
    <definedName name="BExD1OAU9OXQAZA4D70HP72CU6GB" localSheetId="9" hidden="1">#REF!</definedName>
    <definedName name="BExD1OAU9OXQAZA4D70HP72CU6GB" localSheetId="10" hidden="1">#REF!</definedName>
    <definedName name="BExD1OAU9OXQAZA4D70HP72CU6GB" localSheetId="11" hidden="1">#REF!</definedName>
    <definedName name="BExD1OAU9OXQAZA4D70HP72CU6GB" localSheetId="12" hidden="1">#REF!</definedName>
    <definedName name="BExD1OAU9OXQAZA4D70HP72CU6GB" localSheetId="13" hidden="1">#REF!</definedName>
    <definedName name="BExD1OAU9OXQAZA4D70HP72CU6GB" localSheetId="17" hidden="1">#REF!</definedName>
    <definedName name="BExD1OAU9OXQAZA4D70HP72CU6GB" localSheetId="16" hidden="1">#REF!</definedName>
    <definedName name="BExD1OAU9OXQAZA4D70HP72CU6GB" hidden="1">#REF!</definedName>
    <definedName name="BExD1T8WPV0G6YOX7WMAIZD8XNBK" localSheetId="19" hidden="1">#REF!</definedName>
    <definedName name="BExD1T8WPV0G6YOX7WMAIZD8XNBK" localSheetId="27" hidden="1">#REF!</definedName>
    <definedName name="BExD1T8WPV0G6YOX7WMAIZD8XNBK" localSheetId="18" hidden="1">#REF!</definedName>
    <definedName name="BExD1T8WPV0G6YOX7WMAIZD8XNBK" localSheetId="30" hidden="1">#REF!</definedName>
    <definedName name="BExD1T8WPV0G6YOX7WMAIZD8XNBK" localSheetId="4" hidden="1">#REF!</definedName>
    <definedName name="BExD1T8WPV0G6YOX7WMAIZD8XNBK" localSheetId="14" hidden="1">#REF!</definedName>
    <definedName name="BExD1T8WPV0G6YOX7WMAIZD8XNBK" localSheetId="6" hidden="1">#REF!</definedName>
    <definedName name="BExD1T8WPV0G6YOX7WMAIZD8XNBK" localSheetId="7" hidden="1">#REF!</definedName>
    <definedName name="BExD1T8WPV0G6YOX7WMAIZD8XNBK" localSheetId="8" hidden="1">#REF!</definedName>
    <definedName name="BExD1T8WPV0G6YOX7WMAIZD8XNBK" localSheetId="9" hidden="1">#REF!</definedName>
    <definedName name="BExD1T8WPV0G6YOX7WMAIZD8XNBK" localSheetId="10" hidden="1">#REF!</definedName>
    <definedName name="BExD1T8WPV0G6YOX7WMAIZD8XNBK" localSheetId="11" hidden="1">#REF!</definedName>
    <definedName name="BExD1T8WPV0G6YOX7WMAIZD8XNBK" localSheetId="12" hidden="1">#REF!</definedName>
    <definedName name="BExD1T8WPV0G6YOX7WMAIZD8XNBK" localSheetId="13" hidden="1">#REF!</definedName>
    <definedName name="BExD1T8WPV0G6YOX7WMAIZD8XNBK" localSheetId="17" hidden="1">#REF!</definedName>
    <definedName name="BExD1T8WPV0G6YOX7WMAIZD8XNBK" localSheetId="16" hidden="1">#REF!</definedName>
    <definedName name="BExD1T8WPV0G6YOX7WMAIZD8XNBK" hidden="1">#REF!</definedName>
    <definedName name="BExD1Y1JV61416YA1XRQHKWPZIE7" localSheetId="19" hidden="1">#REF!</definedName>
    <definedName name="BExD1Y1JV61416YA1XRQHKWPZIE7" localSheetId="27" hidden="1">#REF!</definedName>
    <definedName name="BExD1Y1JV61416YA1XRQHKWPZIE7" localSheetId="18" hidden="1">#REF!</definedName>
    <definedName name="BExD1Y1JV61416YA1XRQHKWPZIE7" localSheetId="30" hidden="1">#REF!</definedName>
    <definedName name="BExD1Y1JV61416YA1XRQHKWPZIE7" localSheetId="4" hidden="1">#REF!</definedName>
    <definedName name="BExD1Y1JV61416YA1XRQHKWPZIE7" localSheetId="14" hidden="1">#REF!</definedName>
    <definedName name="BExD1Y1JV61416YA1XRQHKWPZIE7" localSheetId="6" hidden="1">#REF!</definedName>
    <definedName name="BExD1Y1JV61416YA1XRQHKWPZIE7" localSheetId="7" hidden="1">#REF!</definedName>
    <definedName name="BExD1Y1JV61416YA1XRQHKWPZIE7" localSheetId="8" hidden="1">#REF!</definedName>
    <definedName name="BExD1Y1JV61416YA1XRQHKWPZIE7" localSheetId="9" hidden="1">#REF!</definedName>
    <definedName name="BExD1Y1JV61416YA1XRQHKWPZIE7" localSheetId="10" hidden="1">#REF!</definedName>
    <definedName name="BExD1Y1JV61416YA1XRQHKWPZIE7" localSheetId="11" hidden="1">#REF!</definedName>
    <definedName name="BExD1Y1JV61416YA1XRQHKWPZIE7" localSheetId="12" hidden="1">#REF!</definedName>
    <definedName name="BExD1Y1JV61416YA1XRQHKWPZIE7" localSheetId="13" hidden="1">#REF!</definedName>
    <definedName name="BExD1Y1JV61416YA1XRQHKWPZIE7" localSheetId="17" hidden="1">#REF!</definedName>
    <definedName name="BExD1Y1JV61416YA1XRQHKWPZIE7" localSheetId="16" hidden="1">#REF!</definedName>
    <definedName name="BExD1Y1JV61416YA1XRQHKWPZIE7" hidden="1">#REF!</definedName>
    <definedName name="BExD2CFHIRMBKN5KXE5QP4XXEWFS" localSheetId="19" hidden="1">#REF!</definedName>
    <definedName name="BExD2CFHIRMBKN5KXE5QP4XXEWFS" localSheetId="27" hidden="1">#REF!</definedName>
    <definedName name="BExD2CFHIRMBKN5KXE5QP4XXEWFS" localSheetId="18" hidden="1">#REF!</definedName>
    <definedName name="BExD2CFHIRMBKN5KXE5QP4XXEWFS" localSheetId="30" hidden="1">#REF!</definedName>
    <definedName name="BExD2CFHIRMBKN5KXE5QP4XXEWFS" localSheetId="4" hidden="1">#REF!</definedName>
    <definedName name="BExD2CFHIRMBKN5KXE5QP4XXEWFS" localSheetId="14" hidden="1">#REF!</definedName>
    <definedName name="BExD2CFHIRMBKN5KXE5QP4XXEWFS" localSheetId="6" hidden="1">#REF!</definedName>
    <definedName name="BExD2CFHIRMBKN5KXE5QP4XXEWFS" localSheetId="7" hidden="1">#REF!</definedName>
    <definedName name="BExD2CFHIRMBKN5KXE5QP4XXEWFS" localSheetId="8" hidden="1">#REF!</definedName>
    <definedName name="BExD2CFHIRMBKN5KXE5QP4XXEWFS" localSheetId="9" hidden="1">#REF!</definedName>
    <definedName name="BExD2CFHIRMBKN5KXE5QP4XXEWFS" localSheetId="10" hidden="1">#REF!</definedName>
    <definedName name="BExD2CFHIRMBKN5KXE5QP4XXEWFS" localSheetId="11" hidden="1">#REF!</definedName>
    <definedName name="BExD2CFHIRMBKN5KXE5QP4XXEWFS" localSheetId="12" hidden="1">#REF!</definedName>
    <definedName name="BExD2CFHIRMBKN5KXE5QP4XXEWFS" localSheetId="13" hidden="1">#REF!</definedName>
    <definedName name="BExD2CFHIRMBKN5KXE5QP4XXEWFS" localSheetId="17" hidden="1">#REF!</definedName>
    <definedName name="BExD2CFHIRMBKN5KXE5QP4XXEWFS" localSheetId="16" hidden="1">#REF!</definedName>
    <definedName name="BExD2CFHIRMBKN5KXE5QP4XXEWFS" hidden="1">#REF!</definedName>
    <definedName name="BExD2DMHH1HWXQ9W0YYMDP8AAX8Q" localSheetId="19" hidden="1">#REF!</definedName>
    <definedName name="BExD2DMHH1HWXQ9W0YYMDP8AAX8Q" localSheetId="27" hidden="1">#REF!</definedName>
    <definedName name="BExD2DMHH1HWXQ9W0YYMDP8AAX8Q" localSheetId="18" hidden="1">#REF!</definedName>
    <definedName name="BExD2DMHH1HWXQ9W0YYMDP8AAX8Q" localSheetId="30" hidden="1">#REF!</definedName>
    <definedName name="BExD2DMHH1HWXQ9W0YYMDP8AAX8Q" localSheetId="4" hidden="1">#REF!</definedName>
    <definedName name="BExD2DMHH1HWXQ9W0YYMDP8AAX8Q" localSheetId="14" hidden="1">#REF!</definedName>
    <definedName name="BExD2DMHH1HWXQ9W0YYMDP8AAX8Q" localSheetId="6" hidden="1">#REF!</definedName>
    <definedName name="BExD2DMHH1HWXQ9W0YYMDP8AAX8Q" localSheetId="7" hidden="1">#REF!</definedName>
    <definedName name="BExD2DMHH1HWXQ9W0YYMDP8AAX8Q" localSheetId="8" hidden="1">#REF!</definedName>
    <definedName name="BExD2DMHH1HWXQ9W0YYMDP8AAX8Q" localSheetId="9" hidden="1">#REF!</definedName>
    <definedName name="BExD2DMHH1HWXQ9W0YYMDP8AAX8Q" localSheetId="10" hidden="1">#REF!</definedName>
    <definedName name="BExD2DMHH1HWXQ9W0YYMDP8AAX8Q" localSheetId="11" hidden="1">#REF!</definedName>
    <definedName name="BExD2DMHH1HWXQ9W0YYMDP8AAX8Q" localSheetId="12" hidden="1">#REF!</definedName>
    <definedName name="BExD2DMHH1HWXQ9W0YYMDP8AAX8Q" localSheetId="13" hidden="1">#REF!</definedName>
    <definedName name="BExD2DMHH1HWXQ9W0YYMDP8AAX8Q" localSheetId="17" hidden="1">#REF!</definedName>
    <definedName name="BExD2DMHH1HWXQ9W0YYMDP8AAX8Q" localSheetId="16" hidden="1">#REF!</definedName>
    <definedName name="BExD2DMHH1HWXQ9W0YYMDP8AAX8Q" hidden="1">#REF!</definedName>
    <definedName name="BExD2HTPC7IWBAU6OSQ67MQA8BYZ" localSheetId="19" hidden="1">#REF!</definedName>
    <definedName name="BExD2HTPC7IWBAU6OSQ67MQA8BYZ" localSheetId="27" hidden="1">#REF!</definedName>
    <definedName name="BExD2HTPC7IWBAU6OSQ67MQA8BYZ" localSheetId="18" hidden="1">#REF!</definedName>
    <definedName name="BExD2HTPC7IWBAU6OSQ67MQA8BYZ" localSheetId="30" hidden="1">#REF!</definedName>
    <definedName name="BExD2HTPC7IWBAU6OSQ67MQA8BYZ" localSheetId="4" hidden="1">#REF!</definedName>
    <definedName name="BExD2HTPC7IWBAU6OSQ67MQA8BYZ" localSheetId="14" hidden="1">#REF!</definedName>
    <definedName name="BExD2HTPC7IWBAU6OSQ67MQA8BYZ" localSheetId="6" hidden="1">#REF!</definedName>
    <definedName name="BExD2HTPC7IWBAU6OSQ67MQA8BYZ" localSheetId="7" hidden="1">#REF!</definedName>
    <definedName name="BExD2HTPC7IWBAU6OSQ67MQA8BYZ" localSheetId="8" hidden="1">#REF!</definedName>
    <definedName name="BExD2HTPC7IWBAU6OSQ67MQA8BYZ" localSheetId="9" hidden="1">#REF!</definedName>
    <definedName name="BExD2HTPC7IWBAU6OSQ67MQA8BYZ" localSheetId="10" hidden="1">#REF!</definedName>
    <definedName name="BExD2HTPC7IWBAU6OSQ67MQA8BYZ" localSheetId="11" hidden="1">#REF!</definedName>
    <definedName name="BExD2HTPC7IWBAU6OSQ67MQA8BYZ" localSheetId="12" hidden="1">#REF!</definedName>
    <definedName name="BExD2HTPC7IWBAU6OSQ67MQA8BYZ" localSheetId="13" hidden="1">#REF!</definedName>
    <definedName name="BExD2HTPC7IWBAU6OSQ67MQA8BYZ" localSheetId="17" hidden="1">#REF!</definedName>
    <definedName name="BExD2HTPC7IWBAU6OSQ67MQA8BYZ" localSheetId="16" hidden="1">#REF!</definedName>
    <definedName name="BExD2HTPC7IWBAU6OSQ67MQA8BYZ" hidden="1">#REF!</definedName>
    <definedName name="BExD2PWTVQ2CXNG6B7UDL8FIMXBH" localSheetId="19" hidden="1">#REF!</definedName>
    <definedName name="BExD2PWTVQ2CXNG6B7UDL8FIMXBH" localSheetId="27" hidden="1">#REF!</definedName>
    <definedName name="BExD2PWTVQ2CXNG6B7UDL8FIMXBH" localSheetId="18" hidden="1">#REF!</definedName>
    <definedName name="BExD2PWTVQ2CXNG6B7UDL8FIMXBH" localSheetId="30" hidden="1">#REF!</definedName>
    <definedName name="BExD2PWTVQ2CXNG6B7UDL8FIMXBH" localSheetId="4" hidden="1">#REF!</definedName>
    <definedName name="BExD2PWTVQ2CXNG6B7UDL8FIMXBH" localSheetId="14" hidden="1">#REF!</definedName>
    <definedName name="BExD2PWTVQ2CXNG6B7UDL8FIMXBH" localSheetId="6" hidden="1">#REF!</definedName>
    <definedName name="BExD2PWTVQ2CXNG6B7UDL8FIMXBH" localSheetId="7" hidden="1">#REF!</definedName>
    <definedName name="BExD2PWTVQ2CXNG6B7UDL8FIMXBH" localSheetId="8" hidden="1">#REF!</definedName>
    <definedName name="BExD2PWTVQ2CXNG6B7UDL8FIMXBH" localSheetId="9" hidden="1">#REF!</definedName>
    <definedName name="BExD2PWTVQ2CXNG6B7UDL8FIMXBH" localSheetId="10" hidden="1">#REF!</definedName>
    <definedName name="BExD2PWTVQ2CXNG6B7UDL8FIMXBH" localSheetId="11" hidden="1">#REF!</definedName>
    <definedName name="BExD2PWTVQ2CXNG6B7UDL8FIMXBH" localSheetId="12" hidden="1">#REF!</definedName>
    <definedName name="BExD2PWTVQ2CXNG6B7UDL8FIMXBH" localSheetId="13" hidden="1">#REF!</definedName>
    <definedName name="BExD2PWTVQ2CXNG6B7UDL8FIMXBH" localSheetId="17" hidden="1">#REF!</definedName>
    <definedName name="BExD2PWTVQ2CXNG6B7UDL8FIMXBH" localSheetId="16" hidden="1">#REF!</definedName>
    <definedName name="BExD2PWTVQ2CXNG6B7UDL8FIMXBH" hidden="1">#REF!</definedName>
    <definedName name="BExD2X9AQ03EX1AVVX44CXLXRPTI" localSheetId="19" hidden="1">#REF!</definedName>
    <definedName name="BExD2X9AQ03EX1AVVX44CXLXRPTI" localSheetId="27" hidden="1">#REF!</definedName>
    <definedName name="BExD2X9AQ03EX1AVVX44CXLXRPTI" localSheetId="18" hidden="1">#REF!</definedName>
    <definedName name="BExD2X9AQ03EX1AVVX44CXLXRPTI" localSheetId="30" hidden="1">#REF!</definedName>
    <definedName name="BExD2X9AQ03EX1AVVX44CXLXRPTI" localSheetId="4" hidden="1">#REF!</definedName>
    <definedName name="BExD2X9AQ03EX1AVVX44CXLXRPTI" localSheetId="14" hidden="1">#REF!</definedName>
    <definedName name="BExD2X9AQ03EX1AVVX44CXLXRPTI" localSheetId="6" hidden="1">#REF!</definedName>
    <definedName name="BExD2X9AQ03EX1AVVX44CXLXRPTI" localSheetId="7" hidden="1">#REF!</definedName>
    <definedName name="BExD2X9AQ03EX1AVVX44CXLXRPTI" localSheetId="8" hidden="1">#REF!</definedName>
    <definedName name="BExD2X9AQ03EX1AVVX44CXLXRPTI" localSheetId="9" hidden="1">#REF!</definedName>
    <definedName name="BExD2X9AQ03EX1AVVX44CXLXRPTI" localSheetId="10" hidden="1">#REF!</definedName>
    <definedName name="BExD2X9AQ03EX1AVVX44CXLXRPTI" localSheetId="11" hidden="1">#REF!</definedName>
    <definedName name="BExD2X9AQ03EX1AVVX44CXLXRPTI" localSheetId="12" hidden="1">#REF!</definedName>
    <definedName name="BExD2X9AQ03EX1AVVX44CXLXRPTI" localSheetId="13" hidden="1">#REF!</definedName>
    <definedName name="BExD2X9AQ03EX1AVVX44CXLXRPTI" localSheetId="17" hidden="1">#REF!</definedName>
    <definedName name="BExD2X9AQ03EX1AVVX44CXLXRPTI" localSheetId="16" hidden="1">#REF!</definedName>
    <definedName name="BExD2X9AQ03EX1AVVX44CXLXRPTI" hidden="1">#REF!</definedName>
    <definedName name="BExD2ZNL9MWJOEL2575KJZBDP2A6" localSheetId="19" hidden="1">#REF!</definedName>
    <definedName name="BExD2ZNL9MWJOEL2575KJZBDP2A6" localSheetId="27" hidden="1">#REF!</definedName>
    <definedName name="BExD2ZNL9MWJOEL2575KJZBDP2A6" localSheetId="18" hidden="1">#REF!</definedName>
    <definedName name="BExD2ZNL9MWJOEL2575KJZBDP2A6" localSheetId="30" hidden="1">#REF!</definedName>
    <definedName name="BExD2ZNL9MWJOEL2575KJZBDP2A6" localSheetId="4" hidden="1">#REF!</definedName>
    <definedName name="BExD2ZNL9MWJOEL2575KJZBDP2A6" localSheetId="14" hidden="1">#REF!</definedName>
    <definedName name="BExD2ZNL9MWJOEL2575KJZBDP2A6" localSheetId="6" hidden="1">#REF!</definedName>
    <definedName name="BExD2ZNL9MWJOEL2575KJZBDP2A6" localSheetId="7" hidden="1">#REF!</definedName>
    <definedName name="BExD2ZNL9MWJOEL2575KJZBDP2A6" localSheetId="8" hidden="1">#REF!</definedName>
    <definedName name="BExD2ZNL9MWJOEL2575KJZBDP2A6" localSheetId="9" hidden="1">#REF!</definedName>
    <definedName name="BExD2ZNL9MWJOEL2575KJZBDP2A6" localSheetId="10" hidden="1">#REF!</definedName>
    <definedName name="BExD2ZNL9MWJOEL2575KJZBDP2A6" localSheetId="11" hidden="1">#REF!</definedName>
    <definedName name="BExD2ZNL9MWJOEL2575KJZBDP2A6" localSheetId="12" hidden="1">#REF!</definedName>
    <definedName name="BExD2ZNL9MWJOEL2575KJZBDP2A6" localSheetId="13" hidden="1">#REF!</definedName>
    <definedName name="BExD2ZNL9MWJOEL2575KJZBDP2A6" localSheetId="17" hidden="1">#REF!</definedName>
    <definedName name="BExD2ZNL9MWJOEL2575KJZBDP2A6" localSheetId="16" hidden="1">#REF!</definedName>
    <definedName name="BExD2ZNL9MWJOEL2575KJZBDP2A6" hidden="1">#REF!</definedName>
    <definedName name="BExD34G79JRMB8BZRVN81P1H9MSB" localSheetId="19" hidden="1">#REF!</definedName>
    <definedName name="BExD34G79JRMB8BZRVN81P1H9MSB" localSheetId="27" hidden="1">#REF!</definedName>
    <definedName name="BExD34G79JRMB8BZRVN81P1H9MSB" localSheetId="18" hidden="1">#REF!</definedName>
    <definedName name="BExD34G79JRMB8BZRVN81P1H9MSB" localSheetId="30" hidden="1">#REF!</definedName>
    <definedName name="BExD34G79JRMB8BZRVN81P1H9MSB" localSheetId="4" hidden="1">#REF!</definedName>
    <definedName name="BExD34G79JRMB8BZRVN81P1H9MSB" localSheetId="14" hidden="1">#REF!</definedName>
    <definedName name="BExD34G79JRMB8BZRVN81P1H9MSB" localSheetId="6" hidden="1">#REF!</definedName>
    <definedName name="BExD34G79JRMB8BZRVN81P1H9MSB" localSheetId="7" hidden="1">#REF!</definedName>
    <definedName name="BExD34G79JRMB8BZRVN81P1H9MSB" localSheetId="8" hidden="1">#REF!</definedName>
    <definedName name="BExD34G79JRMB8BZRVN81P1H9MSB" localSheetId="9" hidden="1">#REF!</definedName>
    <definedName name="BExD34G79JRMB8BZRVN81P1H9MSB" localSheetId="10" hidden="1">#REF!</definedName>
    <definedName name="BExD34G79JRMB8BZRVN81P1H9MSB" localSheetId="11" hidden="1">#REF!</definedName>
    <definedName name="BExD34G79JRMB8BZRVN81P1H9MSB" localSheetId="12" hidden="1">#REF!</definedName>
    <definedName name="BExD34G79JRMB8BZRVN81P1H9MSB" localSheetId="13" hidden="1">#REF!</definedName>
    <definedName name="BExD34G79JRMB8BZRVN81P1H9MSB" localSheetId="17" hidden="1">#REF!</definedName>
    <definedName name="BExD34G79JRMB8BZRVN81P1H9MSB" localSheetId="16" hidden="1">#REF!</definedName>
    <definedName name="BExD34G79JRMB8BZRVN81P1H9MSB" hidden="1">#REF!</definedName>
    <definedName name="BExD35CL2NULPPEHAM954ETQIJA2" localSheetId="19" hidden="1">#REF!</definedName>
    <definedName name="BExD35CL2NULPPEHAM954ETQIJA2" localSheetId="27" hidden="1">#REF!</definedName>
    <definedName name="BExD35CL2NULPPEHAM954ETQIJA2" localSheetId="18" hidden="1">#REF!</definedName>
    <definedName name="BExD35CL2NULPPEHAM954ETQIJA2" localSheetId="30" hidden="1">#REF!</definedName>
    <definedName name="BExD35CL2NULPPEHAM954ETQIJA2" localSheetId="4" hidden="1">#REF!</definedName>
    <definedName name="BExD35CL2NULPPEHAM954ETQIJA2" localSheetId="14" hidden="1">#REF!</definedName>
    <definedName name="BExD35CL2NULPPEHAM954ETQIJA2" localSheetId="6" hidden="1">#REF!</definedName>
    <definedName name="BExD35CL2NULPPEHAM954ETQIJA2" localSheetId="7" hidden="1">#REF!</definedName>
    <definedName name="BExD35CL2NULPPEHAM954ETQIJA2" localSheetId="8" hidden="1">#REF!</definedName>
    <definedName name="BExD35CL2NULPPEHAM954ETQIJA2" localSheetId="9" hidden="1">#REF!</definedName>
    <definedName name="BExD35CL2NULPPEHAM954ETQIJA2" localSheetId="10" hidden="1">#REF!</definedName>
    <definedName name="BExD35CL2NULPPEHAM954ETQIJA2" localSheetId="11" hidden="1">#REF!</definedName>
    <definedName name="BExD35CL2NULPPEHAM954ETQIJA2" localSheetId="12" hidden="1">#REF!</definedName>
    <definedName name="BExD35CL2NULPPEHAM954ETQIJA2" localSheetId="13" hidden="1">#REF!</definedName>
    <definedName name="BExD35CL2NULPPEHAM954ETQIJA2" localSheetId="17" hidden="1">#REF!</definedName>
    <definedName name="BExD35CL2NULPPEHAM954ETQIJA2" localSheetId="16" hidden="1">#REF!</definedName>
    <definedName name="BExD35CL2NULPPEHAM954ETQIJA2" hidden="1">#REF!</definedName>
    <definedName name="BExD363H2VGFIQUCE6LS4AC5J0ZT" localSheetId="19" hidden="1">#REF!</definedName>
    <definedName name="BExD363H2VGFIQUCE6LS4AC5J0ZT" localSheetId="27" hidden="1">#REF!</definedName>
    <definedName name="BExD363H2VGFIQUCE6LS4AC5J0ZT" localSheetId="18" hidden="1">#REF!</definedName>
    <definedName name="BExD363H2VGFIQUCE6LS4AC5J0ZT" localSheetId="30" hidden="1">#REF!</definedName>
    <definedName name="BExD363H2VGFIQUCE6LS4AC5J0ZT" localSheetId="4" hidden="1">#REF!</definedName>
    <definedName name="BExD363H2VGFIQUCE6LS4AC5J0ZT" localSheetId="14" hidden="1">#REF!</definedName>
    <definedName name="BExD363H2VGFIQUCE6LS4AC5J0ZT" localSheetId="6" hidden="1">#REF!</definedName>
    <definedName name="BExD363H2VGFIQUCE6LS4AC5J0ZT" localSheetId="7" hidden="1">#REF!</definedName>
    <definedName name="BExD363H2VGFIQUCE6LS4AC5J0ZT" localSheetId="8" hidden="1">#REF!</definedName>
    <definedName name="BExD363H2VGFIQUCE6LS4AC5J0ZT" localSheetId="9" hidden="1">#REF!</definedName>
    <definedName name="BExD363H2VGFIQUCE6LS4AC5J0ZT" localSheetId="10" hidden="1">#REF!</definedName>
    <definedName name="BExD363H2VGFIQUCE6LS4AC5J0ZT" localSheetId="11" hidden="1">#REF!</definedName>
    <definedName name="BExD363H2VGFIQUCE6LS4AC5J0ZT" localSheetId="12" hidden="1">#REF!</definedName>
    <definedName name="BExD363H2VGFIQUCE6LS4AC5J0ZT" localSheetId="13" hidden="1">#REF!</definedName>
    <definedName name="BExD363H2VGFIQUCE6LS4AC5J0ZT" localSheetId="17" hidden="1">#REF!</definedName>
    <definedName name="BExD363H2VGFIQUCE6LS4AC5J0ZT" localSheetId="16" hidden="1">#REF!</definedName>
    <definedName name="BExD363H2VGFIQUCE6LS4AC5J0ZT" hidden="1">#REF!</definedName>
    <definedName name="BExD3A588E939V61P1XEW0FI5Q0S" localSheetId="19" hidden="1">#REF!</definedName>
    <definedName name="BExD3A588E939V61P1XEW0FI5Q0S" localSheetId="27" hidden="1">#REF!</definedName>
    <definedName name="BExD3A588E939V61P1XEW0FI5Q0S" localSheetId="18" hidden="1">#REF!</definedName>
    <definedName name="BExD3A588E939V61P1XEW0FI5Q0S" localSheetId="30" hidden="1">#REF!</definedName>
    <definedName name="BExD3A588E939V61P1XEW0FI5Q0S" localSheetId="4" hidden="1">#REF!</definedName>
    <definedName name="BExD3A588E939V61P1XEW0FI5Q0S" localSheetId="14" hidden="1">#REF!</definedName>
    <definedName name="BExD3A588E939V61P1XEW0FI5Q0S" localSheetId="6" hidden="1">#REF!</definedName>
    <definedName name="BExD3A588E939V61P1XEW0FI5Q0S" localSheetId="7" hidden="1">#REF!</definedName>
    <definedName name="BExD3A588E939V61P1XEW0FI5Q0S" localSheetId="8" hidden="1">#REF!</definedName>
    <definedName name="BExD3A588E939V61P1XEW0FI5Q0S" localSheetId="9" hidden="1">#REF!</definedName>
    <definedName name="BExD3A588E939V61P1XEW0FI5Q0S" localSheetId="10" hidden="1">#REF!</definedName>
    <definedName name="BExD3A588E939V61P1XEW0FI5Q0S" localSheetId="11" hidden="1">#REF!</definedName>
    <definedName name="BExD3A588E939V61P1XEW0FI5Q0S" localSheetId="12" hidden="1">#REF!</definedName>
    <definedName name="BExD3A588E939V61P1XEW0FI5Q0S" localSheetId="13" hidden="1">#REF!</definedName>
    <definedName name="BExD3A588E939V61P1XEW0FI5Q0S" localSheetId="17" hidden="1">#REF!</definedName>
    <definedName name="BExD3A588E939V61P1XEW0FI5Q0S" localSheetId="16" hidden="1">#REF!</definedName>
    <definedName name="BExD3A588E939V61P1XEW0FI5Q0S" hidden="1">#REF!</definedName>
    <definedName name="BExD3CJJDKVR9M18XI3WDZH80WL6" localSheetId="19" hidden="1">#REF!</definedName>
    <definedName name="BExD3CJJDKVR9M18XI3WDZH80WL6" localSheetId="27" hidden="1">#REF!</definedName>
    <definedName name="BExD3CJJDKVR9M18XI3WDZH80WL6" localSheetId="18" hidden="1">#REF!</definedName>
    <definedName name="BExD3CJJDKVR9M18XI3WDZH80WL6" localSheetId="30" hidden="1">#REF!</definedName>
    <definedName name="BExD3CJJDKVR9M18XI3WDZH80WL6" localSheetId="4" hidden="1">#REF!</definedName>
    <definedName name="BExD3CJJDKVR9M18XI3WDZH80WL6" localSheetId="14" hidden="1">#REF!</definedName>
    <definedName name="BExD3CJJDKVR9M18XI3WDZH80WL6" localSheetId="6" hidden="1">#REF!</definedName>
    <definedName name="BExD3CJJDKVR9M18XI3WDZH80WL6" localSheetId="7" hidden="1">#REF!</definedName>
    <definedName name="BExD3CJJDKVR9M18XI3WDZH80WL6" localSheetId="8" hidden="1">#REF!</definedName>
    <definedName name="BExD3CJJDKVR9M18XI3WDZH80WL6" localSheetId="9" hidden="1">#REF!</definedName>
    <definedName name="BExD3CJJDKVR9M18XI3WDZH80WL6" localSheetId="10" hidden="1">#REF!</definedName>
    <definedName name="BExD3CJJDKVR9M18XI3WDZH80WL6" localSheetId="11" hidden="1">#REF!</definedName>
    <definedName name="BExD3CJJDKVR9M18XI3WDZH80WL6" localSheetId="12" hidden="1">#REF!</definedName>
    <definedName name="BExD3CJJDKVR9M18XI3WDZH80WL6" localSheetId="13" hidden="1">#REF!</definedName>
    <definedName name="BExD3CJJDKVR9M18XI3WDZH80WL6" localSheetId="17" hidden="1">#REF!</definedName>
    <definedName name="BExD3CJJDKVR9M18XI3WDZH80WL6" localSheetId="16" hidden="1">#REF!</definedName>
    <definedName name="BExD3CJJDKVR9M18XI3WDZH80WL6" hidden="1">#REF!</definedName>
    <definedName name="BExD3ESD9WYJIB3TRDPJ1CKXRAVL" localSheetId="19" hidden="1">#REF!</definedName>
    <definedName name="BExD3ESD9WYJIB3TRDPJ1CKXRAVL" localSheetId="27" hidden="1">#REF!</definedName>
    <definedName name="BExD3ESD9WYJIB3TRDPJ1CKXRAVL" localSheetId="18" hidden="1">#REF!</definedName>
    <definedName name="BExD3ESD9WYJIB3TRDPJ1CKXRAVL" localSheetId="30" hidden="1">#REF!</definedName>
    <definedName name="BExD3ESD9WYJIB3TRDPJ1CKXRAVL" localSheetId="4" hidden="1">#REF!</definedName>
    <definedName name="BExD3ESD9WYJIB3TRDPJ1CKXRAVL" localSheetId="14" hidden="1">#REF!</definedName>
    <definedName name="BExD3ESD9WYJIB3TRDPJ1CKXRAVL" localSheetId="6" hidden="1">#REF!</definedName>
    <definedName name="BExD3ESD9WYJIB3TRDPJ1CKXRAVL" localSheetId="7" hidden="1">#REF!</definedName>
    <definedName name="BExD3ESD9WYJIB3TRDPJ1CKXRAVL" localSheetId="8" hidden="1">#REF!</definedName>
    <definedName name="BExD3ESD9WYJIB3TRDPJ1CKXRAVL" localSheetId="9" hidden="1">#REF!</definedName>
    <definedName name="BExD3ESD9WYJIB3TRDPJ1CKXRAVL" localSheetId="10" hidden="1">#REF!</definedName>
    <definedName name="BExD3ESD9WYJIB3TRDPJ1CKXRAVL" localSheetId="11" hidden="1">#REF!</definedName>
    <definedName name="BExD3ESD9WYJIB3TRDPJ1CKXRAVL" localSheetId="12" hidden="1">#REF!</definedName>
    <definedName name="BExD3ESD9WYJIB3TRDPJ1CKXRAVL" localSheetId="13" hidden="1">#REF!</definedName>
    <definedName name="BExD3ESD9WYJIB3TRDPJ1CKXRAVL" localSheetId="17" hidden="1">#REF!</definedName>
    <definedName name="BExD3ESD9WYJIB3TRDPJ1CKXRAVL" localSheetId="16" hidden="1">#REF!</definedName>
    <definedName name="BExD3ESD9WYJIB3TRDPJ1CKXRAVL" hidden="1">#REF!</definedName>
    <definedName name="BExD3F368X5S25MWSUNIV57RDB57" localSheetId="19" hidden="1">#REF!</definedName>
    <definedName name="BExD3F368X5S25MWSUNIV57RDB57" localSheetId="27" hidden="1">#REF!</definedName>
    <definedName name="BExD3F368X5S25MWSUNIV57RDB57" localSheetId="18" hidden="1">#REF!</definedName>
    <definedName name="BExD3F368X5S25MWSUNIV57RDB57" localSheetId="30" hidden="1">#REF!</definedName>
    <definedName name="BExD3F368X5S25MWSUNIV57RDB57" localSheetId="4" hidden="1">#REF!</definedName>
    <definedName name="BExD3F368X5S25MWSUNIV57RDB57" localSheetId="14" hidden="1">#REF!</definedName>
    <definedName name="BExD3F368X5S25MWSUNIV57RDB57" localSheetId="6" hidden="1">#REF!</definedName>
    <definedName name="BExD3F368X5S25MWSUNIV57RDB57" localSheetId="7" hidden="1">#REF!</definedName>
    <definedName name="BExD3F368X5S25MWSUNIV57RDB57" localSheetId="8" hidden="1">#REF!</definedName>
    <definedName name="BExD3F368X5S25MWSUNIV57RDB57" localSheetId="9" hidden="1">#REF!</definedName>
    <definedName name="BExD3F368X5S25MWSUNIV57RDB57" localSheetId="10" hidden="1">#REF!</definedName>
    <definedName name="BExD3F368X5S25MWSUNIV57RDB57" localSheetId="11" hidden="1">#REF!</definedName>
    <definedName name="BExD3F368X5S25MWSUNIV57RDB57" localSheetId="12" hidden="1">#REF!</definedName>
    <definedName name="BExD3F368X5S25MWSUNIV57RDB57" localSheetId="13" hidden="1">#REF!</definedName>
    <definedName name="BExD3F368X5S25MWSUNIV57RDB57" localSheetId="17" hidden="1">#REF!</definedName>
    <definedName name="BExD3F368X5S25MWSUNIV57RDB57" localSheetId="16" hidden="1">#REF!</definedName>
    <definedName name="BExD3F368X5S25MWSUNIV57RDB57" hidden="1">#REF!</definedName>
    <definedName name="BExD3I8JTNF4LTMFY6GRVDJ6VLGG" localSheetId="19" hidden="1">#REF!</definedName>
    <definedName name="BExD3I8JTNF4LTMFY6GRVDJ6VLGG" localSheetId="27" hidden="1">#REF!</definedName>
    <definedName name="BExD3I8JTNF4LTMFY6GRVDJ6VLGG" localSheetId="18" hidden="1">#REF!</definedName>
    <definedName name="BExD3I8JTNF4LTMFY6GRVDJ6VLGG" localSheetId="30" hidden="1">#REF!</definedName>
    <definedName name="BExD3I8JTNF4LTMFY6GRVDJ6VLGG" localSheetId="4" hidden="1">#REF!</definedName>
    <definedName name="BExD3I8JTNF4LTMFY6GRVDJ6VLGG" localSheetId="14" hidden="1">#REF!</definedName>
    <definedName name="BExD3I8JTNF4LTMFY6GRVDJ6VLGG" localSheetId="6" hidden="1">#REF!</definedName>
    <definedName name="BExD3I8JTNF4LTMFY6GRVDJ6VLGG" localSheetId="7" hidden="1">#REF!</definedName>
    <definedName name="BExD3I8JTNF4LTMFY6GRVDJ6VLGG" localSheetId="8" hidden="1">#REF!</definedName>
    <definedName name="BExD3I8JTNF4LTMFY6GRVDJ6VLGG" localSheetId="9" hidden="1">#REF!</definedName>
    <definedName name="BExD3I8JTNF4LTMFY6GRVDJ6VLGG" localSheetId="10" hidden="1">#REF!</definedName>
    <definedName name="BExD3I8JTNF4LTMFY6GRVDJ6VLGG" localSheetId="11" hidden="1">#REF!</definedName>
    <definedName name="BExD3I8JTNF4LTMFY6GRVDJ6VLGG" localSheetId="12" hidden="1">#REF!</definedName>
    <definedName name="BExD3I8JTNF4LTMFY6GRVDJ6VLGG" localSheetId="13" hidden="1">#REF!</definedName>
    <definedName name="BExD3I8JTNF4LTMFY6GRVDJ6VLGG" localSheetId="17" hidden="1">#REF!</definedName>
    <definedName name="BExD3I8JTNF4LTMFY6GRVDJ6VLGG" localSheetId="16" hidden="1">#REF!</definedName>
    <definedName name="BExD3I8JTNF4LTMFY6GRVDJ6VLGG" hidden="1">#REF!</definedName>
    <definedName name="BExD3IJ5IT335SOSNV9L85WKAOSI" localSheetId="19" hidden="1">#REF!</definedName>
    <definedName name="BExD3IJ5IT335SOSNV9L85WKAOSI" localSheetId="27" hidden="1">#REF!</definedName>
    <definedName name="BExD3IJ5IT335SOSNV9L85WKAOSI" localSheetId="18" hidden="1">#REF!</definedName>
    <definedName name="BExD3IJ5IT335SOSNV9L85WKAOSI" localSheetId="30" hidden="1">#REF!</definedName>
    <definedName name="BExD3IJ5IT335SOSNV9L85WKAOSI" localSheetId="4" hidden="1">#REF!</definedName>
    <definedName name="BExD3IJ5IT335SOSNV9L85WKAOSI" localSheetId="14" hidden="1">#REF!</definedName>
    <definedName name="BExD3IJ5IT335SOSNV9L85WKAOSI" localSheetId="6" hidden="1">#REF!</definedName>
    <definedName name="BExD3IJ5IT335SOSNV9L85WKAOSI" localSheetId="7" hidden="1">#REF!</definedName>
    <definedName name="BExD3IJ5IT335SOSNV9L85WKAOSI" localSheetId="8" hidden="1">#REF!</definedName>
    <definedName name="BExD3IJ5IT335SOSNV9L85WKAOSI" localSheetId="9" hidden="1">#REF!</definedName>
    <definedName name="BExD3IJ5IT335SOSNV9L85WKAOSI" localSheetId="10" hidden="1">#REF!</definedName>
    <definedName name="BExD3IJ5IT335SOSNV9L85WKAOSI" localSheetId="11" hidden="1">#REF!</definedName>
    <definedName name="BExD3IJ5IT335SOSNV9L85WKAOSI" localSheetId="12" hidden="1">#REF!</definedName>
    <definedName name="BExD3IJ5IT335SOSNV9L85WKAOSI" localSheetId="13" hidden="1">#REF!</definedName>
    <definedName name="BExD3IJ5IT335SOSNV9L85WKAOSI" localSheetId="17" hidden="1">#REF!</definedName>
    <definedName name="BExD3IJ5IT335SOSNV9L85WKAOSI" localSheetId="16" hidden="1">#REF!</definedName>
    <definedName name="BExD3IJ5IT335SOSNV9L85WKAOSI" hidden="1">#REF!</definedName>
    <definedName name="BExD3KBVUY57GMMQTOFEU6S6G1AY" localSheetId="19" hidden="1">#REF!</definedName>
    <definedName name="BExD3KBVUY57GMMQTOFEU6S6G1AY" localSheetId="27" hidden="1">#REF!</definedName>
    <definedName name="BExD3KBVUY57GMMQTOFEU6S6G1AY" localSheetId="18" hidden="1">#REF!</definedName>
    <definedName name="BExD3KBVUY57GMMQTOFEU6S6G1AY" localSheetId="30" hidden="1">#REF!</definedName>
    <definedName name="BExD3KBVUY57GMMQTOFEU6S6G1AY" localSheetId="4" hidden="1">#REF!</definedName>
    <definedName name="BExD3KBVUY57GMMQTOFEU6S6G1AY" localSheetId="14" hidden="1">#REF!</definedName>
    <definedName name="BExD3KBVUY57GMMQTOFEU6S6G1AY" localSheetId="6" hidden="1">#REF!</definedName>
    <definedName name="BExD3KBVUY57GMMQTOFEU6S6G1AY" localSheetId="7" hidden="1">#REF!</definedName>
    <definedName name="BExD3KBVUY57GMMQTOFEU6S6G1AY" localSheetId="8" hidden="1">#REF!</definedName>
    <definedName name="BExD3KBVUY57GMMQTOFEU6S6G1AY" localSheetId="9" hidden="1">#REF!</definedName>
    <definedName name="BExD3KBVUY57GMMQTOFEU6S6G1AY" localSheetId="10" hidden="1">#REF!</definedName>
    <definedName name="BExD3KBVUY57GMMQTOFEU6S6G1AY" localSheetId="11" hidden="1">#REF!</definedName>
    <definedName name="BExD3KBVUY57GMMQTOFEU6S6G1AY" localSheetId="12" hidden="1">#REF!</definedName>
    <definedName name="BExD3KBVUY57GMMQTOFEU6S6G1AY" localSheetId="13" hidden="1">#REF!</definedName>
    <definedName name="BExD3KBVUY57GMMQTOFEU6S6G1AY" localSheetId="17" hidden="1">#REF!</definedName>
    <definedName name="BExD3KBVUY57GMMQTOFEU6S6G1AY" localSheetId="16" hidden="1">#REF!</definedName>
    <definedName name="BExD3KBVUY57GMMQTOFEU6S6G1AY" hidden="1">#REF!</definedName>
    <definedName name="BExD3NMR7AW2Z6V8SC79VQR37NA6" localSheetId="19" hidden="1">#REF!</definedName>
    <definedName name="BExD3NMR7AW2Z6V8SC79VQR37NA6" localSheetId="27" hidden="1">#REF!</definedName>
    <definedName name="BExD3NMR7AW2Z6V8SC79VQR37NA6" localSheetId="18" hidden="1">#REF!</definedName>
    <definedName name="BExD3NMR7AW2Z6V8SC79VQR37NA6" localSheetId="30" hidden="1">#REF!</definedName>
    <definedName name="BExD3NMR7AW2Z6V8SC79VQR37NA6" localSheetId="4" hidden="1">#REF!</definedName>
    <definedName name="BExD3NMR7AW2Z6V8SC79VQR37NA6" localSheetId="14" hidden="1">#REF!</definedName>
    <definedName name="BExD3NMR7AW2Z6V8SC79VQR37NA6" localSheetId="6" hidden="1">#REF!</definedName>
    <definedName name="BExD3NMR7AW2Z6V8SC79VQR37NA6" localSheetId="7" hidden="1">#REF!</definedName>
    <definedName name="BExD3NMR7AW2Z6V8SC79VQR37NA6" localSheetId="8" hidden="1">#REF!</definedName>
    <definedName name="BExD3NMR7AW2Z6V8SC79VQR37NA6" localSheetId="9" hidden="1">#REF!</definedName>
    <definedName name="BExD3NMR7AW2Z6V8SC79VQR37NA6" localSheetId="10" hidden="1">#REF!</definedName>
    <definedName name="BExD3NMR7AW2Z6V8SC79VQR37NA6" localSheetId="11" hidden="1">#REF!</definedName>
    <definedName name="BExD3NMR7AW2Z6V8SC79VQR37NA6" localSheetId="12" hidden="1">#REF!</definedName>
    <definedName name="BExD3NMR7AW2Z6V8SC79VQR37NA6" localSheetId="13" hidden="1">#REF!</definedName>
    <definedName name="BExD3NMR7AW2Z6V8SC79VQR37NA6" localSheetId="17" hidden="1">#REF!</definedName>
    <definedName name="BExD3NMR7AW2Z6V8SC79VQR37NA6" localSheetId="16" hidden="1">#REF!</definedName>
    <definedName name="BExD3NMR7AW2Z6V8SC79VQR37NA6" hidden="1">#REF!</definedName>
    <definedName name="BExD3QXA2UQ2W4N7NYLUEOG40BZB" localSheetId="19" hidden="1">#REF!</definedName>
    <definedName name="BExD3QXA2UQ2W4N7NYLUEOG40BZB" localSheetId="27" hidden="1">#REF!</definedName>
    <definedName name="BExD3QXA2UQ2W4N7NYLUEOG40BZB" localSheetId="18" hidden="1">#REF!</definedName>
    <definedName name="BExD3QXA2UQ2W4N7NYLUEOG40BZB" localSheetId="30" hidden="1">#REF!</definedName>
    <definedName name="BExD3QXA2UQ2W4N7NYLUEOG40BZB" localSheetId="4" hidden="1">#REF!</definedName>
    <definedName name="BExD3QXA2UQ2W4N7NYLUEOG40BZB" localSheetId="14" hidden="1">#REF!</definedName>
    <definedName name="BExD3QXA2UQ2W4N7NYLUEOG40BZB" localSheetId="6" hidden="1">#REF!</definedName>
    <definedName name="BExD3QXA2UQ2W4N7NYLUEOG40BZB" localSheetId="7" hidden="1">#REF!</definedName>
    <definedName name="BExD3QXA2UQ2W4N7NYLUEOG40BZB" localSheetId="8" hidden="1">#REF!</definedName>
    <definedName name="BExD3QXA2UQ2W4N7NYLUEOG40BZB" localSheetId="9" hidden="1">#REF!</definedName>
    <definedName name="BExD3QXA2UQ2W4N7NYLUEOG40BZB" localSheetId="10" hidden="1">#REF!</definedName>
    <definedName name="BExD3QXA2UQ2W4N7NYLUEOG40BZB" localSheetId="11" hidden="1">#REF!</definedName>
    <definedName name="BExD3QXA2UQ2W4N7NYLUEOG40BZB" localSheetId="12" hidden="1">#REF!</definedName>
    <definedName name="BExD3QXA2UQ2W4N7NYLUEOG40BZB" localSheetId="13" hidden="1">#REF!</definedName>
    <definedName name="BExD3QXA2UQ2W4N7NYLUEOG40BZB" localSheetId="17" hidden="1">#REF!</definedName>
    <definedName name="BExD3QXA2UQ2W4N7NYLUEOG40BZB" localSheetId="16" hidden="1">#REF!</definedName>
    <definedName name="BExD3QXA2UQ2W4N7NYLUEOG40BZB" hidden="1">#REF!</definedName>
    <definedName name="BExD3U2N041TEJ7GCN005UTPHNXY" localSheetId="19" hidden="1">#REF!</definedName>
    <definedName name="BExD3U2N041TEJ7GCN005UTPHNXY" localSheetId="27" hidden="1">#REF!</definedName>
    <definedName name="BExD3U2N041TEJ7GCN005UTPHNXY" localSheetId="18" hidden="1">#REF!</definedName>
    <definedName name="BExD3U2N041TEJ7GCN005UTPHNXY" localSheetId="30" hidden="1">#REF!</definedName>
    <definedName name="BExD3U2N041TEJ7GCN005UTPHNXY" localSheetId="4" hidden="1">#REF!</definedName>
    <definedName name="BExD3U2N041TEJ7GCN005UTPHNXY" localSheetId="14" hidden="1">#REF!</definedName>
    <definedName name="BExD3U2N041TEJ7GCN005UTPHNXY" localSheetId="6" hidden="1">#REF!</definedName>
    <definedName name="BExD3U2N041TEJ7GCN005UTPHNXY" localSheetId="7" hidden="1">#REF!</definedName>
    <definedName name="BExD3U2N041TEJ7GCN005UTPHNXY" localSheetId="8" hidden="1">#REF!</definedName>
    <definedName name="BExD3U2N041TEJ7GCN005UTPHNXY" localSheetId="9" hidden="1">#REF!</definedName>
    <definedName name="BExD3U2N041TEJ7GCN005UTPHNXY" localSheetId="10" hidden="1">#REF!</definedName>
    <definedName name="BExD3U2N041TEJ7GCN005UTPHNXY" localSheetId="11" hidden="1">#REF!</definedName>
    <definedName name="BExD3U2N041TEJ7GCN005UTPHNXY" localSheetId="12" hidden="1">#REF!</definedName>
    <definedName name="BExD3U2N041TEJ7GCN005UTPHNXY" localSheetId="13" hidden="1">#REF!</definedName>
    <definedName name="BExD3U2N041TEJ7GCN005UTPHNXY" localSheetId="17" hidden="1">#REF!</definedName>
    <definedName name="BExD3U2N041TEJ7GCN005UTPHNXY" localSheetId="16" hidden="1">#REF!</definedName>
    <definedName name="BExD3U2N041TEJ7GCN005UTPHNXY" hidden="1">#REF!</definedName>
    <definedName name="BExD3VPY5VEI1LLQ4I16T16251DT" localSheetId="19" hidden="1">#REF!</definedName>
    <definedName name="BExD3VPY5VEI1LLQ4I16T16251DT" localSheetId="27" hidden="1">#REF!</definedName>
    <definedName name="BExD3VPY5VEI1LLQ4I16T16251DT" localSheetId="18" hidden="1">#REF!</definedName>
    <definedName name="BExD3VPY5VEI1LLQ4I16T16251DT" localSheetId="30" hidden="1">#REF!</definedName>
    <definedName name="BExD3VPY5VEI1LLQ4I16T16251DT" localSheetId="4" hidden="1">#REF!</definedName>
    <definedName name="BExD3VPY5VEI1LLQ4I16T16251DT" localSheetId="14" hidden="1">#REF!</definedName>
    <definedName name="BExD3VPY5VEI1LLQ4I16T16251DT" localSheetId="6" hidden="1">#REF!</definedName>
    <definedName name="BExD3VPY5VEI1LLQ4I16T16251DT" localSheetId="7" hidden="1">#REF!</definedName>
    <definedName name="BExD3VPY5VEI1LLQ4I16T16251DT" localSheetId="8" hidden="1">#REF!</definedName>
    <definedName name="BExD3VPY5VEI1LLQ4I16T16251DT" localSheetId="9" hidden="1">#REF!</definedName>
    <definedName name="BExD3VPY5VEI1LLQ4I16T16251DT" localSheetId="10" hidden="1">#REF!</definedName>
    <definedName name="BExD3VPY5VEI1LLQ4I16T16251DT" localSheetId="11" hidden="1">#REF!</definedName>
    <definedName name="BExD3VPY5VEI1LLQ4I16T16251DT" localSheetId="12" hidden="1">#REF!</definedName>
    <definedName name="BExD3VPY5VEI1LLQ4I16T16251DT" localSheetId="13" hidden="1">#REF!</definedName>
    <definedName name="BExD3VPY5VEI1LLQ4I16T16251DT" localSheetId="17" hidden="1">#REF!</definedName>
    <definedName name="BExD3VPY5VEI1LLQ4I16T16251DT" localSheetId="16" hidden="1">#REF!</definedName>
    <definedName name="BExD3VPY5VEI1LLQ4I16T16251DT" hidden="1">#REF!</definedName>
    <definedName name="BExD3XIUEZZ1KIHV7CPS7DKUGIN8" localSheetId="19" hidden="1">#REF!</definedName>
    <definedName name="BExD3XIUEZZ1KIHV7CPS7DKUGIN8" localSheetId="27" hidden="1">#REF!</definedName>
    <definedName name="BExD3XIUEZZ1KIHV7CPS7DKUGIN8" localSheetId="18" hidden="1">#REF!</definedName>
    <definedName name="BExD3XIUEZZ1KIHV7CPS7DKUGIN8" localSheetId="30" hidden="1">#REF!</definedName>
    <definedName name="BExD3XIUEZZ1KIHV7CPS7DKUGIN8" localSheetId="4" hidden="1">#REF!</definedName>
    <definedName name="BExD3XIUEZZ1KIHV7CPS7DKUGIN8" localSheetId="14" hidden="1">#REF!</definedName>
    <definedName name="BExD3XIUEZZ1KIHV7CPS7DKUGIN8" localSheetId="6" hidden="1">#REF!</definedName>
    <definedName name="BExD3XIUEZZ1KIHV7CPS7DKUGIN8" localSheetId="7" hidden="1">#REF!</definedName>
    <definedName name="BExD3XIUEZZ1KIHV7CPS7DKUGIN8" localSheetId="8" hidden="1">#REF!</definedName>
    <definedName name="BExD3XIUEZZ1KIHV7CPS7DKUGIN8" localSheetId="9" hidden="1">#REF!</definedName>
    <definedName name="BExD3XIUEZZ1KIHV7CPS7DKUGIN8" localSheetId="10" hidden="1">#REF!</definedName>
    <definedName name="BExD3XIUEZZ1KIHV7CPS7DKUGIN8" localSheetId="11" hidden="1">#REF!</definedName>
    <definedName name="BExD3XIUEZZ1KIHV7CPS7DKUGIN8" localSheetId="12" hidden="1">#REF!</definedName>
    <definedName name="BExD3XIUEZZ1KIHV7CPS7DKUGIN8" localSheetId="13" hidden="1">#REF!</definedName>
    <definedName name="BExD3XIUEZZ1KIHV7CPS7DKUGIN8" localSheetId="17" hidden="1">#REF!</definedName>
    <definedName name="BExD3XIUEZZ1KIHV7CPS7DKUGIN8" localSheetId="16" hidden="1">#REF!</definedName>
    <definedName name="BExD3XIUEZZ1KIHV7CPS7DKUGIN8" hidden="1">#REF!</definedName>
    <definedName name="BExD40O0CFTNJFOFMMM1KH0P7BUI" localSheetId="19" hidden="1">#REF!</definedName>
    <definedName name="BExD40O0CFTNJFOFMMM1KH0P7BUI" localSheetId="27" hidden="1">#REF!</definedName>
    <definedName name="BExD40O0CFTNJFOFMMM1KH0P7BUI" localSheetId="18" hidden="1">#REF!</definedName>
    <definedName name="BExD40O0CFTNJFOFMMM1KH0P7BUI" localSheetId="30" hidden="1">#REF!</definedName>
    <definedName name="BExD40O0CFTNJFOFMMM1KH0P7BUI" localSheetId="4" hidden="1">#REF!</definedName>
    <definedName name="BExD40O0CFTNJFOFMMM1KH0P7BUI" localSheetId="14" hidden="1">#REF!</definedName>
    <definedName name="BExD40O0CFTNJFOFMMM1KH0P7BUI" localSheetId="6" hidden="1">#REF!</definedName>
    <definedName name="BExD40O0CFTNJFOFMMM1KH0P7BUI" localSheetId="7" hidden="1">#REF!</definedName>
    <definedName name="BExD40O0CFTNJFOFMMM1KH0P7BUI" localSheetId="8" hidden="1">#REF!</definedName>
    <definedName name="BExD40O0CFTNJFOFMMM1KH0P7BUI" localSheetId="9" hidden="1">#REF!</definedName>
    <definedName name="BExD40O0CFTNJFOFMMM1KH0P7BUI" localSheetId="10" hidden="1">#REF!</definedName>
    <definedName name="BExD40O0CFTNJFOFMMM1KH0P7BUI" localSheetId="11" hidden="1">#REF!</definedName>
    <definedName name="BExD40O0CFTNJFOFMMM1KH0P7BUI" localSheetId="12" hidden="1">#REF!</definedName>
    <definedName name="BExD40O0CFTNJFOFMMM1KH0P7BUI" localSheetId="13" hidden="1">#REF!</definedName>
    <definedName name="BExD40O0CFTNJFOFMMM1KH0P7BUI" localSheetId="17" hidden="1">#REF!</definedName>
    <definedName name="BExD40O0CFTNJFOFMMM1KH0P7BUI" localSheetId="16" hidden="1">#REF!</definedName>
    <definedName name="BExD40O0CFTNJFOFMMM1KH0P7BUI" hidden="1">#REF!</definedName>
    <definedName name="BExD47UYINTJY1PDIW2S1FZ8ZMIO" localSheetId="19" hidden="1">#REF!</definedName>
    <definedName name="BExD47UYINTJY1PDIW2S1FZ8ZMIO" localSheetId="27" hidden="1">#REF!</definedName>
    <definedName name="BExD47UYINTJY1PDIW2S1FZ8ZMIO" localSheetId="18" hidden="1">#REF!</definedName>
    <definedName name="BExD47UYINTJY1PDIW2S1FZ8ZMIO" localSheetId="30" hidden="1">#REF!</definedName>
    <definedName name="BExD47UYINTJY1PDIW2S1FZ8ZMIO" localSheetId="4" hidden="1">#REF!</definedName>
    <definedName name="BExD47UYINTJY1PDIW2S1FZ8ZMIO" localSheetId="14" hidden="1">#REF!</definedName>
    <definedName name="BExD47UYINTJY1PDIW2S1FZ8ZMIO" localSheetId="6" hidden="1">#REF!</definedName>
    <definedName name="BExD47UYINTJY1PDIW2S1FZ8ZMIO" localSheetId="7" hidden="1">#REF!</definedName>
    <definedName name="BExD47UYINTJY1PDIW2S1FZ8ZMIO" localSheetId="8" hidden="1">#REF!</definedName>
    <definedName name="BExD47UYINTJY1PDIW2S1FZ8ZMIO" localSheetId="9" hidden="1">#REF!</definedName>
    <definedName name="BExD47UYINTJY1PDIW2S1FZ8ZMIO" localSheetId="10" hidden="1">#REF!</definedName>
    <definedName name="BExD47UYINTJY1PDIW2S1FZ8ZMIO" localSheetId="11" hidden="1">#REF!</definedName>
    <definedName name="BExD47UYINTJY1PDIW2S1FZ8ZMIO" localSheetId="12" hidden="1">#REF!</definedName>
    <definedName name="BExD47UYINTJY1PDIW2S1FZ8ZMIO" localSheetId="13" hidden="1">#REF!</definedName>
    <definedName name="BExD47UYINTJY1PDIW2S1FZ8ZMIO" localSheetId="17" hidden="1">#REF!</definedName>
    <definedName name="BExD47UYINTJY1PDIW2S1FZ8ZMIO" localSheetId="16" hidden="1">#REF!</definedName>
    <definedName name="BExD47UYINTJY1PDIW2S1FZ8ZMIO" hidden="1">#REF!</definedName>
    <definedName name="BExD4BR9HJ3MWWZ5KLVZWX9FJAUS" localSheetId="19" hidden="1">#REF!</definedName>
    <definedName name="BExD4BR9HJ3MWWZ5KLVZWX9FJAUS" localSheetId="27" hidden="1">#REF!</definedName>
    <definedName name="BExD4BR9HJ3MWWZ5KLVZWX9FJAUS" localSheetId="18" hidden="1">#REF!</definedName>
    <definedName name="BExD4BR9HJ3MWWZ5KLVZWX9FJAUS" localSheetId="30" hidden="1">#REF!</definedName>
    <definedName name="BExD4BR9HJ3MWWZ5KLVZWX9FJAUS" localSheetId="4" hidden="1">#REF!</definedName>
    <definedName name="BExD4BR9HJ3MWWZ5KLVZWX9FJAUS" localSheetId="14" hidden="1">#REF!</definedName>
    <definedName name="BExD4BR9HJ3MWWZ5KLVZWX9FJAUS" localSheetId="6" hidden="1">#REF!</definedName>
    <definedName name="BExD4BR9HJ3MWWZ5KLVZWX9FJAUS" localSheetId="7" hidden="1">#REF!</definedName>
    <definedName name="BExD4BR9HJ3MWWZ5KLVZWX9FJAUS" localSheetId="8" hidden="1">#REF!</definedName>
    <definedName name="BExD4BR9HJ3MWWZ5KLVZWX9FJAUS" localSheetId="9" hidden="1">#REF!</definedName>
    <definedName name="BExD4BR9HJ3MWWZ5KLVZWX9FJAUS" localSheetId="10" hidden="1">#REF!</definedName>
    <definedName name="BExD4BR9HJ3MWWZ5KLVZWX9FJAUS" localSheetId="11" hidden="1">#REF!</definedName>
    <definedName name="BExD4BR9HJ3MWWZ5KLVZWX9FJAUS" localSheetId="12" hidden="1">#REF!</definedName>
    <definedName name="BExD4BR9HJ3MWWZ5KLVZWX9FJAUS" localSheetId="13" hidden="1">#REF!</definedName>
    <definedName name="BExD4BR9HJ3MWWZ5KLVZWX9FJAUS" localSheetId="17" hidden="1">#REF!</definedName>
    <definedName name="BExD4BR9HJ3MWWZ5KLVZWX9FJAUS" localSheetId="16" hidden="1">#REF!</definedName>
    <definedName name="BExD4BR9HJ3MWWZ5KLVZWX9FJAUS" hidden="1">#REF!</definedName>
    <definedName name="BExD4F1WTKT3H0N9MF4H1LX7MBSY" localSheetId="19" hidden="1">#REF!</definedName>
    <definedName name="BExD4F1WTKT3H0N9MF4H1LX7MBSY" localSheetId="27" hidden="1">#REF!</definedName>
    <definedName name="BExD4F1WTKT3H0N9MF4H1LX7MBSY" localSheetId="18" hidden="1">#REF!</definedName>
    <definedName name="BExD4F1WTKT3H0N9MF4H1LX7MBSY" localSheetId="30" hidden="1">#REF!</definedName>
    <definedName name="BExD4F1WTKT3H0N9MF4H1LX7MBSY" localSheetId="4" hidden="1">#REF!</definedName>
    <definedName name="BExD4F1WTKT3H0N9MF4H1LX7MBSY" localSheetId="14" hidden="1">#REF!</definedName>
    <definedName name="BExD4F1WTKT3H0N9MF4H1LX7MBSY" localSheetId="6" hidden="1">#REF!</definedName>
    <definedName name="BExD4F1WTKT3H0N9MF4H1LX7MBSY" localSheetId="7" hidden="1">#REF!</definedName>
    <definedName name="BExD4F1WTKT3H0N9MF4H1LX7MBSY" localSheetId="8" hidden="1">#REF!</definedName>
    <definedName name="BExD4F1WTKT3H0N9MF4H1LX7MBSY" localSheetId="9" hidden="1">#REF!</definedName>
    <definedName name="BExD4F1WTKT3H0N9MF4H1LX7MBSY" localSheetId="10" hidden="1">#REF!</definedName>
    <definedName name="BExD4F1WTKT3H0N9MF4H1LX7MBSY" localSheetId="11" hidden="1">#REF!</definedName>
    <definedName name="BExD4F1WTKT3H0N9MF4H1LX7MBSY" localSheetId="12" hidden="1">#REF!</definedName>
    <definedName name="BExD4F1WTKT3H0N9MF4H1LX7MBSY" localSheetId="13" hidden="1">#REF!</definedName>
    <definedName name="BExD4F1WTKT3H0N9MF4H1LX7MBSY" localSheetId="17" hidden="1">#REF!</definedName>
    <definedName name="BExD4F1WTKT3H0N9MF4H1LX7MBSY" localSheetId="16" hidden="1">#REF!</definedName>
    <definedName name="BExD4F1WTKT3H0N9MF4H1LX7MBSY" hidden="1">#REF!</definedName>
    <definedName name="BExD4H5GQWXBS6LUL3TSP36DVO38" localSheetId="19" hidden="1">#REF!</definedName>
    <definedName name="BExD4H5GQWXBS6LUL3TSP36DVO38" localSheetId="27" hidden="1">#REF!</definedName>
    <definedName name="BExD4H5GQWXBS6LUL3TSP36DVO38" localSheetId="18" hidden="1">#REF!</definedName>
    <definedName name="BExD4H5GQWXBS6LUL3TSP36DVO38" localSheetId="30" hidden="1">#REF!</definedName>
    <definedName name="BExD4H5GQWXBS6LUL3TSP36DVO38" localSheetId="4" hidden="1">#REF!</definedName>
    <definedName name="BExD4H5GQWXBS6LUL3TSP36DVO38" localSheetId="14" hidden="1">#REF!</definedName>
    <definedName name="BExD4H5GQWXBS6LUL3TSP36DVO38" localSheetId="6" hidden="1">#REF!</definedName>
    <definedName name="BExD4H5GQWXBS6LUL3TSP36DVO38" localSheetId="7" hidden="1">#REF!</definedName>
    <definedName name="BExD4H5GQWXBS6LUL3TSP36DVO38" localSheetId="8" hidden="1">#REF!</definedName>
    <definedName name="BExD4H5GQWXBS6LUL3TSP36DVO38" localSheetId="9" hidden="1">#REF!</definedName>
    <definedName name="BExD4H5GQWXBS6LUL3TSP36DVO38" localSheetId="10" hidden="1">#REF!</definedName>
    <definedName name="BExD4H5GQWXBS6LUL3TSP36DVO38" localSheetId="11" hidden="1">#REF!</definedName>
    <definedName name="BExD4H5GQWXBS6LUL3TSP36DVO38" localSheetId="12" hidden="1">#REF!</definedName>
    <definedName name="BExD4H5GQWXBS6LUL3TSP36DVO38" localSheetId="13" hidden="1">#REF!</definedName>
    <definedName name="BExD4H5GQWXBS6LUL3TSP36DVO38" localSheetId="17" hidden="1">#REF!</definedName>
    <definedName name="BExD4H5GQWXBS6LUL3TSP36DVO38" localSheetId="16" hidden="1">#REF!</definedName>
    <definedName name="BExD4H5GQWXBS6LUL3TSP36DVO38" hidden="1">#REF!</definedName>
    <definedName name="BExD4JJSS3QDBLABCJCHD45SRNPI" localSheetId="19" hidden="1">#REF!</definedName>
    <definedName name="BExD4JJSS3QDBLABCJCHD45SRNPI" localSheetId="27" hidden="1">#REF!</definedName>
    <definedName name="BExD4JJSS3QDBLABCJCHD45SRNPI" localSheetId="18" hidden="1">#REF!</definedName>
    <definedName name="BExD4JJSS3QDBLABCJCHD45SRNPI" localSheetId="30" hidden="1">#REF!</definedName>
    <definedName name="BExD4JJSS3QDBLABCJCHD45SRNPI" localSheetId="4" hidden="1">#REF!</definedName>
    <definedName name="BExD4JJSS3QDBLABCJCHD45SRNPI" localSheetId="14" hidden="1">#REF!</definedName>
    <definedName name="BExD4JJSS3QDBLABCJCHD45SRNPI" localSheetId="6" hidden="1">#REF!</definedName>
    <definedName name="BExD4JJSS3QDBLABCJCHD45SRNPI" localSheetId="7" hidden="1">#REF!</definedName>
    <definedName name="BExD4JJSS3QDBLABCJCHD45SRNPI" localSheetId="8" hidden="1">#REF!</definedName>
    <definedName name="BExD4JJSS3QDBLABCJCHD45SRNPI" localSheetId="9" hidden="1">#REF!</definedName>
    <definedName name="BExD4JJSS3QDBLABCJCHD45SRNPI" localSheetId="10" hidden="1">#REF!</definedName>
    <definedName name="BExD4JJSS3QDBLABCJCHD45SRNPI" localSheetId="11" hidden="1">#REF!</definedName>
    <definedName name="BExD4JJSS3QDBLABCJCHD45SRNPI" localSheetId="12" hidden="1">#REF!</definedName>
    <definedName name="BExD4JJSS3QDBLABCJCHD45SRNPI" localSheetId="13" hidden="1">#REF!</definedName>
    <definedName name="BExD4JJSS3QDBLABCJCHD45SRNPI" localSheetId="17" hidden="1">#REF!</definedName>
    <definedName name="BExD4JJSS3QDBLABCJCHD45SRNPI" localSheetId="16" hidden="1">#REF!</definedName>
    <definedName name="BExD4JJSS3QDBLABCJCHD45SRNPI" hidden="1">#REF!</definedName>
    <definedName name="BExD4QQQ7V9LH5WWBJA3HKJXLVP6" localSheetId="19" hidden="1">#REF!</definedName>
    <definedName name="BExD4QQQ7V9LH5WWBJA3HKJXLVP6" localSheetId="27" hidden="1">#REF!</definedName>
    <definedName name="BExD4QQQ7V9LH5WWBJA3HKJXLVP6" localSheetId="18" hidden="1">#REF!</definedName>
    <definedName name="BExD4QQQ7V9LH5WWBJA3HKJXLVP6" localSheetId="30" hidden="1">#REF!</definedName>
    <definedName name="BExD4QQQ7V9LH5WWBJA3HKJXLVP6" localSheetId="4" hidden="1">#REF!</definedName>
    <definedName name="BExD4QQQ7V9LH5WWBJA3HKJXLVP6" localSheetId="14" hidden="1">#REF!</definedName>
    <definedName name="BExD4QQQ7V9LH5WWBJA3HKJXLVP6" localSheetId="6" hidden="1">#REF!</definedName>
    <definedName name="BExD4QQQ7V9LH5WWBJA3HKJXLVP6" localSheetId="7" hidden="1">#REF!</definedName>
    <definedName name="BExD4QQQ7V9LH5WWBJA3HKJXLVP6" localSheetId="8" hidden="1">#REF!</definedName>
    <definedName name="BExD4QQQ7V9LH5WWBJA3HKJXLVP6" localSheetId="9" hidden="1">#REF!</definedName>
    <definedName name="BExD4QQQ7V9LH5WWBJA3HKJXLVP6" localSheetId="10" hidden="1">#REF!</definedName>
    <definedName name="BExD4QQQ7V9LH5WWBJA3HKJXLVP6" localSheetId="11" hidden="1">#REF!</definedName>
    <definedName name="BExD4QQQ7V9LH5WWBJA3HKJXLVP6" localSheetId="12" hidden="1">#REF!</definedName>
    <definedName name="BExD4QQQ7V9LH5WWBJA3HKJXLVP6" localSheetId="13" hidden="1">#REF!</definedName>
    <definedName name="BExD4QQQ7V9LH5WWBJA3HKJXLVP6" localSheetId="17" hidden="1">#REF!</definedName>
    <definedName name="BExD4QQQ7V9LH5WWBJA3HKJXLVP6" localSheetId="16" hidden="1">#REF!</definedName>
    <definedName name="BExD4QQQ7V9LH5WWBJA3HKJXLVP6" hidden="1">#REF!</definedName>
    <definedName name="BExD4R1I0MKF033I5LPUYIMTZ6E8" localSheetId="19" hidden="1">#REF!</definedName>
    <definedName name="BExD4R1I0MKF033I5LPUYIMTZ6E8" localSheetId="27" hidden="1">#REF!</definedName>
    <definedName name="BExD4R1I0MKF033I5LPUYIMTZ6E8" localSheetId="18" hidden="1">#REF!</definedName>
    <definedName name="BExD4R1I0MKF033I5LPUYIMTZ6E8" localSheetId="30" hidden="1">#REF!</definedName>
    <definedName name="BExD4R1I0MKF033I5LPUYIMTZ6E8" localSheetId="4" hidden="1">#REF!</definedName>
    <definedName name="BExD4R1I0MKF033I5LPUYIMTZ6E8" localSheetId="14" hidden="1">#REF!</definedName>
    <definedName name="BExD4R1I0MKF033I5LPUYIMTZ6E8" localSheetId="6" hidden="1">#REF!</definedName>
    <definedName name="BExD4R1I0MKF033I5LPUYIMTZ6E8" localSheetId="7" hidden="1">#REF!</definedName>
    <definedName name="BExD4R1I0MKF033I5LPUYIMTZ6E8" localSheetId="8" hidden="1">#REF!</definedName>
    <definedName name="BExD4R1I0MKF033I5LPUYIMTZ6E8" localSheetId="9" hidden="1">#REF!</definedName>
    <definedName name="BExD4R1I0MKF033I5LPUYIMTZ6E8" localSheetId="10" hidden="1">#REF!</definedName>
    <definedName name="BExD4R1I0MKF033I5LPUYIMTZ6E8" localSheetId="11" hidden="1">#REF!</definedName>
    <definedName name="BExD4R1I0MKF033I5LPUYIMTZ6E8" localSheetId="12" hidden="1">#REF!</definedName>
    <definedName name="BExD4R1I0MKF033I5LPUYIMTZ6E8" localSheetId="13" hidden="1">#REF!</definedName>
    <definedName name="BExD4R1I0MKF033I5LPUYIMTZ6E8" localSheetId="17" hidden="1">#REF!</definedName>
    <definedName name="BExD4R1I0MKF033I5LPUYIMTZ6E8" localSheetId="16" hidden="1">#REF!</definedName>
    <definedName name="BExD4R1I0MKF033I5LPUYIMTZ6E8" hidden="1">#REF!</definedName>
    <definedName name="BExD50MT3M6XZLNUP9JL93EG6D9R" localSheetId="19" hidden="1">#REF!</definedName>
    <definedName name="BExD50MT3M6XZLNUP9JL93EG6D9R" localSheetId="27" hidden="1">#REF!</definedName>
    <definedName name="BExD50MT3M6XZLNUP9JL93EG6D9R" localSheetId="18" hidden="1">#REF!</definedName>
    <definedName name="BExD50MT3M6XZLNUP9JL93EG6D9R" localSheetId="30" hidden="1">#REF!</definedName>
    <definedName name="BExD50MT3M6XZLNUP9JL93EG6D9R" localSheetId="4" hidden="1">#REF!</definedName>
    <definedName name="BExD50MT3M6XZLNUP9JL93EG6D9R" localSheetId="14" hidden="1">#REF!</definedName>
    <definedName name="BExD50MT3M6XZLNUP9JL93EG6D9R" localSheetId="6" hidden="1">#REF!</definedName>
    <definedName name="BExD50MT3M6XZLNUP9JL93EG6D9R" localSheetId="7" hidden="1">#REF!</definedName>
    <definedName name="BExD50MT3M6XZLNUP9JL93EG6D9R" localSheetId="8" hidden="1">#REF!</definedName>
    <definedName name="BExD50MT3M6XZLNUP9JL93EG6D9R" localSheetId="9" hidden="1">#REF!</definedName>
    <definedName name="BExD50MT3M6XZLNUP9JL93EG6D9R" localSheetId="10" hidden="1">#REF!</definedName>
    <definedName name="BExD50MT3M6XZLNUP9JL93EG6D9R" localSheetId="11" hidden="1">#REF!</definedName>
    <definedName name="BExD50MT3M6XZLNUP9JL93EG6D9R" localSheetId="12" hidden="1">#REF!</definedName>
    <definedName name="BExD50MT3M6XZLNUP9JL93EG6D9R" localSheetId="13" hidden="1">#REF!</definedName>
    <definedName name="BExD50MT3M6XZLNUP9JL93EG6D9R" localSheetId="17" hidden="1">#REF!</definedName>
    <definedName name="BExD50MT3M6XZLNUP9JL93EG6D9R" localSheetId="16" hidden="1">#REF!</definedName>
    <definedName name="BExD50MT3M6XZLNUP9JL93EG6D9R" hidden="1">#REF!</definedName>
    <definedName name="BExD5EV7KDSVF1CJT38M4IBPFLPY" localSheetId="19" hidden="1">#REF!</definedName>
    <definedName name="BExD5EV7KDSVF1CJT38M4IBPFLPY" localSheetId="27" hidden="1">#REF!</definedName>
    <definedName name="BExD5EV7KDSVF1CJT38M4IBPFLPY" localSheetId="18" hidden="1">#REF!</definedName>
    <definedName name="BExD5EV7KDSVF1CJT38M4IBPFLPY" localSheetId="30" hidden="1">#REF!</definedName>
    <definedName name="BExD5EV7KDSVF1CJT38M4IBPFLPY" localSheetId="4" hidden="1">#REF!</definedName>
    <definedName name="BExD5EV7KDSVF1CJT38M4IBPFLPY" localSheetId="14" hidden="1">#REF!</definedName>
    <definedName name="BExD5EV7KDSVF1CJT38M4IBPFLPY" localSheetId="6" hidden="1">#REF!</definedName>
    <definedName name="BExD5EV7KDSVF1CJT38M4IBPFLPY" localSheetId="7" hidden="1">#REF!</definedName>
    <definedName name="BExD5EV7KDSVF1CJT38M4IBPFLPY" localSheetId="8" hidden="1">#REF!</definedName>
    <definedName name="BExD5EV7KDSVF1CJT38M4IBPFLPY" localSheetId="9" hidden="1">#REF!</definedName>
    <definedName name="BExD5EV7KDSVF1CJT38M4IBPFLPY" localSheetId="10" hidden="1">#REF!</definedName>
    <definedName name="BExD5EV7KDSVF1CJT38M4IBPFLPY" localSheetId="11" hidden="1">#REF!</definedName>
    <definedName name="BExD5EV7KDSVF1CJT38M4IBPFLPY" localSheetId="12" hidden="1">#REF!</definedName>
    <definedName name="BExD5EV7KDSVF1CJT38M4IBPFLPY" localSheetId="13" hidden="1">#REF!</definedName>
    <definedName name="BExD5EV7KDSVF1CJT38M4IBPFLPY" localSheetId="17" hidden="1">#REF!</definedName>
    <definedName name="BExD5EV7KDSVF1CJT38M4IBPFLPY" localSheetId="16" hidden="1">#REF!</definedName>
    <definedName name="BExD5EV7KDSVF1CJT38M4IBPFLPY" hidden="1">#REF!</definedName>
    <definedName name="BExD5FRK547OESJRYAW574DZEZ7J" localSheetId="19" hidden="1">#REF!</definedName>
    <definedName name="BExD5FRK547OESJRYAW574DZEZ7J" localSheetId="27" hidden="1">#REF!</definedName>
    <definedName name="BExD5FRK547OESJRYAW574DZEZ7J" localSheetId="18" hidden="1">#REF!</definedName>
    <definedName name="BExD5FRK547OESJRYAW574DZEZ7J" localSheetId="30" hidden="1">#REF!</definedName>
    <definedName name="BExD5FRK547OESJRYAW574DZEZ7J" localSheetId="4" hidden="1">#REF!</definedName>
    <definedName name="BExD5FRK547OESJRYAW574DZEZ7J" localSheetId="14" hidden="1">#REF!</definedName>
    <definedName name="BExD5FRK547OESJRYAW574DZEZ7J" localSheetId="6" hidden="1">#REF!</definedName>
    <definedName name="BExD5FRK547OESJRYAW574DZEZ7J" localSheetId="7" hidden="1">#REF!</definedName>
    <definedName name="BExD5FRK547OESJRYAW574DZEZ7J" localSheetId="8" hidden="1">#REF!</definedName>
    <definedName name="BExD5FRK547OESJRYAW574DZEZ7J" localSheetId="9" hidden="1">#REF!</definedName>
    <definedName name="BExD5FRK547OESJRYAW574DZEZ7J" localSheetId="10" hidden="1">#REF!</definedName>
    <definedName name="BExD5FRK547OESJRYAW574DZEZ7J" localSheetId="11" hidden="1">#REF!</definedName>
    <definedName name="BExD5FRK547OESJRYAW574DZEZ7J" localSheetId="12" hidden="1">#REF!</definedName>
    <definedName name="BExD5FRK547OESJRYAW574DZEZ7J" localSheetId="13" hidden="1">#REF!</definedName>
    <definedName name="BExD5FRK547OESJRYAW574DZEZ7J" localSheetId="17" hidden="1">#REF!</definedName>
    <definedName name="BExD5FRK547OESJRYAW574DZEZ7J" localSheetId="16" hidden="1">#REF!</definedName>
    <definedName name="BExD5FRK547OESJRYAW574DZEZ7J" hidden="1">#REF!</definedName>
    <definedName name="BExD5I5X2YA2YNCTCDSMEL4CWF4N" localSheetId="19" hidden="1">#REF!</definedName>
    <definedName name="BExD5I5X2YA2YNCTCDSMEL4CWF4N" localSheetId="27" hidden="1">#REF!</definedName>
    <definedName name="BExD5I5X2YA2YNCTCDSMEL4CWF4N" localSheetId="18" hidden="1">#REF!</definedName>
    <definedName name="BExD5I5X2YA2YNCTCDSMEL4CWF4N" localSheetId="30" hidden="1">#REF!</definedName>
    <definedName name="BExD5I5X2YA2YNCTCDSMEL4CWF4N" localSheetId="4" hidden="1">#REF!</definedName>
    <definedName name="BExD5I5X2YA2YNCTCDSMEL4CWF4N" localSheetId="14" hidden="1">#REF!</definedName>
    <definedName name="BExD5I5X2YA2YNCTCDSMEL4CWF4N" localSheetId="6" hidden="1">#REF!</definedName>
    <definedName name="BExD5I5X2YA2YNCTCDSMEL4CWF4N" localSheetId="7" hidden="1">#REF!</definedName>
    <definedName name="BExD5I5X2YA2YNCTCDSMEL4CWF4N" localSheetId="8" hidden="1">#REF!</definedName>
    <definedName name="BExD5I5X2YA2YNCTCDSMEL4CWF4N" localSheetId="9" hidden="1">#REF!</definedName>
    <definedName name="BExD5I5X2YA2YNCTCDSMEL4CWF4N" localSheetId="10" hidden="1">#REF!</definedName>
    <definedName name="BExD5I5X2YA2YNCTCDSMEL4CWF4N" localSheetId="11" hidden="1">#REF!</definedName>
    <definedName name="BExD5I5X2YA2YNCTCDSMEL4CWF4N" localSheetId="12" hidden="1">#REF!</definedName>
    <definedName name="BExD5I5X2YA2YNCTCDSMEL4CWF4N" localSheetId="13" hidden="1">#REF!</definedName>
    <definedName name="BExD5I5X2YA2YNCTCDSMEL4CWF4N" localSheetId="17" hidden="1">#REF!</definedName>
    <definedName name="BExD5I5X2YA2YNCTCDSMEL4CWF4N" localSheetId="16" hidden="1">#REF!</definedName>
    <definedName name="BExD5I5X2YA2YNCTCDSMEL4CWF4N" hidden="1">#REF!</definedName>
    <definedName name="BExD5QUSRFJWRQ1ZM50WYLCF74DF" localSheetId="19" hidden="1">#REF!</definedName>
    <definedName name="BExD5QUSRFJWRQ1ZM50WYLCF74DF" localSheetId="27" hidden="1">#REF!</definedName>
    <definedName name="BExD5QUSRFJWRQ1ZM50WYLCF74DF" localSheetId="18" hidden="1">#REF!</definedName>
    <definedName name="BExD5QUSRFJWRQ1ZM50WYLCF74DF" localSheetId="30" hidden="1">#REF!</definedName>
    <definedName name="BExD5QUSRFJWRQ1ZM50WYLCF74DF" localSheetId="4" hidden="1">#REF!</definedName>
    <definedName name="BExD5QUSRFJWRQ1ZM50WYLCF74DF" localSheetId="14" hidden="1">#REF!</definedName>
    <definedName name="BExD5QUSRFJWRQ1ZM50WYLCF74DF" localSheetId="6" hidden="1">#REF!</definedName>
    <definedName name="BExD5QUSRFJWRQ1ZM50WYLCF74DF" localSheetId="7" hidden="1">#REF!</definedName>
    <definedName name="BExD5QUSRFJWRQ1ZM50WYLCF74DF" localSheetId="8" hidden="1">#REF!</definedName>
    <definedName name="BExD5QUSRFJWRQ1ZM50WYLCF74DF" localSheetId="9" hidden="1">#REF!</definedName>
    <definedName name="BExD5QUSRFJWRQ1ZM50WYLCF74DF" localSheetId="10" hidden="1">#REF!</definedName>
    <definedName name="BExD5QUSRFJWRQ1ZM50WYLCF74DF" localSheetId="11" hidden="1">#REF!</definedName>
    <definedName name="BExD5QUSRFJWRQ1ZM50WYLCF74DF" localSheetId="12" hidden="1">#REF!</definedName>
    <definedName name="BExD5QUSRFJWRQ1ZM50WYLCF74DF" localSheetId="13" hidden="1">#REF!</definedName>
    <definedName name="BExD5QUSRFJWRQ1ZM50WYLCF74DF" localSheetId="17" hidden="1">#REF!</definedName>
    <definedName name="BExD5QUSRFJWRQ1ZM50WYLCF74DF" localSheetId="16" hidden="1">#REF!</definedName>
    <definedName name="BExD5QUSRFJWRQ1ZM50WYLCF74DF" hidden="1">#REF!</definedName>
    <definedName name="BExD5SSUIF6AJQHBHK8PNMFBPRYB" localSheetId="19" hidden="1">#REF!</definedName>
    <definedName name="BExD5SSUIF6AJQHBHK8PNMFBPRYB" localSheetId="27" hidden="1">#REF!</definedName>
    <definedName name="BExD5SSUIF6AJQHBHK8PNMFBPRYB" localSheetId="18" hidden="1">#REF!</definedName>
    <definedName name="BExD5SSUIF6AJQHBHK8PNMFBPRYB" localSheetId="30" hidden="1">#REF!</definedName>
    <definedName name="BExD5SSUIF6AJQHBHK8PNMFBPRYB" localSheetId="4" hidden="1">#REF!</definedName>
    <definedName name="BExD5SSUIF6AJQHBHK8PNMFBPRYB" localSheetId="14" hidden="1">#REF!</definedName>
    <definedName name="BExD5SSUIF6AJQHBHK8PNMFBPRYB" localSheetId="6" hidden="1">#REF!</definedName>
    <definedName name="BExD5SSUIF6AJQHBHK8PNMFBPRYB" localSheetId="7" hidden="1">#REF!</definedName>
    <definedName name="BExD5SSUIF6AJQHBHK8PNMFBPRYB" localSheetId="8" hidden="1">#REF!</definedName>
    <definedName name="BExD5SSUIF6AJQHBHK8PNMFBPRYB" localSheetId="9" hidden="1">#REF!</definedName>
    <definedName name="BExD5SSUIF6AJQHBHK8PNMFBPRYB" localSheetId="10" hidden="1">#REF!</definedName>
    <definedName name="BExD5SSUIF6AJQHBHK8PNMFBPRYB" localSheetId="11" hidden="1">#REF!</definedName>
    <definedName name="BExD5SSUIF6AJQHBHK8PNMFBPRYB" localSheetId="12" hidden="1">#REF!</definedName>
    <definedName name="BExD5SSUIF6AJQHBHK8PNMFBPRYB" localSheetId="13" hidden="1">#REF!</definedName>
    <definedName name="BExD5SSUIF6AJQHBHK8PNMFBPRYB" localSheetId="17" hidden="1">#REF!</definedName>
    <definedName name="BExD5SSUIF6AJQHBHK8PNMFBPRYB" localSheetId="16" hidden="1">#REF!</definedName>
    <definedName name="BExD5SSUIF6AJQHBHK8PNMFBPRYB" hidden="1">#REF!</definedName>
    <definedName name="BExD623C9LRX18BE0W2V6SZLQUXX" localSheetId="19" hidden="1">#REF!</definedName>
    <definedName name="BExD623C9LRX18BE0W2V6SZLQUXX" localSheetId="27" hidden="1">#REF!</definedName>
    <definedName name="BExD623C9LRX18BE0W2V6SZLQUXX" localSheetId="18" hidden="1">#REF!</definedName>
    <definedName name="BExD623C9LRX18BE0W2V6SZLQUXX" localSheetId="30" hidden="1">#REF!</definedName>
    <definedName name="BExD623C9LRX18BE0W2V6SZLQUXX" localSheetId="4" hidden="1">#REF!</definedName>
    <definedName name="BExD623C9LRX18BE0W2V6SZLQUXX" localSheetId="14" hidden="1">#REF!</definedName>
    <definedName name="BExD623C9LRX18BE0W2V6SZLQUXX" localSheetId="6" hidden="1">#REF!</definedName>
    <definedName name="BExD623C9LRX18BE0W2V6SZLQUXX" localSheetId="7" hidden="1">#REF!</definedName>
    <definedName name="BExD623C9LRX18BE0W2V6SZLQUXX" localSheetId="8" hidden="1">#REF!</definedName>
    <definedName name="BExD623C9LRX18BE0W2V6SZLQUXX" localSheetId="9" hidden="1">#REF!</definedName>
    <definedName name="BExD623C9LRX18BE0W2V6SZLQUXX" localSheetId="10" hidden="1">#REF!</definedName>
    <definedName name="BExD623C9LRX18BE0W2V6SZLQUXX" localSheetId="11" hidden="1">#REF!</definedName>
    <definedName name="BExD623C9LRX18BE0W2V6SZLQUXX" localSheetId="12" hidden="1">#REF!</definedName>
    <definedName name="BExD623C9LRX18BE0W2V6SZLQUXX" localSheetId="13" hidden="1">#REF!</definedName>
    <definedName name="BExD623C9LRX18BE0W2V6SZLQUXX" localSheetId="17" hidden="1">#REF!</definedName>
    <definedName name="BExD623C9LRX18BE0W2V6SZLQUXX" localSheetId="16" hidden="1">#REF!</definedName>
    <definedName name="BExD623C9LRX18BE0W2V6SZLQUXX" hidden="1">#REF!</definedName>
    <definedName name="BExD6CQA7UMJBXV7AIFAIHUF2ICX" localSheetId="19" hidden="1">#REF!</definedName>
    <definedName name="BExD6CQA7UMJBXV7AIFAIHUF2ICX" localSheetId="27" hidden="1">#REF!</definedName>
    <definedName name="BExD6CQA7UMJBXV7AIFAIHUF2ICX" localSheetId="18" hidden="1">#REF!</definedName>
    <definedName name="BExD6CQA7UMJBXV7AIFAIHUF2ICX" localSheetId="30" hidden="1">#REF!</definedName>
    <definedName name="BExD6CQA7UMJBXV7AIFAIHUF2ICX" localSheetId="4" hidden="1">#REF!</definedName>
    <definedName name="BExD6CQA7UMJBXV7AIFAIHUF2ICX" localSheetId="14" hidden="1">#REF!</definedName>
    <definedName name="BExD6CQA7UMJBXV7AIFAIHUF2ICX" localSheetId="6" hidden="1">#REF!</definedName>
    <definedName name="BExD6CQA7UMJBXV7AIFAIHUF2ICX" localSheetId="7" hidden="1">#REF!</definedName>
    <definedName name="BExD6CQA7UMJBXV7AIFAIHUF2ICX" localSheetId="8" hidden="1">#REF!</definedName>
    <definedName name="BExD6CQA7UMJBXV7AIFAIHUF2ICX" localSheetId="9" hidden="1">#REF!</definedName>
    <definedName name="BExD6CQA7UMJBXV7AIFAIHUF2ICX" localSheetId="10" hidden="1">#REF!</definedName>
    <definedName name="BExD6CQA7UMJBXV7AIFAIHUF2ICX" localSheetId="11" hidden="1">#REF!</definedName>
    <definedName name="BExD6CQA7UMJBXV7AIFAIHUF2ICX" localSheetId="12" hidden="1">#REF!</definedName>
    <definedName name="BExD6CQA7UMJBXV7AIFAIHUF2ICX" localSheetId="13" hidden="1">#REF!</definedName>
    <definedName name="BExD6CQA7UMJBXV7AIFAIHUF2ICX" localSheetId="17" hidden="1">#REF!</definedName>
    <definedName name="BExD6CQA7UMJBXV7AIFAIHUF2ICX" localSheetId="16" hidden="1">#REF!</definedName>
    <definedName name="BExD6CQA7UMJBXV7AIFAIHUF2ICX" hidden="1">#REF!</definedName>
    <definedName name="BExD6D18MCF5R8YJMPG21WE3GPJQ" localSheetId="19" hidden="1">#REF!</definedName>
    <definedName name="BExD6D18MCF5R8YJMPG21WE3GPJQ" localSheetId="27" hidden="1">#REF!</definedName>
    <definedName name="BExD6D18MCF5R8YJMPG21WE3GPJQ" localSheetId="18" hidden="1">#REF!</definedName>
    <definedName name="BExD6D18MCF5R8YJMPG21WE3GPJQ" localSheetId="30" hidden="1">#REF!</definedName>
    <definedName name="BExD6D18MCF5R8YJMPG21WE3GPJQ" localSheetId="4" hidden="1">#REF!</definedName>
    <definedName name="BExD6D18MCF5R8YJMPG21WE3GPJQ" localSheetId="14" hidden="1">#REF!</definedName>
    <definedName name="BExD6D18MCF5R8YJMPG21WE3GPJQ" localSheetId="6" hidden="1">#REF!</definedName>
    <definedName name="BExD6D18MCF5R8YJMPG21WE3GPJQ" localSheetId="7" hidden="1">#REF!</definedName>
    <definedName name="BExD6D18MCF5R8YJMPG21WE3GPJQ" localSheetId="8" hidden="1">#REF!</definedName>
    <definedName name="BExD6D18MCF5R8YJMPG21WE3GPJQ" localSheetId="9" hidden="1">#REF!</definedName>
    <definedName name="BExD6D18MCF5R8YJMPG21WE3GPJQ" localSheetId="10" hidden="1">#REF!</definedName>
    <definedName name="BExD6D18MCF5R8YJMPG21WE3GPJQ" localSheetId="11" hidden="1">#REF!</definedName>
    <definedName name="BExD6D18MCF5R8YJMPG21WE3GPJQ" localSheetId="12" hidden="1">#REF!</definedName>
    <definedName name="BExD6D18MCF5R8YJMPG21WE3GPJQ" localSheetId="13" hidden="1">#REF!</definedName>
    <definedName name="BExD6D18MCF5R8YJMPG21WE3GPJQ" localSheetId="17" hidden="1">#REF!</definedName>
    <definedName name="BExD6D18MCF5R8YJMPG21WE3GPJQ" localSheetId="16" hidden="1">#REF!</definedName>
    <definedName name="BExD6D18MCF5R8YJMPG21WE3GPJQ" hidden="1">#REF!</definedName>
    <definedName name="BExD6FKVK8WJWNYPVENR7Q8Q30PK" localSheetId="19" hidden="1">#REF!</definedName>
    <definedName name="BExD6FKVK8WJWNYPVENR7Q8Q30PK" localSheetId="27" hidden="1">#REF!</definedName>
    <definedName name="BExD6FKVK8WJWNYPVENR7Q8Q30PK" localSheetId="18" hidden="1">#REF!</definedName>
    <definedName name="BExD6FKVK8WJWNYPVENR7Q8Q30PK" localSheetId="30" hidden="1">#REF!</definedName>
    <definedName name="BExD6FKVK8WJWNYPVENR7Q8Q30PK" localSheetId="4" hidden="1">#REF!</definedName>
    <definedName name="BExD6FKVK8WJWNYPVENR7Q8Q30PK" localSheetId="14" hidden="1">#REF!</definedName>
    <definedName name="BExD6FKVK8WJWNYPVENR7Q8Q30PK" localSheetId="6" hidden="1">#REF!</definedName>
    <definedName name="BExD6FKVK8WJWNYPVENR7Q8Q30PK" localSheetId="7" hidden="1">#REF!</definedName>
    <definedName name="BExD6FKVK8WJWNYPVENR7Q8Q30PK" localSheetId="8" hidden="1">#REF!</definedName>
    <definedName name="BExD6FKVK8WJWNYPVENR7Q8Q30PK" localSheetId="9" hidden="1">#REF!</definedName>
    <definedName name="BExD6FKVK8WJWNYPVENR7Q8Q30PK" localSheetId="10" hidden="1">#REF!</definedName>
    <definedName name="BExD6FKVK8WJWNYPVENR7Q8Q30PK" localSheetId="11" hidden="1">#REF!</definedName>
    <definedName name="BExD6FKVK8WJWNYPVENR7Q8Q30PK" localSheetId="12" hidden="1">#REF!</definedName>
    <definedName name="BExD6FKVK8WJWNYPVENR7Q8Q30PK" localSheetId="13" hidden="1">#REF!</definedName>
    <definedName name="BExD6FKVK8WJWNYPVENR7Q8Q30PK" localSheetId="17" hidden="1">#REF!</definedName>
    <definedName name="BExD6FKVK8WJWNYPVENR7Q8Q30PK" localSheetId="16" hidden="1">#REF!</definedName>
    <definedName name="BExD6FKVK8WJWNYPVENR7Q8Q30PK" hidden="1">#REF!</definedName>
    <definedName name="BExD6GMP0LK8WKVWMIT1NNH8CHLF" localSheetId="19" hidden="1">#REF!</definedName>
    <definedName name="BExD6GMP0LK8WKVWMIT1NNH8CHLF" localSheetId="27" hidden="1">#REF!</definedName>
    <definedName name="BExD6GMP0LK8WKVWMIT1NNH8CHLF" localSheetId="18" hidden="1">#REF!</definedName>
    <definedName name="BExD6GMP0LK8WKVWMIT1NNH8CHLF" localSheetId="30" hidden="1">#REF!</definedName>
    <definedName name="BExD6GMP0LK8WKVWMIT1NNH8CHLF" localSheetId="4" hidden="1">#REF!</definedName>
    <definedName name="BExD6GMP0LK8WKVWMIT1NNH8CHLF" localSheetId="14" hidden="1">#REF!</definedName>
    <definedName name="BExD6GMP0LK8WKVWMIT1NNH8CHLF" localSheetId="6" hidden="1">#REF!</definedName>
    <definedName name="BExD6GMP0LK8WKVWMIT1NNH8CHLF" localSheetId="7" hidden="1">#REF!</definedName>
    <definedName name="BExD6GMP0LK8WKVWMIT1NNH8CHLF" localSheetId="8" hidden="1">#REF!</definedName>
    <definedName name="BExD6GMP0LK8WKVWMIT1NNH8CHLF" localSheetId="9" hidden="1">#REF!</definedName>
    <definedName name="BExD6GMP0LK8WKVWMIT1NNH8CHLF" localSheetId="10" hidden="1">#REF!</definedName>
    <definedName name="BExD6GMP0LK8WKVWMIT1NNH8CHLF" localSheetId="11" hidden="1">#REF!</definedName>
    <definedName name="BExD6GMP0LK8WKVWMIT1NNH8CHLF" localSheetId="12" hidden="1">#REF!</definedName>
    <definedName name="BExD6GMP0LK8WKVWMIT1NNH8CHLF" localSheetId="13" hidden="1">#REF!</definedName>
    <definedName name="BExD6GMP0LK8WKVWMIT1NNH8CHLF" localSheetId="17" hidden="1">#REF!</definedName>
    <definedName name="BExD6GMP0LK8WKVWMIT1NNH8CHLF" localSheetId="16" hidden="1">#REF!</definedName>
    <definedName name="BExD6GMP0LK8WKVWMIT1NNH8CHLF" hidden="1">#REF!</definedName>
    <definedName name="BExD6H2TE0WWAUIWVSSCLPZ6B88N" localSheetId="19" hidden="1">#REF!</definedName>
    <definedName name="BExD6H2TE0WWAUIWVSSCLPZ6B88N" localSheetId="27" hidden="1">#REF!</definedName>
    <definedName name="BExD6H2TE0WWAUIWVSSCLPZ6B88N" localSheetId="18" hidden="1">#REF!</definedName>
    <definedName name="BExD6H2TE0WWAUIWVSSCLPZ6B88N" localSheetId="30" hidden="1">#REF!</definedName>
    <definedName name="BExD6H2TE0WWAUIWVSSCLPZ6B88N" localSheetId="4" hidden="1">#REF!</definedName>
    <definedName name="BExD6H2TE0WWAUIWVSSCLPZ6B88N" localSheetId="14" hidden="1">#REF!</definedName>
    <definedName name="BExD6H2TE0WWAUIWVSSCLPZ6B88N" localSheetId="6" hidden="1">#REF!</definedName>
    <definedName name="BExD6H2TE0WWAUIWVSSCLPZ6B88N" localSheetId="7" hidden="1">#REF!</definedName>
    <definedName name="BExD6H2TE0WWAUIWVSSCLPZ6B88N" localSheetId="8" hidden="1">#REF!</definedName>
    <definedName name="BExD6H2TE0WWAUIWVSSCLPZ6B88N" localSheetId="9" hidden="1">#REF!</definedName>
    <definedName name="BExD6H2TE0WWAUIWVSSCLPZ6B88N" localSheetId="10" hidden="1">#REF!</definedName>
    <definedName name="BExD6H2TE0WWAUIWVSSCLPZ6B88N" localSheetId="11" hidden="1">#REF!</definedName>
    <definedName name="BExD6H2TE0WWAUIWVSSCLPZ6B88N" localSheetId="12" hidden="1">#REF!</definedName>
    <definedName name="BExD6H2TE0WWAUIWVSSCLPZ6B88N" localSheetId="13" hidden="1">#REF!</definedName>
    <definedName name="BExD6H2TE0WWAUIWVSSCLPZ6B88N" localSheetId="17" hidden="1">#REF!</definedName>
    <definedName name="BExD6H2TE0WWAUIWVSSCLPZ6B88N" localSheetId="16" hidden="1">#REF!</definedName>
    <definedName name="BExD6H2TE0WWAUIWVSSCLPZ6B88N" hidden="1">#REF!</definedName>
    <definedName name="BExD71LTOE015TV5RSAHM8NT8GVW" localSheetId="19" hidden="1">#REF!</definedName>
    <definedName name="BExD71LTOE015TV5RSAHM8NT8GVW" localSheetId="27" hidden="1">#REF!</definedName>
    <definedName name="BExD71LTOE015TV5RSAHM8NT8GVW" localSheetId="18" hidden="1">#REF!</definedName>
    <definedName name="BExD71LTOE015TV5RSAHM8NT8GVW" localSheetId="30" hidden="1">#REF!</definedName>
    <definedName name="BExD71LTOE015TV5RSAHM8NT8GVW" localSheetId="4" hidden="1">#REF!</definedName>
    <definedName name="BExD71LTOE015TV5RSAHM8NT8GVW" localSheetId="14" hidden="1">#REF!</definedName>
    <definedName name="BExD71LTOE015TV5RSAHM8NT8GVW" localSheetId="6" hidden="1">#REF!</definedName>
    <definedName name="BExD71LTOE015TV5RSAHM8NT8GVW" localSheetId="7" hidden="1">#REF!</definedName>
    <definedName name="BExD71LTOE015TV5RSAHM8NT8GVW" localSheetId="8" hidden="1">#REF!</definedName>
    <definedName name="BExD71LTOE015TV5RSAHM8NT8GVW" localSheetId="9" hidden="1">#REF!</definedName>
    <definedName name="BExD71LTOE015TV5RSAHM8NT8GVW" localSheetId="10" hidden="1">#REF!</definedName>
    <definedName name="BExD71LTOE015TV5RSAHM8NT8GVW" localSheetId="11" hidden="1">#REF!</definedName>
    <definedName name="BExD71LTOE015TV5RSAHM8NT8GVW" localSheetId="12" hidden="1">#REF!</definedName>
    <definedName name="BExD71LTOE015TV5RSAHM8NT8GVW" localSheetId="13" hidden="1">#REF!</definedName>
    <definedName name="BExD71LTOE015TV5RSAHM8NT8GVW" localSheetId="17" hidden="1">#REF!</definedName>
    <definedName name="BExD71LTOE015TV5RSAHM8NT8GVW" localSheetId="16" hidden="1">#REF!</definedName>
    <definedName name="BExD71LTOE015TV5RSAHM8NT8GVW" hidden="1">#REF!</definedName>
    <definedName name="BExD73USXVADC7EHGHVTQNCT06ZA" localSheetId="19" hidden="1">#REF!</definedName>
    <definedName name="BExD73USXVADC7EHGHVTQNCT06ZA" localSheetId="27" hidden="1">#REF!</definedName>
    <definedName name="BExD73USXVADC7EHGHVTQNCT06ZA" localSheetId="18" hidden="1">#REF!</definedName>
    <definedName name="BExD73USXVADC7EHGHVTQNCT06ZA" localSheetId="30" hidden="1">#REF!</definedName>
    <definedName name="BExD73USXVADC7EHGHVTQNCT06ZA" localSheetId="4" hidden="1">#REF!</definedName>
    <definedName name="BExD73USXVADC7EHGHVTQNCT06ZA" localSheetId="14" hidden="1">#REF!</definedName>
    <definedName name="BExD73USXVADC7EHGHVTQNCT06ZA" localSheetId="6" hidden="1">#REF!</definedName>
    <definedName name="BExD73USXVADC7EHGHVTQNCT06ZA" localSheetId="7" hidden="1">#REF!</definedName>
    <definedName name="BExD73USXVADC7EHGHVTQNCT06ZA" localSheetId="8" hidden="1">#REF!</definedName>
    <definedName name="BExD73USXVADC7EHGHVTQNCT06ZA" localSheetId="9" hidden="1">#REF!</definedName>
    <definedName name="BExD73USXVADC7EHGHVTQNCT06ZA" localSheetId="10" hidden="1">#REF!</definedName>
    <definedName name="BExD73USXVADC7EHGHVTQNCT06ZA" localSheetId="11" hidden="1">#REF!</definedName>
    <definedName name="BExD73USXVADC7EHGHVTQNCT06ZA" localSheetId="12" hidden="1">#REF!</definedName>
    <definedName name="BExD73USXVADC7EHGHVTQNCT06ZA" localSheetId="13" hidden="1">#REF!</definedName>
    <definedName name="BExD73USXVADC7EHGHVTQNCT06ZA" localSheetId="17" hidden="1">#REF!</definedName>
    <definedName name="BExD73USXVADC7EHGHVTQNCT06ZA" localSheetId="16" hidden="1">#REF!</definedName>
    <definedName name="BExD73USXVADC7EHGHVTQNCT06ZA" hidden="1">#REF!</definedName>
    <definedName name="BExD7GAIGULTB3YHM1OS9RBQOTEC" localSheetId="19" hidden="1">#REF!</definedName>
    <definedName name="BExD7GAIGULTB3YHM1OS9RBQOTEC" localSheetId="27" hidden="1">#REF!</definedName>
    <definedName name="BExD7GAIGULTB3YHM1OS9RBQOTEC" localSheetId="18" hidden="1">#REF!</definedName>
    <definedName name="BExD7GAIGULTB3YHM1OS9RBQOTEC" localSheetId="30" hidden="1">#REF!</definedName>
    <definedName name="BExD7GAIGULTB3YHM1OS9RBQOTEC" localSheetId="4" hidden="1">#REF!</definedName>
    <definedName name="BExD7GAIGULTB3YHM1OS9RBQOTEC" localSheetId="14" hidden="1">#REF!</definedName>
    <definedName name="BExD7GAIGULTB3YHM1OS9RBQOTEC" localSheetId="6" hidden="1">#REF!</definedName>
    <definedName name="BExD7GAIGULTB3YHM1OS9RBQOTEC" localSheetId="7" hidden="1">#REF!</definedName>
    <definedName name="BExD7GAIGULTB3YHM1OS9RBQOTEC" localSheetId="8" hidden="1">#REF!</definedName>
    <definedName name="BExD7GAIGULTB3YHM1OS9RBQOTEC" localSheetId="9" hidden="1">#REF!</definedName>
    <definedName name="BExD7GAIGULTB3YHM1OS9RBQOTEC" localSheetId="10" hidden="1">#REF!</definedName>
    <definedName name="BExD7GAIGULTB3YHM1OS9RBQOTEC" localSheetId="11" hidden="1">#REF!</definedName>
    <definedName name="BExD7GAIGULTB3YHM1OS9RBQOTEC" localSheetId="12" hidden="1">#REF!</definedName>
    <definedName name="BExD7GAIGULTB3YHM1OS9RBQOTEC" localSheetId="13" hidden="1">#REF!</definedName>
    <definedName name="BExD7GAIGULTB3YHM1OS9RBQOTEC" localSheetId="17" hidden="1">#REF!</definedName>
    <definedName name="BExD7GAIGULTB3YHM1OS9RBQOTEC" localSheetId="16" hidden="1">#REF!</definedName>
    <definedName name="BExD7GAIGULTB3YHM1OS9RBQOTEC" hidden="1">#REF!</definedName>
    <definedName name="BExD7IE1DHIS52UFDCTSKPJQNRD5" localSheetId="19" hidden="1">#REF!</definedName>
    <definedName name="BExD7IE1DHIS52UFDCTSKPJQNRD5" localSheetId="27" hidden="1">#REF!</definedName>
    <definedName name="BExD7IE1DHIS52UFDCTSKPJQNRD5" localSheetId="18" hidden="1">#REF!</definedName>
    <definedName name="BExD7IE1DHIS52UFDCTSKPJQNRD5" localSheetId="30" hidden="1">#REF!</definedName>
    <definedName name="BExD7IE1DHIS52UFDCTSKPJQNRD5" localSheetId="4" hidden="1">#REF!</definedName>
    <definedName name="BExD7IE1DHIS52UFDCTSKPJQNRD5" localSheetId="14" hidden="1">#REF!</definedName>
    <definedName name="BExD7IE1DHIS52UFDCTSKPJQNRD5" localSheetId="6" hidden="1">#REF!</definedName>
    <definedName name="BExD7IE1DHIS52UFDCTSKPJQNRD5" localSheetId="7" hidden="1">#REF!</definedName>
    <definedName name="BExD7IE1DHIS52UFDCTSKPJQNRD5" localSheetId="8" hidden="1">#REF!</definedName>
    <definedName name="BExD7IE1DHIS52UFDCTSKPJQNRD5" localSheetId="9" hidden="1">#REF!</definedName>
    <definedName name="BExD7IE1DHIS52UFDCTSKPJQNRD5" localSheetId="10" hidden="1">#REF!</definedName>
    <definedName name="BExD7IE1DHIS52UFDCTSKPJQNRD5" localSheetId="11" hidden="1">#REF!</definedName>
    <definedName name="BExD7IE1DHIS52UFDCTSKPJQNRD5" localSheetId="12" hidden="1">#REF!</definedName>
    <definedName name="BExD7IE1DHIS52UFDCTSKPJQNRD5" localSheetId="13" hidden="1">#REF!</definedName>
    <definedName name="BExD7IE1DHIS52UFDCTSKPJQNRD5" localSheetId="17" hidden="1">#REF!</definedName>
    <definedName name="BExD7IE1DHIS52UFDCTSKPJQNRD5" localSheetId="16" hidden="1">#REF!</definedName>
    <definedName name="BExD7IE1DHIS52UFDCTSKPJQNRD5" hidden="1">#REF!</definedName>
    <definedName name="BExD7IUBGUWHYC9UNZ1IY5XFYKQN" localSheetId="19" hidden="1">#REF!</definedName>
    <definedName name="BExD7IUBGUWHYC9UNZ1IY5XFYKQN" localSheetId="27" hidden="1">#REF!</definedName>
    <definedName name="BExD7IUBGUWHYC9UNZ1IY5XFYKQN" localSheetId="18" hidden="1">#REF!</definedName>
    <definedName name="BExD7IUBGUWHYC9UNZ1IY5XFYKQN" localSheetId="30" hidden="1">#REF!</definedName>
    <definedName name="BExD7IUBGUWHYC9UNZ1IY5XFYKQN" localSheetId="4" hidden="1">#REF!</definedName>
    <definedName name="BExD7IUBGUWHYC9UNZ1IY5XFYKQN" localSheetId="14" hidden="1">#REF!</definedName>
    <definedName name="BExD7IUBGUWHYC9UNZ1IY5XFYKQN" localSheetId="6" hidden="1">#REF!</definedName>
    <definedName name="BExD7IUBGUWHYC9UNZ1IY5XFYKQN" localSheetId="7" hidden="1">#REF!</definedName>
    <definedName name="BExD7IUBGUWHYC9UNZ1IY5XFYKQN" localSheetId="8" hidden="1">#REF!</definedName>
    <definedName name="BExD7IUBGUWHYC9UNZ1IY5XFYKQN" localSheetId="9" hidden="1">#REF!</definedName>
    <definedName name="BExD7IUBGUWHYC9UNZ1IY5XFYKQN" localSheetId="10" hidden="1">#REF!</definedName>
    <definedName name="BExD7IUBGUWHYC9UNZ1IY5XFYKQN" localSheetId="11" hidden="1">#REF!</definedName>
    <definedName name="BExD7IUBGUWHYC9UNZ1IY5XFYKQN" localSheetId="12" hidden="1">#REF!</definedName>
    <definedName name="BExD7IUBGUWHYC9UNZ1IY5XFYKQN" localSheetId="13" hidden="1">#REF!</definedName>
    <definedName name="BExD7IUBGUWHYC9UNZ1IY5XFYKQN" localSheetId="17" hidden="1">#REF!</definedName>
    <definedName name="BExD7IUBGUWHYC9UNZ1IY5XFYKQN" localSheetId="16" hidden="1">#REF!</definedName>
    <definedName name="BExD7IUBGUWHYC9UNZ1IY5XFYKQN" hidden="1">#REF!</definedName>
    <definedName name="BExD7JQOJ35HGL8U2OCEI2P2JT7I" localSheetId="19" hidden="1">#REF!</definedName>
    <definedName name="BExD7JQOJ35HGL8U2OCEI2P2JT7I" localSheetId="27" hidden="1">#REF!</definedName>
    <definedName name="BExD7JQOJ35HGL8U2OCEI2P2JT7I" localSheetId="18" hidden="1">#REF!</definedName>
    <definedName name="BExD7JQOJ35HGL8U2OCEI2P2JT7I" localSheetId="30" hidden="1">#REF!</definedName>
    <definedName name="BExD7JQOJ35HGL8U2OCEI2P2JT7I" localSheetId="4" hidden="1">#REF!</definedName>
    <definedName name="BExD7JQOJ35HGL8U2OCEI2P2JT7I" localSheetId="14" hidden="1">#REF!</definedName>
    <definedName name="BExD7JQOJ35HGL8U2OCEI2P2JT7I" localSheetId="6" hidden="1">#REF!</definedName>
    <definedName name="BExD7JQOJ35HGL8U2OCEI2P2JT7I" localSheetId="7" hidden="1">#REF!</definedName>
    <definedName name="BExD7JQOJ35HGL8U2OCEI2P2JT7I" localSheetId="8" hidden="1">#REF!</definedName>
    <definedName name="BExD7JQOJ35HGL8U2OCEI2P2JT7I" localSheetId="9" hidden="1">#REF!</definedName>
    <definedName name="BExD7JQOJ35HGL8U2OCEI2P2JT7I" localSheetId="10" hidden="1">#REF!</definedName>
    <definedName name="BExD7JQOJ35HGL8U2OCEI2P2JT7I" localSheetId="11" hidden="1">#REF!</definedName>
    <definedName name="BExD7JQOJ35HGL8U2OCEI2P2JT7I" localSheetId="12" hidden="1">#REF!</definedName>
    <definedName name="BExD7JQOJ35HGL8U2OCEI2P2JT7I" localSheetId="13" hidden="1">#REF!</definedName>
    <definedName name="BExD7JQOJ35HGL8U2OCEI2P2JT7I" localSheetId="17" hidden="1">#REF!</definedName>
    <definedName name="BExD7JQOJ35HGL8U2OCEI2P2JT7I" localSheetId="16" hidden="1">#REF!</definedName>
    <definedName name="BExD7JQOJ35HGL8U2OCEI2P2JT7I" hidden="1">#REF!</definedName>
    <definedName name="BExD7KSDKNDNH95NDT3S7GM3MUU2" localSheetId="19" hidden="1">#REF!</definedName>
    <definedName name="BExD7KSDKNDNH95NDT3S7GM3MUU2" localSheetId="27" hidden="1">#REF!</definedName>
    <definedName name="BExD7KSDKNDNH95NDT3S7GM3MUU2" localSheetId="18" hidden="1">#REF!</definedName>
    <definedName name="BExD7KSDKNDNH95NDT3S7GM3MUU2" localSheetId="30" hidden="1">#REF!</definedName>
    <definedName name="BExD7KSDKNDNH95NDT3S7GM3MUU2" localSheetId="4" hidden="1">#REF!</definedName>
    <definedName name="BExD7KSDKNDNH95NDT3S7GM3MUU2" localSheetId="14" hidden="1">#REF!</definedName>
    <definedName name="BExD7KSDKNDNH95NDT3S7GM3MUU2" localSheetId="6" hidden="1">#REF!</definedName>
    <definedName name="BExD7KSDKNDNH95NDT3S7GM3MUU2" localSheetId="7" hidden="1">#REF!</definedName>
    <definedName name="BExD7KSDKNDNH95NDT3S7GM3MUU2" localSheetId="8" hidden="1">#REF!</definedName>
    <definedName name="BExD7KSDKNDNH95NDT3S7GM3MUU2" localSheetId="9" hidden="1">#REF!</definedName>
    <definedName name="BExD7KSDKNDNH95NDT3S7GM3MUU2" localSheetId="10" hidden="1">#REF!</definedName>
    <definedName name="BExD7KSDKNDNH95NDT3S7GM3MUU2" localSheetId="11" hidden="1">#REF!</definedName>
    <definedName name="BExD7KSDKNDNH95NDT3S7GM3MUU2" localSheetId="12" hidden="1">#REF!</definedName>
    <definedName name="BExD7KSDKNDNH95NDT3S7GM3MUU2" localSheetId="13" hidden="1">#REF!</definedName>
    <definedName name="BExD7KSDKNDNH95NDT3S7GM3MUU2" localSheetId="17" hidden="1">#REF!</definedName>
    <definedName name="BExD7KSDKNDNH95NDT3S7GM3MUU2" localSheetId="16" hidden="1">#REF!</definedName>
    <definedName name="BExD7KSDKNDNH95NDT3S7GM3MUU2" hidden="1">#REF!</definedName>
    <definedName name="BExD8H5O087KQVWIVPUUID5VMGMS" localSheetId="19" hidden="1">#REF!</definedName>
    <definedName name="BExD8H5O087KQVWIVPUUID5VMGMS" localSheetId="27" hidden="1">#REF!</definedName>
    <definedName name="BExD8H5O087KQVWIVPUUID5VMGMS" localSheetId="18" hidden="1">#REF!</definedName>
    <definedName name="BExD8H5O087KQVWIVPUUID5VMGMS" localSheetId="30" hidden="1">#REF!</definedName>
    <definedName name="BExD8H5O087KQVWIVPUUID5VMGMS" localSheetId="4" hidden="1">#REF!</definedName>
    <definedName name="BExD8H5O087KQVWIVPUUID5VMGMS" localSheetId="14" hidden="1">#REF!</definedName>
    <definedName name="BExD8H5O087KQVWIVPUUID5VMGMS" localSheetId="6" hidden="1">#REF!</definedName>
    <definedName name="BExD8H5O087KQVWIVPUUID5VMGMS" localSheetId="7" hidden="1">#REF!</definedName>
    <definedName name="BExD8H5O087KQVWIVPUUID5VMGMS" localSheetId="8" hidden="1">#REF!</definedName>
    <definedName name="BExD8H5O087KQVWIVPUUID5VMGMS" localSheetId="9" hidden="1">#REF!</definedName>
    <definedName name="BExD8H5O087KQVWIVPUUID5VMGMS" localSheetId="10" hidden="1">#REF!</definedName>
    <definedName name="BExD8H5O087KQVWIVPUUID5VMGMS" localSheetId="11" hidden="1">#REF!</definedName>
    <definedName name="BExD8H5O087KQVWIVPUUID5VMGMS" localSheetId="12" hidden="1">#REF!</definedName>
    <definedName name="BExD8H5O087KQVWIVPUUID5VMGMS" localSheetId="13" hidden="1">#REF!</definedName>
    <definedName name="BExD8H5O087KQVWIVPUUID5VMGMS" localSheetId="17" hidden="1">#REF!</definedName>
    <definedName name="BExD8H5O087KQVWIVPUUID5VMGMS" localSheetId="16" hidden="1">#REF!</definedName>
    <definedName name="BExD8H5O087KQVWIVPUUID5VMGMS" hidden="1">#REF!</definedName>
    <definedName name="BExD8HLWJHFK6566YQLGOAPIWD7G" localSheetId="19" hidden="1">#REF!</definedName>
    <definedName name="BExD8HLWJHFK6566YQLGOAPIWD7G" localSheetId="27" hidden="1">#REF!</definedName>
    <definedName name="BExD8HLWJHFK6566YQLGOAPIWD7G" localSheetId="18" hidden="1">#REF!</definedName>
    <definedName name="BExD8HLWJHFK6566YQLGOAPIWD7G" localSheetId="30" hidden="1">#REF!</definedName>
    <definedName name="BExD8HLWJHFK6566YQLGOAPIWD7G" localSheetId="4" hidden="1">#REF!</definedName>
    <definedName name="BExD8HLWJHFK6566YQLGOAPIWD7G" localSheetId="14" hidden="1">#REF!</definedName>
    <definedName name="BExD8HLWJHFK6566YQLGOAPIWD7G" localSheetId="6" hidden="1">#REF!</definedName>
    <definedName name="BExD8HLWJHFK6566YQLGOAPIWD7G" localSheetId="7" hidden="1">#REF!</definedName>
    <definedName name="BExD8HLWJHFK6566YQLGOAPIWD7G" localSheetId="8" hidden="1">#REF!</definedName>
    <definedName name="BExD8HLWJHFK6566YQLGOAPIWD7G" localSheetId="9" hidden="1">#REF!</definedName>
    <definedName name="BExD8HLWJHFK6566YQLGOAPIWD7G" localSheetId="10" hidden="1">#REF!</definedName>
    <definedName name="BExD8HLWJHFK6566YQLGOAPIWD7G" localSheetId="11" hidden="1">#REF!</definedName>
    <definedName name="BExD8HLWJHFK6566YQLGOAPIWD7G" localSheetId="12" hidden="1">#REF!</definedName>
    <definedName name="BExD8HLWJHFK6566YQLGOAPIWD7G" localSheetId="13" hidden="1">#REF!</definedName>
    <definedName name="BExD8HLWJHFK6566YQLGOAPIWD7G" localSheetId="17" hidden="1">#REF!</definedName>
    <definedName name="BExD8HLWJHFK6566YQLGOAPIWD7G" localSheetId="16" hidden="1">#REF!</definedName>
    <definedName name="BExD8HLWJHFK6566YQLGOAPIWD7G" hidden="1">#REF!</definedName>
    <definedName name="BExD8OCLZMFN5K3VZYI4Q4ITVKUA" localSheetId="19" hidden="1">#REF!</definedName>
    <definedName name="BExD8OCLZMFN5K3VZYI4Q4ITVKUA" localSheetId="27" hidden="1">#REF!</definedName>
    <definedName name="BExD8OCLZMFN5K3VZYI4Q4ITVKUA" localSheetId="18" hidden="1">#REF!</definedName>
    <definedName name="BExD8OCLZMFN5K3VZYI4Q4ITVKUA" localSheetId="30" hidden="1">#REF!</definedName>
    <definedName name="BExD8OCLZMFN5K3VZYI4Q4ITVKUA" localSheetId="4" hidden="1">#REF!</definedName>
    <definedName name="BExD8OCLZMFN5K3VZYI4Q4ITVKUA" localSheetId="14" hidden="1">#REF!</definedName>
    <definedName name="BExD8OCLZMFN5K3VZYI4Q4ITVKUA" localSheetId="6" hidden="1">#REF!</definedName>
    <definedName name="BExD8OCLZMFN5K3VZYI4Q4ITVKUA" localSheetId="7" hidden="1">#REF!</definedName>
    <definedName name="BExD8OCLZMFN5K3VZYI4Q4ITVKUA" localSheetId="8" hidden="1">#REF!</definedName>
    <definedName name="BExD8OCLZMFN5K3VZYI4Q4ITVKUA" localSheetId="9" hidden="1">#REF!</definedName>
    <definedName name="BExD8OCLZMFN5K3VZYI4Q4ITVKUA" localSheetId="10" hidden="1">#REF!</definedName>
    <definedName name="BExD8OCLZMFN5K3VZYI4Q4ITVKUA" localSheetId="11" hidden="1">#REF!</definedName>
    <definedName name="BExD8OCLZMFN5K3VZYI4Q4ITVKUA" localSheetId="12" hidden="1">#REF!</definedName>
    <definedName name="BExD8OCLZMFN5K3VZYI4Q4ITVKUA" localSheetId="13" hidden="1">#REF!</definedName>
    <definedName name="BExD8OCLZMFN5K3VZYI4Q4ITVKUA" localSheetId="17" hidden="1">#REF!</definedName>
    <definedName name="BExD8OCLZMFN5K3VZYI4Q4ITVKUA" localSheetId="16" hidden="1">#REF!</definedName>
    <definedName name="BExD8OCLZMFN5K3VZYI4Q4ITVKUA" hidden="1">#REF!</definedName>
    <definedName name="BExD93C1R6LC0631ECHVFYH0R0PD" localSheetId="19" hidden="1">#REF!</definedName>
    <definedName name="BExD93C1R6LC0631ECHVFYH0R0PD" localSheetId="27" hidden="1">#REF!</definedName>
    <definedName name="BExD93C1R6LC0631ECHVFYH0R0PD" localSheetId="18" hidden="1">#REF!</definedName>
    <definedName name="BExD93C1R6LC0631ECHVFYH0R0PD" localSheetId="30" hidden="1">#REF!</definedName>
    <definedName name="BExD93C1R6LC0631ECHVFYH0R0PD" localSheetId="4" hidden="1">#REF!</definedName>
    <definedName name="BExD93C1R6LC0631ECHVFYH0R0PD" localSheetId="14" hidden="1">#REF!</definedName>
    <definedName name="BExD93C1R6LC0631ECHVFYH0R0PD" localSheetId="6" hidden="1">#REF!</definedName>
    <definedName name="BExD93C1R6LC0631ECHVFYH0R0PD" localSheetId="7" hidden="1">#REF!</definedName>
    <definedName name="BExD93C1R6LC0631ECHVFYH0R0PD" localSheetId="8" hidden="1">#REF!</definedName>
    <definedName name="BExD93C1R6LC0631ECHVFYH0R0PD" localSheetId="9" hidden="1">#REF!</definedName>
    <definedName name="BExD93C1R6LC0631ECHVFYH0R0PD" localSheetId="10" hidden="1">#REF!</definedName>
    <definedName name="BExD93C1R6LC0631ECHVFYH0R0PD" localSheetId="11" hidden="1">#REF!</definedName>
    <definedName name="BExD93C1R6LC0631ECHVFYH0R0PD" localSheetId="12" hidden="1">#REF!</definedName>
    <definedName name="BExD93C1R6LC0631ECHVFYH0R0PD" localSheetId="13" hidden="1">#REF!</definedName>
    <definedName name="BExD93C1R6LC0631ECHVFYH0R0PD" localSheetId="17" hidden="1">#REF!</definedName>
    <definedName name="BExD93C1R6LC0631ECHVFYH0R0PD" localSheetId="16" hidden="1">#REF!</definedName>
    <definedName name="BExD93C1R6LC0631ECHVFYH0R0PD" hidden="1">#REF!</definedName>
    <definedName name="BExD97TXIO0COVNN4OH3DEJ33YLM" localSheetId="19" hidden="1">#REF!</definedName>
    <definedName name="BExD97TXIO0COVNN4OH3DEJ33YLM" localSheetId="27" hidden="1">#REF!</definedName>
    <definedName name="BExD97TXIO0COVNN4OH3DEJ33YLM" localSheetId="18" hidden="1">#REF!</definedName>
    <definedName name="BExD97TXIO0COVNN4OH3DEJ33YLM" localSheetId="30" hidden="1">#REF!</definedName>
    <definedName name="BExD97TXIO0COVNN4OH3DEJ33YLM" localSheetId="4" hidden="1">#REF!</definedName>
    <definedName name="BExD97TXIO0COVNN4OH3DEJ33YLM" localSheetId="14" hidden="1">#REF!</definedName>
    <definedName name="BExD97TXIO0COVNN4OH3DEJ33YLM" localSheetId="6" hidden="1">#REF!</definedName>
    <definedName name="BExD97TXIO0COVNN4OH3DEJ33YLM" localSheetId="7" hidden="1">#REF!</definedName>
    <definedName name="BExD97TXIO0COVNN4OH3DEJ33YLM" localSheetId="8" hidden="1">#REF!</definedName>
    <definedName name="BExD97TXIO0COVNN4OH3DEJ33YLM" localSheetId="9" hidden="1">#REF!</definedName>
    <definedName name="BExD97TXIO0COVNN4OH3DEJ33YLM" localSheetId="10" hidden="1">#REF!</definedName>
    <definedName name="BExD97TXIO0COVNN4OH3DEJ33YLM" localSheetId="11" hidden="1">#REF!</definedName>
    <definedName name="BExD97TXIO0COVNN4OH3DEJ33YLM" localSheetId="12" hidden="1">#REF!</definedName>
    <definedName name="BExD97TXIO0COVNN4OH3DEJ33YLM" localSheetId="13" hidden="1">#REF!</definedName>
    <definedName name="BExD97TXIO0COVNN4OH3DEJ33YLM" localSheetId="17" hidden="1">#REF!</definedName>
    <definedName name="BExD97TXIO0COVNN4OH3DEJ33YLM" localSheetId="16" hidden="1">#REF!</definedName>
    <definedName name="BExD97TXIO0COVNN4OH3DEJ33YLM" hidden="1">#REF!</definedName>
    <definedName name="BExD99RZ1RFIMK6O1ZHSPJ68X9Y5" localSheetId="19" hidden="1">#REF!</definedName>
    <definedName name="BExD99RZ1RFIMK6O1ZHSPJ68X9Y5" localSheetId="27" hidden="1">#REF!</definedName>
    <definedName name="BExD99RZ1RFIMK6O1ZHSPJ68X9Y5" localSheetId="18" hidden="1">#REF!</definedName>
    <definedName name="BExD99RZ1RFIMK6O1ZHSPJ68X9Y5" localSheetId="30" hidden="1">#REF!</definedName>
    <definedName name="BExD99RZ1RFIMK6O1ZHSPJ68X9Y5" localSheetId="4" hidden="1">#REF!</definedName>
    <definedName name="BExD99RZ1RFIMK6O1ZHSPJ68X9Y5" localSheetId="14" hidden="1">#REF!</definedName>
    <definedName name="BExD99RZ1RFIMK6O1ZHSPJ68X9Y5" localSheetId="6" hidden="1">#REF!</definedName>
    <definedName name="BExD99RZ1RFIMK6O1ZHSPJ68X9Y5" localSheetId="7" hidden="1">#REF!</definedName>
    <definedName name="BExD99RZ1RFIMK6O1ZHSPJ68X9Y5" localSheetId="8" hidden="1">#REF!</definedName>
    <definedName name="BExD99RZ1RFIMK6O1ZHSPJ68X9Y5" localSheetId="9" hidden="1">#REF!</definedName>
    <definedName name="BExD99RZ1RFIMK6O1ZHSPJ68X9Y5" localSheetId="10" hidden="1">#REF!</definedName>
    <definedName name="BExD99RZ1RFIMK6O1ZHSPJ68X9Y5" localSheetId="11" hidden="1">#REF!</definedName>
    <definedName name="BExD99RZ1RFIMK6O1ZHSPJ68X9Y5" localSheetId="12" hidden="1">#REF!</definedName>
    <definedName name="BExD99RZ1RFIMK6O1ZHSPJ68X9Y5" localSheetId="13" hidden="1">#REF!</definedName>
    <definedName name="BExD99RZ1RFIMK6O1ZHSPJ68X9Y5" localSheetId="17" hidden="1">#REF!</definedName>
    <definedName name="BExD99RZ1RFIMK6O1ZHSPJ68X9Y5" localSheetId="16" hidden="1">#REF!</definedName>
    <definedName name="BExD99RZ1RFIMK6O1ZHSPJ68X9Y5" hidden="1">#REF!</definedName>
    <definedName name="BExD9ATSNNU6SJVYYUCUG2AFS57W" localSheetId="19" hidden="1">#REF!</definedName>
    <definedName name="BExD9ATSNNU6SJVYYUCUG2AFS57W" localSheetId="27" hidden="1">#REF!</definedName>
    <definedName name="BExD9ATSNNU6SJVYYUCUG2AFS57W" localSheetId="18" hidden="1">#REF!</definedName>
    <definedName name="BExD9ATSNNU6SJVYYUCUG2AFS57W" localSheetId="30" hidden="1">#REF!</definedName>
    <definedName name="BExD9ATSNNU6SJVYYUCUG2AFS57W" localSheetId="4" hidden="1">#REF!</definedName>
    <definedName name="BExD9ATSNNU6SJVYYUCUG2AFS57W" localSheetId="14" hidden="1">#REF!</definedName>
    <definedName name="BExD9ATSNNU6SJVYYUCUG2AFS57W" localSheetId="6" hidden="1">#REF!</definedName>
    <definedName name="BExD9ATSNNU6SJVYYUCUG2AFS57W" localSheetId="7" hidden="1">#REF!</definedName>
    <definedName name="BExD9ATSNNU6SJVYYUCUG2AFS57W" localSheetId="8" hidden="1">#REF!</definedName>
    <definedName name="BExD9ATSNNU6SJVYYUCUG2AFS57W" localSheetId="9" hidden="1">#REF!</definedName>
    <definedName name="BExD9ATSNNU6SJVYYUCUG2AFS57W" localSheetId="10" hidden="1">#REF!</definedName>
    <definedName name="BExD9ATSNNU6SJVYYUCUG2AFS57W" localSheetId="11" hidden="1">#REF!</definedName>
    <definedName name="BExD9ATSNNU6SJVYYUCUG2AFS57W" localSheetId="12" hidden="1">#REF!</definedName>
    <definedName name="BExD9ATSNNU6SJVYYUCUG2AFS57W" localSheetId="13" hidden="1">#REF!</definedName>
    <definedName name="BExD9ATSNNU6SJVYYUCUG2AFS57W" localSheetId="17" hidden="1">#REF!</definedName>
    <definedName name="BExD9ATSNNU6SJVYYUCUG2AFS57W" localSheetId="16" hidden="1">#REF!</definedName>
    <definedName name="BExD9ATSNNU6SJVYYUCUG2AFS57W" hidden="1">#REF!</definedName>
    <definedName name="BExD9JO1QOKHUKL6DOEKDLUBPPKZ" localSheetId="19" hidden="1">#REF!</definedName>
    <definedName name="BExD9JO1QOKHUKL6DOEKDLUBPPKZ" localSheetId="27" hidden="1">#REF!</definedName>
    <definedName name="BExD9JO1QOKHUKL6DOEKDLUBPPKZ" localSheetId="18" hidden="1">#REF!</definedName>
    <definedName name="BExD9JO1QOKHUKL6DOEKDLUBPPKZ" localSheetId="30" hidden="1">#REF!</definedName>
    <definedName name="BExD9JO1QOKHUKL6DOEKDLUBPPKZ" localSheetId="4" hidden="1">#REF!</definedName>
    <definedName name="BExD9JO1QOKHUKL6DOEKDLUBPPKZ" localSheetId="14" hidden="1">#REF!</definedName>
    <definedName name="BExD9JO1QOKHUKL6DOEKDLUBPPKZ" localSheetId="6" hidden="1">#REF!</definedName>
    <definedName name="BExD9JO1QOKHUKL6DOEKDLUBPPKZ" localSheetId="7" hidden="1">#REF!</definedName>
    <definedName name="BExD9JO1QOKHUKL6DOEKDLUBPPKZ" localSheetId="8" hidden="1">#REF!</definedName>
    <definedName name="BExD9JO1QOKHUKL6DOEKDLUBPPKZ" localSheetId="9" hidden="1">#REF!</definedName>
    <definedName name="BExD9JO1QOKHUKL6DOEKDLUBPPKZ" localSheetId="10" hidden="1">#REF!</definedName>
    <definedName name="BExD9JO1QOKHUKL6DOEKDLUBPPKZ" localSheetId="11" hidden="1">#REF!</definedName>
    <definedName name="BExD9JO1QOKHUKL6DOEKDLUBPPKZ" localSheetId="12" hidden="1">#REF!</definedName>
    <definedName name="BExD9JO1QOKHUKL6DOEKDLUBPPKZ" localSheetId="13" hidden="1">#REF!</definedName>
    <definedName name="BExD9JO1QOKHUKL6DOEKDLUBPPKZ" localSheetId="17" hidden="1">#REF!</definedName>
    <definedName name="BExD9JO1QOKHUKL6DOEKDLUBPPKZ" localSheetId="16" hidden="1">#REF!</definedName>
    <definedName name="BExD9JO1QOKHUKL6DOEKDLUBPPKZ" hidden="1">#REF!</definedName>
    <definedName name="BExD9L0ID3VSOU609GKWYTA5BFMA" localSheetId="19" hidden="1">#REF!</definedName>
    <definedName name="BExD9L0ID3VSOU609GKWYTA5BFMA" localSheetId="27" hidden="1">#REF!</definedName>
    <definedName name="BExD9L0ID3VSOU609GKWYTA5BFMA" localSheetId="18" hidden="1">#REF!</definedName>
    <definedName name="BExD9L0ID3VSOU609GKWYTA5BFMA" localSheetId="30" hidden="1">#REF!</definedName>
    <definedName name="BExD9L0ID3VSOU609GKWYTA5BFMA" localSheetId="4" hidden="1">#REF!</definedName>
    <definedName name="BExD9L0ID3VSOU609GKWYTA5BFMA" localSheetId="14" hidden="1">#REF!</definedName>
    <definedName name="BExD9L0ID3VSOU609GKWYTA5BFMA" localSheetId="6" hidden="1">#REF!</definedName>
    <definedName name="BExD9L0ID3VSOU609GKWYTA5BFMA" localSheetId="7" hidden="1">#REF!</definedName>
    <definedName name="BExD9L0ID3VSOU609GKWYTA5BFMA" localSheetId="8" hidden="1">#REF!</definedName>
    <definedName name="BExD9L0ID3VSOU609GKWYTA5BFMA" localSheetId="9" hidden="1">#REF!</definedName>
    <definedName name="BExD9L0ID3VSOU609GKWYTA5BFMA" localSheetId="10" hidden="1">#REF!</definedName>
    <definedName name="BExD9L0ID3VSOU609GKWYTA5BFMA" localSheetId="11" hidden="1">#REF!</definedName>
    <definedName name="BExD9L0ID3VSOU609GKWYTA5BFMA" localSheetId="12" hidden="1">#REF!</definedName>
    <definedName name="BExD9L0ID3VSOU609GKWYTA5BFMA" localSheetId="13" hidden="1">#REF!</definedName>
    <definedName name="BExD9L0ID3VSOU609GKWYTA5BFMA" localSheetId="17" hidden="1">#REF!</definedName>
    <definedName name="BExD9L0ID3VSOU609GKWYTA5BFMA" localSheetId="16" hidden="1">#REF!</definedName>
    <definedName name="BExD9L0ID3VSOU609GKWYTA5BFMA" hidden="1">#REF!</definedName>
    <definedName name="BExD9M7SEMG0JK2FUTTZXWIEBTKB" localSheetId="19" hidden="1">#REF!</definedName>
    <definedName name="BExD9M7SEMG0JK2FUTTZXWIEBTKB" localSheetId="27" hidden="1">#REF!</definedName>
    <definedName name="BExD9M7SEMG0JK2FUTTZXWIEBTKB" localSheetId="18" hidden="1">#REF!</definedName>
    <definedName name="BExD9M7SEMG0JK2FUTTZXWIEBTKB" localSheetId="30" hidden="1">#REF!</definedName>
    <definedName name="BExD9M7SEMG0JK2FUTTZXWIEBTKB" localSheetId="4" hidden="1">#REF!</definedName>
    <definedName name="BExD9M7SEMG0JK2FUTTZXWIEBTKB" localSheetId="14" hidden="1">#REF!</definedName>
    <definedName name="BExD9M7SEMG0JK2FUTTZXWIEBTKB" localSheetId="6" hidden="1">#REF!</definedName>
    <definedName name="BExD9M7SEMG0JK2FUTTZXWIEBTKB" localSheetId="7" hidden="1">#REF!</definedName>
    <definedName name="BExD9M7SEMG0JK2FUTTZXWIEBTKB" localSheetId="8" hidden="1">#REF!</definedName>
    <definedName name="BExD9M7SEMG0JK2FUTTZXWIEBTKB" localSheetId="9" hidden="1">#REF!</definedName>
    <definedName name="BExD9M7SEMG0JK2FUTTZXWIEBTKB" localSheetId="10" hidden="1">#REF!</definedName>
    <definedName name="BExD9M7SEMG0JK2FUTTZXWIEBTKB" localSheetId="11" hidden="1">#REF!</definedName>
    <definedName name="BExD9M7SEMG0JK2FUTTZXWIEBTKB" localSheetId="12" hidden="1">#REF!</definedName>
    <definedName name="BExD9M7SEMG0JK2FUTTZXWIEBTKB" localSheetId="13" hidden="1">#REF!</definedName>
    <definedName name="BExD9M7SEMG0JK2FUTTZXWIEBTKB" localSheetId="17" hidden="1">#REF!</definedName>
    <definedName name="BExD9M7SEMG0JK2FUTTZXWIEBTKB" localSheetId="16" hidden="1">#REF!</definedName>
    <definedName name="BExD9M7SEMG0JK2FUTTZXWIEBTKB" hidden="1">#REF!</definedName>
    <definedName name="BExD9MNYBYB1AICQL5165G472IE2" localSheetId="19" hidden="1">#REF!</definedName>
    <definedName name="BExD9MNYBYB1AICQL5165G472IE2" localSheetId="27" hidden="1">#REF!</definedName>
    <definedName name="BExD9MNYBYB1AICQL5165G472IE2" localSheetId="18" hidden="1">#REF!</definedName>
    <definedName name="BExD9MNYBYB1AICQL5165G472IE2" localSheetId="30" hidden="1">#REF!</definedName>
    <definedName name="BExD9MNYBYB1AICQL5165G472IE2" localSheetId="4" hidden="1">#REF!</definedName>
    <definedName name="BExD9MNYBYB1AICQL5165G472IE2" localSheetId="14" hidden="1">#REF!</definedName>
    <definedName name="BExD9MNYBYB1AICQL5165G472IE2" localSheetId="6" hidden="1">#REF!</definedName>
    <definedName name="BExD9MNYBYB1AICQL5165G472IE2" localSheetId="7" hidden="1">#REF!</definedName>
    <definedName name="BExD9MNYBYB1AICQL5165G472IE2" localSheetId="8" hidden="1">#REF!</definedName>
    <definedName name="BExD9MNYBYB1AICQL5165G472IE2" localSheetId="9" hidden="1">#REF!</definedName>
    <definedName name="BExD9MNYBYB1AICQL5165G472IE2" localSheetId="10" hidden="1">#REF!</definedName>
    <definedName name="BExD9MNYBYB1AICQL5165G472IE2" localSheetId="11" hidden="1">#REF!</definedName>
    <definedName name="BExD9MNYBYB1AICQL5165G472IE2" localSheetId="12" hidden="1">#REF!</definedName>
    <definedName name="BExD9MNYBYB1AICQL5165G472IE2" localSheetId="13" hidden="1">#REF!</definedName>
    <definedName name="BExD9MNYBYB1AICQL5165G472IE2" localSheetId="17" hidden="1">#REF!</definedName>
    <definedName name="BExD9MNYBYB1AICQL5165G472IE2" localSheetId="16" hidden="1">#REF!</definedName>
    <definedName name="BExD9MNYBYB1AICQL5165G472IE2" hidden="1">#REF!</definedName>
    <definedName name="BExD9PNSYT7GASEGUVL48MUQ02WO" localSheetId="19" hidden="1">#REF!</definedName>
    <definedName name="BExD9PNSYT7GASEGUVL48MUQ02WO" localSheetId="27" hidden="1">#REF!</definedName>
    <definedName name="BExD9PNSYT7GASEGUVL48MUQ02WO" localSheetId="18" hidden="1">#REF!</definedName>
    <definedName name="BExD9PNSYT7GASEGUVL48MUQ02WO" localSheetId="30" hidden="1">#REF!</definedName>
    <definedName name="BExD9PNSYT7GASEGUVL48MUQ02WO" localSheetId="4" hidden="1">#REF!</definedName>
    <definedName name="BExD9PNSYT7GASEGUVL48MUQ02WO" localSheetId="14" hidden="1">#REF!</definedName>
    <definedName name="BExD9PNSYT7GASEGUVL48MUQ02WO" localSheetId="6" hidden="1">#REF!</definedName>
    <definedName name="BExD9PNSYT7GASEGUVL48MUQ02WO" localSheetId="7" hidden="1">#REF!</definedName>
    <definedName name="BExD9PNSYT7GASEGUVL48MUQ02WO" localSheetId="8" hidden="1">#REF!</definedName>
    <definedName name="BExD9PNSYT7GASEGUVL48MUQ02WO" localSheetId="9" hidden="1">#REF!</definedName>
    <definedName name="BExD9PNSYT7GASEGUVL48MUQ02WO" localSheetId="10" hidden="1">#REF!</definedName>
    <definedName name="BExD9PNSYT7GASEGUVL48MUQ02WO" localSheetId="11" hidden="1">#REF!</definedName>
    <definedName name="BExD9PNSYT7GASEGUVL48MUQ02WO" localSheetId="12" hidden="1">#REF!</definedName>
    <definedName name="BExD9PNSYT7GASEGUVL48MUQ02WO" localSheetId="13" hidden="1">#REF!</definedName>
    <definedName name="BExD9PNSYT7GASEGUVL48MUQ02WO" localSheetId="17" hidden="1">#REF!</definedName>
    <definedName name="BExD9PNSYT7GASEGUVL48MUQ02WO" localSheetId="16" hidden="1">#REF!</definedName>
    <definedName name="BExD9PNSYT7GASEGUVL48MUQ02WO" hidden="1">#REF!</definedName>
    <definedName name="BExD9TK2MIWFH5SKUYU9ZKF4NPHQ" localSheetId="19" hidden="1">#REF!</definedName>
    <definedName name="BExD9TK2MIWFH5SKUYU9ZKF4NPHQ" localSheetId="27" hidden="1">#REF!</definedName>
    <definedName name="BExD9TK2MIWFH5SKUYU9ZKF4NPHQ" localSheetId="18" hidden="1">#REF!</definedName>
    <definedName name="BExD9TK2MIWFH5SKUYU9ZKF4NPHQ" localSheetId="30" hidden="1">#REF!</definedName>
    <definedName name="BExD9TK2MIWFH5SKUYU9ZKF4NPHQ" localSheetId="4" hidden="1">#REF!</definedName>
    <definedName name="BExD9TK2MIWFH5SKUYU9ZKF4NPHQ" localSheetId="14" hidden="1">#REF!</definedName>
    <definedName name="BExD9TK2MIWFH5SKUYU9ZKF4NPHQ" localSheetId="6" hidden="1">#REF!</definedName>
    <definedName name="BExD9TK2MIWFH5SKUYU9ZKF4NPHQ" localSheetId="7" hidden="1">#REF!</definedName>
    <definedName name="BExD9TK2MIWFH5SKUYU9ZKF4NPHQ" localSheetId="8" hidden="1">#REF!</definedName>
    <definedName name="BExD9TK2MIWFH5SKUYU9ZKF4NPHQ" localSheetId="9" hidden="1">#REF!</definedName>
    <definedName name="BExD9TK2MIWFH5SKUYU9ZKF4NPHQ" localSheetId="10" hidden="1">#REF!</definedName>
    <definedName name="BExD9TK2MIWFH5SKUYU9ZKF4NPHQ" localSheetId="11" hidden="1">#REF!</definedName>
    <definedName name="BExD9TK2MIWFH5SKUYU9ZKF4NPHQ" localSheetId="12" hidden="1">#REF!</definedName>
    <definedName name="BExD9TK2MIWFH5SKUYU9ZKF4NPHQ" localSheetId="13" hidden="1">#REF!</definedName>
    <definedName name="BExD9TK2MIWFH5SKUYU9ZKF4NPHQ" localSheetId="17" hidden="1">#REF!</definedName>
    <definedName name="BExD9TK2MIWFH5SKUYU9ZKF4NPHQ" localSheetId="16" hidden="1">#REF!</definedName>
    <definedName name="BExD9TK2MIWFH5SKUYU9ZKF4NPHQ" hidden="1">#REF!</definedName>
    <definedName name="BExDA23J1UL1EN1K0BLX2TKAX4U0" localSheetId="19" hidden="1">#REF!</definedName>
    <definedName name="BExDA23J1UL1EN1K0BLX2TKAX4U0" localSheetId="27" hidden="1">#REF!</definedName>
    <definedName name="BExDA23J1UL1EN1K0BLX2TKAX4U0" localSheetId="18" hidden="1">#REF!</definedName>
    <definedName name="BExDA23J1UL1EN1K0BLX2TKAX4U0" localSheetId="30" hidden="1">#REF!</definedName>
    <definedName name="BExDA23J1UL1EN1K0BLX2TKAX4U0" localSheetId="4" hidden="1">#REF!</definedName>
    <definedName name="BExDA23J1UL1EN1K0BLX2TKAX4U0" localSheetId="14" hidden="1">#REF!</definedName>
    <definedName name="BExDA23J1UL1EN1K0BLX2TKAX4U0" localSheetId="6" hidden="1">#REF!</definedName>
    <definedName name="BExDA23J1UL1EN1K0BLX2TKAX4U0" localSheetId="7" hidden="1">#REF!</definedName>
    <definedName name="BExDA23J1UL1EN1K0BLX2TKAX4U0" localSheetId="8" hidden="1">#REF!</definedName>
    <definedName name="BExDA23J1UL1EN1K0BLX2TKAX4U0" localSheetId="9" hidden="1">#REF!</definedName>
    <definedName name="BExDA23J1UL1EN1K0BLX2TKAX4U0" localSheetId="10" hidden="1">#REF!</definedName>
    <definedName name="BExDA23J1UL1EN1K0BLX2TKAX4U0" localSheetId="11" hidden="1">#REF!</definedName>
    <definedName name="BExDA23J1UL1EN1K0BLX2TKAX4U0" localSheetId="12" hidden="1">#REF!</definedName>
    <definedName name="BExDA23J1UL1EN1K0BLX2TKAX4U0" localSheetId="13" hidden="1">#REF!</definedName>
    <definedName name="BExDA23J1UL1EN1K0BLX2TKAX4U0" localSheetId="17" hidden="1">#REF!</definedName>
    <definedName name="BExDA23J1UL1EN1K0BLX2TKAX4U0" localSheetId="16" hidden="1">#REF!</definedName>
    <definedName name="BExDA23J1UL1EN1K0BLX2TKAX4U0" hidden="1">#REF!</definedName>
    <definedName name="BExDA6594R2INH5X2F55YRZSKRND" localSheetId="19" hidden="1">#REF!</definedName>
    <definedName name="BExDA6594R2INH5X2F55YRZSKRND" localSheetId="27" hidden="1">#REF!</definedName>
    <definedName name="BExDA6594R2INH5X2F55YRZSKRND" localSheetId="18" hidden="1">#REF!</definedName>
    <definedName name="BExDA6594R2INH5X2F55YRZSKRND" localSheetId="30" hidden="1">#REF!</definedName>
    <definedName name="BExDA6594R2INH5X2F55YRZSKRND" localSheetId="4" hidden="1">#REF!</definedName>
    <definedName name="BExDA6594R2INH5X2F55YRZSKRND" localSheetId="14" hidden="1">#REF!</definedName>
    <definedName name="BExDA6594R2INH5X2F55YRZSKRND" localSheetId="6" hidden="1">#REF!</definedName>
    <definedName name="BExDA6594R2INH5X2F55YRZSKRND" localSheetId="7" hidden="1">#REF!</definedName>
    <definedName name="BExDA6594R2INH5X2F55YRZSKRND" localSheetId="8" hidden="1">#REF!</definedName>
    <definedName name="BExDA6594R2INH5X2F55YRZSKRND" localSheetId="9" hidden="1">#REF!</definedName>
    <definedName name="BExDA6594R2INH5X2F55YRZSKRND" localSheetId="10" hidden="1">#REF!</definedName>
    <definedName name="BExDA6594R2INH5X2F55YRZSKRND" localSheetId="11" hidden="1">#REF!</definedName>
    <definedName name="BExDA6594R2INH5X2F55YRZSKRND" localSheetId="12" hidden="1">#REF!</definedName>
    <definedName name="BExDA6594R2INH5X2F55YRZSKRND" localSheetId="13" hidden="1">#REF!</definedName>
    <definedName name="BExDA6594R2INH5X2F55YRZSKRND" localSheetId="17" hidden="1">#REF!</definedName>
    <definedName name="BExDA6594R2INH5X2F55YRZSKRND" localSheetId="16" hidden="1">#REF!</definedName>
    <definedName name="BExDA6594R2INH5X2F55YRZSKRND" hidden="1">#REF!</definedName>
    <definedName name="BExDA6LD9061UULVKUUI4QP8SK13" localSheetId="19" hidden="1">#REF!</definedName>
    <definedName name="BExDA6LD9061UULVKUUI4QP8SK13" localSheetId="27" hidden="1">#REF!</definedName>
    <definedName name="BExDA6LD9061UULVKUUI4QP8SK13" localSheetId="18" hidden="1">#REF!</definedName>
    <definedName name="BExDA6LD9061UULVKUUI4QP8SK13" localSheetId="30" hidden="1">#REF!</definedName>
    <definedName name="BExDA6LD9061UULVKUUI4QP8SK13" localSheetId="4" hidden="1">#REF!</definedName>
    <definedName name="BExDA6LD9061UULVKUUI4QP8SK13" localSheetId="14" hidden="1">#REF!</definedName>
    <definedName name="BExDA6LD9061UULVKUUI4QP8SK13" localSheetId="6" hidden="1">#REF!</definedName>
    <definedName name="BExDA6LD9061UULVKUUI4QP8SK13" localSheetId="7" hidden="1">#REF!</definedName>
    <definedName name="BExDA6LD9061UULVKUUI4QP8SK13" localSheetId="8" hidden="1">#REF!</definedName>
    <definedName name="BExDA6LD9061UULVKUUI4QP8SK13" localSheetId="9" hidden="1">#REF!</definedName>
    <definedName name="BExDA6LD9061UULVKUUI4QP8SK13" localSheetId="10" hidden="1">#REF!</definedName>
    <definedName name="BExDA6LD9061UULVKUUI4QP8SK13" localSheetId="11" hidden="1">#REF!</definedName>
    <definedName name="BExDA6LD9061UULVKUUI4QP8SK13" localSheetId="12" hidden="1">#REF!</definedName>
    <definedName name="BExDA6LD9061UULVKUUI4QP8SK13" localSheetId="13" hidden="1">#REF!</definedName>
    <definedName name="BExDA6LD9061UULVKUUI4QP8SK13" localSheetId="17" hidden="1">#REF!</definedName>
    <definedName name="BExDA6LD9061UULVKUUI4QP8SK13" localSheetId="16" hidden="1">#REF!</definedName>
    <definedName name="BExDA6LD9061UULVKUUI4QP8SK13" hidden="1">#REF!</definedName>
    <definedName name="BExDAGMVMNLQ6QXASB9R6D8DIT12" localSheetId="19" hidden="1">#REF!</definedName>
    <definedName name="BExDAGMVMNLQ6QXASB9R6D8DIT12" localSheetId="27" hidden="1">#REF!</definedName>
    <definedName name="BExDAGMVMNLQ6QXASB9R6D8DIT12" localSheetId="18" hidden="1">#REF!</definedName>
    <definedName name="BExDAGMVMNLQ6QXASB9R6D8DIT12" localSheetId="30" hidden="1">#REF!</definedName>
    <definedName name="BExDAGMVMNLQ6QXASB9R6D8DIT12" localSheetId="4" hidden="1">#REF!</definedName>
    <definedName name="BExDAGMVMNLQ6QXASB9R6D8DIT12" localSheetId="14" hidden="1">#REF!</definedName>
    <definedName name="BExDAGMVMNLQ6QXASB9R6D8DIT12" localSheetId="6" hidden="1">#REF!</definedName>
    <definedName name="BExDAGMVMNLQ6QXASB9R6D8DIT12" localSheetId="7" hidden="1">#REF!</definedName>
    <definedName name="BExDAGMVMNLQ6QXASB9R6D8DIT12" localSheetId="8" hidden="1">#REF!</definedName>
    <definedName name="BExDAGMVMNLQ6QXASB9R6D8DIT12" localSheetId="9" hidden="1">#REF!</definedName>
    <definedName name="BExDAGMVMNLQ6QXASB9R6D8DIT12" localSheetId="10" hidden="1">#REF!</definedName>
    <definedName name="BExDAGMVMNLQ6QXASB9R6D8DIT12" localSheetId="11" hidden="1">#REF!</definedName>
    <definedName name="BExDAGMVMNLQ6QXASB9R6D8DIT12" localSheetId="12" hidden="1">#REF!</definedName>
    <definedName name="BExDAGMVMNLQ6QXASB9R6D8DIT12" localSheetId="13" hidden="1">#REF!</definedName>
    <definedName name="BExDAGMVMNLQ6QXASB9R6D8DIT12" localSheetId="17" hidden="1">#REF!</definedName>
    <definedName name="BExDAGMVMNLQ6QXASB9R6D8DIT12" localSheetId="16" hidden="1">#REF!</definedName>
    <definedName name="BExDAGMVMNLQ6QXASB9R6D8DIT12" hidden="1">#REF!</definedName>
    <definedName name="BExDAYBHU9ADLXI8VRC7F608RVGM" localSheetId="19" hidden="1">#REF!</definedName>
    <definedName name="BExDAYBHU9ADLXI8VRC7F608RVGM" localSheetId="27" hidden="1">#REF!</definedName>
    <definedName name="BExDAYBHU9ADLXI8VRC7F608RVGM" localSheetId="18" hidden="1">#REF!</definedName>
    <definedName name="BExDAYBHU9ADLXI8VRC7F608RVGM" localSheetId="30" hidden="1">#REF!</definedName>
    <definedName name="BExDAYBHU9ADLXI8VRC7F608RVGM" localSheetId="4" hidden="1">#REF!</definedName>
    <definedName name="BExDAYBHU9ADLXI8VRC7F608RVGM" localSheetId="14" hidden="1">#REF!</definedName>
    <definedName name="BExDAYBHU9ADLXI8VRC7F608RVGM" localSheetId="6" hidden="1">#REF!</definedName>
    <definedName name="BExDAYBHU9ADLXI8VRC7F608RVGM" localSheetId="7" hidden="1">#REF!</definedName>
    <definedName name="BExDAYBHU9ADLXI8VRC7F608RVGM" localSheetId="8" hidden="1">#REF!</definedName>
    <definedName name="BExDAYBHU9ADLXI8VRC7F608RVGM" localSheetId="9" hidden="1">#REF!</definedName>
    <definedName name="BExDAYBHU9ADLXI8VRC7F608RVGM" localSheetId="10" hidden="1">#REF!</definedName>
    <definedName name="BExDAYBHU9ADLXI8VRC7F608RVGM" localSheetId="11" hidden="1">#REF!</definedName>
    <definedName name="BExDAYBHU9ADLXI8VRC7F608RVGM" localSheetId="12" hidden="1">#REF!</definedName>
    <definedName name="BExDAYBHU9ADLXI8VRC7F608RVGM" localSheetId="13" hidden="1">#REF!</definedName>
    <definedName name="BExDAYBHU9ADLXI8VRC7F608RVGM" localSheetId="17" hidden="1">#REF!</definedName>
    <definedName name="BExDAYBHU9ADLXI8VRC7F608RVGM" localSheetId="16" hidden="1">#REF!</definedName>
    <definedName name="BExDAYBHU9ADLXI8VRC7F608RVGM" hidden="1">#REF!</definedName>
    <definedName name="BExDBDR1XR0FV0CYUCB2OJ7CJCZU" localSheetId="19" hidden="1">#REF!</definedName>
    <definedName name="BExDBDR1XR0FV0CYUCB2OJ7CJCZU" localSheetId="27" hidden="1">#REF!</definedName>
    <definedName name="BExDBDR1XR0FV0CYUCB2OJ7CJCZU" localSheetId="18" hidden="1">#REF!</definedName>
    <definedName name="BExDBDR1XR0FV0CYUCB2OJ7CJCZU" localSheetId="30" hidden="1">#REF!</definedName>
    <definedName name="BExDBDR1XR0FV0CYUCB2OJ7CJCZU" localSheetId="4" hidden="1">#REF!</definedName>
    <definedName name="BExDBDR1XR0FV0CYUCB2OJ7CJCZU" localSheetId="14" hidden="1">#REF!</definedName>
    <definedName name="BExDBDR1XR0FV0CYUCB2OJ7CJCZU" localSheetId="6" hidden="1">#REF!</definedName>
    <definedName name="BExDBDR1XR0FV0CYUCB2OJ7CJCZU" localSheetId="7" hidden="1">#REF!</definedName>
    <definedName name="BExDBDR1XR0FV0CYUCB2OJ7CJCZU" localSheetId="8" hidden="1">#REF!</definedName>
    <definedName name="BExDBDR1XR0FV0CYUCB2OJ7CJCZU" localSheetId="9" hidden="1">#REF!</definedName>
    <definedName name="BExDBDR1XR0FV0CYUCB2OJ7CJCZU" localSheetId="10" hidden="1">#REF!</definedName>
    <definedName name="BExDBDR1XR0FV0CYUCB2OJ7CJCZU" localSheetId="11" hidden="1">#REF!</definedName>
    <definedName name="BExDBDR1XR0FV0CYUCB2OJ7CJCZU" localSheetId="12" hidden="1">#REF!</definedName>
    <definedName name="BExDBDR1XR0FV0CYUCB2OJ7CJCZU" localSheetId="13" hidden="1">#REF!</definedName>
    <definedName name="BExDBDR1XR0FV0CYUCB2OJ7CJCZU" localSheetId="17" hidden="1">#REF!</definedName>
    <definedName name="BExDBDR1XR0FV0CYUCB2OJ7CJCZU" localSheetId="16" hidden="1">#REF!</definedName>
    <definedName name="BExDBDR1XR0FV0CYUCB2OJ7CJCZU" hidden="1">#REF!</definedName>
    <definedName name="BExDC7F818VN0S18ID7XRCRVYPJ4" localSheetId="19" hidden="1">#REF!</definedName>
    <definedName name="BExDC7F818VN0S18ID7XRCRVYPJ4" localSheetId="27" hidden="1">#REF!</definedName>
    <definedName name="BExDC7F818VN0S18ID7XRCRVYPJ4" localSheetId="18" hidden="1">#REF!</definedName>
    <definedName name="BExDC7F818VN0S18ID7XRCRVYPJ4" localSheetId="30" hidden="1">#REF!</definedName>
    <definedName name="BExDC7F818VN0S18ID7XRCRVYPJ4" localSheetId="4" hidden="1">#REF!</definedName>
    <definedName name="BExDC7F818VN0S18ID7XRCRVYPJ4" localSheetId="14" hidden="1">#REF!</definedName>
    <definedName name="BExDC7F818VN0S18ID7XRCRVYPJ4" localSheetId="6" hidden="1">#REF!</definedName>
    <definedName name="BExDC7F818VN0S18ID7XRCRVYPJ4" localSheetId="7" hidden="1">#REF!</definedName>
    <definedName name="BExDC7F818VN0S18ID7XRCRVYPJ4" localSheetId="8" hidden="1">#REF!</definedName>
    <definedName name="BExDC7F818VN0S18ID7XRCRVYPJ4" localSheetId="9" hidden="1">#REF!</definedName>
    <definedName name="BExDC7F818VN0S18ID7XRCRVYPJ4" localSheetId="10" hidden="1">#REF!</definedName>
    <definedName name="BExDC7F818VN0S18ID7XRCRVYPJ4" localSheetId="11" hidden="1">#REF!</definedName>
    <definedName name="BExDC7F818VN0S18ID7XRCRVYPJ4" localSheetId="12" hidden="1">#REF!</definedName>
    <definedName name="BExDC7F818VN0S18ID7XRCRVYPJ4" localSheetId="13" hidden="1">#REF!</definedName>
    <definedName name="BExDC7F818VN0S18ID7XRCRVYPJ4" localSheetId="17" hidden="1">#REF!</definedName>
    <definedName name="BExDC7F818VN0S18ID7XRCRVYPJ4" localSheetId="16" hidden="1">#REF!</definedName>
    <definedName name="BExDC7F818VN0S18ID7XRCRVYPJ4" hidden="1">#REF!</definedName>
    <definedName name="BExDCL7K96PC9VZYB70ZW3QPVIJE" localSheetId="19" hidden="1">#REF!</definedName>
    <definedName name="BExDCL7K96PC9VZYB70ZW3QPVIJE" localSheetId="27" hidden="1">#REF!</definedName>
    <definedName name="BExDCL7K96PC9VZYB70ZW3QPVIJE" localSheetId="18" hidden="1">#REF!</definedName>
    <definedName name="BExDCL7K96PC9VZYB70ZW3QPVIJE" localSheetId="30" hidden="1">#REF!</definedName>
    <definedName name="BExDCL7K96PC9VZYB70ZW3QPVIJE" localSheetId="4" hidden="1">#REF!</definedName>
    <definedName name="BExDCL7K96PC9VZYB70ZW3QPVIJE" localSheetId="14" hidden="1">#REF!</definedName>
    <definedName name="BExDCL7K96PC9VZYB70ZW3QPVIJE" localSheetId="6" hidden="1">#REF!</definedName>
    <definedName name="BExDCL7K96PC9VZYB70ZW3QPVIJE" localSheetId="7" hidden="1">#REF!</definedName>
    <definedName name="BExDCL7K96PC9VZYB70ZW3QPVIJE" localSheetId="8" hidden="1">#REF!</definedName>
    <definedName name="BExDCL7K96PC9VZYB70ZW3QPVIJE" localSheetId="9" hidden="1">#REF!</definedName>
    <definedName name="BExDCL7K96PC9VZYB70ZW3QPVIJE" localSheetId="10" hidden="1">#REF!</definedName>
    <definedName name="BExDCL7K96PC9VZYB70ZW3QPVIJE" localSheetId="11" hidden="1">#REF!</definedName>
    <definedName name="BExDCL7K96PC9VZYB70ZW3QPVIJE" localSheetId="12" hidden="1">#REF!</definedName>
    <definedName name="BExDCL7K96PC9VZYB70ZW3QPVIJE" localSheetId="13" hidden="1">#REF!</definedName>
    <definedName name="BExDCL7K96PC9VZYB70ZW3QPVIJE" localSheetId="17" hidden="1">#REF!</definedName>
    <definedName name="BExDCL7K96PC9VZYB70ZW3QPVIJE" localSheetId="16" hidden="1">#REF!</definedName>
    <definedName name="BExDCL7K96PC9VZYB70ZW3QPVIJE" hidden="1">#REF!</definedName>
    <definedName name="BExDCP3UZ3C2O4C1F7KMU0Z9U32N" localSheetId="19" hidden="1">#REF!</definedName>
    <definedName name="BExDCP3UZ3C2O4C1F7KMU0Z9U32N" localSheetId="27" hidden="1">#REF!</definedName>
    <definedName name="BExDCP3UZ3C2O4C1F7KMU0Z9U32N" localSheetId="18" hidden="1">#REF!</definedName>
    <definedName name="BExDCP3UZ3C2O4C1F7KMU0Z9U32N" localSheetId="30" hidden="1">#REF!</definedName>
    <definedName name="BExDCP3UZ3C2O4C1F7KMU0Z9U32N" localSheetId="4" hidden="1">#REF!</definedName>
    <definedName name="BExDCP3UZ3C2O4C1F7KMU0Z9U32N" localSheetId="14" hidden="1">#REF!</definedName>
    <definedName name="BExDCP3UZ3C2O4C1F7KMU0Z9U32N" localSheetId="6" hidden="1">#REF!</definedName>
    <definedName name="BExDCP3UZ3C2O4C1F7KMU0Z9U32N" localSheetId="7" hidden="1">#REF!</definedName>
    <definedName name="BExDCP3UZ3C2O4C1F7KMU0Z9U32N" localSheetId="8" hidden="1">#REF!</definedName>
    <definedName name="BExDCP3UZ3C2O4C1F7KMU0Z9U32N" localSheetId="9" hidden="1">#REF!</definedName>
    <definedName name="BExDCP3UZ3C2O4C1F7KMU0Z9U32N" localSheetId="10" hidden="1">#REF!</definedName>
    <definedName name="BExDCP3UZ3C2O4C1F7KMU0Z9U32N" localSheetId="11" hidden="1">#REF!</definedName>
    <definedName name="BExDCP3UZ3C2O4C1F7KMU0Z9U32N" localSheetId="12" hidden="1">#REF!</definedName>
    <definedName name="BExDCP3UZ3C2O4C1F7KMU0Z9U32N" localSheetId="13" hidden="1">#REF!</definedName>
    <definedName name="BExDCP3UZ3C2O4C1F7KMU0Z9U32N" localSheetId="17" hidden="1">#REF!</definedName>
    <definedName name="BExDCP3UZ3C2O4C1F7KMU0Z9U32N" localSheetId="16" hidden="1">#REF!</definedName>
    <definedName name="BExDCP3UZ3C2O4C1F7KMU0Z9U32N" hidden="1">#REF!</definedName>
    <definedName name="BExENU8ISP26W97JG63CN1XT9KB4" localSheetId="19" hidden="1">#REF!</definedName>
    <definedName name="BExENU8ISP26W97JG63CN1XT9KB4" localSheetId="18" hidden="1">#REF!</definedName>
    <definedName name="BExENU8ISP26W97JG63CN1XT9KB4" localSheetId="8" hidden="1">#REF!</definedName>
    <definedName name="BExENU8ISP26W97JG63CN1XT9KB4" localSheetId="12" hidden="1">#REF!</definedName>
    <definedName name="BExENU8ISP26W97JG63CN1XT9KB4" hidden="1">#REF!</definedName>
    <definedName name="BExEO14OTKLVDBTNB2ONGZ4YB20H" localSheetId="19" hidden="1">#REF!</definedName>
    <definedName name="BExEO14OTKLVDBTNB2ONGZ4YB20H" localSheetId="27" hidden="1">#REF!</definedName>
    <definedName name="BExEO14OTKLVDBTNB2ONGZ4YB20H" localSheetId="18" hidden="1">#REF!</definedName>
    <definedName name="BExEO14OTKLVDBTNB2ONGZ4YB20H" localSheetId="30" hidden="1">#REF!</definedName>
    <definedName name="BExEO14OTKLVDBTNB2ONGZ4YB20H" localSheetId="4" hidden="1">#REF!</definedName>
    <definedName name="BExEO14OTKLVDBTNB2ONGZ4YB20H" localSheetId="14" hidden="1">#REF!</definedName>
    <definedName name="BExEO14OTKLVDBTNB2ONGZ4YB20H" localSheetId="6" hidden="1">#REF!</definedName>
    <definedName name="BExEO14OTKLVDBTNB2ONGZ4YB20H" localSheetId="7" hidden="1">#REF!</definedName>
    <definedName name="BExEO14OTKLVDBTNB2ONGZ4YB20H" localSheetId="8" hidden="1">#REF!</definedName>
    <definedName name="BExEO14OTKLVDBTNB2ONGZ4YB20H" localSheetId="9" hidden="1">#REF!</definedName>
    <definedName name="BExEO14OTKLVDBTNB2ONGZ4YB20H" localSheetId="10" hidden="1">#REF!</definedName>
    <definedName name="BExEO14OTKLVDBTNB2ONGZ4YB20H" localSheetId="11" hidden="1">#REF!</definedName>
    <definedName name="BExEO14OTKLVDBTNB2ONGZ4YB20H" localSheetId="12" hidden="1">#REF!</definedName>
    <definedName name="BExEO14OTKLVDBTNB2ONGZ4YB20H" localSheetId="13" hidden="1">#REF!</definedName>
    <definedName name="BExEO14OTKLVDBTNB2ONGZ4YB20H" localSheetId="17" hidden="1">#REF!</definedName>
    <definedName name="BExEO14OTKLVDBTNB2ONGZ4YB20H" localSheetId="16" hidden="1">#REF!</definedName>
    <definedName name="BExEO14OTKLVDBTNB2ONGZ4YB20H" hidden="1">#REF!</definedName>
    <definedName name="BExEO80UUNTK4DX33Z5TYLM8NYZM" localSheetId="19" hidden="1">#REF!</definedName>
    <definedName name="BExEO80UUNTK4DX33Z5TYLM8NYZM" localSheetId="27" hidden="1">#REF!</definedName>
    <definedName name="BExEO80UUNTK4DX33Z5TYLM8NYZM" localSheetId="18" hidden="1">#REF!</definedName>
    <definedName name="BExEO80UUNTK4DX33Z5TYLM8NYZM" localSheetId="30" hidden="1">#REF!</definedName>
    <definedName name="BExEO80UUNTK4DX33Z5TYLM8NYZM" localSheetId="4" hidden="1">#REF!</definedName>
    <definedName name="BExEO80UUNTK4DX33Z5TYLM8NYZM" localSheetId="14" hidden="1">#REF!</definedName>
    <definedName name="BExEO80UUNTK4DX33Z5TYLM8NYZM" localSheetId="6" hidden="1">#REF!</definedName>
    <definedName name="BExEO80UUNTK4DX33Z5TYLM8NYZM" localSheetId="7" hidden="1">#REF!</definedName>
    <definedName name="BExEO80UUNTK4DX33Z5TYLM8NYZM" localSheetId="8" hidden="1">#REF!</definedName>
    <definedName name="BExEO80UUNTK4DX33Z5TYLM8NYZM" localSheetId="9" hidden="1">#REF!</definedName>
    <definedName name="BExEO80UUNTK4DX33Z5TYLM8NYZM" localSheetId="10" hidden="1">#REF!</definedName>
    <definedName name="BExEO80UUNTK4DX33Z5TYLM8NYZM" localSheetId="11" hidden="1">#REF!</definedName>
    <definedName name="BExEO80UUNTK4DX33Z5TYLM8NYZM" localSheetId="12" hidden="1">#REF!</definedName>
    <definedName name="BExEO80UUNTK4DX33Z5TYLM8NYZM" localSheetId="13" hidden="1">#REF!</definedName>
    <definedName name="BExEO80UUNTK4DX33Z5TYLM8NYZM" localSheetId="17" hidden="1">#REF!</definedName>
    <definedName name="BExEO80UUNTK4DX33Z5TYLM8NYZM" localSheetId="16" hidden="1">#REF!</definedName>
    <definedName name="BExEO80UUNTK4DX33Z5TYLM8NYZM" hidden="1">#REF!</definedName>
    <definedName name="BExEOBX3WECDMYCV9RLN49APTXMM" localSheetId="19" hidden="1">#REF!</definedName>
    <definedName name="BExEOBX3WECDMYCV9RLN49APTXMM" localSheetId="27" hidden="1">#REF!</definedName>
    <definedName name="BExEOBX3WECDMYCV9RLN49APTXMM" localSheetId="18" hidden="1">#REF!</definedName>
    <definedName name="BExEOBX3WECDMYCV9RLN49APTXMM" localSheetId="30" hidden="1">#REF!</definedName>
    <definedName name="BExEOBX3WECDMYCV9RLN49APTXMM" localSheetId="4" hidden="1">#REF!</definedName>
    <definedName name="BExEOBX3WECDMYCV9RLN49APTXMM" localSheetId="14" hidden="1">#REF!</definedName>
    <definedName name="BExEOBX3WECDMYCV9RLN49APTXMM" localSheetId="6" hidden="1">#REF!</definedName>
    <definedName name="BExEOBX3WECDMYCV9RLN49APTXMM" localSheetId="7" hidden="1">#REF!</definedName>
    <definedName name="BExEOBX3WECDMYCV9RLN49APTXMM" localSheetId="8" hidden="1">#REF!</definedName>
    <definedName name="BExEOBX3WECDMYCV9RLN49APTXMM" localSheetId="9" hidden="1">#REF!</definedName>
    <definedName name="BExEOBX3WECDMYCV9RLN49APTXMM" localSheetId="10" hidden="1">#REF!</definedName>
    <definedName name="BExEOBX3WECDMYCV9RLN49APTXMM" localSheetId="11" hidden="1">#REF!</definedName>
    <definedName name="BExEOBX3WECDMYCV9RLN49APTXMM" localSheetId="12" hidden="1">#REF!</definedName>
    <definedName name="BExEOBX3WECDMYCV9RLN49APTXMM" localSheetId="13" hidden="1">#REF!</definedName>
    <definedName name="BExEOBX3WECDMYCV9RLN49APTXMM" localSheetId="17" hidden="1">#REF!</definedName>
    <definedName name="BExEOBX3WECDMYCV9RLN49APTXMM" localSheetId="16" hidden="1">#REF!</definedName>
    <definedName name="BExEOBX3WECDMYCV9RLN49APTXMM" hidden="1">#REF!</definedName>
    <definedName name="BExEPN9VIYI0FVL0HLZQXJFO6TT0" localSheetId="19" hidden="1">#REF!</definedName>
    <definedName name="BExEPN9VIYI0FVL0HLZQXJFO6TT0" localSheetId="27" hidden="1">#REF!</definedName>
    <definedName name="BExEPN9VIYI0FVL0HLZQXJFO6TT0" localSheetId="18" hidden="1">#REF!</definedName>
    <definedName name="BExEPN9VIYI0FVL0HLZQXJFO6TT0" localSheetId="30" hidden="1">#REF!</definedName>
    <definedName name="BExEPN9VIYI0FVL0HLZQXJFO6TT0" localSheetId="4" hidden="1">#REF!</definedName>
    <definedName name="BExEPN9VIYI0FVL0HLZQXJFO6TT0" localSheetId="14" hidden="1">#REF!</definedName>
    <definedName name="BExEPN9VIYI0FVL0HLZQXJFO6TT0" localSheetId="6" hidden="1">#REF!</definedName>
    <definedName name="BExEPN9VIYI0FVL0HLZQXJFO6TT0" localSheetId="7" hidden="1">#REF!</definedName>
    <definedName name="BExEPN9VIYI0FVL0HLZQXJFO6TT0" localSheetId="8" hidden="1">#REF!</definedName>
    <definedName name="BExEPN9VIYI0FVL0HLZQXJFO6TT0" localSheetId="9" hidden="1">#REF!</definedName>
    <definedName name="BExEPN9VIYI0FVL0HLZQXJFO6TT0" localSheetId="10" hidden="1">#REF!</definedName>
    <definedName name="BExEPN9VIYI0FVL0HLZQXJFO6TT0" localSheetId="11" hidden="1">#REF!</definedName>
    <definedName name="BExEPN9VIYI0FVL0HLZQXJFO6TT0" localSheetId="12" hidden="1">#REF!</definedName>
    <definedName name="BExEPN9VIYI0FVL0HLZQXJFO6TT0" localSheetId="13" hidden="1">#REF!</definedName>
    <definedName name="BExEPN9VIYI0FVL0HLZQXJFO6TT0" localSheetId="17" hidden="1">#REF!</definedName>
    <definedName name="BExEPN9VIYI0FVL0HLZQXJFO6TT0" localSheetId="16" hidden="1">#REF!</definedName>
    <definedName name="BExEPN9VIYI0FVL0HLZQXJFO6TT0" hidden="1">#REF!</definedName>
    <definedName name="BExEPQPUOD4B6H60DKEB9159F7DR" localSheetId="19" hidden="1">#REF!</definedName>
    <definedName name="BExEPQPUOD4B6H60DKEB9159F7DR" localSheetId="27" hidden="1">#REF!</definedName>
    <definedName name="BExEPQPUOD4B6H60DKEB9159F7DR" localSheetId="18" hidden="1">#REF!</definedName>
    <definedName name="BExEPQPUOD4B6H60DKEB9159F7DR" localSheetId="30" hidden="1">#REF!</definedName>
    <definedName name="BExEPQPUOD4B6H60DKEB9159F7DR" localSheetId="4" hidden="1">#REF!</definedName>
    <definedName name="BExEPQPUOD4B6H60DKEB9159F7DR" localSheetId="14" hidden="1">#REF!</definedName>
    <definedName name="BExEPQPUOD4B6H60DKEB9159F7DR" localSheetId="6" hidden="1">#REF!</definedName>
    <definedName name="BExEPQPUOD4B6H60DKEB9159F7DR" localSheetId="7" hidden="1">#REF!</definedName>
    <definedName name="BExEPQPUOD4B6H60DKEB9159F7DR" localSheetId="8" hidden="1">#REF!</definedName>
    <definedName name="BExEPQPUOD4B6H60DKEB9159F7DR" localSheetId="9" hidden="1">#REF!</definedName>
    <definedName name="BExEPQPUOD4B6H60DKEB9159F7DR" localSheetId="10" hidden="1">#REF!</definedName>
    <definedName name="BExEPQPUOD4B6H60DKEB9159F7DR" localSheetId="11" hidden="1">#REF!</definedName>
    <definedName name="BExEPQPUOD4B6H60DKEB9159F7DR" localSheetId="12" hidden="1">#REF!</definedName>
    <definedName name="BExEPQPUOD4B6H60DKEB9159F7DR" localSheetId="13" hidden="1">#REF!</definedName>
    <definedName name="BExEPQPUOD4B6H60DKEB9159F7DR" localSheetId="17" hidden="1">#REF!</definedName>
    <definedName name="BExEPQPUOD4B6H60DKEB9159F7DR" localSheetId="16" hidden="1">#REF!</definedName>
    <definedName name="BExEPQPUOD4B6H60DKEB9159F7DR" hidden="1">#REF!</definedName>
    <definedName name="BExEPYT6VDSMR8MU2341Q5GM2Y9V" localSheetId="19" hidden="1">#REF!</definedName>
    <definedName name="BExEPYT6VDSMR8MU2341Q5GM2Y9V" localSheetId="27" hidden="1">#REF!</definedName>
    <definedName name="BExEPYT6VDSMR8MU2341Q5GM2Y9V" localSheetId="18" hidden="1">#REF!</definedName>
    <definedName name="BExEPYT6VDSMR8MU2341Q5GM2Y9V" localSheetId="30" hidden="1">#REF!</definedName>
    <definedName name="BExEPYT6VDSMR8MU2341Q5GM2Y9V" localSheetId="4" hidden="1">#REF!</definedName>
    <definedName name="BExEPYT6VDSMR8MU2341Q5GM2Y9V" localSheetId="14" hidden="1">#REF!</definedName>
    <definedName name="BExEPYT6VDSMR8MU2341Q5GM2Y9V" localSheetId="6" hidden="1">#REF!</definedName>
    <definedName name="BExEPYT6VDSMR8MU2341Q5GM2Y9V" localSheetId="7" hidden="1">#REF!</definedName>
    <definedName name="BExEPYT6VDSMR8MU2341Q5GM2Y9V" localSheetId="8" hidden="1">#REF!</definedName>
    <definedName name="BExEPYT6VDSMR8MU2341Q5GM2Y9V" localSheetId="9" hidden="1">#REF!</definedName>
    <definedName name="BExEPYT6VDSMR8MU2341Q5GM2Y9V" localSheetId="10" hidden="1">#REF!</definedName>
    <definedName name="BExEPYT6VDSMR8MU2341Q5GM2Y9V" localSheetId="11" hidden="1">#REF!</definedName>
    <definedName name="BExEPYT6VDSMR8MU2341Q5GM2Y9V" localSheetId="12" hidden="1">#REF!</definedName>
    <definedName name="BExEPYT6VDSMR8MU2341Q5GM2Y9V" localSheetId="13" hidden="1">#REF!</definedName>
    <definedName name="BExEPYT6VDSMR8MU2341Q5GM2Y9V" localSheetId="17" hidden="1">#REF!</definedName>
    <definedName name="BExEPYT6VDSMR8MU2341Q5GM2Y9V" localSheetId="16" hidden="1">#REF!</definedName>
    <definedName name="BExEPYT6VDSMR8MU2341Q5GM2Y9V" hidden="1">#REF!</definedName>
    <definedName name="BExEQ2ENYLMY8K1796XBB31CJHNN" localSheetId="19" hidden="1">#REF!</definedName>
    <definedName name="BExEQ2ENYLMY8K1796XBB31CJHNN" localSheetId="27" hidden="1">#REF!</definedName>
    <definedName name="BExEQ2ENYLMY8K1796XBB31CJHNN" localSheetId="18" hidden="1">#REF!</definedName>
    <definedName name="BExEQ2ENYLMY8K1796XBB31CJHNN" localSheetId="30" hidden="1">#REF!</definedName>
    <definedName name="BExEQ2ENYLMY8K1796XBB31CJHNN" localSheetId="4" hidden="1">#REF!</definedName>
    <definedName name="BExEQ2ENYLMY8K1796XBB31CJHNN" localSheetId="14" hidden="1">#REF!</definedName>
    <definedName name="BExEQ2ENYLMY8K1796XBB31CJHNN" localSheetId="6" hidden="1">#REF!</definedName>
    <definedName name="BExEQ2ENYLMY8K1796XBB31CJHNN" localSheetId="7" hidden="1">#REF!</definedName>
    <definedName name="BExEQ2ENYLMY8K1796XBB31CJHNN" localSheetId="8" hidden="1">#REF!</definedName>
    <definedName name="BExEQ2ENYLMY8K1796XBB31CJHNN" localSheetId="9" hidden="1">#REF!</definedName>
    <definedName name="BExEQ2ENYLMY8K1796XBB31CJHNN" localSheetId="10" hidden="1">#REF!</definedName>
    <definedName name="BExEQ2ENYLMY8K1796XBB31CJHNN" localSheetId="11" hidden="1">#REF!</definedName>
    <definedName name="BExEQ2ENYLMY8K1796XBB31CJHNN" localSheetId="12" hidden="1">#REF!</definedName>
    <definedName name="BExEQ2ENYLMY8K1796XBB31CJHNN" localSheetId="13" hidden="1">#REF!</definedName>
    <definedName name="BExEQ2ENYLMY8K1796XBB31CJHNN" localSheetId="17" hidden="1">#REF!</definedName>
    <definedName name="BExEQ2ENYLMY8K1796XBB31CJHNN" localSheetId="16" hidden="1">#REF!</definedName>
    <definedName name="BExEQ2ENYLMY8K1796XBB31CJHNN" hidden="1">#REF!</definedName>
    <definedName name="BExEQ2PFE4N40LEPGDPS90WDL6BN" localSheetId="19" hidden="1">#REF!</definedName>
    <definedName name="BExEQ2PFE4N40LEPGDPS90WDL6BN" localSheetId="27" hidden="1">#REF!</definedName>
    <definedName name="BExEQ2PFE4N40LEPGDPS90WDL6BN" localSheetId="18" hidden="1">#REF!</definedName>
    <definedName name="BExEQ2PFE4N40LEPGDPS90WDL6BN" localSheetId="30" hidden="1">#REF!</definedName>
    <definedName name="BExEQ2PFE4N40LEPGDPS90WDL6BN" localSheetId="4" hidden="1">#REF!</definedName>
    <definedName name="BExEQ2PFE4N40LEPGDPS90WDL6BN" localSheetId="14" hidden="1">#REF!</definedName>
    <definedName name="BExEQ2PFE4N40LEPGDPS90WDL6BN" localSheetId="6" hidden="1">#REF!</definedName>
    <definedName name="BExEQ2PFE4N40LEPGDPS90WDL6BN" localSheetId="7" hidden="1">#REF!</definedName>
    <definedName name="BExEQ2PFE4N40LEPGDPS90WDL6BN" localSheetId="8" hidden="1">#REF!</definedName>
    <definedName name="BExEQ2PFE4N40LEPGDPS90WDL6BN" localSheetId="9" hidden="1">#REF!</definedName>
    <definedName name="BExEQ2PFE4N40LEPGDPS90WDL6BN" localSheetId="10" hidden="1">#REF!</definedName>
    <definedName name="BExEQ2PFE4N40LEPGDPS90WDL6BN" localSheetId="11" hidden="1">#REF!</definedName>
    <definedName name="BExEQ2PFE4N40LEPGDPS90WDL6BN" localSheetId="12" hidden="1">#REF!</definedName>
    <definedName name="BExEQ2PFE4N40LEPGDPS90WDL6BN" localSheetId="13" hidden="1">#REF!</definedName>
    <definedName name="BExEQ2PFE4N40LEPGDPS90WDL6BN" localSheetId="17" hidden="1">#REF!</definedName>
    <definedName name="BExEQ2PFE4N40LEPGDPS90WDL6BN" localSheetId="16" hidden="1">#REF!</definedName>
    <definedName name="BExEQ2PFE4N40LEPGDPS90WDL6BN" hidden="1">#REF!</definedName>
    <definedName name="BExEQ2PFURT24NQYGYVE8NKX1EGA" localSheetId="19" hidden="1">#REF!</definedName>
    <definedName name="BExEQ2PFURT24NQYGYVE8NKX1EGA" localSheetId="27" hidden="1">#REF!</definedName>
    <definedName name="BExEQ2PFURT24NQYGYVE8NKX1EGA" localSheetId="18" hidden="1">#REF!</definedName>
    <definedName name="BExEQ2PFURT24NQYGYVE8NKX1EGA" localSheetId="30" hidden="1">#REF!</definedName>
    <definedName name="BExEQ2PFURT24NQYGYVE8NKX1EGA" localSheetId="4" hidden="1">#REF!</definedName>
    <definedName name="BExEQ2PFURT24NQYGYVE8NKX1EGA" localSheetId="14" hidden="1">#REF!</definedName>
    <definedName name="BExEQ2PFURT24NQYGYVE8NKX1EGA" localSheetId="6" hidden="1">#REF!</definedName>
    <definedName name="BExEQ2PFURT24NQYGYVE8NKX1EGA" localSheetId="7" hidden="1">#REF!</definedName>
    <definedName name="BExEQ2PFURT24NQYGYVE8NKX1EGA" localSheetId="8" hidden="1">#REF!</definedName>
    <definedName name="BExEQ2PFURT24NQYGYVE8NKX1EGA" localSheetId="9" hidden="1">#REF!</definedName>
    <definedName name="BExEQ2PFURT24NQYGYVE8NKX1EGA" localSheetId="10" hidden="1">#REF!</definedName>
    <definedName name="BExEQ2PFURT24NQYGYVE8NKX1EGA" localSheetId="11" hidden="1">#REF!</definedName>
    <definedName name="BExEQ2PFURT24NQYGYVE8NKX1EGA" localSheetId="12" hidden="1">#REF!</definedName>
    <definedName name="BExEQ2PFURT24NQYGYVE8NKX1EGA" localSheetId="13" hidden="1">#REF!</definedName>
    <definedName name="BExEQ2PFURT24NQYGYVE8NKX1EGA" localSheetId="17" hidden="1">#REF!</definedName>
    <definedName name="BExEQ2PFURT24NQYGYVE8NKX1EGA" localSheetId="16" hidden="1">#REF!</definedName>
    <definedName name="BExEQ2PFURT24NQYGYVE8NKX1EGA" hidden="1">#REF!</definedName>
    <definedName name="BExEQB8ZWXO6IIGOEPWTLOJGE2NR" localSheetId="19" hidden="1">#REF!</definedName>
    <definedName name="BExEQB8ZWXO6IIGOEPWTLOJGE2NR" localSheetId="27" hidden="1">#REF!</definedName>
    <definedName name="BExEQB8ZWXO6IIGOEPWTLOJGE2NR" localSheetId="18" hidden="1">#REF!</definedName>
    <definedName name="BExEQB8ZWXO6IIGOEPWTLOJGE2NR" localSheetId="30" hidden="1">#REF!</definedName>
    <definedName name="BExEQB8ZWXO6IIGOEPWTLOJGE2NR" localSheetId="4" hidden="1">#REF!</definedName>
    <definedName name="BExEQB8ZWXO6IIGOEPWTLOJGE2NR" localSheetId="14" hidden="1">#REF!</definedName>
    <definedName name="BExEQB8ZWXO6IIGOEPWTLOJGE2NR" localSheetId="6" hidden="1">#REF!</definedName>
    <definedName name="BExEQB8ZWXO6IIGOEPWTLOJGE2NR" localSheetId="7" hidden="1">#REF!</definedName>
    <definedName name="BExEQB8ZWXO6IIGOEPWTLOJGE2NR" localSheetId="8" hidden="1">#REF!</definedName>
    <definedName name="BExEQB8ZWXO6IIGOEPWTLOJGE2NR" localSheetId="9" hidden="1">#REF!</definedName>
    <definedName name="BExEQB8ZWXO6IIGOEPWTLOJGE2NR" localSheetId="10" hidden="1">#REF!</definedName>
    <definedName name="BExEQB8ZWXO6IIGOEPWTLOJGE2NR" localSheetId="11" hidden="1">#REF!</definedName>
    <definedName name="BExEQB8ZWXO6IIGOEPWTLOJGE2NR" localSheetId="12" hidden="1">#REF!</definedName>
    <definedName name="BExEQB8ZWXO6IIGOEPWTLOJGE2NR" localSheetId="13" hidden="1">#REF!</definedName>
    <definedName name="BExEQB8ZWXO6IIGOEPWTLOJGE2NR" localSheetId="17" hidden="1">#REF!</definedName>
    <definedName name="BExEQB8ZWXO6IIGOEPWTLOJGE2NR" localSheetId="16" hidden="1">#REF!</definedName>
    <definedName name="BExEQB8ZWXO6IIGOEPWTLOJGE2NR" hidden="1">#REF!</definedName>
    <definedName name="BExEQBZX0EL6LIKPY01197ACK65H" localSheetId="19" hidden="1">#REF!</definedName>
    <definedName name="BExEQBZX0EL6LIKPY01197ACK65H" localSheetId="27" hidden="1">#REF!</definedName>
    <definedName name="BExEQBZX0EL6LIKPY01197ACK65H" localSheetId="18" hidden="1">#REF!</definedName>
    <definedName name="BExEQBZX0EL6LIKPY01197ACK65H" localSheetId="30" hidden="1">#REF!</definedName>
    <definedName name="BExEQBZX0EL6LIKPY01197ACK65H" localSheetId="4" hidden="1">#REF!</definedName>
    <definedName name="BExEQBZX0EL6LIKPY01197ACK65H" localSheetId="14" hidden="1">#REF!</definedName>
    <definedName name="BExEQBZX0EL6LIKPY01197ACK65H" localSheetId="6" hidden="1">#REF!</definedName>
    <definedName name="BExEQBZX0EL6LIKPY01197ACK65H" localSheetId="7" hidden="1">#REF!</definedName>
    <definedName name="BExEQBZX0EL6LIKPY01197ACK65H" localSheetId="8" hidden="1">#REF!</definedName>
    <definedName name="BExEQBZX0EL6LIKPY01197ACK65H" localSheetId="9" hidden="1">#REF!</definedName>
    <definedName name="BExEQBZX0EL6LIKPY01197ACK65H" localSheetId="10" hidden="1">#REF!</definedName>
    <definedName name="BExEQBZX0EL6LIKPY01197ACK65H" localSheetId="11" hidden="1">#REF!</definedName>
    <definedName name="BExEQBZX0EL6LIKPY01197ACK65H" localSheetId="12" hidden="1">#REF!</definedName>
    <definedName name="BExEQBZX0EL6LIKPY01197ACK65H" localSheetId="13" hidden="1">#REF!</definedName>
    <definedName name="BExEQBZX0EL6LIKPY01197ACK65H" localSheetId="17" hidden="1">#REF!</definedName>
    <definedName name="BExEQBZX0EL6LIKPY01197ACK65H" localSheetId="16" hidden="1">#REF!</definedName>
    <definedName name="BExEQBZX0EL6LIKPY01197ACK65H" hidden="1">#REF!</definedName>
    <definedName name="BExEQDXZALJLD4OBF74IKZBR13SR" localSheetId="19" hidden="1">#REF!</definedName>
    <definedName name="BExEQDXZALJLD4OBF74IKZBR13SR" localSheetId="27" hidden="1">#REF!</definedName>
    <definedName name="BExEQDXZALJLD4OBF74IKZBR13SR" localSheetId="18" hidden="1">#REF!</definedName>
    <definedName name="BExEQDXZALJLD4OBF74IKZBR13SR" localSheetId="30" hidden="1">#REF!</definedName>
    <definedName name="BExEQDXZALJLD4OBF74IKZBR13SR" localSheetId="4" hidden="1">#REF!</definedName>
    <definedName name="BExEQDXZALJLD4OBF74IKZBR13SR" localSheetId="14" hidden="1">#REF!</definedName>
    <definedName name="BExEQDXZALJLD4OBF74IKZBR13SR" localSheetId="6" hidden="1">#REF!</definedName>
    <definedName name="BExEQDXZALJLD4OBF74IKZBR13SR" localSheetId="7" hidden="1">#REF!</definedName>
    <definedName name="BExEQDXZALJLD4OBF74IKZBR13SR" localSheetId="8" hidden="1">#REF!</definedName>
    <definedName name="BExEQDXZALJLD4OBF74IKZBR13SR" localSheetId="9" hidden="1">#REF!</definedName>
    <definedName name="BExEQDXZALJLD4OBF74IKZBR13SR" localSheetId="10" hidden="1">#REF!</definedName>
    <definedName name="BExEQDXZALJLD4OBF74IKZBR13SR" localSheetId="11" hidden="1">#REF!</definedName>
    <definedName name="BExEQDXZALJLD4OBF74IKZBR13SR" localSheetId="12" hidden="1">#REF!</definedName>
    <definedName name="BExEQDXZALJLD4OBF74IKZBR13SR" localSheetId="13" hidden="1">#REF!</definedName>
    <definedName name="BExEQDXZALJLD4OBF74IKZBR13SR" localSheetId="17" hidden="1">#REF!</definedName>
    <definedName name="BExEQDXZALJLD4OBF74IKZBR13SR" localSheetId="16" hidden="1">#REF!</definedName>
    <definedName name="BExEQDXZALJLD4OBF74IKZBR13SR" hidden="1">#REF!</definedName>
    <definedName name="BExEQFLE2RPWGMWQAI4JMKUEFRPT" localSheetId="19" hidden="1">#REF!</definedName>
    <definedName name="BExEQFLE2RPWGMWQAI4JMKUEFRPT" localSheetId="27" hidden="1">#REF!</definedName>
    <definedName name="BExEQFLE2RPWGMWQAI4JMKUEFRPT" localSheetId="18" hidden="1">#REF!</definedName>
    <definedName name="BExEQFLE2RPWGMWQAI4JMKUEFRPT" localSheetId="30" hidden="1">#REF!</definedName>
    <definedName name="BExEQFLE2RPWGMWQAI4JMKUEFRPT" localSheetId="4" hidden="1">#REF!</definedName>
    <definedName name="BExEQFLE2RPWGMWQAI4JMKUEFRPT" localSheetId="14" hidden="1">#REF!</definedName>
    <definedName name="BExEQFLE2RPWGMWQAI4JMKUEFRPT" localSheetId="6" hidden="1">#REF!</definedName>
    <definedName name="BExEQFLE2RPWGMWQAI4JMKUEFRPT" localSheetId="7" hidden="1">#REF!</definedName>
    <definedName name="BExEQFLE2RPWGMWQAI4JMKUEFRPT" localSheetId="8" hidden="1">#REF!</definedName>
    <definedName name="BExEQFLE2RPWGMWQAI4JMKUEFRPT" localSheetId="9" hidden="1">#REF!</definedName>
    <definedName name="BExEQFLE2RPWGMWQAI4JMKUEFRPT" localSheetId="10" hidden="1">#REF!</definedName>
    <definedName name="BExEQFLE2RPWGMWQAI4JMKUEFRPT" localSheetId="11" hidden="1">#REF!</definedName>
    <definedName name="BExEQFLE2RPWGMWQAI4JMKUEFRPT" localSheetId="12" hidden="1">#REF!</definedName>
    <definedName name="BExEQFLE2RPWGMWQAI4JMKUEFRPT" localSheetId="13" hidden="1">#REF!</definedName>
    <definedName name="BExEQFLE2RPWGMWQAI4JMKUEFRPT" localSheetId="17" hidden="1">#REF!</definedName>
    <definedName name="BExEQFLE2RPWGMWQAI4JMKUEFRPT" localSheetId="16" hidden="1">#REF!</definedName>
    <definedName name="BExEQFLE2RPWGMWQAI4JMKUEFRPT" hidden="1">#REF!</definedName>
    <definedName name="BExEQJHNJV9U65F5VGIGX0VM02VF" localSheetId="19" hidden="1">#REF!</definedName>
    <definedName name="BExEQJHNJV9U65F5VGIGX0VM02VF" localSheetId="27" hidden="1">#REF!</definedName>
    <definedName name="BExEQJHNJV9U65F5VGIGX0VM02VF" localSheetId="18" hidden="1">#REF!</definedName>
    <definedName name="BExEQJHNJV9U65F5VGIGX0VM02VF" localSheetId="30" hidden="1">#REF!</definedName>
    <definedName name="BExEQJHNJV9U65F5VGIGX0VM02VF" localSheetId="4" hidden="1">#REF!</definedName>
    <definedName name="BExEQJHNJV9U65F5VGIGX0VM02VF" localSheetId="14" hidden="1">#REF!</definedName>
    <definedName name="BExEQJHNJV9U65F5VGIGX0VM02VF" localSheetId="6" hidden="1">#REF!</definedName>
    <definedName name="BExEQJHNJV9U65F5VGIGX0VM02VF" localSheetId="7" hidden="1">#REF!</definedName>
    <definedName name="BExEQJHNJV9U65F5VGIGX0VM02VF" localSheetId="8" hidden="1">#REF!</definedName>
    <definedName name="BExEQJHNJV9U65F5VGIGX0VM02VF" localSheetId="9" hidden="1">#REF!</definedName>
    <definedName name="BExEQJHNJV9U65F5VGIGX0VM02VF" localSheetId="10" hidden="1">#REF!</definedName>
    <definedName name="BExEQJHNJV9U65F5VGIGX0VM02VF" localSheetId="11" hidden="1">#REF!</definedName>
    <definedName name="BExEQJHNJV9U65F5VGIGX0VM02VF" localSheetId="12" hidden="1">#REF!</definedName>
    <definedName name="BExEQJHNJV9U65F5VGIGX0VM02VF" localSheetId="13" hidden="1">#REF!</definedName>
    <definedName name="BExEQJHNJV9U65F5VGIGX0VM02VF" localSheetId="17" hidden="1">#REF!</definedName>
    <definedName name="BExEQJHNJV9U65F5VGIGX0VM02VF" localSheetId="16" hidden="1">#REF!</definedName>
    <definedName name="BExEQJHNJV9U65F5VGIGX0VM02VF" hidden="1">#REF!</definedName>
    <definedName name="BExEQTZAP8R69U31W4LKGTKKGKQE" localSheetId="19" hidden="1">#REF!</definedName>
    <definedName name="BExEQTZAP8R69U31W4LKGTKKGKQE" localSheetId="27" hidden="1">#REF!</definedName>
    <definedName name="BExEQTZAP8R69U31W4LKGTKKGKQE" localSheetId="18" hidden="1">#REF!</definedName>
    <definedName name="BExEQTZAP8R69U31W4LKGTKKGKQE" localSheetId="30" hidden="1">#REF!</definedName>
    <definedName name="BExEQTZAP8R69U31W4LKGTKKGKQE" localSheetId="4" hidden="1">#REF!</definedName>
    <definedName name="BExEQTZAP8R69U31W4LKGTKKGKQE" localSheetId="14" hidden="1">#REF!</definedName>
    <definedName name="BExEQTZAP8R69U31W4LKGTKKGKQE" localSheetId="6" hidden="1">#REF!</definedName>
    <definedName name="BExEQTZAP8R69U31W4LKGTKKGKQE" localSheetId="7" hidden="1">#REF!</definedName>
    <definedName name="BExEQTZAP8R69U31W4LKGTKKGKQE" localSheetId="8" hidden="1">#REF!</definedName>
    <definedName name="BExEQTZAP8R69U31W4LKGTKKGKQE" localSheetId="9" hidden="1">#REF!</definedName>
    <definedName name="BExEQTZAP8R69U31W4LKGTKKGKQE" localSheetId="10" hidden="1">#REF!</definedName>
    <definedName name="BExEQTZAP8R69U31W4LKGTKKGKQE" localSheetId="11" hidden="1">#REF!</definedName>
    <definedName name="BExEQTZAP8R69U31W4LKGTKKGKQE" localSheetId="12" hidden="1">#REF!</definedName>
    <definedName name="BExEQTZAP8R69U31W4LKGTKKGKQE" localSheetId="13" hidden="1">#REF!</definedName>
    <definedName name="BExEQTZAP8R69U31W4LKGTKKGKQE" localSheetId="17" hidden="1">#REF!</definedName>
    <definedName name="BExEQTZAP8R69U31W4LKGTKKGKQE" localSheetId="16" hidden="1">#REF!</definedName>
    <definedName name="BExEQTZAP8R69U31W4LKGTKKGKQE" hidden="1">#REF!</definedName>
    <definedName name="BExER2O72H1F9WV6S1J04C15PXX7" localSheetId="19" hidden="1">#REF!</definedName>
    <definedName name="BExER2O72H1F9WV6S1J04C15PXX7" localSheetId="27" hidden="1">#REF!</definedName>
    <definedName name="BExER2O72H1F9WV6S1J04C15PXX7" localSheetId="18" hidden="1">#REF!</definedName>
    <definedName name="BExER2O72H1F9WV6S1J04C15PXX7" localSheetId="30" hidden="1">#REF!</definedName>
    <definedName name="BExER2O72H1F9WV6S1J04C15PXX7" localSheetId="4" hidden="1">#REF!</definedName>
    <definedName name="BExER2O72H1F9WV6S1J04C15PXX7" localSheetId="14" hidden="1">#REF!</definedName>
    <definedName name="BExER2O72H1F9WV6S1J04C15PXX7" localSheetId="6" hidden="1">#REF!</definedName>
    <definedName name="BExER2O72H1F9WV6S1J04C15PXX7" localSheetId="7" hidden="1">#REF!</definedName>
    <definedName name="BExER2O72H1F9WV6S1J04C15PXX7" localSheetId="8" hidden="1">#REF!</definedName>
    <definedName name="BExER2O72H1F9WV6S1J04C15PXX7" localSheetId="9" hidden="1">#REF!</definedName>
    <definedName name="BExER2O72H1F9WV6S1J04C15PXX7" localSheetId="10" hidden="1">#REF!</definedName>
    <definedName name="BExER2O72H1F9WV6S1J04C15PXX7" localSheetId="11" hidden="1">#REF!</definedName>
    <definedName name="BExER2O72H1F9WV6S1J04C15PXX7" localSheetId="12" hidden="1">#REF!</definedName>
    <definedName name="BExER2O72H1F9WV6S1J04C15PXX7" localSheetId="13" hidden="1">#REF!</definedName>
    <definedName name="BExER2O72H1F9WV6S1J04C15PXX7" localSheetId="17" hidden="1">#REF!</definedName>
    <definedName name="BExER2O72H1F9WV6S1J04C15PXX7" localSheetId="16" hidden="1">#REF!</definedName>
    <definedName name="BExER2O72H1F9WV6S1J04C15PXX7" hidden="1">#REF!</definedName>
    <definedName name="BExERIPCI7N2NW7JRL59DVT0TTSU" localSheetId="19" hidden="1">#REF!</definedName>
    <definedName name="BExERIPCI7N2NW7JRL59DVT0TTSU" localSheetId="27" hidden="1">#REF!</definedName>
    <definedName name="BExERIPCI7N2NW7JRL59DVT0TTSU" localSheetId="18" hidden="1">#REF!</definedName>
    <definedName name="BExERIPCI7N2NW7JRL59DVT0TTSU" localSheetId="30" hidden="1">#REF!</definedName>
    <definedName name="BExERIPCI7N2NW7JRL59DVT0TTSU" localSheetId="4" hidden="1">#REF!</definedName>
    <definedName name="BExERIPCI7N2NW7JRL59DVT0TTSU" localSheetId="14" hidden="1">#REF!</definedName>
    <definedName name="BExERIPCI7N2NW7JRL59DVT0TTSU" localSheetId="6" hidden="1">#REF!</definedName>
    <definedName name="BExERIPCI7N2NW7JRL59DVT0TTSU" localSheetId="7" hidden="1">#REF!</definedName>
    <definedName name="BExERIPCI7N2NW7JRL59DVT0TTSU" localSheetId="8" hidden="1">#REF!</definedName>
    <definedName name="BExERIPCI7N2NW7JRL59DVT0TTSU" localSheetId="9" hidden="1">#REF!</definedName>
    <definedName name="BExERIPCI7N2NW7JRL59DVT0TTSU" localSheetId="10" hidden="1">#REF!</definedName>
    <definedName name="BExERIPCI7N2NW7JRL59DVT0TTSU" localSheetId="11" hidden="1">#REF!</definedName>
    <definedName name="BExERIPCI7N2NW7JRL59DVT0TTSU" localSheetId="12" hidden="1">#REF!</definedName>
    <definedName name="BExERIPCI7N2NW7JRL59DVT0TTSU" localSheetId="13" hidden="1">#REF!</definedName>
    <definedName name="BExERIPCI7N2NW7JRL59DVT0TTSU" localSheetId="17" hidden="1">#REF!</definedName>
    <definedName name="BExERIPCI7N2NW7JRL59DVT0TTSU" localSheetId="16" hidden="1">#REF!</definedName>
    <definedName name="BExERIPCI7N2NW7JRL59DVT0TTSU" hidden="1">#REF!</definedName>
    <definedName name="BExERRUIKIOATPZ9U4HQ0V52RJAU" localSheetId="19" hidden="1">#REF!</definedName>
    <definedName name="BExERRUIKIOATPZ9U4HQ0V52RJAU" localSheetId="27" hidden="1">#REF!</definedName>
    <definedName name="BExERRUIKIOATPZ9U4HQ0V52RJAU" localSheetId="18" hidden="1">#REF!</definedName>
    <definedName name="BExERRUIKIOATPZ9U4HQ0V52RJAU" localSheetId="30" hidden="1">#REF!</definedName>
    <definedName name="BExERRUIKIOATPZ9U4HQ0V52RJAU" localSheetId="4" hidden="1">#REF!</definedName>
    <definedName name="BExERRUIKIOATPZ9U4HQ0V52RJAU" localSheetId="14" hidden="1">#REF!</definedName>
    <definedName name="BExERRUIKIOATPZ9U4HQ0V52RJAU" localSheetId="6" hidden="1">#REF!</definedName>
    <definedName name="BExERRUIKIOATPZ9U4HQ0V52RJAU" localSheetId="7" hidden="1">#REF!</definedName>
    <definedName name="BExERRUIKIOATPZ9U4HQ0V52RJAU" localSheetId="8" hidden="1">#REF!</definedName>
    <definedName name="BExERRUIKIOATPZ9U4HQ0V52RJAU" localSheetId="9" hidden="1">#REF!</definedName>
    <definedName name="BExERRUIKIOATPZ9U4HQ0V52RJAU" localSheetId="10" hidden="1">#REF!</definedName>
    <definedName name="BExERRUIKIOATPZ9U4HQ0V52RJAU" localSheetId="11" hidden="1">#REF!</definedName>
    <definedName name="BExERRUIKIOATPZ9U4HQ0V52RJAU" localSheetId="12" hidden="1">#REF!</definedName>
    <definedName name="BExERRUIKIOATPZ9U4HQ0V52RJAU" localSheetId="13" hidden="1">#REF!</definedName>
    <definedName name="BExERRUIKIOATPZ9U4HQ0V52RJAU" localSheetId="17" hidden="1">#REF!</definedName>
    <definedName name="BExERRUIKIOATPZ9U4HQ0V52RJAU" localSheetId="16" hidden="1">#REF!</definedName>
    <definedName name="BExERRUIKIOATPZ9U4HQ0V52RJAU" hidden="1">#REF!</definedName>
    <definedName name="BExERSANFNM1O7T65PC5MJ301YET" localSheetId="19" hidden="1">#REF!</definedName>
    <definedName name="BExERSANFNM1O7T65PC5MJ301YET" localSheetId="27" hidden="1">#REF!</definedName>
    <definedName name="BExERSANFNM1O7T65PC5MJ301YET" localSheetId="18" hidden="1">#REF!</definedName>
    <definedName name="BExERSANFNM1O7T65PC5MJ301YET" localSheetId="30" hidden="1">#REF!</definedName>
    <definedName name="BExERSANFNM1O7T65PC5MJ301YET" localSheetId="4" hidden="1">#REF!</definedName>
    <definedName name="BExERSANFNM1O7T65PC5MJ301YET" localSheetId="14" hidden="1">#REF!</definedName>
    <definedName name="BExERSANFNM1O7T65PC5MJ301YET" localSheetId="6" hidden="1">#REF!</definedName>
    <definedName name="BExERSANFNM1O7T65PC5MJ301YET" localSheetId="7" hidden="1">#REF!</definedName>
    <definedName name="BExERSANFNM1O7T65PC5MJ301YET" localSheetId="8" hidden="1">#REF!</definedName>
    <definedName name="BExERSANFNM1O7T65PC5MJ301YET" localSheetId="9" hidden="1">#REF!</definedName>
    <definedName name="BExERSANFNM1O7T65PC5MJ301YET" localSheetId="10" hidden="1">#REF!</definedName>
    <definedName name="BExERSANFNM1O7T65PC5MJ301YET" localSheetId="11" hidden="1">#REF!</definedName>
    <definedName name="BExERSANFNM1O7T65PC5MJ301YET" localSheetId="12" hidden="1">#REF!</definedName>
    <definedName name="BExERSANFNM1O7T65PC5MJ301YET" localSheetId="13" hidden="1">#REF!</definedName>
    <definedName name="BExERSANFNM1O7T65PC5MJ301YET" localSheetId="17" hidden="1">#REF!</definedName>
    <definedName name="BExERSANFNM1O7T65PC5MJ301YET" localSheetId="16" hidden="1">#REF!</definedName>
    <definedName name="BExERSANFNM1O7T65PC5MJ301YET" hidden="1">#REF!</definedName>
    <definedName name="BExERU8P606C6QQZZL55U0ZQYQF1" localSheetId="19" hidden="1">#REF!</definedName>
    <definedName name="BExERU8P606C6QQZZL55U0ZQYQF1" localSheetId="27" hidden="1">#REF!</definedName>
    <definedName name="BExERU8P606C6QQZZL55U0ZQYQF1" localSheetId="18" hidden="1">#REF!</definedName>
    <definedName name="BExERU8P606C6QQZZL55U0ZQYQF1" localSheetId="30" hidden="1">#REF!</definedName>
    <definedName name="BExERU8P606C6QQZZL55U0ZQYQF1" localSheetId="4" hidden="1">#REF!</definedName>
    <definedName name="BExERU8P606C6QQZZL55U0ZQYQF1" localSheetId="14" hidden="1">#REF!</definedName>
    <definedName name="BExERU8P606C6QQZZL55U0ZQYQF1" localSheetId="6" hidden="1">#REF!</definedName>
    <definedName name="BExERU8P606C6QQZZL55U0ZQYQF1" localSheetId="7" hidden="1">#REF!</definedName>
    <definedName name="BExERU8P606C6QQZZL55U0ZQYQF1" localSheetId="8" hidden="1">#REF!</definedName>
    <definedName name="BExERU8P606C6QQZZL55U0ZQYQF1" localSheetId="9" hidden="1">#REF!</definedName>
    <definedName name="BExERU8P606C6QQZZL55U0ZQYQF1" localSheetId="10" hidden="1">#REF!</definedName>
    <definedName name="BExERU8P606C6QQZZL55U0ZQYQF1" localSheetId="11" hidden="1">#REF!</definedName>
    <definedName name="BExERU8P606C6QQZZL55U0ZQYQF1" localSheetId="12" hidden="1">#REF!</definedName>
    <definedName name="BExERU8P606C6QQZZL55U0ZQYQF1" localSheetId="13" hidden="1">#REF!</definedName>
    <definedName name="BExERU8P606C6QQZZL55U0ZQYQF1" localSheetId="17" hidden="1">#REF!</definedName>
    <definedName name="BExERU8P606C6QQZZL55U0ZQYQF1" localSheetId="16" hidden="1">#REF!</definedName>
    <definedName name="BExERU8P606C6QQZZL55U0ZQYQF1" hidden="1">#REF!</definedName>
    <definedName name="BExERWCEBKQRYWRQLYJ4UCMMKTHG" localSheetId="19" hidden="1">#REF!</definedName>
    <definedName name="BExERWCEBKQRYWRQLYJ4UCMMKTHG" localSheetId="27" hidden="1">[10]ZZCOOM_M03_Q005!#REF!</definedName>
    <definedName name="BExERWCEBKQRYWRQLYJ4UCMMKTHG" localSheetId="18" hidden="1">#REF!</definedName>
    <definedName name="BExERWCEBKQRYWRQLYJ4UCMMKTHG" localSheetId="30" hidden="1">#REF!</definedName>
    <definedName name="BExERWCEBKQRYWRQLYJ4UCMMKTHG" localSheetId="2" hidden="1">#REF!</definedName>
    <definedName name="BExERWCEBKQRYWRQLYJ4UCMMKTHG" localSheetId="4" hidden="1">#REF!</definedName>
    <definedName name="BExERWCEBKQRYWRQLYJ4UCMMKTHG" localSheetId="14" hidden="1">#REF!</definedName>
    <definedName name="BExERWCEBKQRYWRQLYJ4UCMMKTHG" localSheetId="6" hidden="1">#REF!</definedName>
    <definedName name="BExERWCEBKQRYWRQLYJ4UCMMKTHG" localSheetId="7" hidden="1">#REF!</definedName>
    <definedName name="BExERWCEBKQRYWRQLYJ4UCMMKTHG" localSheetId="8" hidden="1">#REF!</definedName>
    <definedName name="BExERWCEBKQRYWRQLYJ4UCMMKTHG" localSheetId="9" hidden="1">#REF!</definedName>
    <definedName name="BExERWCEBKQRYWRQLYJ4UCMMKTHG" localSheetId="10" hidden="1">#REF!</definedName>
    <definedName name="BExERWCEBKQRYWRQLYJ4UCMMKTHG" localSheetId="11" hidden="1">#REF!</definedName>
    <definedName name="BExERWCEBKQRYWRQLYJ4UCMMKTHG" localSheetId="12" hidden="1">#REF!</definedName>
    <definedName name="BExERWCEBKQRYWRQLYJ4UCMMKTHG" localSheetId="13" hidden="1">#REF!</definedName>
    <definedName name="BExERWCEBKQRYWRQLYJ4UCMMKTHG" localSheetId="17" hidden="1">#REF!</definedName>
    <definedName name="BExERWCEBKQRYWRQLYJ4UCMMKTHG" localSheetId="20" hidden="1">[10]ZZCOOM_M03_Q005!#REF!</definedName>
    <definedName name="BExERWCEBKQRYWRQLYJ4UCMMKTHG" localSheetId="16" hidden="1">#REF!</definedName>
    <definedName name="BExERWCEBKQRYWRQLYJ4UCMMKTHG" hidden="1">#REF!</definedName>
    <definedName name="BExERXE1QW042A2T25RI4DVUU59O" localSheetId="19" hidden="1">#REF!</definedName>
    <definedName name="BExERXE1QW042A2T25RI4DVUU59O" localSheetId="27" hidden="1">#REF!</definedName>
    <definedName name="BExERXE1QW042A2T25RI4DVUU59O" localSheetId="18" hidden="1">#REF!</definedName>
    <definedName name="BExERXE1QW042A2T25RI4DVUU59O" localSheetId="30" hidden="1">#REF!</definedName>
    <definedName name="BExERXE1QW042A2T25RI4DVUU59O" localSheetId="4" hidden="1">#REF!</definedName>
    <definedName name="BExERXE1QW042A2T25RI4DVUU59O" localSheetId="14" hidden="1">#REF!</definedName>
    <definedName name="BExERXE1QW042A2T25RI4DVUU59O" localSheetId="6" hidden="1">#REF!</definedName>
    <definedName name="BExERXE1QW042A2T25RI4DVUU59O" localSheetId="7" hidden="1">#REF!</definedName>
    <definedName name="BExERXE1QW042A2T25RI4DVUU59O" localSheetId="8" hidden="1">#REF!</definedName>
    <definedName name="BExERXE1QW042A2T25RI4DVUU59O" localSheetId="9" hidden="1">#REF!</definedName>
    <definedName name="BExERXE1QW042A2T25RI4DVUU59O" localSheetId="10" hidden="1">#REF!</definedName>
    <definedName name="BExERXE1QW042A2T25RI4DVUU59O" localSheetId="11" hidden="1">#REF!</definedName>
    <definedName name="BExERXE1QW042A2T25RI4DVUU59O" localSheetId="12" hidden="1">#REF!</definedName>
    <definedName name="BExERXE1QW042A2T25RI4DVUU59O" localSheetId="13" hidden="1">#REF!</definedName>
    <definedName name="BExERXE1QW042A2T25RI4DVUU59O" localSheetId="17" hidden="1">#REF!</definedName>
    <definedName name="BExERXE1QW042A2T25RI4DVUU59O" localSheetId="20" hidden="1">#REF!</definedName>
    <definedName name="BExERXE1QW042A2T25RI4DVUU59O" localSheetId="16" hidden="1">#REF!</definedName>
    <definedName name="BExERXE1QW042A2T25RI4DVUU59O" hidden="1">#REF!</definedName>
    <definedName name="BExES44RHHDL3V7FLV6M20834WF1" localSheetId="19" hidden="1">#REF!</definedName>
    <definedName name="BExES44RHHDL3V7FLV6M20834WF1" localSheetId="27" hidden="1">#REF!</definedName>
    <definedName name="BExES44RHHDL3V7FLV6M20834WF1" localSheetId="18" hidden="1">#REF!</definedName>
    <definedName name="BExES44RHHDL3V7FLV6M20834WF1" localSheetId="30" hidden="1">#REF!</definedName>
    <definedName name="BExES44RHHDL3V7FLV6M20834WF1" localSheetId="4" hidden="1">#REF!</definedName>
    <definedName name="BExES44RHHDL3V7FLV6M20834WF1" localSheetId="14" hidden="1">#REF!</definedName>
    <definedName name="BExES44RHHDL3V7FLV6M20834WF1" localSheetId="6" hidden="1">#REF!</definedName>
    <definedName name="BExES44RHHDL3V7FLV6M20834WF1" localSheetId="7" hidden="1">#REF!</definedName>
    <definedName name="BExES44RHHDL3V7FLV6M20834WF1" localSheetId="8" hidden="1">#REF!</definedName>
    <definedName name="BExES44RHHDL3V7FLV6M20834WF1" localSheetId="9" hidden="1">#REF!</definedName>
    <definedName name="BExES44RHHDL3V7FLV6M20834WF1" localSheetId="10" hidden="1">#REF!</definedName>
    <definedName name="BExES44RHHDL3V7FLV6M20834WF1" localSheetId="11" hidden="1">#REF!</definedName>
    <definedName name="BExES44RHHDL3V7FLV6M20834WF1" localSheetId="12" hidden="1">#REF!</definedName>
    <definedName name="BExES44RHHDL3V7FLV6M20834WF1" localSheetId="13" hidden="1">#REF!</definedName>
    <definedName name="BExES44RHHDL3V7FLV6M20834WF1" localSheetId="17" hidden="1">#REF!</definedName>
    <definedName name="BExES44RHHDL3V7FLV6M20834WF1" localSheetId="20" hidden="1">#REF!</definedName>
    <definedName name="BExES44RHHDL3V7FLV6M20834WF1" localSheetId="16" hidden="1">#REF!</definedName>
    <definedName name="BExES44RHHDL3V7FLV6M20834WF1" hidden="1">#REF!</definedName>
    <definedName name="BExES4A7VE2X3RYYTVRLKZD4I7WU" localSheetId="19" hidden="1">#REF!</definedName>
    <definedName name="BExES4A7VE2X3RYYTVRLKZD4I7WU" localSheetId="27" hidden="1">#REF!</definedName>
    <definedName name="BExES4A7VE2X3RYYTVRLKZD4I7WU" localSheetId="18" hidden="1">#REF!</definedName>
    <definedName name="BExES4A7VE2X3RYYTVRLKZD4I7WU" localSheetId="30" hidden="1">#REF!</definedName>
    <definedName name="BExES4A7VE2X3RYYTVRLKZD4I7WU" localSheetId="4" hidden="1">#REF!</definedName>
    <definedName name="BExES4A7VE2X3RYYTVRLKZD4I7WU" localSheetId="14" hidden="1">#REF!</definedName>
    <definedName name="BExES4A7VE2X3RYYTVRLKZD4I7WU" localSheetId="6" hidden="1">#REF!</definedName>
    <definedName name="BExES4A7VE2X3RYYTVRLKZD4I7WU" localSheetId="7" hidden="1">#REF!</definedName>
    <definedName name="BExES4A7VE2X3RYYTVRLKZD4I7WU" localSheetId="8" hidden="1">#REF!</definedName>
    <definedName name="BExES4A7VE2X3RYYTVRLKZD4I7WU" localSheetId="9" hidden="1">#REF!</definedName>
    <definedName name="BExES4A7VE2X3RYYTVRLKZD4I7WU" localSheetId="10" hidden="1">#REF!</definedName>
    <definedName name="BExES4A7VE2X3RYYTVRLKZD4I7WU" localSheetId="11" hidden="1">#REF!</definedName>
    <definedName name="BExES4A7VE2X3RYYTVRLKZD4I7WU" localSheetId="12" hidden="1">#REF!</definedName>
    <definedName name="BExES4A7VE2X3RYYTVRLKZD4I7WU" localSheetId="13" hidden="1">#REF!</definedName>
    <definedName name="BExES4A7VE2X3RYYTVRLKZD4I7WU" localSheetId="17" hidden="1">#REF!</definedName>
    <definedName name="BExES4A7VE2X3RYYTVRLKZD4I7WU" localSheetId="20" hidden="1">#REF!</definedName>
    <definedName name="BExES4A7VE2X3RYYTVRLKZD4I7WU" localSheetId="16" hidden="1">#REF!</definedName>
    <definedName name="BExES4A7VE2X3RYYTVRLKZD4I7WU" hidden="1">#REF!</definedName>
    <definedName name="BExESLYUFDACMPARVY264HKBCXLX" localSheetId="19" hidden="1">#REF!</definedName>
    <definedName name="BExESLYUFDACMPARVY264HKBCXLX" localSheetId="27" hidden="1">#REF!</definedName>
    <definedName name="BExESLYUFDACMPARVY264HKBCXLX" localSheetId="18" hidden="1">#REF!</definedName>
    <definedName name="BExESLYUFDACMPARVY264HKBCXLX" localSheetId="30" hidden="1">#REF!</definedName>
    <definedName name="BExESLYUFDACMPARVY264HKBCXLX" localSheetId="4" hidden="1">#REF!</definedName>
    <definedName name="BExESLYUFDACMPARVY264HKBCXLX" localSheetId="14" hidden="1">#REF!</definedName>
    <definedName name="BExESLYUFDACMPARVY264HKBCXLX" localSheetId="6" hidden="1">#REF!</definedName>
    <definedName name="BExESLYUFDACMPARVY264HKBCXLX" localSheetId="7" hidden="1">#REF!</definedName>
    <definedName name="BExESLYUFDACMPARVY264HKBCXLX" localSheetId="8" hidden="1">#REF!</definedName>
    <definedName name="BExESLYUFDACMPARVY264HKBCXLX" localSheetId="9" hidden="1">#REF!</definedName>
    <definedName name="BExESLYUFDACMPARVY264HKBCXLX" localSheetId="10" hidden="1">#REF!</definedName>
    <definedName name="BExESLYUFDACMPARVY264HKBCXLX" localSheetId="11" hidden="1">#REF!</definedName>
    <definedName name="BExESLYUFDACMPARVY264HKBCXLX" localSheetId="12" hidden="1">#REF!</definedName>
    <definedName name="BExESLYUFDACMPARVY264HKBCXLX" localSheetId="13" hidden="1">#REF!</definedName>
    <definedName name="BExESLYUFDACMPARVY264HKBCXLX" localSheetId="17" hidden="1">#REF!</definedName>
    <definedName name="BExESLYUFDACMPARVY264HKBCXLX" localSheetId="16" hidden="1">#REF!</definedName>
    <definedName name="BExESLYUFDACMPARVY264HKBCXLX" hidden="1">#REF!</definedName>
    <definedName name="BExESMKD95A649M0WRSG6CXXP326" localSheetId="19" hidden="1">#REF!</definedName>
    <definedName name="BExESMKD95A649M0WRSG6CXXP326" localSheetId="27" hidden="1">#REF!</definedName>
    <definedName name="BExESMKD95A649M0WRSG6CXXP326" localSheetId="18" hidden="1">#REF!</definedName>
    <definedName name="BExESMKD95A649M0WRSG6CXXP326" localSheetId="30" hidden="1">#REF!</definedName>
    <definedName name="BExESMKD95A649M0WRSG6CXXP326" localSheetId="4" hidden="1">#REF!</definedName>
    <definedName name="BExESMKD95A649M0WRSG6CXXP326" localSheetId="14" hidden="1">#REF!</definedName>
    <definedName name="BExESMKD95A649M0WRSG6CXXP326" localSheetId="6" hidden="1">#REF!</definedName>
    <definedName name="BExESMKD95A649M0WRSG6CXXP326" localSheetId="7" hidden="1">#REF!</definedName>
    <definedName name="BExESMKD95A649M0WRSG6CXXP326" localSheetId="8" hidden="1">#REF!</definedName>
    <definedName name="BExESMKD95A649M0WRSG6CXXP326" localSheetId="9" hidden="1">#REF!</definedName>
    <definedName name="BExESMKD95A649M0WRSG6CXXP326" localSheetId="10" hidden="1">#REF!</definedName>
    <definedName name="BExESMKD95A649M0WRSG6CXXP326" localSheetId="11" hidden="1">#REF!</definedName>
    <definedName name="BExESMKD95A649M0WRSG6CXXP326" localSheetId="12" hidden="1">#REF!</definedName>
    <definedName name="BExESMKD95A649M0WRSG6CXXP326" localSheetId="13" hidden="1">#REF!</definedName>
    <definedName name="BExESMKD95A649M0WRSG6CXXP326" localSheetId="17" hidden="1">#REF!</definedName>
    <definedName name="BExESMKD95A649M0WRSG6CXXP326" localSheetId="16" hidden="1">#REF!</definedName>
    <definedName name="BExESMKD95A649M0WRSG6CXXP326" hidden="1">#REF!</definedName>
    <definedName name="BExESR27ZXJG5VMY4PR9D940VS7T" localSheetId="19" hidden="1">#REF!</definedName>
    <definedName name="BExESR27ZXJG5VMY4PR9D940VS7T" localSheetId="27" hidden="1">#REF!</definedName>
    <definedName name="BExESR27ZXJG5VMY4PR9D940VS7T" localSheetId="18" hidden="1">#REF!</definedName>
    <definedName name="BExESR27ZXJG5VMY4PR9D940VS7T" localSheetId="30" hidden="1">#REF!</definedName>
    <definedName name="BExESR27ZXJG5VMY4PR9D940VS7T" localSheetId="4" hidden="1">#REF!</definedName>
    <definedName name="BExESR27ZXJG5VMY4PR9D940VS7T" localSheetId="14" hidden="1">#REF!</definedName>
    <definedName name="BExESR27ZXJG5VMY4PR9D940VS7T" localSheetId="6" hidden="1">#REF!</definedName>
    <definedName name="BExESR27ZXJG5VMY4PR9D940VS7T" localSheetId="7" hidden="1">#REF!</definedName>
    <definedName name="BExESR27ZXJG5VMY4PR9D940VS7T" localSheetId="8" hidden="1">#REF!</definedName>
    <definedName name="BExESR27ZXJG5VMY4PR9D940VS7T" localSheetId="9" hidden="1">#REF!</definedName>
    <definedName name="BExESR27ZXJG5VMY4PR9D940VS7T" localSheetId="10" hidden="1">#REF!</definedName>
    <definedName name="BExESR27ZXJG5VMY4PR9D940VS7T" localSheetId="11" hidden="1">#REF!</definedName>
    <definedName name="BExESR27ZXJG5VMY4PR9D940VS7T" localSheetId="12" hidden="1">#REF!</definedName>
    <definedName name="BExESR27ZXJG5VMY4PR9D940VS7T" localSheetId="13" hidden="1">#REF!</definedName>
    <definedName name="BExESR27ZXJG5VMY4PR9D940VS7T" localSheetId="17" hidden="1">#REF!</definedName>
    <definedName name="BExESR27ZXJG5VMY4PR9D940VS7T" localSheetId="16" hidden="1">#REF!</definedName>
    <definedName name="BExESR27ZXJG5VMY4PR9D940VS7T" hidden="1">#REF!</definedName>
    <definedName name="BExESVK1YRJM6UG6FBYOF9CNX29X" localSheetId="19" hidden="1">#REF!</definedName>
    <definedName name="BExESVK1YRJM6UG6FBYOF9CNX29X" localSheetId="27" hidden="1">#REF!</definedName>
    <definedName name="BExESVK1YRJM6UG6FBYOF9CNX29X" localSheetId="18" hidden="1">#REF!</definedName>
    <definedName name="BExESVK1YRJM6UG6FBYOF9CNX29X" localSheetId="30" hidden="1">#REF!</definedName>
    <definedName name="BExESVK1YRJM6UG6FBYOF9CNX29X" localSheetId="4" hidden="1">#REF!</definedName>
    <definedName name="BExESVK1YRJM6UG6FBYOF9CNX29X" localSheetId="14" hidden="1">#REF!</definedName>
    <definedName name="BExESVK1YRJM6UG6FBYOF9CNX29X" localSheetId="6" hidden="1">#REF!</definedName>
    <definedName name="BExESVK1YRJM6UG6FBYOF9CNX29X" localSheetId="7" hidden="1">#REF!</definedName>
    <definedName name="BExESVK1YRJM6UG6FBYOF9CNX29X" localSheetId="8" hidden="1">#REF!</definedName>
    <definedName name="BExESVK1YRJM6UG6FBYOF9CNX29X" localSheetId="9" hidden="1">#REF!</definedName>
    <definedName name="BExESVK1YRJM6UG6FBYOF9CNX29X" localSheetId="10" hidden="1">#REF!</definedName>
    <definedName name="BExESVK1YRJM6UG6FBYOF9CNX29X" localSheetId="11" hidden="1">#REF!</definedName>
    <definedName name="BExESVK1YRJM6UG6FBYOF9CNX29X" localSheetId="12" hidden="1">#REF!</definedName>
    <definedName name="BExESVK1YRJM6UG6FBYOF9CNX29X" localSheetId="13" hidden="1">#REF!</definedName>
    <definedName name="BExESVK1YRJM6UG6FBYOF9CNX29X" localSheetId="17" hidden="1">#REF!</definedName>
    <definedName name="BExESVK1YRJM6UG6FBYOF9CNX29X" localSheetId="16" hidden="1">#REF!</definedName>
    <definedName name="BExESVK1YRJM6UG6FBYOF9CNX29X" hidden="1">#REF!</definedName>
    <definedName name="BExESZ03KXL8DQ2591HLR56ZML94" localSheetId="19" hidden="1">#REF!</definedName>
    <definedName name="BExESZ03KXL8DQ2591HLR56ZML94" localSheetId="27" hidden="1">#REF!</definedName>
    <definedName name="BExESZ03KXL8DQ2591HLR56ZML94" localSheetId="18" hidden="1">#REF!</definedName>
    <definedName name="BExESZ03KXL8DQ2591HLR56ZML94" localSheetId="30" hidden="1">#REF!</definedName>
    <definedName name="BExESZ03KXL8DQ2591HLR56ZML94" localSheetId="4" hidden="1">#REF!</definedName>
    <definedName name="BExESZ03KXL8DQ2591HLR56ZML94" localSheetId="14" hidden="1">#REF!</definedName>
    <definedName name="BExESZ03KXL8DQ2591HLR56ZML94" localSheetId="6" hidden="1">#REF!</definedName>
    <definedName name="BExESZ03KXL8DQ2591HLR56ZML94" localSheetId="7" hidden="1">#REF!</definedName>
    <definedName name="BExESZ03KXL8DQ2591HLR56ZML94" localSheetId="8" hidden="1">#REF!</definedName>
    <definedName name="BExESZ03KXL8DQ2591HLR56ZML94" localSheetId="9" hidden="1">#REF!</definedName>
    <definedName name="BExESZ03KXL8DQ2591HLR56ZML94" localSheetId="10" hidden="1">#REF!</definedName>
    <definedName name="BExESZ03KXL8DQ2591HLR56ZML94" localSheetId="11" hidden="1">#REF!</definedName>
    <definedName name="BExESZ03KXL8DQ2591HLR56ZML94" localSheetId="12" hidden="1">#REF!</definedName>
    <definedName name="BExESZ03KXL8DQ2591HLR56ZML94" localSheetId="13" hidden="1">#REF!</definedName>
    <definedName name="BExESZ03KXL8DQ2591HLR56ZML94" localSheetId="17" hidden="1">#REF!</definedName>
    <definedName name="BExESZ03KXL8DQ2591HLR56ZML94" localSheetId="16" hidden="1">#REF!</definedName>
    <definedName name="BExESZ03KXL8DQ2591HLR56ZML94" hidden="1">#REF!</definedName>
    <definedName name="BExESZAW5N443NRTKIP59OEI1CR6" localSheetId="19" hidden="1">#REF!</definedName>
    <definedName name="BExESZAW5N443NRTKIP59OEI1CR6" localSheetId="27" hidden="1">#REF!</definedName>
    <definedName name="BExESZAW5N443NRTKIP59OEI1CR6" localSheetId="18" hidden="1">#REF!</definedName>
    <definedName name="BExESZAW5N443NRTKIP59OEI1CR6" localSheetId="30" hidden="1">#REF!</definedName>
    <definedName name="BExESZAW5N443NRTKIP59OEI1CR6" localSheetId="4" hidden="1">#REF!</definedName>
    <definedName name="BExESZAW5N443NRTKIP59OEI1CR6" localSheetId="14" hidden="1">#REF!</definedName>
    <definedName name="BExESZAW5N443NRTKIP59OEI1CR6" localSheetId="6" hidden="1">#REF!</definedName>
    <definedName name="BExESZAW5N443NRTKIP59OEI1CR6" localSheetId="7" hidden="1">#REF!</definedName>
    <definedName name="BExESZAW5N443NRTKIP59OEI1CR6" localSheetId="8" hidden="1">#REF!</definedName>
    <definedName name="BExESZAW5N443NRTKIP59OEI1CR6" localSheetId="9" hidden="1">#REF!</definedName>
    <definedName name="BExESZAW5N443NRTKIP59OEI1CR6" localSheetId="10" hidden="1">#REF!</definedName>
    <definedName name="BExESZAW5N443NRTKIP59OEI1CR6" localSheetId="11" hidden="1">#REF!</definedName>
    <definedName name="BExESZAW5N443NRTKIP59OEI1CR6" localSheetId="12" hidden="1">#REF!</definedName>
    <definedName name="BExESZAW5N443NRTKIP59OEI1CR6" localSheetId="13" hidden="1">#REF!</definedName>
    <definedName name="BExESZAW5N443NRTKIP59OEI1CR6" localSheetId="17" hidden="1">#REF!</definedName>
    <definedName name="BExESZAW5N443NRTKIP59OEI1CR6" localSheetId="16" hidden="1">#REF!</definedName>
    <definedName name="BExESZAW5N443NRTKIP59OEI1CR6" hidden="1">#REF!</definedName>
    <definedName name="BExET3HXQ60A4O2OLKX8QNXRI6LQ" localSheetId="19" hidden="1">#REF!</definedName>
    <definedName name="BExET3HXQ60A4O2OLKX8QNXRI6LQ" localSheetId="27" hidden="1">#REF!</definedName>
    <definedName name="BExET3HXQ60A4O2OLKX8QNXRI6LQ" localSheetId="18" hidden="1">#REF!</definedName>
    <definedName name="BExET3HXQ60A4O2OLKX8QNXRI6LQ" localSheetId="30" hidden="1">#REF!</definedName>
    <definedName name="BExET3HXQ60A4O2OLKX8QNXRI6LQ" localSheetId="4" hidden="1">#REF!</definedName>
    <definedName name="BExET3HXQ60A4O2OLKX8QNXRI6LQ" localSheetId="14" hidden="1">#REF!</definedName>
    <definedName name="BExET3HXQ60A4O2OLKX8QNXRI6LQ" localSheetId="6" hidden="1">#REF!</definedName>
    <definedName name="BExET3HXQ60A4O2OLKX8QNXRI6LQ" localSheetId="7" hidden="1">#REF!</definedName>
    <definedName name="BExET3HXQ60A4O2OLKX8QNXRI6LQ" localSheetId="8" hidden="1">#REF!</definedName>
    <definedName name="BExET3HXQ60A4O2OLKX8QNXRI6LQ" localSheetId="9" hidden="1">#REF!</definedName>
    <definedName name="BExET3HXQ60A4O2OLKX8QNXRI6LQ" localSheetId="10" hidden="1">#REF!</definedName>
    <definedName name="BExET3HXQ60A4O2OLKX8QNXRI6LQ" localSheetId="11" hidden="1">#REF!</definedName>
    <definedName name="BExET3HXQ60A4O2OLKX8QNXRI6LQ" localSheetId="12" hidden="1">#REF!</definedName>
    <definedName name="BExET3HXQ60A4O2OLKX8QNXRI6LQ" localSheetId="13" hidden="1">#REF!</definedName>
    <definedName name="BExET3HXQ60A4O2OLKX8QNXRI6LQ" localSheetId="17" hidden="1">#REF!</definedName>
    <definedName name="BExET3HXQ60A4O2OLKX8QNXRI6LQ" localSheetId="16" hidden="1">#REF!</definedName>
    <definedName name="BExET3HXQ60A4O2OLKX8QNXRI6LQ" hidden="1">#REF!</definedName>
    <definedName name="BExET4EAH366GROMVVMDCSUI1018" localSheetId="19" hidden="1">#REF!</definedName>
    <definedName name="BExET4EAH366GROMVVMDCSUI1018" localSheetId="27" hidden="1">#REF!</definedName>
    <definedName name="BExET4EAH366GROMVVMDCSUI1018" localSheetId="18" hidden="1">#REF!</definedName>
    <definedName name="BExET4EAH366GROMVVMDCSUI1018" localSheetId="30" hidden="1">#REF!</definedName>
    <definedName name="BExET4EAH366GROMVVMDCSUI1018" localSheetId="4" hidden="1">#REF!</definedName>
    <definedName name="BExET4EAH366GROMVVMDCSUI1018" localSheetId="14" hidden="1">#REF!</definedName>
    <definedName name="BExET4EAH366GROMVVMDCSUI1018" localSheetId="6" hidden="1">#REF!</definedName>
    <definedName name="BExET4EAH366GROMVVMDCSUI1018" localSheetId="7" hidden="1">#REF!</definedName>
    <definedName name="BExET4EAH366GROMVVMDCSUI1018" localSheetId="8" hidden="1">#REF!</definedName>
    <definedName name="BExET4EAH366GROMVVMDCSUI1018" localSheetId="9" hidden="1">#REF!</definedName>
    <definedName name="BExET4EAH366GROMVVMDCSUI1018" localSheetId="10" hidden="1">#REF!</definedName>
    <definedName name="BExET4EAH366GROMVVMDCSUI1018" localSheetId="11" hidden="1">#REF!</definedName>
    <definedName name="BExET4EAH366GROMVVMDCSUI1018" localSheetId="12" hidden="1">#REF!</definedName>
    <definedName name="BExET4EAH366GROMVVMDCSUI1018" localSheetId="13" hidden="1">#REF!</definedName>
    <definedName name="BExET4EAH366GROMVVMDCSUI1018" localSheetId="17" hidden="1">#REF!</definedName>
    <definedName name="BExET4EAH366GROMVVMDCSUI1018" localSheetId="16" hidden="1">#REF!</definedName>
    <definedName name="BExET4EAH366GROMVVMDCSUI1018" hidden="1">#REF!</definedName>
    <definedName name="BExETA3B1FCIOA80H94K90FWXQKE" localSheetId="19" hidden="1">#REF!</definedName>
    <definedName name="BExETA3B1FCIOA80H94K90FWXQKE" localSheetId="27" hidden="1">#REF!</definedName>
    <definedName name="BExETA3B1FCIOA80H94K90FWXQKE" localSheetId="18" hidden="1">#REF!</definedName>
    <definedName name="BExETA3B1FCIOA80H94K90FWXQKE" localSheetId="30" hidden="1">#REF!</definedName>
    <definedName name="BExETA3B1FCIOA80H94K90FWXQKE" localSheetId="4" hidden="1">#REF!</definedName>
    <definedName name="BExETA3B1FCIOA80H94K90FWXQKE" localSheetId="14" hidden="1">#REF!</definedName>
    <definedName name="BExETA3B1FCIOA80H94K90FWXQKE" localSheetId="6" hidden="1">#REF!</definedName>
    <definedName name="BExETA3B1FCIOA80H94K90FWXQKE" localSheetId="7" hidden="1">#REF!</definedName>
    <definedName name="BExETA3B1FCIOA80H94K90FWXQKE" localSheetId="8" hidden="1">#REF!</definedName>
    <definedName name="BExETA3B1FCIOA80H94K90FWXQKE" localSheetId="9" hidden="1">#REF!</definedName>
    <definedName name="BExETA3B1FCIOA80H94K90FWXQKE" localSheetId="10" hidden="1">#REF!</definedName>
    <definedName name="BExETA3B1FCIOA80H94K90FWXQKE" localSheetId="11" hidden="1">#REF!</definedName>
    <definedName name="BExETA3B1FCIOA80H94K90FWXQKE" localSheetId="12" hidden="1">#REF!</definedName>
    <definedName name="BExETA3B1FCIOA80H94K90FWXQKE" localSheetId="13" hidden="1">#REF!</definedName>
    <definedName name="BExETA3B1FCIOA80H94K90FWXQKE" localSheetId="17" hidden="1">#REF!</definedName>
    <definedName name="BExETA3B1FCIOA80H94K90FWXQKE" localSheetId="16" hidden="1">#REF!</definedName>
    <definedName name="BExETA3B1FCIOA80H94K90FWXQKE" hidden="1">#REF!</definedName>
    <definedName name="BExETAZOYT4CJIT8RRKC9F2HJG1D" localSheetId="19" hidden="1">#REF!</definedName>
    <definedName name="BExETAZOYT4CJIT8RRKC9F2HJG1D" localSheetId="27" hidden="1">#REF!</definedName>
    <definedName name="BExETAZOYT4CJIT8RRKC9F2HJG1D" localSheetId="18" hidden="1">#REF!</definedName>
    <definedName name="BExETAZOYT4CJIT8RRKC9F2HJG1D" localSheetId="30" hidden="1">#REF!</definedName>
    <definedName name="BExETAZOYT4CJIT8RRKC9F2HJG1D" localSheetId="4" hidden="1">#REF!</definedName>
    <definedName name="BExETAZOYT4CJIT8RRKC9F2HJG1D" localSheetId="14" hidden="1">#REF!</definedName>
    <definedName name="BExETAZOYT4CJIT8RRKC9F2HJG1D" localSheetId="6" hidden="1">#REF!</definedName>
    <definedName name="BExETAZOYT4CJIT8RRKC9F2HJG1D" localSheetId="7" hidden="1">#REF!</definedName>
    <definedName name="BExETAZOYT4CJIT8RRKC9F2HJG1D" localSheetId="8" hidden="1">#REF!</definedName>
    <definedName name="BExETAZOYT4CJIT8RRKC9F2HJG1D" localSheetId="9" hidden="1">#REF!</definedName>
    <definedName name="BExETAZOYT4CJIT8RRKC9F2HJG1D" localSheetId="10" hidden="1">#REF!</definedName>
    <definedName name="BExETAZOYT4CJIT8RRKC9F2HJG1D" localSheetId="11" hidden="1">#REF!</definedName>
    <definedName name="BExETAZOYT4CJIT8RRKC9F2HJG1D" localSheetId="12" hidden="1">#REF!</definedName>
    <definedName name="BExETAZOYT4CJIT8RRKC9F2HJG1D" localSheetId="13" hidden="1">#REF!</definedName>
    <definedName name="BExETAZOYT4CJIT8RRKC9F2HJG1D" localSheetId="17" hidden="1">#REF!</definedName>
    <definedName name="BExETAZOYT4CJIT8RRKC9F2HJG1D" localSheetId="16" hidden="1">#REF!</definedName>
    <definedName name="BExETAZOYT4CJIT8RRKC9F2HJG1D" hidden="1">#REF!</definedName>
    <definedName name="BExETB55BNG40G9YOI2H6UHIR9WU" localSheetId="19" hidden="1">#REF!</definedName>
    <definedName name="BExETB55BNG40G9YOI2H6UHIR9WU" localSheetId="27" hidden="1">#REF!</definedName>
    <definedName name="BExETB55BNG40G9YOI2H6UHIR9WU" localSheetId="18" hidden="1">#REF!</definedName>
    <definedName name="BExETB55BNG40G9YOI2H6UHIR9WU" localSheetId="30" hidden="1">#REF!</definedName>
    <definedName name="BExETB55BNG40G9YOI2H6UHIR9WU" localSheetId="4" hidden="1">#REF!</definedName>
    <definedName name="BExETB55BNG40G9YOI2H6UHIR9WU" localSheetId="14" hidden="1">#REF!</definedName>
    <definedName name="BExETB55BNG40G9YOI2H6UHIR9WU" localSheetId="6" hidden="1">#REF!</definedName>
    <definedName name="BExETB55BNG40G9YOI2H6UHIR9WU" localSheetId="7" hidden="1">#REF!</definedName>
    <definedName name="BExETB55BNG40G9YOI2H6UHIR9WU" localSheetId="8" hidden="1">#REF!</definedName>
    <definedName name="BExETB55BNG40G9YOI2H6UHIR9WU" localSheetId="9" hidden="1">#REF!</definedName>
    <definedName name="BExETB55BNG40G9YOI2H6UHIR9WU" localSheetId="10" hidden="1">#REF!</definedName>
    <definedName name="BExETB55BNG40G9YOI2H6UHIR9WU" localSheetId="11" hidden="1">#REF!</definedName>
    <definedName name="BExETB55BNG40G9YOI2H6UHIR9WU" localSheetId="12" hidden="1">#REF!</definedName>
    <definedName name="BExETB55BNG40G9YOI2H6UHIR9WU" localSheetId="13" hidden="1">#REF!</definedName>
    <definedName name="BExETB55BNG40G9YOI2H6UHIR9WU" localSheetId="17" hidden="1">#REF!</definedName>
    <definedName name="BExETB55BNG40G9YOI2H6UHIR9WU" localSheetId="16" hidden="1">#REF!</definedName>
    <definedName name="BExETB55BNG40G9YOI2H6UHIR9WU" hidden="1">#REF!</definedName>
    <definedName name="BExETF6QD5A9GEINE1KZRRC2LXWM" localSheetId="19" hidden="1">#REF!</definedName>
    <definedName name="BExETF6QD5A9GEINE1KZRRC2LXWM" localSheetId="27" hidden="1">#REF!</definedName>
    <definedName name="BExETF6QD5A9GEINE1KZRRC2LXWM" localSheetId="18" hidden="1">#REF!</definedName>
    <definedName name="BExETF6QD5A9GEINE1KZRRC2LXWM" localSheetId="30" hidden="1">#REF!</definedName>
    <definedName name="BExETF6QD5A9GEINE1KZRRC2LXWM" localSheetId="4" hidden="1">#REF!</definedName>
    <definedName name="BExETF6QD5A9GEINE1KZRRC2LXWM" localSheetId="14" hidden="1">#REF!</definedName>
    <definedName name="BExETF6QD5A9GEINE1KZRRC2LXWM" localSheetId="6" hidden="1">#REF!</definedName>
    <definedName name="BExETF6QD5A9GEINE1KZRRC2LXWM" localSheetId="7" hidden="1">#REF!</definedName>
    <definedName name="BExETF6QD5A9GEINE1KZRRC2LXWM" localSheetId="8" hidden="1">#REF!</definedName>
    <definedName name="BExETF6QD5A9GEINE1KZRRC2LXWM" localSheetId="9" hidden="1">#REF!</definedName>
    <definedName name="BExETF6QD5A9GEINE1KZRRC2LXWM" localSheetId="10" hidden="1">#REF!</definedName>
    <definedName name="BExETF6QD5A9GEINE1KZRRC2LXWM" localSheetId="11" hidden="1">#REF!</definedName>
    <definedName name="BExETF6QD5A9GEINE1KZRRC2LXWM" localSheetId="12" hidden="1">#REF!</definedName>
    <definedName name="BExETF6QD5A9GEINE1KZRRC2LXWM" localSheetId="13" hidden="1">#REF!</definedName>
    <definedName name="BExETF6QD5A9GEINE1KZRRC2LXWM" localSheetId="17" hidden="1">#REF!</definedName>
    <definedName name="BExETF6QD5A9GEINE1KZRRC2LXWM" localSheetId="16" hidden="1">#REF!</definedName>
    <definedName name="BExETF6QD5A9GEINE1KZRRC2LXWM" hidden="1">#REF!</definedName>
    <definedName name="BExETQ9XRXLUACN82805SPSPNKHI" localSheetId="19" hidden="1">#REF!</definedName>
    <definedName name="BExETQ9XRXLUACN82805SPSPNKHI" localSheetId="27" hidden="1">#REF!</definedName>
    <definedName name="BExETQ9XRXLUACN82805SPSPNKHI" localSheetId="18" hidden="1">#REF!</definedName>
    <definedName name="BExETQ9XRXLUACN82805SPSPNKHI" localSheetId="30" hidden="1">#REF!</definedName>
    <definedName name="BExETQ9XRXLUACN82805SPSPNKHI" localSheetId="4" hidden="1">#REF!</definedName>
    <definedName name="BExETQ9XRXLUACN82805SPSPNKHI" localSheetId="14" hidden="1">#REF!</definedName>
    <definedName name="BExETQ9XRXLUACN82805SPSPNKHI" localSheetId="6" hidden="1">#REF!</definedName>
    <definedName name="BExETQ9XRXLUACN82805SPSPNKHI" localSheetId="7" hidden="1">#REF!</definedName>
    <definedName name="BExETQ9XRXLUACN82805SPSPNKHI" localSheetId="8" hidden="1">#REF!</definedName>
    <definedName name="BExETQ9XRXLUACN82805SPSPNKHI" localSheetId="9" hidden="1">#REF!</definedName>
    <definedName name="BExETQ9XRXLUACN82805SPSPNKHI" localSheetId="10" hidden="1">#REF!</definedName>
    <definedName name="BExETQ9XRXLUACN82805SPSPNKHI" localSheetId="11" hidden="1">#REF!</definedName>
    <definedName name="BExETQ9XRXLUACN82805SPSPNKHI" localSheetId="12" hidden="1">#REF!</definedName>
    <definedName name="BExETQ9XRXLUACN82805SPSPNKHI" localSheetId="13" hidden="1">#REF!</definedName>
    <definedName name="BExETQ9XRXLUACN82805SPSPNKHI" localSheetId="17" hidden="1">#REF!</definedName>
    <definedName name="BExETQ9XRXLUACN82805SPSPNKHI" localSheetId="16" hidden="1">#REF!</definedName>
    <definedName name="BExETQ9XRXLUACN82805SPSPNKHI" hidden="1">#REF!</definedName>
    <definedName name="BExETR0YRMOR63E6DHLEHV9QVVON" localSheetId="19" hidden="1">#REF!</definedName>
    <definedName name="BExETR0YRMOR63E6DHLEHV9QVVON" localSheetId="27" hidden="1">#REF!</definedName>
    <definedName name="BExETR0YRMOR63E6DHLEHV9QVVON" localSheetId="18" hidden="1">#REF!</definedName>
    <definedName name="BExETR0YRMOR63E6DHLEHV9QVVON" localSheetId="30" hidden="1">#REF!</definedName>
    <definedName name="BExETR0YRMOR63E6DHLEHV9QVVON" localSheetId="4" hidden="1">#REF!</definedName>
    <definedName name="BExETR0YRMOR63E6DHLEHV9QVVON" localSheetId="14" hidden="1">#REF!</definedName>
    <definedName name="BExETR0YRMOR63E6DHLEHV9QVVON" localSheetId="6" hidden="1">#REF!</definedName>
    <definedName name="BExETR0YRMOR63E6DHLEHV9QVVON" localSheetId="7" hidden="1">#REF!</definedName>
    <definedName name="BExETR0YRMOR63E6DHLEHV9QVVON" localSheetId="8" hidden="1">#REF!</definedName>
    <definedName name="BExETR0YRMOR63E6DHLEHV9QVVON" localSheetId="9" hidden="1">#REF!</definedName>
    <definedName name="BExETR0YRMOR63E6DHLEHV9QVVON" localSheetId="10" hidden="1">#REF!</definedName>
    <definedName name="BExETR0YRMOR63E6DHLEHV9QVVON" localSheetId="11" hidden="1">#REF!</definedName>
    <definedName name="BExETR0YRMOR63E6DHLEHV9QVVON" localSheetId="12" hidden="1">#REF!</definedName>
    <definedName name="BExETR0YRMOR63E6DHLEHV9QVVON" localSheetId="13" hidden="1">#REF!</definedName>
    <definedName name="BExETR0YRMOR63E6DHLEHV9QVVON" localSheetId="17" hidden="1">#REF!</definedName>
    <definedName name="BExETR0YRMOR63E6DHLEHV9QVVON" localSheetId="16" hidden="1">#REF!</definedName>
    <definedName name="BExETR0YRMOR63E6DHLEHV9QVVON" hidden="1">#REF!</definedName>
    <definedName name="BExETVO51BGF7GGNGB21UD7OIF15" localSheetId="19" hidden="1">#REF!</definedName>
    <definedName name="BExETVO51BGF7GGNGB21UD7OIF15" localSheetId="27" hidden="1">#REF!</definedName>
    <definedName name="BExETVO51BGF7GGNGB21UD7OIF15" localSheetId="18" hidden="1">#REF!</definedName>
    <definedName name="BExETVO51BGF7GGNGB21UD7OIF15" localSheetId="30" hidden="1">#REF!</definedName>
    <definedName name="BExETVO51BGF7GGNGB21UD7OIF15" localSheetId="4" hidden="1">#REF!</definedName>
    <definedName name="BExETVO51BGF7GGNGB21UD7OIF15" localSheetId="14" hidden="1">#REF!</definedName>
    <definedName name="BExETVO51BGF7GGNGB21UD7OIF15" localSheetId="6" hidden="1">#REF!</definedName>
    <definedName name="BExETVO51BGF7GGNGB21UD7OIF15" localSheetId="7" hidden="1">#REF!</definedName>
    <definedName name="BExETVO51BGF7GGNGB21UD7OIF15" localSheetId="8" hidden="1">#REF!</definedName>
    <definedName name="BExETVO51BGF7GGNGB21UD7OIF15" localSheetId="9" hidden="1">#REF!</definedName>
    <definedName name="BExETVO51BGF7GGNGB21UD7OIF15" localSheetId="10" hidden="1">#REF!</definedName>
    <definedName name="BExETVO51BGF7GGNGB21UD7OIF15" localSheetId="11" hidden="1">#REF!</definedName>
    <definedName name="BExETVO51BGF7GGNGB21UD7OIF15" localSheetId="12" hidden="1">#REF!</definedName>
    <definedName name="BExETVO51BGF7GGNGB21UD7OIF15" localSheetId="13" hidden="1">#REF!</definedName>
    <definedName name="BExETVO51BGF7GGNGB21UD7OIF15" localSheetId="17" hidden="1">#REF!</definedName>
    <definedName name="BExETVO51BGF7GGNGB21UD7OIF15" localSheetId="16" hidden="1">#REF!</definedName>
    <definedName name="BExETVO51BGF7GGNGB21UD7OIF15" hidden="1">#REF!</definedName>
    <definedName name="BExETVTGY38YXYYF7N73OYN6FYY3" localSheetId="19" hidden="1">#REF!</definedName>
    <definedName name="BExETVTGY38YXYYF7N73OYN6FYY3" localSheetId="27" hidden="1">#REF!</definedName>
    <definedName name="BExETVTGY38YXYYF7N73OYN6FYY3" localSheetId="18" hidden="1">#REF!</definedName>
    <definedName name="BExETVTGY38YXYYF7N73OYN6FYY3" localSheetId="30" hidden="1">#REF!</definedName>
    <definedName name="BExETVTGY38YXYYF7N73OYN6FYY3" localSheetId="4" hidden="1">#REF!</definedName>
    <definedName name="BExETVTGY38YXYYF7N73OYN6FYY3" localSheetId="14" hidden="1">#REF!</definedName>
    <definedName name="BExETVTGY38YXYYF7N73OYN6FYY3" localSheetId="6" hidden="1">#REF!</definedName>
    <definedName name="BExETVTGY38YXYYF7N73OYN6FYY3" localSheetId="7" hidden="1">#REF!</definedName>
    <definedName name="BExETVTGY38YXYYF7N73OYN6FYY3" localSheetId="8" hidden="1">#REF!</definedName>
    <definedName name="BExETVTGY38YXYYF7N73OYN6FYY3" localSheetId="9" hidden="1">#REF!</definedName>
    <definedName name="BExETVTGY38YXYYF7N73OYN6FYY3" localSheetId="10" hidden="1">#REF!</definedName>
    <definedName name="BExETVTGY38YXYYF7N73OYN6FYY3" localSheetId="11" hidden="1">#REF!</definedName>
    <definedName name="BExETVTGY38YXYYF7N73OYN6FYY3" localSheetId="12" hidden="1">#REF!</definedName>
    <definedName name="BExETVTGY38YXYYF7N73OYN6FYY3" localSheetId="13" hidden="1">#REF!</definedName>
    <definedName name="BExETVTGY38YXYYF7N73OYN6FYY3" localSheetId="17" hidden="1">#REF!</definedName>
    <definedName name="BExETVTGY38YXYYF7N73OYN6FYY3" localSheetId="16" hidden="1">#REF!</definedName>
    <definedName name="BExETVTGY38YXYYF7N73OYN6FYY3" hidden="1">#REF!</definedName>
    <definedName name="BExETVTH8RADW05P2XUUV7V44TWW" localSheetId="19" hidden="1">#REF!</definedName>
    <definedName name="BExETVTH8RADW05P2XUUV7V44TWW" localSheetId="27" hidden="1">#REF!</definedName>
    <definedName name="BExETVTH8RADW05P2XUUV7V44TWW" localSheetId="18" hidden="1">#REF!</definedName>
    <definedName name="BExETVTH8RADW05P2XUUV7V44TWW" localSheetId="30" hidden="1">#REF!</definedName>
    <definedName name="BExETVTH8RADW05P2XUUV7V44TWW" localSheetId="4" hidden="1">#REF!</definedName>
    <definedName name="BExETVTH8RADW05P2XUUV7V44TWW" localSheetId="14" hidden="1">#REF!</definedName>
    <definedName name="BExETVTH8RADW05P2XUUV7V44TWW" localSheetId="6" hidden="1">#REF!</definedName>
    <definedName name="BExETVTH8RADW05P2XUUV7V44TWW" localSheetId="7" hidden="1">#REF!</definedName>
    <definedName name="BExETVTH8RADW05P2XUUV7V44TWW" localSheetId="8" hidden="1">#REF!</definedName>
    <definedName name="BExETVTH8RADW05P2XUUV7V44TWW" localSheetId="9" hidden="1">#REF!</definedName>
    <definedName name="BExETVTH8RADW05P2XUUV7V44TWW" localSheetId="10" hidden="1">#REF!</definedName>
    <definedName name="BExETVTH8RADW05P2XUUV7V44TWW" localSheetId="11" hidden="1">#REF!</definedName>
    <definedName name="BExETVTH8RADW05P2XUUV7V44TWW" localSheetId="12" hidden="1">#REF!</definedName>
    <definedName name="BExETVTH8RADW05P2XUUV7V44TWW" localSheetId="13" hidden="1">#REF!</definedName>
    <definedName name="BExETVTH8RADW05P2XUUV7V44TWW" localSheetId="17" hidden="1">#REF!</definedName>
    <definedName name="BExETVTH8RADW05P2XUUV7V44TWW" localSheetId="16" hidden="1">#REF!</definedName>
    <definedName name="BExETVTH8RADW05P2XUUV7V44TWW" hidden="1">#REF!</definedName>
    <definedName name="BExETW9PYUAV5QY6A4VCYZRIOUX4" localSheetId="19" hidden="1">#REF!</definedName>
    <definedName name="BExETW9PYUAV5QY6A4VCYZRIOUX4" localSheetId="27" hidden="1">#REF!</definedName>
    <definedName name="BExETW9PYUAV5QY6A4VCYZRIOUX4" localSheetId="18" hidden="1">#REF!</definedName>
    <definedName name="BExETW9PYUAV5QY6A4VCYZRIOUX4" localSheetId="30" hidden="1">#REF!</definedName>
    <definedName name="BExETW9PYUAV5QY6A4VCYZRIOUX4" localSheetId="4" hidden="1">#REF!</definedName>
    <definedName name="BExETW9PYUAV5QY6A4VCYZRIOUX4" localSheetId="14" hidden="1">#REF!</definedName>
    <definedName name="BExETW9PYUAV5QY6A4VCYZRIOUX4" localSheetId="6" hidden="1">#REF!</definedName>
    <definedName name="BExETW9PYUAV5QY6A4VCYZRIOUX4" localSheetId="7" hidden="1">#REF!</definedName>
    <definedName name="BExETW9PYUAV5QY6A4VCYZRIOUX4" localSheetId="8" hidden="1">#REF!</definedName>
    <definedName name="BExETW9PYUAV5QY6A4VCYZRIOUX4" localSheetId="9" hidden="1">#REF!</definedName>
    <definedName name="BExETW9PYUAV5QY6A4VCYZRIOUX4" localSheetId="10" hidden="1">#REF!</definedName>
    <definedName name="BExETW9PYUAV5QY6A4VCYZRIOUX4" localSheetId="11" hidden="1">#REF!</definedName>
    <definedName name="BExETW9PYUAV5QY6A4VCYZRIOUX4" localSheetId="12" hidden="1">#REF!</definedName>
    <definedName name="BExETW9PYUAV5QY6A4VCYZRIOUX4" localSheetId="13" hidden="1">#REF!</definedName>
    <definedName name="BExETW9PYUAV5QY6A4VCYZRIOUX4" localSheetId="17" hidden="1">#REF!</definedName>
    <definedName name="BExETW9PYUAV5QY6A4VCYZRIOUX4" localSheetId="16" hidden="1">#REF!</definedName>
    <definedName name="BExETW9PYUAV5QY6A4VCYZRIOUX4" hidden="1">#REF!</definedName>
    <definedName name="BExEUGNELLVZ7K2PYWP2TG8T65XQ" localSheetId="19" hidden="1">#REF!</definedName>
    <definedName name="BExEUGNELLVZ7K2PYWP2TG8T65XQ" localSheetId="27" hidden="1">#REF!</definedName>
    <definedName name="BExEUGNELLVZ7K2PYWP2TG8T65XQ" localSheetId="18" hidden="1">#REF!</definedName>
    <definedName name="BExEUGNELLVZ7K2PYWP2TG8T65XQ" localSheetId="30" hidden="1">#REF!</definedName>
    <definedName name="BExEUGNELLVZ7K2PYWP2TG8T65XQ" localSheetId="4" hidden="1">#REF!</definedName>
    <definedName name="BExEUGNELLVZ7K2PYWP2TG8T65XQ" localSheetId="14" hidden="1">#REF!</definedName>
    <definedName name="BExEUGNELLVZ7K2PYWP2TG8T65XQ" localSheetId="6" hidden="1">#REF!</definedName>
    <definedName name="BExEUGNELLVZ7K2PYWP2TG8T65XQ" localSheetId="7" hidden="1">#REF!</definedName>
    <definedName name="BExEUGNELLVZ7K2PYWP2TG8T65XQ" localSheetId="8" hidden="1">#REF!</definedName>
    <definedName name="BExEUGNELLVZ7K2PYWP2TG8T65XQ" localSheetId="9" hidden="1">#REF!</definedName>
    <definedName name="BExEUGNELLVZ7K2PYWP2TG8T65XQ" localSheetId="10" hidden="1">#REF!</definedName>
    <definedName name="BExEUGNELLVZ7K2PYWP2TG8T65XQ" localSheetId="11" hidden="1">#REF!</definedName>
    <definedName name="BExEUGNELLVZ7K2PYWP2TG8T65XQ" localSheetId="12" hidden="1">#REF!</definedName>
    <definedName name="BExEUGNELLVZ7K2PYWP2TG8T65XQ" localSheetId="13" hidden="1">#REF!</definedName>
    <definedName name="BExEUGNELLVZ7K2PYWP2TG8T65XQ" localSheetId="17" hidden="1">#REF!</definedName>
    <definedName name="BExEUGNELLVZ7K2PYWP2TG8T65XQ" localSheetId="16" hidden="1">#REF!</definedName>
    <definedName name="BExEUGNELLVZ7K2PYWP2TG8T65XQ" hidden="1">#REF!</definedName>
    <definedName name="BExEUHUG1NGJGB6F1UH5IKFZ9B9M" localSheetId="19" hidden="1">#REF!</definedName>
    <definedName name="BExEUHUG1NGJGB6F1UH5IKFZ9B9M" localSheetId="27" hidden="1">#REF!</definedName>
    <definedName name="BExEUHUG1NGJGB6F1UH5IKFZ9B9M" localSheetId="18" hidden="1">#REF!</definedName>
    <definedName name="BExEUHUG1NGJGB6F1UH5IKFZ9B9M" localSheetId="30" hidden="1">#REF!</definedName>
    <definedName name="BExEUHUG1NGJGB6F1UH5IKFZ9B9M" localSheetId="4" hidden="1">#REF!</definedName>
    <definedName name="BExEUHUG1NGJGB6F1UH5IKFZ9B9M" localSheetId="14" hidden="1">#REF!</definedName>
    <definedName name="BExEUHUG1NGJGB6F1UH5IKFZ9B9M" localSheetId="6" hidden="1">#REF!</definedName>
    <definedName name="BExEUHUG1NGJGB6F1UH5IKFZ9B9M" localSheetId="7" hidden="1">#REF!</definedName>
    <definedName name="BExEUHUG1NGJGB6F1UH5IKFZ9B9M" localSheetId="8" hidden="1">#REF!</definedName>
    <definedName name="BExEUHUG1NGJGB6F1UH5IKFZ9B9M" localSheetId="9" hidden="1">#REF!</definedName>
    <definedName name="BExEUHUG1NGJGB6F1UH5IKFZ9B9M" localSheetId="10" hidden="1">#REF!</definedName>
    <definedName name="BExEUHUG1NGJGB6F1UH5IKFZ9B9M" localSheetId="11" hidden="1">#REF!</definedName>
    <definedName name="BExEUHUG1NGJGB6F1UH5IKFZ9B9M" localSheetId="12" hidden="1">#REF!</definedName>
    <definedName name="BExEUHUG1NGJGB6F1UH5IKFZ9B9M" localSheetId="13" hidden="1">#REF!</definedName>
    <definedName name="BExEUHUG1NGJGB6F1UH5IKFZ9B9M" localSheetId="17" hidden="1">#REF!</definedName>
    <definedName name="BExEUHUG1NGJGB6F1UH5IKFZ9B9M" localSheetId="16" hidden="1">#REF!</definedName>
    <definedName name="BExEUHUG1NGJGB6F1UH5IKFZ9B9M" hidden="1">#REF!</definedName>
    <definedName name="BExEUNE4T242Y59C6MS28MXEUGCP" localSheetId="19" hidden="1">#REF!</definedName>
    <definedName name="BExEUNE4T242Y59C6MS28MXEUGCP" localSheetId="27" hidden="1">#REF!</definedName>
    <definedName name="BExEUNE4T242Y59C6MS28MXEUGCP" localSheetId="18" hidden="1">#REF!</definedName>
    <definedName name="BExEUNE4T242Y59C6MS28MXEUGCP" localSheetId="30" hidden="1">#REF!</definedName>
    <definedName name="BExEUNE4T242Y59C6MS28MXEUGCP" localSheetId="4" hidden="1">#REF!</definedName>
    <definedName name="BExEUNE4T242Y59C6MS28MXEUGCP" localSheetId="14" hidden="1">#REF!</definedName>
    <definedName name="BExEUNE4T242Y59C6MS28MXEUGCP" localSheetId="6" hidden="1">#REF!</definedName>
    <definedName name="BExEUNE4T242Y59C6MS28MXEUGCP" localSheetId="7" hidden="1">#REF!</definedName>
    <definedName name="BExEUNE4T242Y59C6MS28MXEUGCP" localSheetId="8" hidden="1">#REF!</definedName>
    <definedName name="BExEUNE4T242Y59C6MS28MXEUGCP" localSheetId="9" hidden="1">#REF!</definedName>
    <definedName name="BExEUNE4T242Y59C6MS28MXEUGCP" localSheetId="10" hidden="1">#REF!</definedName>
    <definedName name="BExEUNE4T242Y59C6MS28MXEUGCP" localSheetId="11" hidden="1">#REF!</definedName>
    <definedName name="BExEUNE4T242Y59C6MS28MXEUGCP" localSheetId="12" hidden="1">#REF!</definedName>
    <definedName name="BExEUNE4T242Y59C6MS28MXEUGCP" localSheetId="13" hidden="1">#REF!</definedName>
    <definedName name="BExEUNE4T242Y59C6MS28MXEUGCP" localSheetId="17" hidden="1">#REF!</definedName>
    <definedName name="BExEUNE4T242Y59C6MS28MXEUGCP" localSheetId="16" hidden="1">#REF!</definedName>
    <definedName name="BExEUNE4T242Y59C6MS28MXEUGCP" hidden="1">#REF!</definedName>
    <definedName name="BExEUNU7FYVTR4DD1D31SS7PNXX2" localSheetId="19" hidden="1">#REF!</definedName>
    <definedName name="BExEUNU7FYVTR4DD1D31SS7PNXX2" localSheetId="27" hidden="1">#REF!</definedName>
    <definedName name="BExEUNU7FYVTR4DD1D31SS7PNXX2" localSheetId="18" hidden="1">#REF!</definedName>
    <definedName name="BExEUNU7FYVTR4DD1D31SS7PNXX2" localSheetId="30" hidden="1">#REF!</definedName>
    <definedName name="BExEUNU7FYVTR4DD1D31SS7PNXX2" localSheetId="4" hidden="1">#REF!</definedName>
    <definedName name="BExEUNU7FYVTR4DD1D31SS7PNXX2" localSheetId="14" hidden="1">#REF!</definedName>
    <definedName name="BExEUNU7FYVTR4DD1D31SS7PNXX2" localSheetId="6" hidden="1">#REF!</definedName>
    <definedName name="BExEUNU7FYVTR4DD1D31SS7PNXX2" localSheetId="7" hidden="1">#REF!</definedName>
    <definedName name="BExEUNU7FYVTR4DD1D31SS7PNXX2" localSheetId="8" hidden="1">#REF!</definedName>
    <definedName name="BExEUNU7FYVTR4DD1D31SS7PNXX2" localSheetId="9" hidden="1">#REF!</definedName>
    <definedName name="BExEUNU7FYVTR4DD1D31SS7PNXX2" localSheetId="10" hidden="1">#REF!</definedName>
    <definedName name="BExEUNU7FYVTR4DD1D31SS7PNXX2" localSheetId="11" hidden="1">#REF!</definedName>
    <definedName name="BExEUNU7FYVTR4DD1D31SS7PNXX2" localSheetId="12" hidden="1">#REF!</definedName>
    <definedName name="BExEUNU7FYVTR4DD1D31SS7PNXX2" localSheetId="13" hidden="1">#REF!</definedName>
    <definedName name="BExEUNU7FYVTR4DD1D31SS7PNXX2" localSheetId="17" hidden="1">#REF!</definedName>
    <definedName name="BExEUNU7FYVTR4DD1D31SS7PNXX2" localSheetId="16" hidden="1">#REF!</definedName>
    <definedName name="BExEUNU7FYVTR4DD1D31SS7PNXX2" hidden="1">#REF!</definedName>
    <definedName name="BExEUOAHB0OT3BACAHNZ3B905C0P" localSheetId="19" hidden="1">#REF!</definedName>
    <definedName name="BExEUOAHB0OT3BACAHNZ3B905C0P" localSheetId="18" hidden="1">#REF!</definedName>
    <definedName name="BExEUOAHB0OT3BACAHNZ3B905C0P" localSheetId="8" hidden="1">#REF!</definedName>
    <definedName name="BExEUOAHB0OT3BACAHNZ3B905C0P" localSheetId="12" hidden="1">#REF!</definedName>
    <definedName name="BExEUOAHB0OT3BACAHNZ3B905C0P" hidden="1">#REF!</definedName>
    <definedName name="BExEV2TP7NA3ZR6RJGH5ER370OUM" localSheetId="19" hidden="1">#REF!</definedName>
    <definedName name="BExEV2TP7NA3ZR6RJGH5ER370OUM" localSheetId="27" hidden="1">#REF!</definedName>
    <definedName name="BExEV2TP7NA3ZR6RJGH5ER370OUM" localSheetId="18" hidden="1">#REF!</definedName>
    <definedName name="BExEV2TP7NA3ZR6RJGH5ER370OUM" localSheetId="30" hidden="1">#REF!</definedName>
    <definedName name="BExEV2TP7NA3ZR6RJGH5ER370OUM" localSheetId="4" hidden="1">#REF!</definedName>
    <definedName name="BExEV2TP7NA3ZR6RJGH5ER370OUM" localSheetId="14" hidden="1">#REF!</definedName>
    <definedName name="BExEV2TP7NA3ZR6RJGH5ER370OUM" localSheetId="6" hidden="1">#REF!</definedName>
    <definedName name="BExEV2TP7NA3ZR6RJGH5ER370OUM" localSheetId="7" hidden="1">#REF!</definedName>
    <definedName name="BExEV2TP7NA3ZR6RJGH5ER370OUM" localSheetId="8" hidden="1">#REF!</definedName>
    <definedName name="BExEV2TP7NA3ZR6RJGH5ER370OUM" localSheetId="9" hidden="1">#REF!</definedName>
    <definedName name="BExEV2TP7NA3ZR6RJGH5ER370OUM" localSheetId="10" hidden="1">#REF!</definedName>
    <definedName name="BExEV2TP7NA3ZR6RJGH5ER370OUM" localSheetId="11" hidden="1">#REF!</definedName>
    <definedName name="BExEV2TP7NA3ZR6RJGH5ER370OUM" localSheetId="12" hidden="1">#REF!</definedName>
    <definedName name="BExEV2TP7NA3ZR6RJGH5ER370OUM" localSheetId="13" hidden="1">#REF!</definedName>
    <definedName name="BExEV2TP7NA3ZR6RJGH5ER370OUM" localSheetId="17" hidden="1">#REF!</definedName>
    <definedName name="BExEV2TP7NA3ZR6RJGH5ER370OUM" localSheetId="16" hidden="1">#REF!</definedName>
    <definedName name="BExEV2TP7NA3ZR6RJGH5ER370OUM" hidden="1">#REF!</definedName>
    <definedName name="BExEV3Q7M5YTX3CY3QCP1SUIEP2E" localSheetId="19" hidden="1">#REF!</definedName>
    <definedName name="BExEV3Q7M5YTX3CY3QCP1SUIEP2E" localSheetId="27" hidden="1">#REF!</definedName>
    <definedName name="BExEV3Q7M5YTX3CY3QCP1SUIEP2E" localSheetId="18" hidden="1">#REF!</definedName>
    <definedName name="BExEV3Q7M5YTX3CY3QCP1SUIEP2E" localSheetId="30" hidden="1">#REF!</definedName>
    <definedName name="BExEV3Q7M5YTX3CY3QCP1SUIEP2E" localSheetId="4" hidden="1">#REF!</definedName>
    <definedName name="BExEV3Q7M5YTX3CY3QCP1SUIEP2E" localSheetId="14" hidden="1">#REF!</definedName>
    <definedName name="BExEV3Q7M5YTX3CY3QCP1SUIEP2E" localSheetId="6" hidden="1">#REF!</definedName>
    <definedName name="BExEV3Q7M5YTX3CY3QCP1SUIEP2E" localSheetId="7" hidden="1">#REF!</definedName>
    <definedName name="BExEV3Q7M5YTX3CY3QCP1SUIEP2E" localSheetId="8" hidden="1">#REF!</definedName>
    <definedName name="BExEV3Q7M5YTX3CY3QCP1SUIEP2E" localSheetId="9" hidden="1">#REF!</definedName>
    <definedName name="BExEV3Q7M5YTX3CY3QCP1SUIEP2E" localSheetId="10" hidden="1">#REF!</definedName>
    <definedName name="BExEV3Q7M5YTX3CY3QCP1SUIEP2E" localSheetId="11" hidden="1">#REF!</definedName>
    <definedName name="BExEV3Q7M5YTX3CY3QCP1SUIEP2E" localSheetId="12" hidden="1">#REF!</definedName>
    <definedName name="BExEV3Q7M5YTX3CY3QCP1SUIEP2E" localSheetId="13" hidden="1">#REF!</definedName>
    <definedName name="BExEV3Q7M5YTX3CY3QCP1SUIEP2E" localSheetId="17" hidden="1">#REF!</definedName>
    <definedName name="BExEV3Q7M5YTX3CY3QCP1SUIEP2E" localSheetId="16" hidden="1">#REF!</definedName>
    <definedName name="BExEV3Q7M5YTX3CY3QCP1SUIEP2E" hidden="1">#REF!</definedName>
    <definedName name="BExEV69USLNYO2QRJRC0J92XUF00" localSheetId="19" hidden="1">#REF!</definedName>
    <definedName name="BExEV69USLNYO2QRJRC0J92XUF00" localSheetId="27" hidden="1">#REF!</definedName>
    <definedName name="BExEV69USLNYO2QRJRC0J92XUF00" localSheetId="18" hidden="1">#REF!</definedName>
    <definedName name="BExEV69USLNYO2QRJRC0J92XUF00" localSheetId="30" hidden="1">#REF!</definedName>
    <definedName name="BExEV69USLNYO2QRJRC0J92XUF00" localSheetId="4" hidden="1">#REF!</definedName>
    <definedName name="BExEV69USLNYO2QRJRC0J92XUF00" localSheetId="14" hidden="1">#REF!</definedName>
    <definedName name="BExEV69USLNYO2QRJRC0J92XUF00" localSheetId="6" hidden="1">#REF!</definedName>
    <definedName name="BExEV69USLNYO2QRJRC0J92XUF00" localSheetId="7" hidden="1">#REF!</definedName>
    <definedName name="BExEV69USLNYO2QRJRC0J92XUF00" localSheetId="8" hidden="1">#REF!</definedName>
    <definedName name="BExEV69USLNYO2QRJRC0J92XUF00" localSheetId="9" hidden="1">#REF!</definedName>
    <definedName name="BExEV69USLNYO2QRJRC0J92XUF00" localSheetId="10" hidden="1">#REF!</definedName>
    <definedName name="BExEV69USLNYO2QRJRC0J92XUF00" localSheetId="11" hidden="1">#REF!</definedName>
    <definedName name="BExEV69USLNYO2QRJRC0J92XUF00" localSheetId="12" hidden="1">#REF!</definedName>
    <definedName name="BExEV69USLNYO2QRJRC0J92XUF00" localSheetId="13" hidden="1">#REF!</definedName>
    <definedName name="BExEV69USLNYO2QRJRC0J92XUF00" localSheetId="17" hidden="1">#REF!</definedName>
    <definedName name="BExEV69USLNYO2QRJRC0J92XUF00" localSheetId="16" hidden="1">#REF!</definedName>
    <definedName name="BExEV69USLNYO2QRJRC0J92XUF00" hidden="1">#REF!</definedName>
    <definedName name="BExEV6KNTQOCFD7GV726XQEVQ7R6" localSheetId="19" hidden="1">#REF!</definedName>
    <definedName name="BExEV6KNTQOCFD7GV726XQEVQ7R6" localSheetId="27" hidden="1">#REF!</definedName>
    <definedName name="BExEV6KNTQOCFD7GV726XQEVQ7R6" localSheetId="18" hidden="1">#REF!</definedName>
    <definedName name="BExEV6KNTQOCFD7GV726XQEVQ7R6" localSheetId="30" hidden="1">#REF!</definedName>
    <definedName name="BExEV6KNTQOCFD7GV726XQEVQ7R6" localSheetId="4" hidden="1">#REF!</definedName>
    <definedName name="BExEV6KNTQOCFD7GV726XQEVQ7R6" localSheetId="14" hidden="1">#REF!</definedName>
    <definedName name="BExEV6KNTQOCFD7GV726XQEVQ7R6" localSheetId="6" hidden="1">#REF!</definedName>
    <definedName name="BExEV6KNTQOCFD7GV726XQEVQ7R6" localSheetId="7" hidden="1">#REF!</definedName>
    <definedName name="BExEV6KNTQOCFD7GV726XQEVQ7R6" localSheetId="8" hidden="1">#REF!</definedName>
    <definedName name="BExEV6KNTQOCFD7GV726XQEVQ7R6" localSheetId="9" hidden="1">#REF!</definedName>
    <definedName name="BExEV6KNTQOCFD7GV726XQEVQ7R6" localSheetId="10" hidden="1">#REF!</definedName>
    <definedName name="BExEV6KNTQOCFD7GV726XQEVQ7R6" localSheetId="11" hidden="1">#REF!</definedName>
    <definedName name="BExEV6KNTQOCFD7GV726XQEVQ7R6" localSheetId="12" hidden="1">#REF!</definedName>
    <definedName name="BExEV6KNTQOCFD7GV726XQEVQ7R6" localSheetId="13" hidden="1">#REF!</definedName>
    <definedName name="BExEV6KNTQOCFD7GV726XQEVQ7R6" localSheetId="17" hidden="1">#REF!</definedName>
    <definedName name="BExEV6KNTQOCFD7GV726XQEVQ7R6" localSheetId="16" hidden="1">#REF!</definedName>
    <definedName name="BExEV6KNTQOCFD7GV726XQEVQ7R6" hidden="1">#REF!</definedName>
    <definedName name="BExEV6VGM4POO9QT9KH3QA3VYCWM" localSheetId="19" hidden="1">#REF!</definedName>
    <definedName name="BExEV6VGM4POO9QT9KH3QA3VYCWM" localSheetId="27" hidden="1">#REF!</definedName>
    <definedName name="BExEV6VGM4POO9QT9KH3QA3VYCWM" localSheetId="18" hidden="1">#REF!</definedName>
    <definedName name="BExEV6VGM4POO9QT9KH3QA3VYCWM" localSheetId="30" hidden="1">#REF!</definedName>
    <definedName name="BExEV6VGM4POO9QT9KH3QA3VYCWM" localSheetId="4" hidden="1">#REF!</definedName>
    <definedName name="BExEV6VGM4POO9QT9KH3QA3VYCWM" localSheetId="14" hidden="1">#REF!</definedName>
    <definedName name="BExEV6VGM4POO9QT9KH3QA3VYCWM" localSheetId="6" hidden="1">#REF!</definedName>
    <definedName name="BExEV6VGM4POO9QT9KH3QA3VYCWM" localSheetId="7" hidden="1">#REF!</definedName>
    <definedName name="BExEV6VGM4POO9QT9KH3QA3VYCWM" localSheetId="8" hidden="1">#REF!</definedName>
    <definedName name="BExEV6VGM4POO9QT9KH3QA3VYCWM" localSheetId="9" hidden="1">#REF!</definedName>
    <definedName name="BExEV6VGM4POO9QT9KH3QA3VYCWM" localSheetId="10" hidden="1">#REF!</definedName>
    <definedName name="BExEV6VGM4POO9QT9KH3QA3VYCWM" localSheetId="11" hidden="1">#REF!</definedName>
    <definedName name="BExEV6VGM4POO9QT9KH3QA3VYCWM" localSheetId="12" hidden="1">#REF!</definedName>
    <definedName name="BExEV6VGM4POO9QT9KH3QA3VYCWM" localSheetId="13" hidden="1">#REF!</definedName>
    <definedName name="BExEV6VGM4POO9QT9KH3QA3VYCWM" localSheetId="17" hidden="1">#REF!</definedName>
    <definedName name="BExEV6VGM4POO9QT9KH3QA3VYCWM" localSheetId="16" hidden="1">#REF!</definedName>
    <definedName name="BExEV6VGM4POO9QT9KH3QA3VYCWM" hidden="1">#REF!</definedName>
    <definedName name="BExEVCEYMOI0PGO7HAEOS9CVMU2O" localSheetId="19" hidden="1">#REF!</definedName>
    <definedName name="BExEVCEYMOI0PGO7HAEOS9CVMU2O" localSheetId="27" hidden="1">#REF!</definedName>
    <definedName name="BExEVCEYMOI0PGO7HAEOS9CVMU2O" localSheetId="18" hidden="1">#REF!</definedName>
    <definedName name="BExEVCEYMOI0PGO7HAEOS9CVMU2O" localSheetId="30" hidden="1">#REF!</definedName>
    <definedName name="BExEVCEYMOI0PGO7HAEOS9CVMU2O" localSheetId="4" hidden="1">#REF!</definedName>
    <definedName name="BExEVCEYMOI0PGO7HAEOS9CVMU2O" localSheetId="14" hidden="1">#REF!</definedName>
    <definedName name="BExEVCEYMOI0PGO7HAEOS9CVMU2O" localSheetId="6" hidden="1">#REF!</definedName>
    <definedName name="BExEVCEYMOI0PGO7HAEOS9CVMU2O" localSheetId="7" hidden="1">#REF!</definedName>
    <definedName name="BExEVCEYMOI0PGO7HAEOS9CVMU2O" localSheetId="8" hidden="1">#REF!</definedName>
    <definedName name="BExEVCEYMOI0PGO7HAEOS9CVMU2O" localSheetId="9" hidden="1">#REF!</definedName>
    <definedName name="BExEVCEYMOI0PGO7HAEOS9CVMU2O" localSheetId="10" hidden="1">#REF!</definedName>
    <definedName name="BExEVCEYMOI0PGO7HAEOS9CVMU2O" localSheetId="11" hidden="1">#REF!</definedName>
    <definedName name="BExEVCEYMOI0PGO7HAEOS9CVMU2O" localSheetId="12" hidden="1">#REF!</definedName>
    <definedName name="BExEVCEYMOI0PGO7HAEOS9CVMU2O" localSheetId="13" hidden="1">#REF!</definedName>
    <definedName name="BExEVCEYMOI0PGO7HAEOS9CVMU2O" localSheetId="17" hidden="1">#REF!</definedName>
    <definedName name="BExEVCEYMOI0PGO7HAEOS9CVMU2O" localSheetId="16" hidden="1">#REF!</definedName>
    <definedName name="BExEVCEYMOI0PGO7HAEOS9CVMU2O" hidden="1">#REF!</definedName>
    <definedName name="BExEVET98G3FU6QBF9LHYWSAMV0O" localSheetId="19" hidden="1">#REF!</definedName>
    <definedName name="BExEVET98G3FU6QBF9LHYWSAMV0O" localSheetId="27" hidden="1">#REF!</definedName>
    <definedName name="BExEVET98G3FU6QBF9LHYWSAMV0O" localSheetId="18" hidden="1">#REF!</definedName>
    <definedName name="BExEVET98G3FU6QBF9LHYWSAMV0O" localSheetId="30" hidden="1">#REF!</definedName>
    <definedName name="BExEVET98G3FU6QBF9LHYWSAMV0O" localSheetId="4" hidden="1">#REF!</definedName>
    <definedName name="BExEVET98G3FU6QBF9LHYWSAMV0O" localSheetId="14" hidden="1">#REF!</definedName>
    <definedName name="BExEVET98G3FU6QBF9LHYWSAMV0O" localSheetId="6" hidden="1">#REF!</definedName>
    <definedName name="BExEVET98G3FU6QBF9LHYWSAMV0O" localSheetId="7" hidden="1">#REF!</definedName>
    <definedName name="BExEVET98G3FU6QBF9LHYWSAMV0O" localSheetId="8" hidden="1">#REF!</definedName>
    <definedName name="BExEVET98G3FU6QBF9LHYWSAMV0O" localSheetId="9" hidden="1">#REF!</definedName>
    <definedName name="BExEVET98G3FU6QBF9LHYWSAMV0O" localSheetId="10" hidden="1">#REF!</definedName>
    <definedName name="BExEVET98G3FU6QBF9LHYWSAMV0O" localSheetId="11" hidden="1">#REF!</definedName>
    <definedName name="BExEVET98G3FU6QBF9LHYWSAMV0O" localSheetId="12" hidden="1">#REF!</definedName>
    <definedName name="BExEVET98G3FU6QBF9LHYWSAMV0O" localSheetId="13" hidden="1">#REF!</definedName>
    <definedName name="BExEVET98G3FU6QBF9LHYWSAMV0O" localSheetId="17" hidden="1">#REF!</definedName>
    <definedName name="BExEVET98G3FU6QBF9LHYWSAMV0O" localSheetId="16" hidden="1">#REF!</definedName>
    <definedName name="BExEVET98G3FU6QBF9LHYWSAMV0O" hidden="1">#REF!</definedName>
    <definedName name="BExEVNCUT0PDUYNJH7G6BSEWZOT2" localSheetId="19" hidden="1">#REF!</definedName>
    <definedName name="BExEVNCUT0PDUYNJH7G6BSEWZOT2" localSheetId="27" hidden="1">#REF!</definedName>
    <definedName name="BExEVNCUT0PDUYNJH7G6BSEWZOT2" localSheetId="18" hidden="1">#REF!</definedName>
    <definedName name="BExEVNCUT0PDUYNJH7G6BSEWZOT2" localSheetId="30" hidden="1">#REF!</definedName>
    <definedName name="BExEVNCUT0PDUYNJH7G6BSEWZOT2" localSheetId="4" hidden="1">#REF!</definedName>
    <definedName name="BExEVNCUT0PDUYNJH7G6BSEWZOT2" localSheetId="14" hidden="1">#REF!</definedName>
    <definedName name="BExEVNCUT0PDUYNJH7G6BSEWZOT2" localSheetId="6" hidden="1">#REF!</definedName>
    <definedName name="BExEVNCUT0PDUYNJH7G6BSEWZOT2" localSheetId="7" hidden="1">#REF!</definedName>
    <definedName name="BExEVNCUT0PDUYNJH7G6BSEWZOT2" localSheetId="8" hidden="1">#REF!</definedName>
    <definedName name="BExEVNCUT0PDUYNJH7G6BSEWZOT2" localSheetId="9" hidden="1">#REF!</definedName>
    <definedName name="BExEVNCUT0PDUYNJH7G6BSEWZOT2" localSheetId="10" hidden="1">#REF!</definedName>
    <definedName name="BExEVNCUT0PDUYNJH7G6BSEWZOT2" localSheetId="11" hidden="1">#REF!</definedName>
    <definedName name="BExEVNCUT0PDUYNJH7G6BSEWZOT2" localSheetId="12" hidden="1">#REF!</definedName>
    <definedName name="BExEVNCUT0PDUYNJH7G6BSEWZOT2" localSheetId="13" hidden="1">#REF!</definedName>
    <definedName name="BExEVNCUT0PDUYNJH7G6BSEWZOT2" localSheetId="17" hidden="1">#REF!</definedName>
    <definedName name="BExEVNCUT0PDUYNJH7G6BSEWZOT2" localSheetId="16" hidden="1">#REF!</definedName>
    <definedName name="BExEVNCUT0PDUYNJH7G6BSEWZOT2" hidden="1">#REF!</definedName>
    <definedName name="BExEVPGF4V5J0WQRZKUM8F9TTKZJ" localSheetId="19" hidden="1">#REF!</definedName>
    <definedName name="BExEVPGF4V5J0WQRZKUM8F9TTKZJ" localSheetId="27" hidden="1">#REF!</definedName>
    <definedName name="BExEVPGF4V5J0WQRZKUM8F9TTKZJ" localSheetId="18" hidden="1">#REF!</definedName>
    <definedName name="BExEVPGF4V5J0WQRZKUM8F9TTKZJ" localSheetId="30" hidden="1">#REF!</definedName>
    <definedName name="BExEVPGF4V5J0WQRZKUM8F9TTKZJ" localSheetId="4" hidden="1">#REF!</definedName>
    <definedName name="BExEVPGF4V5J0WQRZKUM8F9TTKZJ" localSheetId="14" hidden="1">#REF!</definedName>
    <definedName name="BExEVPGF4V5J0WQRZKUM8F9TTKZJ" localSheetId="6" hidden="1">#REF!</definedName>
    <definedName name="BExEVPGF4V5J0WQRZKUM8F9TTKZJ" localSheetId="7" hidden="1">#REF!</definedName>
    <definedName name="BExEVPGF4V5J0WQRZKUM8F9TTKZJ" localSheetId="8" hidden="1">#REF!</definedName>
    <definedName name="BExEVPGF4V5J0WQRZKUM8F9TTKZJ" localSheetId="9" hidden="1">#REF!</definedName>
    <definedName name="BExEVPGF4V5J0WQRZKUM8F9TTKZJ" localSheetId="10" hidden="1">#REF!</definedName>
    <definedName name="BExEVPGF4V5J0WQRZKUM8F9TTKZJ" localSheetId="11" hidden="1">#REF!</definedName>
    <definedName name="BExEVPGF4V5J0WQRZKUM8F9TTKZJ" localSheetId="12" hidden="1">#REF!</definedName>
    <definedName name="BExEVPGF4V5J0WQRZKUM8F9TTKZJ" localSheetId="13" hidden="1">#REF!</definedName>
    <definedName name="BExEVPGF4V5J0WQRZKUM8F9TTKZJ" localSheetId="17" hidden="1">#REF!</definedName>
    <definedName name="BExEVPGF4V5J0WQRZKUM8F9TTKZJ" localSheetId="16" hidden="1">#REF!</definedName>
    <definedName name="BExEVPGF4V5J0WQRZKUM8F9TTKZJ" hidden="1">#REF!</definedName>
    <definedName name="BExEVVLIEVWYRF2UUC1H0H5QU1CP" localSheetId="19" hidden="1">#REF!</definedName>
    <definedName name="BExEVVLIEVWYRF2UUC1H0H5QU1CP" localSheetId="27" hidden="1">#REF!</definedName>
    <definedName name="BExEVVLIEVWYRF2UUC1H0H5QU1CP" localSheetId="18" hidden="1">#REF!</definedName>
    <definedName name="BExEVVLIEVWYRF2UUC1H0H5QU1CP" localSheetId="30" hidden="1">#REF!</definedName>
    <definedName name="BExEVVLIEVWYRF2UUC1H0H5QU1CP" localSheetId="4" hidden="1">#REF!</definedName>
    <definedName name="BExEVVLIEVWYRF2UUC1H0H5QU1CP" localSheetId="14" hidden="1">#REF!</definedName>
    <definedName name="BExEVVLIEVWYRF2UUC1H0H5QU1CP" localSheetId="6" hidden="1">#REF!</definedName>
    <definedName name="BExEVVLIEVWYRF2UUC1H0H5QU1CP" localSheetId="7" hidden="1">#REF!</definedName>
    <definedName name="BExEVVLIEVWYRF2UUC1H0H5QU1CP" localSheetId="8" hidden="1">#REF!</definedName>
    <definedName name="BExEVVLIEVWYRF2UUC1H0H5QU1CP" localSheetId="9" hidden="1">#REF!</definedName>
    <definedName name="BExEVVLIEVWYRF2UUC1H0H5QU1CP" localSheetId="10" hidden="1">#REF!</definedName>
    <definedName name="BExEVVLIEVWYRF2UUC1H0H5QU1CP" localSheetId="11" hidden="1">#REF!</definedName>
    <definedName name="BExEVVLIEVWYRF2UUC1H0H5QU1CP" localSheetId="12" hidden="1">#REF!</definedName>
    <definedName name="BExEVVLIEVWYRF2UUC1H0H5QU1CP" localSheetId="13" hidden="1">#REF!</definedName>
    <definedName name="BExEVVLIEVWYRF2UUC1H0H5QU1CP" localSheetId="17" hidden="1">#REF!</definedName>
    <definedName name="BExEVVLIEVWYRF2UUC1H0H5QU1CP" localSheetId="16" hidden="1">#REF!</definedName>
    <definedName name="BExEVVLIEVWYRF2UUC1H0H5QU1CP" hidden="1">#REF!</definedName>
    <definedName name="BExEVWCKO8T84GW9Z3X47915XKSH" localSheetId="19" hidden="1">#REF!</definedName>
    <definedName name="BExEVWCKO8T84GW9Z3X47915XKSH" localSheetId="27" hidden="1">#REF!</definedName>
    <definedName name="BExEVWCKO8T84GW9Z3X47915XKSH" localSheetId="18" hidden="1">#REF!</definedName>
    <definedName name="BExEVWCKO8T84GW9Z3X47915XKSH" localSheetId="30" hidden="1">#REF!</definedName>
    <definedName name="BExEVWCKO8T84GW9Z3X47915XKSH" localSheetId="4" hidden="1">#REF!</definedName>
    <definedName name="BExEVWCKO8T84GW9Z3X47915XKSH" localSheetId="14" hidden="1">#REF!</definedName>
    <definedName name="BExEVWCKO8T84GW9Z3X47915XKSH" localSheetId="6" hidden="1">#REF!</definedName>
    <definedName name="BExEVWCKO8T84GW9Z3X47915XKSH" localSheetId="7" hidden="1">#REF!</definedName>
    <definedName name="BExEVWCKO8T84GW9Z3X47915XKSH" localSheetId="8" hidden="1">#REF!</definedName>
    <definedName name="BExEVWCKO8T84GW9Z3X47915XKSH" localSheetId="9" hidden="1">#REF!</definedName>
    <definedName name="BExEVWCKO8T84GW9Z3X47915XKSH" localSheetId="10" hidden="1">#REF!</definedName>
    <definedName name="BExEVWCKO8T84GW9Z3X47915XKSH" localSheetId="11" hidden="1">#REF!</definedName>
    <definedName name="BExEVWCKO8T84GW9Z3X47915XKSH" localSheetId="12" hidden="1">#REF!</definedName>
    <definedName name="BExEVWCKO8T84GW9Z3X47915XKSH" localSheetId="13" hidden="1">#REF!</definedName>
    <definedName name="BExEVWCKO8T84GW9Z3X47915XKSH" localSheetId="17" hidden="1">#REF!</definedName>
    <definedName name="BExEVWCKO8T84GW9Z3X47915XKSH" localSheetId="16" hidden="1">#REF!</definedName>
    <definedName name="BExEVWCKO8T84GW9Z3X47915XKSH" hidden="1">#REF!</definedName>
    <definedName name="BExEVZSJWMZ5L2ZE7AZC57CXKW6T" localSheetId="19" hidden="1">#REF!</definedName>
    <definedName name="BExEVZSJWMZ5L2ZE7AZC57CXKW6T" localSheetId="27" hidden="1">#REF!</definedName>
    <definedName name="BExEVZSJWMZ5L2ZE7AZC57CXKW6T" localSheetId="18" hidden="1">#REF!</definedName>
    <definedName name="BExEVZSJWMZ5L2ZE7AZC57CXKW6T" localSheetId="30" hidden="1">#REF!</definedName>
    <definedName name="BExEVZSJWMZ5L2ZE7AZC57CXKW6T" localSheetId="4" hidden="1">#REF!</definedName>
    <definedName name="BExEVZSJWMZ5L2ZE7AZC57CXKW6T" localSheetId="14" hidden="1">#REF!</definedName>
    <definedName name="BExEVZSJWMZ5L2ZE7AZC57CXKW6T" localSheetId="6" hidden="1">#REF!</definedName>
    <definedName name="BExEVZSJWMZ5L2ZE7AZC57CXKW6T" localSheetId="7" hidden="1">#REF!</definedName>
    <definedName name="BExEVZSJWMZ5L2ZE7AZC57CXKW6T" localSheetId="8" hidden="1">#REF!</definedName>
    <definedName name="BExEVZSJWMZ5L2ZE7AZC57CXKW6T" localSheetId="9" hidden="1">#REF!</definedName>
    <definedName name="BExEVZSJWMZ5L2ZE7AZC57CXKW6T" localSheetId="10" hidden="1">#REF!</definedName>
    <definedName name="BExEVZSJWMZ5L2ZE7AZC57CXKW6T" localSheetId="11" hidden="1">#REF!</definedName>
    <definedName name="BExEVZSJWMZ5L2ZE7AZC57CXKW6T" localSheetId="12" hidden="1">#REF!</definedName>
    <definedName name="BExEVZSJWMZ5L2ZE7AZC57CXKW6T" localSheetId="13" hidden="1">#REF!</definedName>
    <definedName name="BExEVZSJWMZ5L2ZE7AZC57CXKW6T" localSheetId="17" hidden="1">#REF!</definedName>
    <definedName name="BExEVZSJWMZ5L2ZE7AZC57CXKW6T" localSheetId="16" hidden="1">#REF!</definedName>
    <definedName name="BExEVZSJWMZ5L2ZE7AZC57CXKW6T" hidden="1">#REF!</definedName>
    <definedName name="BExEW0JL1GFFCXMDGW54CI7Y8FZN" localSheetId="19" hidden="1">#REF!</definedName>
    <definedName name="BExEW0JL1GFFCXMDGW54CI7Y8FZN" localSheetId="27" hidden="1">#REF!</definedName>
    <definedName name="BExEW0JL1GFFCXMDGW54CI7Y8FZN" localSheetId="18" hidden="1">#REF!</definedName>
    <definedName name="BExEW0JL1GFFCXMDGW54CI7Y8FZN" localSheetId="30" hidden="1">#REF!</definedName>
    <definedName name="BExEW0JL1GFFCXMDGW54CI7Y8FZN" localSheetId="4" hidden="1">#REF!</definedName>
    <definedName name="BExEW0JL1GFFCXMDGW54CI7Y8FZN" localSheetId="14" hidden="1">#REF!</definedName>
    <definedName name="BExEW0JL1GFFCXMDGW54CI7Y8FZN" localSheetId="6" hidden="1">#REF!</definedName>
    <definedName name="BExEW0JL1GFFCXMDGW54CI7Y8FZN" localSheetId="7" hidden="1">#REF!</definedName>
    <definedName name="BExEW0JL1GFFCXMDGW54CI7Y8FZN" localSheetId="8" hidden="1">#REF!</definedName>
    <definedName name="BExEW0JL1GFFCXMDGW54CI7Y8FZN" localSheetId="9" hidden="1">#REF!</definedName>
    <definedName name="BExEW0JL1GFFCXMDGW54CI7Y8FZN" localSheetId="10" hidden="1">#REF!</definedName>
    <definedName name="BExEW0JL1GFFCXMDGW54CI7Y8FZN" localSheetId="11" hidden="1">#REF!</definedName>
    <definedName name="BExEW0JL1GFFCXMDGW54CI7Y8FZN" localSheetId="12" hidden="1">#REF!</definedName>
    <definedName name="BExEW0JL1GFFCXMDGW54CI7Y8FZN" localSheetId="13" hidden="1">#REF!</definedName>
    <definedName name="BExEW0JL1GFFCXMDGW54CI7Y8FZN" localSheetId="17" hidden="1">#REF!</definedName>
    <definedName name="BExEW0JL1GFFCXMDGW54CI7Y8FZN" localSheetId="16" hidden="1">#REF!</definedName>
    <definedName name="BExEW0JL1GFFCXMDGW54CI7Y8FZN" hidden="1">#REF!</definedName>
    <definedName name="BExEW68M9WL8214QH9C7VCK7BN08" localSheetId="19" hidden="1">#REF!</definedName>
    <definedName name="BExEW68M9WL8214QH9C7VCK7BN08" localSheetId="27" hidden="1">#REF!</definedName>
    <definedName name="BExEW68M9WL8214QH9C7VCK7BN08" localSheetId="18" hidden="1">#REF!</definedName>
    <definedName name="BExEW68M9WL8214QH9C7VCK7BN08" localSheetId="30" hidden="1">#REF!</definedName>
    <definedName name="BExEW68M9WL8214QH9C7VCK7BN08" localSheetId="4" hidden="1">#REF!</definedName>
    <definedName name="BExEW68M9WL8214QH9C7VCK7BN08" localSheetId="14" hidden="1">#REF!</definedName>
    <definedName name="BExEW68M9WL8214QH9C7VCK7BN08" localSheetId="6" hidden="1">#REF!</definedName>
    <definedName name="BExEW68M9WL8214QH9C7VCK7BN08" localSheetId="7" hidden="1">#REF!</definedName>
    <definedName name="BExEW68M9WL8214QH9C7VCK7BN08" localSheetId="8" hidden="1">#REF!</definedName>
    <definedName name="BExEW68M9WL8214QH9C7VCK7BN08" localSheetId="9" hidden="1">#REF!</definedName>
    <definedName name="BExEW68M9WL8214QH9C7VCK7BN08" localSheetId="10" hidden="1">#REF!</definedName>
    <definedName name="BExEW68M9WL8214QH9C7VCK7BN08" localSheetId="11" hidden="1">#REF!</definedName>
    <definedName name="BExEW68M9WL8214QH9C7VCK7BN08" localSheetId="12" hidden="1">#REF!</definedName>
    <definedName name="BExEW68M9WL8214QH9C7VCK7BN08" localSheetId="13" hidden="1">#REF!</definedName>
    <definedName name="BExEW68M9WL8214QH9C7VCK7BN08" localSheetId="17" hidden="1">#REF!</definedName>
    <definedName name="BExEW68M9WL8214QH9C7VCK7BN08" localSheetId="16" hidden="1">#REF!</definedName>
    <definedName name="BExEW68M9WL8214QH9C7VCK7BN08" hidden="1">#REF!</definedName>
    <definedName name="BExEW8HFKH6F47KIHYBDRUEFZ2ZZ" localSheetId="19" hidden="1">#REF!</definedName>
    <definedName name="BExEW8HFKH6F47KIHYBDRUEFZ2ZZ" localSheetId="27" hidden="1">#REF!</definedName>
    <definedName name="BExEW8HFKH6F47KIHYBDRUEFZ2ZZ" localSheetId="18" hidden="1">#REF!</definedName>
    <definedName name="BExEW8HFKH6F47KIHYBDRUEFZ2ZZ" localSheetId="30" hidden="1">#REF!</definedName>
    <definedName name="BExEW8HFKH6F47KIHYBDRUEFZ2ZZ" localSheetId="4" hidden="1">#REF!</definedName>
    <definedName name="BExEW8HFKH6F47KIHYBDRUEFZ2ZZ" localSheetId="14" hidden="1">#REF!</definedName>
    <definedName name="BExEW8HFKH6F47KIHYBDRUEFZ2ZZ" localSheetId="6" hidden="1">#REF!</definedName>
    <definedName name="BExEW8HFKH6F47KIHYBDRUEFZ2ZZ" localSheetId="7" hidden="1">#REF!</definedName>
    <definedName name="BExEW8HFKH6F47KIHYBDRUEFZ2ZZ" localSheetId="8" hidden="1">#REF!</definedName>
    <definedName name="BExEW8HFKH6F47KIHYBDRUEFZ2ZZ" localSheetId="9" hidden="1">#REF!</definedName>
    <definedName name="BExEW8HFKH6F47KIHYBDRUEFZ2ZZ" localSheetId="10" hidden="1">#REF!</definedName>
    <definedName name="BExEW8HFKH6F47KIHYBDRUEFZ2ZZ" localSheetId="11" hidden="1">#REF!</definedName>
    <definedName name="BExEW8HFKH6F47KIHYBDRUEFZ2ZZ" localSheetId="12" hidden="1">#REF!</definedName>
    <definedName name="BExEW8HFKH6F47KIHYBDRUEFZ2ZZ" localSheetId="13" hidden="1">#REF!</definedName>
    <definedName name="BExEW8HFKH6F47KIHYBDRUEFZ2ZZ" localSheetId="17" hidden="1">#REF!</definedName>
    <definedName name="BExEW8HFKH6F47KIHYBDRUEFZ2ZZ" localSheetId="16" hidden="1">#REF!</definedName>
    <definedName name="BExEW8HFKH6F47KIHYBDRUEFZ2ZZ" hidden="1">#REF!</definedName>
    <definedName name="BExEWB6JHMITZPXHB6JATOCLLKLJ" localSheetId="19" hidden="1">#REF!</definedName>
    <definedName name="BExEWB6JHMITZPXHB6JATOCLLKLJ" localSheetId="27" hidden="1">#REF!</definedName>
    <definedName name="BExEWB6JHMITZPXHB6JATOCLLKLJ" localSheetId="18" hidden="1">#REF!</definedName>
    <definedName name="BExEWB6JHMITZPXHB6JATOCLLKLJ" localSheetId="30" hidden="1">#REF!</definedName>
    <definedName name="BExEWB6JHMITZPXHB6JATOCLLKLJ" localSheetId="4" hidden="1">#REF!</definedName>
    <definedName name="BExEWB6JHMITZPXHB6JATOCLLKLJ" localSheetId="14" hidden="1">#REF!</definedName>
    <definedName name="BExEWB6JHMITZPXHB6JATOCLLKLJ" localSheetId="6" hidden="1">#REF!</definedName>
    <definedName name="BExEWB6JHMITZPXHB6JATOCLLKLJ" localSheetId="7" hidden="1">#REF!</definedName>
    <definedName name="BExEWB6JHMITZPXHB6JATOCLLKLJ" localSheetId="8" hidden="1">#REF!</definedName>
    <definedName name="BExEWB6JHMITZPXHB6JATOCLLKLJ" localSheetId="9" hidden="1">#REF!</definedName>
    <definedName name="BExEWB6JHMITZPXHB6JATOCLLKLJ" localSheetId="10" hidden="1">#REF!</definedName>
    <definedName name="BExEWB6JHMITZPXHB6JATOCLLKLJ" localSheetId="11" hidden="1">#REF!</definedName>
    <definedName name="BExEWB6JHMITZPXHB6JATOCLLKLJ" localSheetId="12" hidden="1">#REF!</definedName>
    <definedName name="BExEWB6JHMITZPXHB6JATOCLLKLJ" localSheetId="13" hidden="1">#REF!</definedName>
    <definedName name="BExEWB6JHMITZPXHB6JATOCLLKLJ" localSheetId="17" hidden="1">#REF!</definedName>
    <definedName name="BExEWB6JHMITZPXHB6JATOCLLKLJ" localSheetId="16" hidden="1">#REF!</definedName>
    <definedName name="BExEWB6JHMITZPXHB6JATOCLLKLJ" hidden="1">#REF!</definedName>
    <definedName name="BExEWNBGQS1U2LW3W84T4LSJ9K00" localSheetId="19" hidden="1">#REF!</definedName>
    <definedName name="BExEWNBGQS1U2LW3W84T4LSJ9K00" localSheetId="27" hidden="1">#REF!</definedName>
    <definedName name="BExEWNBGQS1U2LW3W84T4LSJ9K00" localSheetId="18" hidden="1">#REF!</definedName>
    <definedName name="BExEWNBGQS1U2LW3W84T4LSJ9K00" localSheetId="30" hidden="1">#REF!</definedName>
    <definedName name="BExEWNBGQS1U2LW3W84T4LSJ9K00" localSheetId="4" hidden="1">#REF!</definedName>
    <definedName name="BExEWNBGQS1U2LW3W84T4LSJ9K00" localSheetId="14" hidden="1">#REF!</definedName>
    <definedName name="BExEWNBGQS1U2LW3W84T4LSJ9K00" localSheetId="6" hidden="1">#REF!</definedName>
    <definedName name="BExEWNBGQS1U2LW3W84T4LSJ9K00" localSheetId="7" hidden="1">#REF!</definedName>
    <definedName name="BExEWNBGQS1U2LW3W84T4LSJ9K00" localSheetId="8" hidden="1">#REF!</definedName>
    <definedName name="BExEWNBGQS1U2LW3W84T4LSJ9K00" localSheetId="9" hidden="1">#REF!</definedName>
    <definedName name="BExEWNBGQS1U2LW3W84T4LSJ9K00" localSheetId="10" hidden="1">#REF!</definedName>
    <definedName name="BExEWNBGQS1U2LW3W84T4LSJ9K00" localSheetId="11" hidden="1">#REF!</definedName>
    <definedName name="BExEWNBGQS1U2LW3W84T4LSJ9K00" localSheetId="12" hidden="1">#REF!</definedName>
    <definedName name="BExEWNBGQS1U2LW3W84T4LSJ9K00" localSheetId="13" hidden="1">#REF!</definedName>
    <definedName name="BExEWNBGQS1U2LW3W84T4LSJ9K00" localSheetId="17" hidden="1">#REF!</definedName>
    <definedName name="BExEWNBGQS1U2LW3W84T4LSJ9K00" localSheetId="16" hidden="1">#REF!</definedName>
    <definedName name="BExEWNBGQS1U2LW3W84T4LSJ9K00" hidden="1">#REF!</definedName>
    <definedName name="BExEWO7STL7HNZSTY8VQBPTX1WK6" localSheetId="19" hidden="1">#REF!</definedName>
    <definedName name="BExEWO7STL7HNZSTY8VQBPTX1WK6" localSheetId="27" hidden="1">#REF!</definedName>
    <definedName name="BExEWO7STL7HNZSTY8VQBPTX1WK6" localSheetId="18" hidden="1">#REF!</definedName>
    <definedName name="BExEWO7STL7HNZSTY8VQBPTX1WK6" localSheetId="30" hidden="1">#REF!</definedName>
    <definedName name="BExEWO7STL7HNZSTY8VQBPTX1WK6" localSheetId="4" hidden="1">#REF!</definedName>
    <definedName name="BExEWO7STL7HNZSTY8VQBPTX1WK6" localSheetId="14" hidden="1">#REF!</definedName>
    <definedName name="BExEWO7STL7HNZSTY8VQBPTX1WK6" localSheetId="6" hidden="1">#REF!</definedName>
    <definedName name="BExEWO7STL7HNZSTY8VQBPTX1WK6" localSheetId="7" hidden="1">#REF!</definedName>
    <definedName name="BExEWO7STL7HNZSTY8VQBPTX1WK6" localSheetId="8" hidden="1">#REF!</definedName>
    <definedName name="BExEWO7STL7HNZSTY8VQBPTX1WK6" localSheetId="9" hidden="1">#REF!</definedName>
    <definedName name="BExEWO7STL7HNZSTY8VQBPTX1WK6" localSheetId="10" hidden="1">#REF!</definedName>
    <definedName name="BExEWO7STL7HNZSTY8VQBPTX1WK6" localSheetId="11" hidden="1">#REF!</definedName>
    <definedName name="BExEWO7STL7HNZSTY8VQBPTX1WK6" localSheetId="12" hidden="1">#REF!</definedName>
    <definedName name="BExEWO7STL7HNZSTY8VQBPTX1WK6" localSheetId="13" hidden="1">#REF!</definedName>
    <definedName name="BExEWO7STL7HNZSTY8VQBPTX1WK6" localSheetId="17" hidden="1">#REF!</definedName>
    <definedName name="BExEWO7STL7HNZSTY8VQBPTX1WK6" localSheetId="16" hidden="1">#REF!</definedName>
    <definedName name="BExEWO7STL7HNZSTY8VQBPTX1WK6" hidden="1">#REF!</definedName>
    <definedName name="BExEWQ0M1N3KMKTDJ73H10QSG4W1" localSheetId="19" hidden="1">#REF!</definedName>
    <definedName name="BExEWQ0M1N3KMKTDJ73H10QSG4W1" localSheetId="27" hidden="1">#REF!</definedName>
    <definedName name="BExEWQ0M1N3KMKTDJ73H10QSG4W1" localSheetId="18" hidden="1">#REF!</definedName>
    <definedName name="BExEWQ0M1N3KMKTDJ73H10QSG4W1" localSheetId="30" hidden="1">#REF!</definedName>
    <definedName name="BExEWQ0M1N3KMKTDJ73H10QSG4W1" localSheetId="4" hidden="1">#REF!</definedName>
    <definedName name="BExEWQ0M1N3KMKTDJ73H10QSG4W1" localSheetId="14" hidden="1">#REF!</definedName>
    <definedName name="BExEWQ0M1N3KMKTDJ73H10QSG4W1" localSheetId="6" hidden="1">#REF!</definedName>
    <definedName name="BExEWQ0M1N3KMKTDJ73H10QSG4W1" localSheetId="7" hidden="1">#REF!</definedName>
    <definedName name="BExEWQ0M1N3KMKTDJ73H10QSG4W1" localSheetId="8" hidden="1">#REF!</definedName>
    <definedName name="BExEWQ0M1N3KMKTDJ73H10QSG4W1" localSheetId="9" hidden="1">#REF!</definedName>
    <definedName name="BExEWQ0M1N3KMKTDJ73H10QSG4W1" localSheetId="10" hidden="1">#REF!</definedName>
    <definedName name="BExEWQ0M1N3KMKTDJ73H10QSG4W1" localSheetId="11" hidden="1">#REF!</definedName>
    <definedName name="BExEWQ0M1N3KMKTDJ73H10QSG4W1" localSheetId="12" hidden="1">#REF!</definedName>
    <definedName name="BExEWQ0M1N3KMKTDJ73H10QSG4W1" localSheetId="13" hidden="1">#REF!</definedName>
    <definedName name="BExEWQ0M1N3KMKTDJ73H10QSG4W1" localSheetId="17" hidden="1">#REF!</definedName>
    <definedName name="BExEWQ0M1N3KMKTDJ73H10QSG4W1" localSheetId="16" hidden="1">#REF!</definedName>
    <definedName name="BExEWQ0M1N3KMKTDJ73H10QSG4W1" hidden="1">#REF!</definedName>
    <definedName name="BExEX43OR6NH8GF32YY2ZB6Y8WGP" localSheetId="19" hidden="1">#REF!</definedName>
    <definedName name="BExEX43OR6NH8GF32YY2ZB6Y8WGP" localSheetId="27" hidden="1">#REF!</definedName>
    <definedName name="BExEX43OR6NH8GF32YY2ZB6Y8WGP" localSheetId="18" hidden="1">#REF!</definedName>
    <definedName name="BExEX43OR6NH8GF32YY2ZB6Y8WGP" localSheetId="30" hidden="1">#REF!</definedName>
    <definedName name="BExEX43OR6NH8GF32YY2ZB6Y8WGP" localSheetId="4" hidden="1">#REF!</definedName>
    <definedName name="BExEX43OR6NH8GF32YY2ZB6Y8WGP" localSheetId="14" hidden="1">#REF!</definedName>
    <definedName name="BExEX43OR6NH8GF32YY2ZB6Y8WGP" localSheetId="6" hidden="1">#REF!</definedName>
    <definedName name="BExEX43OR6NH8GF32YY2ZB6Y8WGP" localSheetId="7" hidden="1">#REF!</definedName>
    <definedName name="BExEX43OR6NH8GF32YY2ZB6Y8WGP" localSheetId="8" hidden="1">#REF!</definedName>
    <definedName name="BExEX43OR6NH8GF32YY2ZB6Y8WGP" localSheetId="9" hidden="1">#REF!</definedName>
    <definedName name="BExEX43OR6NH8GF32YY2ZB6Y8WGP" localSheetId="10" hidden="1">#REF!</definedName>
    <definedName name="BExEX43OR6NH8GF32YY2ZB6Y8WGP" localSheetId="11" hidden="1">#REF!</definedName>
    <definedName name="BExEX43OR6NH8GF32YY2ZB6Y8WGP" localSheetId="12" hidden="1">#REF!</definedName>
    <definedName name="BExEX43OR6NH8GF32YY2ZB6Y8WGP" localSheetId="13" hidden="1">#REF!</definedName>
    <definedName name="BExEX43OR6NH8GF32YY2ZB6Y8WGP" localSheetId="17" hidden="1">#REF!</definedName>
    <definedName name="BExEX43OR6NH8GF32YY2ZB6Y8WGP" localSheetId="16" hidden="1">#REF!</definedName>
    <definedName name="BExEX43OR6NH8GF32YY2ZB6Y8WGP" hidden="1">#REF!</definedName>
    <definedName name="BExEX85F3OSW8NSCYGYPS9372Z1Q" localSheetId="19" hidden="1">#REF!</definedName>
    <definedName name="BExEX85F3OSW8NSCYGYPS9372Z1Q" localSheetId="27" hidden="1">#REF!</definedName>
    <definedName name="BExEX85F3OSW8NSCYGYPS9372Z1Q" localSheetId="18" hidden="1">#REF!</definedName>
    <definedName name="BExEX85F3OSW8NSCYGYPS9372Z1Q" localSheetId="30" hidden="1">#REF!</definedName>
    <definedName name="BExEX85F3OSW8NSCYGYPS9372Z1Q" localSheetId="4" hidden="1">#REF!</definedName>
    <definedName name="BExEX85F3OSW8NSCYGYPS9372Z1Q" localSheetId="14" hidden="1">#REF!</definedName>
    <definedName name="BExEX85F3OSW8NSCYGYPS9372Z1Q" localSheetId="6" hidden="1">#REF!</definedName>
    <definedName name="BExEX85F3OSW8NSCYGYPS9372Z1Q" localSheetId="7" hidden="1">#REF!</definedName>
    <definedName name="BExEX85F3OSW8NSCYGYPS9372Z1Q" localSheetId="8" hidden="1">#REF!</definedName>
    <definedName name="BExEX85F3OSW8NSCYGYPS9372Z1Q" localSheetId="9" hidden="1">#REF!</definedName>
    <definedName name="BExEX85F3OSW8NSCYGYPS9372Z1Q" localSheetId="10" hidden="1">#REF!</definedName>
    <definedName name="BExEX85F3OSW8NSCYGYPS9372Z1Q" localSheetId="11" hidden="1">#REF!</definedName>
    <definedName name="BExEX85F3OSW8NSCYGYPS9372Z1Q" localSheetId="12" hidden="1">#REF!</definedName>
    <definedName name="BExEX85F3OSW8NSCYGYPS9372Z1Q" localSheetId="13" hidden="1">#REF!</definedName>
    <definedName name="BExEX85F3OSW8NSCYGYPS9372Z1Q" localSheetId="17" hidden="1">#REF!</definedName>
    <definedName name="BExEX85F3OSW8NSCYGYPS9372Z1Q" localSheetId="16" hidden="1">#REF!</definedName>
    <definedName name="BExEX85F3OSW8NSCYGYPS9372Z1Q" hidden="1">#REF!</definedName>
    <definedName name="BExEX9HWY2G6928ZVVVQF77QCM2C" localSheetId="19" hidden="1">#REF!</definedName>
    <definedName name="BExEX9HWY2G6928ZVVVQF77QCM2C" localSheetId="27" hidden="1">#REF!</definedName>
    <definedName name="BExEX9HWY2G6928ZVVVQF77QCM2C" localSheetId="18" hidden="1">#REF!</definedName>
    <definedName name="BExEX9HWY2G6928ZVVVQF77QCM2C" localSheetId="30" hidden="1">#REF!</definedName>
    <definedName name="BExEX9HWY2G6928ZVVVQF77QCM2C" localSheetId="4" hidden="1">#REF!</definedName>
    <definedName name="BExEX9HWY2G6928ZVVVQF77QCM2C" localSheetId="14" hidden="1">#REF!</definedName>
    <definedName name="BExEX9HWY2G6928ZVVVQF77QCM2C" localSheetId="6" hidden="1">#REF!</definedName>
    <definedName name="BExEX9HWY2G6928ZVVVQF77QCM2C" localSheetId="7" hidden="1">#REF!</definedName>
    <definedName name="BExEX9HWY2G6928ZVVVQF77QCM2C" localSheetId="8" hidden="1">#REF!</definedName>
    <definedName name="BExEX9HWY2G6928ZVVVQF77QCM2C" localSheetId="9" hidden="1">#REF!</definedName>
    <definedName name="BExEX9HWY2G6928ZVVVQF77QCM2C" localSheetId="10" hidden="1">#REF!</definedName>
    <definedName name="BExEX9HWY2G6928ZVVVQF77QCM2C" localSheetId="11" hidden="1">#REF!</definedName>
    <definedName name="BExEX9HWY2G6928ZVVVQF77QCM2C" localSheetId="12" hidden="1">#REF!</definedName>
    <definedName name="BExEX9HWY2G6928ZVVVQF77QCM2C" localSheetId="13" hidden="1">#REF!</definedName>
    <definedName name="BExEX9HWY2G6928ZVVVQF77QCM2C" localSheetId="17" hidden="1">#REF!</definedName>
    <definedName name="BExEX9HWY2G6928ZVVVQF77QCM2C" localSheetId="16" hidden="1">#REF!</definedName>
    <definedName name="BExEX9HWY2G6928ZVVVQF77QCM2C" hidden="1">#REF!</definedName>
    <definedName name="BExEXBQWAYKMVBRJRHB8PFCSYFVN" localSheetId="19" hidden="1">#REF!</definedName>
    <definedName name="BExEXBQWAYKMVBRJRHB8PFCSYFVN" localSheetId="27" hidden="1">#REF!</definedName>
    <definedName name="BExEXBQWAYKMVBRJRHB8PFCSYFVN" localSheetId="18" hidden="1">#REF!</definedName>
    <definedName name="BExEXBQWAYKMVBRJRHB8PFCSYFVN" localSheetId="30" hidden="1">#REF!</definedName>
    <definedName name="BExEXBQWAYKMVBRJRHB8PFCSYFVN" localSheetId="4" hidden="1">#REF!</definedName>
    <definedName name="BExEXBQWAYKMVBRJRHB8PFCSYFVN" localSheetId="14" hidden="1">#REF!</definedName>
    <definedName name="BExEXBQWAYKMVBRJRHB8PFCSYFVN" localSheetId="6" hidden="1">#REF!</definedName>
    <definedName name="BExEXBQWAYKMVBRJRHB8PFCSYFVN" localSheetId="7" hidden="1">#REF!</definedName>
    <definedName name="BExEXBQWAYKMVBRJRHB8PFCSYFVN" localSheetId="8" hidden="1">#REF!</definedName>
    <definedName name="BExEXBQWAYKMVBRJRHB8PFCSYFVN" localSheetId="9" hidden="1">#REF!</definedName>
    <definedName name="BExEXBQWAYKMVBRJRHB8PFCSYFVN" localSheetId="10" hidden="1">#REF!</definedName>
    <definedName name="BExEXBQWAYKMVBRJRHB8PFCSYFVN" localSheetId="11" hidden="1">#REF!</definedName>
    <definedName name="BExEXBQWAYKMVBRJRHB8PFCSYFVN" localSheetId="12" hidden="1">#REF!</definedName>
    <definedName name="BExEXBQWAYKMVBRJRHB8PFCSYFVN" localSheetId="13" hidden="1">#REF!</definedName>
    <definedName name="BExEXBQWAYKMVBRJRHB8PFCSYFVN" localSheetId="17" hidden="1">#REF!</definedName>
    <definedName name="BExEXBQWAYKMVBRJRHB8PFCSYFVN" localSheetId="16" hidden="1">#REF!</definedName>
    <definedName name="BExEXBQWAYKMVBRJRHB8PFCSYFVN" hidden="1">#REF!</definedName>
    <definedName name="BExEXGE2TE9MQWLQVHL7XGQWL102" localSheetId="19" hidden="1">#REF!</definedName>
    <definedName name="BExEXGE2TE9MQWLQVHL7XGQWL102" localSheetId="27" hidden="1">#REF!</definedName>
    <definedName name="BExEXGE2TE9MQWLQVHL7XGQWL102" localSheetId="18" hidden="1">#REF!</definedName>
    <definedName name="BExEXGE2TE9MQWLQVHL7XGQWL102" localSheetId="30" hidden="1">#REF!</definedName>
    <definedName name="BExEXGE2TE9MQWLQVHL7XGQWL102" localSheetId="4" hidden="1">#REF!</definedName>
    <definedName name="BExEXGE2TE9MQWLQVHL7XGQWL102" localSheetId="14" hidden="1">#REF!</definedName>
    <definedName name="BExEXGE2TE9MQWLQVHL7XGQWL102" localSheetId="6" hidden="1">#REF!</definedName>
    <definedName name="BExEXGE2TE9MQWLQVHL7XGQWL102" localSheetId="7" hidden="1">#REF!</definedName>
    <definedName name="BExEXGE2TE9MQWLQVHL7XGQWL102" localSheetId="8" hidden="1">#REF!</definedName>
    <definedName name="BExEXGE2TE9MQWLQVHL7XGQWL102" localSheetId="9" hidden="1">#REF!</definedName>
    <definedName name="BExEXGE2TE9MQWLQVHL7XGQWL102" localSheetId="10" hidden="1">#REF!</definedName>
    <definedName name="BExEXGE2TE9MQWLQVHL7XGQWL102" localSheetId="11" hidden="1">#REF!</definedName>
    <definedName name="BExEXGE2TE9MQWLQVHL7XGQWL102" localSheetId="12" hidden="1">#REF!</definedName>
    <definedName name="BExEXGE2TE9MQWLQVHL7XGQWL102" localSheetId="13" hidden="1">#REF!</definedName>
    <definedName name="BExEXGE2TE9MQWLQVHL7XGQWL102" localSheetId="17" hidden="1">#REF!</definedName>
    <definedName name="BExEXGE2TE9MQWLQVHL7XGQWL102" localSheetId="16" hidden="1">#REF!</definedName>
    <definedName name="BExEXGE2TE9MQWLQVHL7XGQWL102" hidden="1">#REF!</definedName>
    <definedName name="BExEXRBZ0DI9E2UFLLKYWGN66B61" localSheetId="19" hidden="1">#REF!</definedName>
    <definedName name="BExEXRBZ0DI9E2UFLLKYWGN66B61" localSheetId="27" hidden="1">#REF!</definedName>
    <definedName name="BExEXRBZ0DI9E2UFLLKYWGN66B61" localSheetId="18" hidden="1">#REF!</definedName>
    <definedName name="BExEXRBZ0DI9E2UFLLKYWGN66B61" localSheetId="30" hidden="1">#REF!</definedName>
    <definedName name="BExEXRBZ0DI9E2UFLLKYWGN66B61" localSheetId="4" hidden="1">#REF!</definedName>
    <definedName name="BExEXRBZ0DI9E2UFLLKYWGN66B61" localSheetId="14" hidden="1">#REF!</definedName>
    <definedName name="BExEXRBZ0DI9E2UFLLKYWGN66B61" localSheetId="6" hidden="1">#REF!</definedName>
    <definedName name="BExEXRBZ0DI9E2UFLLKYWGN66B61" localSheetId="7" hidden="1">#REF!</definedName>
    <definedName name="BExEXRBZ0DI9E2UFLLKYWGN66B61" localSheetId="8" hidden="1">#REF!</definedName>
    <definedName name="BExEXRBZ0DI9E2UFLLKYWGN66B61" localSheetId="9" hidden="1">#REF!</definedName>
    <definedName name="BExEXRBZ0DI9E2UFLLKYWGN66B61" localSheetId="10" hidden="1">#REF!</definedName>
    <definedName name="BExEXRBZ0DI9E2UFLLKYWGN66B61" localSheetId="11" hidden="1">#REF!</definedName>
    <definedName name="BExEXRBZ0DI9E2UFLLKYWGN66B61" localSheetId="12" hidden="1">#REF!</definedName>
    <definedName name="BExEXRBZ0DI9E2UFLLKYWGN66B61" localSheetId="13" hidden="1">#REF!</definedName>
    <definedName name="BExEXRBZ0DI9E2UFLLKYWGN66B61" localSheetId="17" hidden="1">#REF!</definedName>
    <definedName name="BExEXRBZ0DI9E2UFLLKYWGN66B61" localSheetId="16" hidden="1">#REF!</definedName>
    <definedName name="BExEXRBZ0DI9E2UFLLKYWGN66B61" hidden="1">#REF!</definedName>
    <definedName name="BExEXW4FSOZ9C2SZSQIAA3W82I5K" localSheetId="19" hidden="1">#REF!</definedName>
    <definedName name="BExEXW4FSOZ9C2SZSQIAA3W82I5K" localSheetId="27" hidden="1">#REF!</definedName>
    <definedName name="BExEXW4FSOZ9C2SZSQIAA3W82I5K" localSheetId="18" hidden="1">#REF!</definedName>
    <definedName name="BExEXW4FSOZ9C2SZSQIAA3W82I5K" localSheetId="30" hidden="1">#REF!</definedName>
    <definedName name="BExEXW4FSOZ9C2SZSQIAA3W82I5K" localSheetId="4" hidden="1">#REF!</definedName>
    <definedName name="BExEXW4FSOZ9C2SZSQIAA3W82I5K" localSheetId="14" hidden="1">#REF!</definedName>
    <definedName name="BExEXW4FSOZ9C2SZSQIAA3W82I5K" localSheetId="6" hidden="1">#REF!</definedName>
    <definedName name="BExEXW4FSOZ9C2SZSQIAA3W82I5K" localSheetId="7" hidden="1">#REF!</definedName>
    <definedName name="BExEXW4FSOZ9C2SZSQIAA3W82I5K" localSheetId="8" hidden="1">#REF!</definedName>
    <definedName name="BExEXW4FSOZ9C2SZSQIAA3W82I5K" localSheetId="9" hidden="1">#REF!</definedName>
    <definedName name="BExEXW4FSOZ9C2SZSQIAA3W82I5K" localSheetId="10" hidden="1">#REF!</definedName>
    <definedName name="BExEXW4FSOZ9C2SZSQIAA3W82I5K" localSheetId="11" hidden="1">#REF!</definedName>
    <definedName name="BExEXW4FSOZ9C2SZSQIAA3W82I5K" localSheetId="12" hidden="1">#REF!</definedName>
    <definedName name="BExEXW4FSOZ9C2SZSQIAA3W82I5K" localSheetId="13" hidden="1">#REF!</definedName>
    <definedName name="BExEXW4FSOZ9C2SZSQIAA3W82I5K" localSheetId="17" hidden="1">#REF!</definedName>
    <definedName name="BExEXW4FSOZ9C2SZSQIAA3W82I5K" localSheetId="16" hidden="1">#REF!</definedName>
    <definedName name="BExEXW4FSOZ9C2SZSQIAA3W82I5K" hidden="1">#REF!</definedName>
    <definedName name="BExEXZ4H2ZUNEW5I6I74GK08QAQC" localSheetId="19" hidden="1">#REF!</definedName>
    <definedName name="BExEXZ4H2ZUNEW5I6I74GK08QAQC" localSheetId="27" hidden="1">#REF!</definedName>
    <definedName name="BExEXZ4H2ZUNEW5I6I74GK08QAQC" localSheetId="18" hidden="1">#REF!</definedName>
    <definedName name="BExEXZ4H2ZUNEW5I6I74GK08QAQC" localSheetId="30" hidden="1">#REF!</definedName>
    <definedName name="BExEXZ4H2ZUNEW5I6I74GK08QAQC" localSheetId="4" hidden="1">#REF!</definedName>
    <definedName name="BExEXZ4H2ZUNEW5I6I74GK08QAQC" localSheetId="14" hidden="1">#REF!</definedName>
    <definedName name="BExEXZ4H2ZUNEW5I6I74GK08QAQC" localSheetId="6" hidden="1">#REF!</definedName>
    <definedName name="BExEXZ4H2ZUNEW5I6I74GK08QAQC" localSheetId="7" hidden="1">#REF!</definedName>
    <definedName name="BExEXZ4H2ZUNEW5I6I74GK08QAQC" localSheetId="8" hidden="1">#REF!</definedName>
    <definedName name="BExEXZ4H2ZUNEW5I6I74GK08QAQC" localSheetId="9" hidden="1">#REF!</definedName>
    <definedName name="BExEXZ4H2ZUNEW5I6I74GK08QAQC" localSheetId="10" hidden="1">#REF!</definedName>
    <definedName name="BExEXZ4H2ZUNEW5I6I74GK08QAQC" localSheetId="11" hidden="1">#REF!</definedName>
    <definedName name="BExEXZ4H2ZUNEW5I6I74GK08QAQC" localSheetId="12" hidden="1">#REF!</definedName>
    <definedName name="BExEXZ4H2ZUNEW5I6I74GK08QAQC" localSheetId="13" hidden="1">#REF!</definedName>
    <definedName name="BExEXZ4H2ZUNEW5I6I74GK08QAQC" localSheetId="17" hidden="1">#REF!</definedName>
    <definedName name="BExEXZ4H2ZUNEW5I6I74GK08QAQC" localSheetId="16" hidden="1">#REF!</definedName>
    <definedName name="BExEXZ4H2ZUNEW5I6I74GK08QAQC" hidden="1">#REF!</definedName>
    <definedName name="BExEY42GK80HA9M84NTZ3NV9K2VI" localSheetId="19" hidden="1">#REF!</definedName>
    <definedName name="BExEY42GK80HA9M84NTZ3NV9K2VI" localSheetId="27" hidden="1">#REF!</definedName>
    <definedName name="BExEY42GK80HA9M84NTZ3NV9K2VI" localSheetId="18" hidden="1">#REF!</definedName>
    <definedName name="BExEY42GK80HA9M84NTZ3NV9K2VI" localSheetId="30" hidden="1">#REF!</definedName>
    <definedName name="BExEY42GK80HA9M84NTZ3NV9K2VI" localSheetId="4" hidden="1">#REF!</definedName>
    <definedName name="BExEY42GK80HA9M84NTZ3NV9K2VI" localSheetId="14" hidden="1">#REF!</definedName>
    <definedName name="BExEY42GK80HA9M84NTZ3NV9K2VI" localSheetId="6" hidden="1">#REF!</definedName>
    <definedName name="BExEY42GK80HA9M84NTZ3NV9K2VI" localSheetId="7" hidden="1">#REF!</definedName>
    <definedName name="BExEY42GK80HA9M84NTZ3NV9K2VI" localSheetId="8" hidden="1">#REF!</definedName>
    <definedName name="BExEY42GK80HA9M84NTZ3NV9K2VI" localSheetId="9" hidden="1">#REF!</definedName>
    <definedName name="BExEY42GK80HA9M84NTZ3NV9K2VI" localSheetId="10" hidden="1">#REF!</definedName>
    <definedName name="BExEY42GK80HA9M84NTZ3NV9K2VI" localSheetId="11" hidden="1">#REF!</definedName>
    <definedName name="BExEY42GK80HA9M84NTZ3NV9K2VI" localSheetId="12" hidden="1">#REF!</definedName>
    <definedName name="BExEY42GK80HA9M84NTZ3NV9K2VI" localSheetId="13" hidden="1">#REF!</definedName>
    <definedName name="BExEY42GK80HA9M84NTZ3NV9K2VI" localSheetId="17" hidden="1">#REF!</definedName>
    <definedName name="BExEY42GK80HA9M84NTZ3NV9K2VI" localSheetId="16" hidden="1">#REF!</definedName>
    <definedName name="BExEY42GK80HA9M84NTZ3NV9K2VI" hidden="1">#REF!</definedName>
    <definedName name="BExEYLG9FL9V1JPPNZ3FUDNSEJ4V" localSheetId="19" hidden="1">#REF!</definedName>
    <definedName name="BExEYLG9FL9V1JPPNZ3FUDNSEJ4V" localSheetId="27" hidden="1">#REF!</definedName>
    <definedName name="BExEYLG9FL9V1JPPNZ3FUDNSEJ4V" localSheetId="18" hidden="1">#REF!</definedName>
    <definedName name="BExEYLG9FL9V1JPPNZ3FUDNSEJ4V" localSheetId="30" hidden="1">#REF!</definedName>
    <definedName name="BExEYLG9FL9V1JPPNZ3FUDNSEJ4V" localSheetId="4" hidden="1">#REF!</definedName>
    <definedName name="BExEYLG9FL9V1JPPNZ3FUDNSEJ4V" localSheetId="14" hidden="1">#REF!</definedName>
    <definedName name="BExEYLG9FL9V1JPPNZ3FUDNSEJ4V" localSheetId="6" hidden="1">#REF!</definedName>
    <definedName name="BExEYLG9FL9V1JPPNZ3FUDNSEJ4V" localSheetId="7" hidden="1">#REF!</definedName>
    <definedName name="BExEYLG9FL9V1JPPNZ3FUDNSEJ4V" localSheetId="8" hidden="1">#REF!</definedName>
    <definedName name="BExEYLG9FL9V1JPPNZ3FUDNSEJ4V" localSheetId="9" hidden="1">#REF!</definedName>
    <definedName name="BExEYLG9FL9V1JPPNZ3FUDNSEJ4V" localSheetId="10" hidden="1">#REF!</definedName>
    <definedName name="BExEYLG9FL9V1JPPNZ3FUDNSEJ4V" localSheetId="11" hidden="1">#REF!</definedName>
    <definedName name="BExEYLG9FL9V1JPPNZ3FUDNSEJ4V" localSheetId="12" hidden="1">#REF!</definedName>
    <definedName name="BExEYLG9FL9V1JPPNZ3FUDNSEJ4V" localSheetId="13" hidden="1">#REF!</definedName>
    <definedName name="BExEYLG9FL9V1JPPNZ3FUDNSEJ4V" localSheetId="17" hidden="1">#REF!</definedName>
    <definedName name="BExEYLG9FL9V1JPPNZ3FUDNSEJ4V" localSheetId="16" hidden="1">#REF!</definedName>
    <definedName name="BExEYLG9FL9V1JPPNZ3FUDNSEJ4V" hidden="1">#REF!</definedName>
    <definedName name="BExEYOW8C1B3OUUCIGEC7L8OOW1Z" localSheetId="19" hidden="1">#REF!</definedName>
    <definedName name="BExEYOW8C1B3OUUCIGEC7L8OOW1Z" localSheetId="27" hidden="1">#REF!</definedName>
    <definedName name="BExEYOW8C1B3OUUCIGEC7L8OOW1Z" localSheetId="18" hidden="1">#REF!</definedName>
    <definedName name="BExEYOW8C1B3OUUCIGEC7L8OOW1Z" localSheetId="30" hidden="1">#REF!</definedName>
    <definedName name="BExEYOW8C1B3OUUCIGEC7L8OOW1Z" localSheetId="4" hidden="1">#REF!</definedName>
    <definedName name="BExEYOW8C1B3OUUCIGEC7L8OOW1Z" localSheetId="14" hidden="1">#REF!</definedName>
    <definedName name="BExEYOW8C1B3OUUCIGEC7L8OOW1Z" localSheetId="6" hidden="1">#REF!</definedName>
    <definedName name="BExEYOW8C1B3OUUCIGEC7L8OOW1Z" localSheetId="7" hidden="1">#REF!</definedName>
    <definedName name="BExEYOW8C1B3OUUCIGEC7L8OOW1Z" localSheetId="8" hidden="1">#REF!</definedName>
    <definedName name="BExEYOW8C1B3OUUCIGEC7L8OOW1Z" localSheetId="9" hidden="1">#REF!</definedName>
    <definedName name="BExEYOW8C1B3OUUCIGEC7L8OOW1Z" localSheetId="10" hidden="1">#REF!</definedName>
    <definedName name="BExEYOW8C1B3OUUCIGEC7L8OOW1Z" localSheetId="11" hidden="1">#REF!</definedName>
    <definedName name="BExEYOW8C1B3OUUCIGEC7L8OOW1Z" localSheetId="12" hidden="1">#REF!</definedName>
    <definedName name="BExEYOW8C1B3OUUCIGEC7L8OOW1Z" localSheetId="13" hidden="1">#REF!</definedName>
    <definedName name="BExEYOW8C1B3OUUCIGEC7L8OOW1Z" localSheetId="17" hidden="1">#REF!</definedName>
    <definedName name="BExEYOW8C1B3OUUCIGEC7L8OOW1Z" localSheetId="16" hidden="1">#REF!</definedName>
    <definedName name="BExEYOW8C1B3OUUCIGEC7L8OOW1Z" hidden="1">#REF!</definedName>
    <definedName name="BExEYPCI2LT224YS4M3T50V85FAG" localSheetId="19" hidden="1">#REF!</definedName>
    <definedName name="BExEYPCI2LT224YS4M3T50V85FAG" localSheetId="27" hidden="1">#REF!</definedName>
    <definedName name="BExEYPCI2LT224YS4M3T50V85FAG" localSheetId="18" hidden="1">#REF!</definedName>
    <definedName name="BExEYPCI2LT224YS4M3T50V85FAG" localSheetId="30" hidden="1">#REF!</definedName>
    <definedName name="BExEYPCI2LT224YS4M3T50V85FAG" localSheetId="4" hidden="1">#REF!</definedName>
    <definedName name="BExEYPCI2LT224YS4M3T50V85FAG" localSheetId="14" hidden="1">#REF!</definedName>
    <definedName name="BExEYPCI2LT224YS4M3T50V85FAG" localSheetId="6" hidden="1">#REF!</definedName>
    <definedName name="BExEYPCI2LT224YS4M3T50V85FAG" localSheetId="7" hidden="1">#REF!</definedName>
    <definedName name="BExEYPCI2LT224YS4M3T50V85FAG" localSheetId="8" hidden="1">#REF!</definedName>
    <definedName name="BExEYPCI2LT224YS4M3T50V85FAG" localSheetId="9" hidden="1">#REF!</definedName>
    <definedName name="BExEYPCI2LT224YS4M3T50V85FAG" localSheetId="10" hidden="1">#REF!</definedName>
    <definedName name="BExEYPCI2LT224YS4M3T50V85FAG" localSheetId="11" hidden="1">#REF!</definedName>
    <definedName name="BExEYPCI2LT224YS4M3T50V85FAG" localSheetId="12" hidden="1">#REF!</definedName>
    <definedName name="BExEYPCI2LT224YS4M3T50V85FAG" localSheetId="13" hidden="1">#REF!</definedName>
    <definedName name="BExEYPCI2LT224YS4M3T50V85FAG" localSheetId="17" hidden="1">#REF!</definedName>
    <definedName name="BExEYPCI2LT224YS4M3T50V85FAG" localSheetId="16" hidden="1">#REF!</definedName>
    <definedName name="BExEYPCI2LT224YS4M3T50V85FAG" hidden="1">#REF!</definedName>
    <definedName name="BExEYUQJXZT6N5HJH8ACJF6SRWEE" localSheetId="19" hidden="1">#REF!</definedName>
    <definedName name="BExEYUQJXZT6N5HJH8ACJF6SRWEE" localSheetId="27" hidden="1">#REF!</definedName>
    <definedName name="BExEYUQJXZT6N5HJH8ACJF6SRWEE" localSheetId="18" hidden="1">#REF!</definedName>
    <definedName name="BExEYUQJXZT6N5HJH8ACJF6SRWEE" localSheetId="30" hidden="1">#REF!</definedName>
    <definedName name="BExEYUQJXZT6N5HJH8ACJF6SRWEE" localSheetId="4" hidden="1">#REF!</definedName>
    <definedName name="BExEYUQJXZT6N5HJH8ACJF6SRWEE" localSheetId="14" hidden="1">#REF!</definedName>
    <definedName name="BExEYUQJXZT6N5HJH8ACJF6SRWEE" localSheetId="6" hidden="1">#REF!</definedName>
    <definedName name="BExEYUQJXZT6N5HJH8ACJF6SRWEE" localSheetId="7" hidden="1">#REF!</definedName>
    <definedName name="BExEYUQJXZT6N5HJH8ACJF6SRWEE" localSheetId="8" hidden="1">#REF!</definedName>
    <definedName name="BExEYUQJXZT6N5HJH8ACJF6SRWEE" localSheetId="9" hidden="1">#REF!</definedName>
    <definedName name="BExEYUQJXZT6N5HJH8ACJF6SRWEE" localSheetId="10" hidden="1">#REF!</definedName>
    <definedName name="BExEYUQJXZT6N5HJH8ACJF6SRWEE" localSheetId="11" hidden="1">#REF!</definedName>
    <definedName name="BExEYUQJXZT6N5HJH8ACJF6SRWEE" localSheetId="12" hidden="1">#REF!</definedName>
    <definedName name="BExEYUQJXZT6N5HJH8ACJF6SRWEE" localSheetId="13" hidden="1">#REF!</definedName>
    <definedName name="BExEYUQJXZT6N5HJH8ACJF6SRWEE" localSheetId="17" hidden="1">#REF!</definedName>
    <definedName name="BExEYUQJXZT6N5HJH8ACJF6SRWEE" localSheetId="16" hidden="1">#REF!</definedName>
    <definedName name="BExEYUQJXZT6N5HJH8ACJF6SRWEE" hidden="1">#REF!</definedName>
    <definedName name="BExEYYC7KLO4XJQW9GMGVVJQXF4C" localSheetId="19" hidden="1">#REF!</definedName>
    <definedName name="BExEYYC7KLO4XJQW9GMGVVJQXF4C" localSheetId="27" hidden="1">#REF!</definedName>
    <definedName name="BExEYYC7KLO4XJQW9GMGVVJQXF4C" localSheetId="18" hidden="1">#REF!</definedName>
    <definedName name="BExEYYC7KLO4XJQW9GMGVVJQXF4C" localSheetId="30" hidden="1">#REF!</definedName>
    <definedName name="BExEYYC7KLO4XJQW9GMGVVJQXF4C" localSheetId="4" hidden="1">#REF!</definedName>
    <definedName name="BExEYYC7KLO4XJQW9GMGVVJQXF4C" localSheetId="14" hidden="1">#REF!</definedName>
    <definedName name="BExEYYC7KLO4XJQW9GMGVVJQXF4C" localSheetId="6" hidden="1">#REF!</definedName>
    <definedName name="BExEYYC7KLO4XJQW9GMGVVJQXF4C" localSheetId="7" hidden="1">#REF!</definedName>
    <definedName name="BExEYYC7KLO4XJQW9GMGVVJQXF4C" localSheetId="8" hidden="1">#REF!</definedName>
    <definedName name="BExEYYC7KLO4XJQW9GMGVVJQXF4C" localSheetId="9" hidden="1">#REF!</definedName>
    <definedName name="BExEYYC7KLO4XJQW9GMGVVJQXF4C" localSheetId="10" hidden="1">#REF!</definedName>
    <definedName name="BExEYYC7KLO4XJQW9GMGVVJQXF4C" localSheetId="11" hidden="1">#REF!</definedName>
    <definedName name="BExEYYC7KLO4XJQW9GMGVVJQXF4C" localSheetId="12" hidden="1">#REF!</definedName>
    <definedName name="BExEYYC7KLO4XJQW9GMGVVJQXF4C" localSheetId="13" hidden="1">#REF!</definedName>
    <definedName name="BExEYYC7KLO4XJQW9GMGVVJQXF4C" localSheetId="17" hidden="1">#REF!</definedName>
    <definedName name="BExEYYC7KLO4XJQW9GMGVVJQXF4C" localSheetId="16" hidden="1">#REF!</definedName>
    <definedName name="BExEYYC7KLO4XJQW9GMGVVJQXF4C" hidden="1">#REF!</definedName>
    <definedName name="BExEZ1S6VZCG01ZPLBSS9Z1SBOJ2" localSheetId="19" hidden="1">#REF!</definedName>
    <definedName name="BExEZ1S6VZCG01ZPLBSS9Z1SBOJ2" localSheetId="27" hidden="1">#REF!</definedName>
    <definedName name="BExEZ1S6VZCG01ZPLBSS9Z1SBOJ2" localSheetId="18" hidden="1">#REF!</definedName>
    <definedName name="BExEZ1S6VZCG01ZPLBSS9Z1SBOJ2" localSheetId="30" hidden="1">#REF!</definedName>
    <definedName name="BExEZ1S6VZCG01ZPLBSS9Z1SBOJ2" localSheetId="4" hidden="1">#REF!</definedName>
    <definedName name="BExEZ1S6VZCG01ZPLBSS9Z1SBOJ2" localSheetId="14" hidden="1">#REF!</definedName>
    <definedName name="BExEZ1S6VZCG01ZPLBSS9Z1SBOJ2" localSheetId="6" hidden="1">#REF!</definedName>
    <definedName name="BExEZ1S6VZCG01ZPLBSS9Z1SBOJ2" localSheetId="7" hidden="1">#REF!</definedName>
    <definedName name="BExEZ1S6VZCG01ZPLBSS9Z1SBOJ2" localSheetId="8" hidden="1">#REF!</definedName>
    <definedName name="BExEZ1S6VZCG01ZPLBSS9Z1SBOJ2" localSheetId="9" hidden="1">#REF!</definedName>
    <definedName name="BExEZ1S6VZCG01ZPLBSS9Z1SBOJ2" localSheetId="10" hidden="1">#REF!</definedName>
    <definedName name="BExEZ1S6VZCG01ZPLBSS9Z1SBOJ2" localSheetId="11" hidden="1">#REF!</definedName>
    <definedName name="BExEZ1S6VZCG01ZPLBSS9Z1SBOJ2" localSheetId="12" hidden="1">#REF!</definedName>
    <definedName name="BExEZ1S6VZCG01ZPLBSS9Z1SBOJ2" localSheetId="13" hidden="1">#REF!</definedName>
    <definedName name="BExEZ1S6VZCG01ZPLBSS9Z1SBOJ2" localSheetId="17" hidden="1">#REF!</definedName>
    <definedName name="BExEZ1S6VZCG01ZPLBSS9Z1SBOJ2" localSheetId="16" hidden="1">#REF!</definedName>
    <definedName name="BExEZ1S6VZCG01ZPLBSS9Z1SBOJ2" hidden="1">#REF!</definedName>
    <definedName name="BExEZ6KV8TDKOO0Y66LSH9DCFW5M" localSheetId="19" hidden="1">#REF!</definedName>
    <definedName name="BExEZ6KV8TDKOO0Y66LSH9DCFW5M" localSheetId="27" hidden="1">#REF!</definedName>
    <definedName name="BExEZ6KV8TDKOO0Y66LSH9DCFW5M" localSheetId="18" hidden="1">#REF!</definedName>
    <definedName name="BExEZ6KV8TDKOO0Y66LSH9DCFW5M" localSheetId="30" hidden="1">#REF!</definedName>
    <definedName name="BExEZ6KV8TDKOO0Y66LSH9DCFW5M" localSheetId="4" hidden="1">#REF!</definedName>
    <definedName name="BExEZ6KV8TDKOO0Y66LSH9DCFW5M" localSheetId="14" hidden="1">#REF!</definedName>
    <definedName name="BExEZ6KV8TDKOO0Y66LSH9DCFW5M" localSheetId="6" hidden="1">#REF!</definedName>
    <definedName name="BExEZ6KV8TDKOO0Y66LSH9DCFW5M" localSheetId="7" hidden="1">#REF!</definedName>
    <definedName name="BExEZ6KV8TDKOO0Y66LSH9DCFW5M" localSheetId="8" hidden="1">#REF!</definedName>
    <definedName name="BExEZ6KV8TDKOO0Y66LSH9DCFW5M" localSheetId="9" hidden="1">#REF!</definedName>
    <definedName name="BExEZ6KV8TDKOO0Y66LSH9DCFW5M" localSheetId="10" hidden="1">#REF!</definedName>
    <definedName name="BExEZ6KV8TDKOO0Y66LSH9DCFW5M" localSheetId="11" hidden="1">#REF!</definedName>
    <definedName name="BExEZ6KV8TDKOO0Y66LSH9DCFW5M" localSheetId="12" hidden="1">#REF!</definedName>
    <definedName name="BExEZ6KV8TDKOO0Y66LSH9DCFW5M" localSheetId="13" hidden="1">#REF!</definedName>
    <definedName name="BExEZ6KV8TDKOO0Y66LSH9DCFW5M" localSheetId="17" hidden="1">#REF!</definedName>
    <definedName name="BExEZ6KV8TDKOO0Y66LSH9DCFW5M" localSheetId="16" hidden="1">#REF!</definedName>
    <definedName name="BExEZ6KV8TDKOO0Y66LSH9DCFW5M" hidden="1">#REF!</definedName>
    <definedName name="BExEZGBFNJR8DLPN0V11AU22L6WY" localSheetId="19" hidden="1">#REF!</definedName>
    <definedName name="BExEZGBFNJR8DLPN0V11AU22L6WY" localSheetId="27" hidden="1">#REF!</definedName>
    <definedName name="BExEZGBFNJR8DLPN0V11AU22L6WY" localSheetId="18" hidden="1">#REF!</definedName>
    <definedName name="BExEZGBFNJR8DLPN0V11AU22L6WY" localSheetId="30" hidden="1">#REF!</definedName>
    <definedName name="BExEZGBFNJR8DLPN0V11AU22L6WY" localSheetId="4" hidden="1">#REF!</definedName>
    <definedName name="BExEZGBFNJR8DLPN0V11AU22L6WY" localSheetId="14" hidden="1">#REF!</definedName>
    <definedName name="BExEZGBFNJR8DLPN0V11AU22L6WY" localSheetId="6" hidden="1">#REF!</definedName>
    <definedName name="BExEZGBFNJR8DLPN0V11AU22L6WY" localSheetId="7" hidden="1">#REF!</definedName>
    <definedName name="BExEZGBFNJR8DLPN0V11AU22L6WY" localSheetId="8" hidden="1">#REF!</definedName>
    <definedName name="BExEZGBFNJR8DLPN0V11AU22L6WY" localSheetId="9" hidden="1">#REF!</definedName>
    <definedName name="BExEZGBFNJR8DLPN0V11AU22L6WY" localSheetId="10" hidden="1">#REF!</definedName>
    <definedName name="BExEZGBFNJR8DLPN0V11AU22L6WY" localSheetId="11" hidden="1">#REF!</definedName>
    <definedName name="BExEZGBFNJR8DLPN0V11AU22L6WY" localSheetId="12" hidden="1">#REF!</definedName>
    <definedName name="BExEZGBFNJR8DLPN0V11AU22L6WY" localSheetId="13" hidden="1">#REF!</definedName>
    <definedName name="BExEZGBFNJR8DLPN0V11AU22L6WY" localSheetId="17" hidden="1">#REF!</definedName>
    <definedName name="BExEZGBFNJR8DLPN0V11AU22L6WY" localSheetId="16" hidden="1">#REF!</definedName>
    <definedName name="BExEZGBFNJR8DLPN0V11AU22L6WY" hidden="1">#REF!</definedName>
    <definedName name="BExEZVR61GWO1ZM3XHWUKRJJMQXV" localSheetId="19" hidden="1">#REF!</definedName>
    <definedName name="BExEZVR61GWO1ZM3XHWUKRJJMQXV" localSheetId="27" hidden="1">#REF!</definedName>
    <definedName name="BExEZVR61GWO1ZM3XHWUKRJJMQXV" localSheetId="18" hidden="1">#REF!</definedName>
    <definedName name="BExEZVR61GWO1ZM3XHWUKRJJMQXV" localSheetId="30" hidden="1">#REF!</definedName>
    <definedName name="BExEZVR61GWO1ZM3XHWUKRJJMQXV" localSheetId="4" hidden="1">#REF!</definedName>
    <definedName name="BExEZVR61GWO1ZM3XHWUKRJJMQXV" localSheetId="14" hidden="1">#REF!</definedName>
    <definedName name="BExEZVR61GWO1ZM3XHWUKRJJMQXV" localSheetId="6" hidden="1">#REF!</definedName>
    <definedName name="BExEZVR61GWO1ZM3XHWUKRJJMQXV" localSheetId="7" hidden="1">#REF!</definedName>
    <definedName name="BExEZVR61GWO1ZM3XHWUKRJJMQXV" localSheetId="8" hidden="1">#REF!</definedName>
    <definedName name="BExEZVR61GWO1ZM3XHWUKRJJMQXV" localSheetId="9" hidden="1">#REF!</definedName>
    <definedName name="BExEZVR61GWO1ZM3XHWUKRJJMQXV" localSheetId="10" hidden="1">#REF!</definedName>
    <definedName name="BExEZVR61GWO1ZM3XHWUKRJJMQXV" localSheetId="11" hidden="1">#REF!</definedName>
    <definedName name="BExEZVR61GWO1ZM3XHWUKRJJMQXV" localSheetId="12" hidden="1">#REF!</definedName>
    <definedName name="BExEZVR61GWO1ZM3XHWUKRJJMQXV" localSheetId="13" hidden="1">#REF!</definedName>
    <definedName name="BExEZVR61GWO1ZM3XHWUKRJJMQXV" localSheetId="17" hidden="1">#REF!</definedName>
    <definedName name="BExEZVR61GWO1ZM3XHWUKRJJMQXV" localSheetId="16" hidden="1">#REF!</definedName>
    <definedName name="BExEZVR61GWO1ZM3XHWUKRJJMQXV" hidden="1">#REF!</definedName>
    <definedName name="BExF02Y3V3QEPO2XLDSK47APK9XJ" localSheetId="19" hidden="1">#REF!</definedName>
    <definedName name="BExF02Y3V3QEPO2XLDSK47APK9XJ" localSheetId="27" hidden="1">#REF!</definedName>
    <definedName name="BExF02Y3V3QEPO2XLDSK47APK9XJ" localSheetId="18" hidden="1">#REF!</definedName>
    <definedName name="BExF02Y3V3QEPO2XLDSK47APK9XJ" localSheetId="30" hidden="1">#REF!</definedName>
    <definedName name="BExF02Y3V3QEPO2XLDSK47APK9XJ" localSheetId="4" hidden="1">#REF!</definedName>
    <definedName name="BExF02Y3V3QEPO2XLDSK47APK9XJ" localSheetId="14" hidden="1">#REF!</definedName>
    <definedName name="BExF02Y3V3QEPO2XLDSK47APK9XJ" localSheetId="6" hidden="1">#REF!</definedName>
    <definedName name="BExF02Y3V3QEPO2XLDSK47APK9XJ" localSheetId="7" hidden="1">#REF!</definedName>
    <definedName name="BExF02Y3V3QEPO2XLDSK47APK9XJ" localSheetId="8" hidden="1">#REF!</definedName>
    <definedName name="BExF02Y3V3QEPO2XLDSK47APK9XJ" localSheetId="9" hidden="1">#REF!</definedName>
    <definedName name="BExF02Y3V3QEPO2XLDSK47APK9XJ" localSheetId="10" hidden="1">#REF!</definedName>
    <definedName name="BExF02Y3V3QEPO2XLDSK47APK9XJ" localSheetId="11" hidden="1">#REF!</definedName>
    <definedName name="BExF02Y3V3QEPO2XLDSK47APK9XJ" localSheetId="12" hidden="1">#REF!</definedName>
    <definedName name="BExF02Y3V3QEPO2XLDSK47APK9XJ" localSheetId="13" hidden="1">#REF!</definedName>
    <definedName name="BExF02Y3V3QEPO2XLDSK47APK9XJ" localSheetId="17" hidden="1">#REF!</definedName>
    <definedName name="BExF02Y3V3QEPO2XLDSK47APK9XJ" localSheetId="16" hidden="1">#REF!</definedName>
    <definedName name="BExF02Y3V3QEPO2XLDSK47APK9XJ" hidden="1">#REF!</definedName>
    <definedName name="BExF03E824NHBODFUZ3PZ5HLF85X" localSheetId="19" hidden="1">#REF!</definedName>
    <definedName name="BExF03E824NHBODFUZ3PZ5HLF85X" localSheetId="27" hidden="1">#REF!</definedName>
    <definedName name="BExF03E824NHBODFUZ3PZ5HLF85X" localSheetId="18" hidden="1">#REF!</definedName>
    <definedName name="BExF03E824NHBODFUZ3PZ5HLF85X" localSheetId="30" hidden="1">#REF!</definedName>
    <definedName name="BExF03E824NHBODFUZ3PZ5HLF85X" localSheetId="4" hidden="1">#REF!</definedName>
    <definedName name="BExF03E824NHBODFUZ3PZ5HLF85X" localSheetId="14" hidden="1">#REF!</definedName>
    <definedName name="BExF03E824NHBODFUZ3PZ5HLF85X" localSheetId="6" hidden="1">#REF!</definedName>
    <definedName name="BExF03E824NHBODFUZ3PZ5HLF85X" localSheetId="7" hidden="1">#REF!</definedName>
    <definedName name="BExF03E824NHBODFUZ3PZ5HLF85X" localSheetId="8" hidden="1">#REF!</definedName>
    <definedName name="BExF03E824NHBODFUZ3PZ5HLF85X" localSheetId="9" hidden="1">#REF!</definedName>
    <definedName name="BExF03E824NHBODFUZ3PZ5HLF85X" localSheetId="10" hidden="1">#REF!</definedName>
    <definedName name="BExF03E824NHBODFUZ3PZ5HLF85X" localSheetId="11" hidden="1">#REF!</definedName>
    <definedName name="BExF03E824NHBODFUZ3PZ5HLF85X" localSheetId="12" hidden="1">#REF!</definedName>
    <definedName name="BExF03E824NHBODFUZ3PZ5HLF85X" localSheetId="13" hidden="1">#REF!</definedName>
    <definedName name="BExF03E824NHBODFUZ3PZ5HLF85X" localSheetId="17" hidden="1">#REF!</definedName>
    <definedName name="BExF03E824NHBODFUZ3PZ5HLF85X" localSheetId="16" hidden="1">#REF!</definedName>
    <definedName name="BExF03E824NHBODFUZ3PZ5HLF85X" hidden="1">#REF!</definedName>
    <definedName name="BExF09OS91RT7N7IW8JLMZ121ZP3" localSheetId="19" hidden="1">#REF!</definedName>
    <definedName name="BExF09OS91RT7N7IW8JLMZ121ZP3" localSheetId="27" hidden="1">#REF!</definedName>
    <definedName name="BExF09OS91RT7N7IW8JLMZ121ZP3" localSheetId="18" hidden="1">#REF!</definedName>
    <definedName name="BExF09OS91RT7N7IW8JLMZ121ZP3" localSheetId="30" hidden="1">#REF!</definedName>
    <definedName name="BExF09OS91RT7N7IW8JLMZ121ZP3" localSheetId="4" hidden="1">#REF!</definedName>
    <definedName name="BExF09OS91RT7N7IW8JLMZ121ZP3" localSheetId="14" hidden="1">#REF!</definedName>
    <definedName name="BExF09OS91RT7N7IW8JLMZ121ZP3" localSheetId="6" hidden="1">#REF!</definedName>
    <definedName name="BExF09OS91RT7N7IW8JLMZ121ZP3" localSheetId="7" hidden="1">#REF!</definedName>
    <definedName name="BExF09OS91RT7N7IW8JLMZ121ZP3" localSheetId="8" hidden="1">#REF!</definedName>
    <definedName name="BExF09OS91RT7N7IW8JLMZ121ZP3" localSheetId="9" hidden="1">#REF!</definedName>
    <definedName name="BExF09OS91RT7N7IW8JLMZ121ZP3" localSheetId="10" hidden="1">#REF!</definedName>
    <definedName name="BExF09OS91RT7N7IW8JLMZ121ZP3" localSheetId="11" hidden="1">#REF!</definedName>
    <definedName name="BExF09OS91RT7N7IW8JLMZ121ZP3" localSheetId="12" hidden="1">#REF!</definedName>
    <definedName name="BExF09OS91RT7N7IW8JLMZ121ZP3" localSheetId="13" hidden="1">#REF!</definedName>
    <definedName name="BExF09OS91RT7N7IW8JLMZ121ZP3" localSheetId="17" hidden="1">#REF!</definedName>
    <definedName name="BExF09OS91RT7N7IW8JLMZ121ZP3" localSheetId="16" hidden="1">#REF!</definedName>
    <definedName name="BExF09OS91RT7N7IW8JLMZ121ZP3" hidden="1">#REF!</definedName>
    <definedName name="BExF0D4SEQ7RRCAER8UQKUJ4HH0Q" localSheetId="19" hidden="1">#REF!</definedName>
    <definedName name="BExF0D4SEQ7RRCAER8UQKUJ4HH0Q" localSheetId="27" hidden="1">#REF!</definedName>
    <definedName name="BExF0D4SEQ7RRCAER8UQKUJ4HH0Q" localSheetId="18" hidden="1">#REF!</definedName>
    <definedName name="BExF0D4SEQ7RRCAER8UQKUJ4HH0Q" localSheetId="30" hidden="1">#REF!</definedName>
    <definedName name="BExF0D4SEQ7RRCAER8UQKUJ4HH0Q" localSheetId="4" hidden="1">#REF!</definedName>
    <definedName name="BExF0D4SEQ7RRCAER8UQKUJ4HH0Q" localSheetId="14" hidden="1">#REF!</definedName>
    <definedName name="BExF0D4SEQ7RRCAER8UQKUJ4HH0Q" localSheetId="6" hidden="1">#REF!</definedName>
    <definedName name="BExF0D4SEQ7RRCAER8UQKUJ4HH0Q" localSheetId="7" hidden="1">#REF!</definedName>
    <definedName name="BExF0D4SEQ7RRCAER8UQKUJ4HH0Q" localSheetId="8" hidden="1">#REF!</definedName>
    <definedName name="BExF0D4SEQ7RRCAER8UQKUJ4HH0Q" localSheetId="9" hidden="1">#REF!</definedName>
    <definedName name="BExF0D4SEQ7RRCAER8UQKUJ4HH0Q" localSheetId="10" hidden="1">#REF!</definedName>
    <definedName name="BExF0D4SEQ7RRCAER8UQKUJ4HH0Q" localSheetId="11" hidden="1">#REF!</definedName>
    <definedName name="BExF0D4SEQ7RRCAER8UQKUJ4HH0Q" localSheetId="12" hidden="1">#REF!</definedName>
    <definedName name="BExF0D4SEQ7RRCAER8UQKUJ4HH0Q" localSheetId="13" hidden="1">#REF!</definedName>
    <definedName name="BExF0D4SEQ7RRCAER8UQKUJ4HH0Q" localSheetId="17" hidden="1">#REF!</definedName>
    <definedName name="BExF0D4SEQ7RRCAER8UQKUJ4HH0Q" localSheetId="16" hidden="1">#REF!</definedName>
    <definedName name="BExF0D4SEQ7RRCAER8UQKUJ4HH0Q" hidden="1">#REF!</definedName>
    <definedName name="BExF0D4Z97PCG5JI9CC2TFB553AX" localSheetId="19" hidden="1">#REF!</definedName>
    <definedName name="BExF0D4Z97PCG5JI9CC2TFB553AX" localSheetId="27" hidden="1">#REF!</definedName>
    <definedName name="BExF0D4Z97PCG5JI9CC2TFB553AX" localSheetId="18" hidden="1">#REF!</definedName>
    <definedName name="BExF0D4Z97PCG5JI9CC2TFB553AX" localSheetId="30" hidden="1">#REF!</definedName>
    <definedName name="BExF0D4Z97PCG5JI9CC2TFB553AX" localSheetId="4" hidden="1">#REF!</definedName>
    <definedName name="BExF0D4Z97PCG5JI9CC2TFB553AX" localSheetId="14" hidden="1">#REF!</definedName>
    <definedName name="BExF0D4Z97PCG5JI9CC2TFB553AX" localSheetId="6" hidden="1">#REF!</definedName>
    <definedName name="BExF0D4Z97PCG5JI9CC2TFB553AX" localSheetId="7" hidden="1">#REF!</definedName>
    <definedName name="BExF0D4Z97PCG5JI9CC2TFB553AX" localSheetId="8" hidden="1">#REF!</definedName>
    <definedName name="BExF0D4Z97PCG5JI9CC2TFB553AX" localSheetId="9" hidden="1">#REF!</definedName>
    <definedName name="BExF0D4Z97PCG5JI9CC2TFB553AX" localSheetId="10" hidden="1">#REF!</definedName>
    <definedName name="BExF0D4Z97PCG5JI9CC2TFB553AX" localSheetId="11" hidden="1">#REF!</definedName>
    <definedName name="BExF0D4Z97PCG5JI9CC2TFB553AX" localSheetId="12" hidden="1">#REF!</definedName>
    <definedName name="BExF0D4Z97PCG5JI9CC2TFB553AX" localSheetId="13" hidden="1">#REF!</definedName>
    <definedName name="BExF0D4Z97PCG5JI9CC2TFB553AX" localSheetId="17" hidden="1">#REF!</definedName>
    <definedName name="BExF0D4Z97PCG5JI9CC2TFB553AX" localSheetId="16" hidden="1">#REF!</definedName>
    <definedName name="BExF0D4Z97PCG5JI9CC2TFB553AX" hidden="1">#REF!</definedName>
    <definedName name="BExF0DAB1PUE0V936NFEK68CCKTJ" localSheetId="19" hidden="1">#REF!</definedName>
    <definedName name="BExF0DAB1PUE0V936NFEK68CCKTJ" localSheetId="27" hidden="1">#REF!</definedName>
    <definedName name="BExF0DAB1PUE0V936NFEK68CCKTJ" localSheetId="18" hidden="1">#REF!</definedName>
    <definedName name="BExF0DAB1PUE0V936NFEK68CCKTJ" localSheetId="30" hidden="1">#REF!</definedName>
    <definedName name="BExF0DAB1PUE0V936NFEK68CCKTJ" localSheetId="4" hidden="1">#REF!</definedName>
    <definedName name="BExF0DAB1PUE0V936NFEK68CCKTJ" localSheetId="14" hidden="1">#REF!</definedName>
    <definedName name="BExF0DAB1PUE0V936NFEK68CCKTJ" localSheetId="6" hidden="1">#REF!</definedName>
    <definedName name="BExF0DAB1PUE0V936NFEK68CCKTJ" localSheetId="7" hidden="1">#REF!</definedName>
    <definedName name="BExF0DAB1PUE0V936NFEK68CCKTJ" localSheetId="8" hidden="1">#REF!</definedName>
    <definedName name="BExF0DAB1PUE0V936NFEK68CCKTJ" localSheetId="9" hidden="1">#REF!</definedName>
    <definedName name="BExF0DAB1PUE0V936NFEK68CCKTJ" localSheetId="10" hidden="1">#REF!</definedName>
    <definedName name="BExF0DAB1PUE0V936NFEK68CCKTJ" localSheetId="11" hidden="1">#REF!</definedName>
    <definedName name="BExF0DAB1PUE0V936NFEK68CCKTJ" localSheetId="12" hidden="1">#REF!</definedName>
    <definedName name="BExF0DAB1PUE0V936NFEK68CCKTJ" localSheetId="13" hidden="1">#REF!</definedName>
    <definedName name="BExF0DAB1PUE0V936NFEK68CCKTJ" localSheetId="17" hidden="1">#REF!</definedName>
    <definedName name="BExF0DAB1PUE0V936NFEK68CCKTJ" localSheetId="16" hidden="1">#REF!</definedName>
    <definedName name="BExF0DAB1PUE0V936NFEK68CCKTJ" hidden="1">#REF!</definedName>
    <definedName name="BExF0LOEHV42P2DV7QL8O7HOQ3N9" localSheetId="19" hidden="1">#REF!</definedName>
    <definedName name="BExF0LOEHV42P2DV7QL8O7HOQ3N9" localSheetId="27" hidden="1">#REF!</definedName>
    <definedName name="BExF0LOEHV42P2DV7QL8O7HOQ3N9" localSheetId="18" hidden="1">#REF!</definedName>
    <definedName name="BExF0LOEHV42P2DV7QL8O7HOQ3N9" localSheetId="30" hidden="1">#REF!</definedName>
    <definedName name="BExF0LOEHV42P2DV7QL8O7HOQ3N9" localSheetId="4" hidden="1">#REF!</definedName>
    <definedName name="BExF0LOEHV42P2DV7QL8O7HOQ3N9" localSheetId="14" hidden="1">#REF!</definedName>
    <definedName name="BExF0LOEHV42P2DV7QL8O7HOQ3N9" localSheetId="6" hidden="1">#REF!</definedName>
    <definedName name="BExF0LOEHV42P2DV7QL8O7HOQ3N9" localSheetId="7" hidden="1">#REF!</definedName>
    <definedName name="BExF0LOEHV42P2DV7QL8O7HOQ3N9" localSheetId="8" hidden="1">#REF!</definedName>
    <definedName name="BExF0LOEHV42P2DV7QL8O7HOQ3N9" localSheetId="9" hidden="1">#REF!</definedName>
    <definedName name="BExF0LOEHV42P2DV7QL8O7HOQ3N9" localSheetId="10" hidden="1">#REF!</definedName>
    <definedName name="BExF0LOEHV42P2DV7QL8O7HOQ3N9" localSheetId="11" hidden="1">#REF!</definedName>
    <definedName name="BExF0LOEHV42P2DV7QL8O7HOQ3N9" localSheetId="12" hidden="1">#REF!</definedName>
    <definedName name="BExF0LOEHV42P2DV7QL8O7HOQ3N9" localSheetId="13" hidden="1">#REF!</definedName>
    <definedName name="BExF0LOEHV42P2DV7QL8O7HOQ3N9" localSheetId="17" hidden="1">#REF!</definedName>
    <definedName name="BExF0LOEHV42P2DV7QL8O7HOQ3N9" localSheetId="16" hidden="1">#REF!</definedName>
    <definedName name="BExF0LOEHV42P2DV7QL8O7HOQ3N9" hidden="1">#REF!</definedName>
    <definedName name="BExF0QRT0ZP2578DKKC9SRW40F5L" localSheetId="19" hidden="1">#REF!</definedName>
    <definedName name="BExF0QRT0ZP2578DKKC9SRW40F5L" localSheetId="27" hidden="1">#REF!</definedName>
    <definedName name="BExF0QRT0ZP2578DKKC9SRW40F5L" localSheetId="18" hidden="1">#REF!</definedName>
    <definedName name="BExF0QRT0ZP2578DKKC9SRW40F5L" localSheetId="30" hidden="1">#REF!</definedName>
    <definedName name="BExF0QRT0ZP2578DKKC9SRW40F5L" localSheetId="4" hidden="1">#REF!</definedName>
    <definedName name="BExF0QRT0ZP2578DKKC9SRW40F5L" localSheetId="14" hidden="1">#REF!</definedName>
    <definedName name="BExF0QRT0ZP2578DKKC9SRW40F5L" localSheetId="6" hidden="1">#REF!</definedName>
    <definedName name="BExF0QRT0ZP2578DKKC9SRW40F5L" localSheetId="7" hidden="1">#REF!</definedName>
    <definedName name="BExF0QRT0ZP2578DKKC9SRW40F5L" localSheetId="8" hidden="1">#REF!</definedName>
    <definedName name="BExF0QRT0ZP2578DKKC9SRW40F5L" localSheetId="9" hidden="1">#REF!</definedName>
    <definedName name="BExF0QRT0ZP2578DKKC9SRW40F5L" localSheetId="10" hidden="1">#REF!</definedName>
    <definedName name="BExF0QRT0ZP2578DKKC9SRW40F5L" localSheetId="11" hidden="1">#REF!</definedName>
    <definedName name="BExF0QRT0ZP2578DKKC9SRW40F5L" localSheetId="12" hidden="1">#REF!</definedName>
    <definedName name="BExF0QRT0ZP2578DKKC9SRW40F5L" localSheetId="13" hidden="1">#REF!</definedName>
    <definedName name="BExF0QRT0ZP2578DKKC9SRW40F5L" localSheetId="17" hidden="1">#REF!</definedName>
    <definedName name="BExF0QRT0ZP2578DKKC9SRW40F5L" localSheetId="16" hidden="1">#REF!</definedName>
    <definedName name="BExF0QRT0ZP2578DKKC9SRW40F5L" hidden="1">#REF!</definedName>
    <definedName name="BExF0WRM9VO25RLSO03ZOCE8H7K5" localSheetId="19" hidden="1">#REF!</definedName>
    <definedName name="BExF0WRM9VO25RLSO03ZOCE8H7K5" localSheetId="27" hidden="1">#REF!</definedName>
    <definedName name="BExF0WRM9VO25RLSO03ZOCE8H7K5" localSheetId="18" hidden="1">#REF!</definedName>
    <definedName name="BExF0WRM9VO25RLSO03ZOCE8H7K5" localSheetId="30" hidden="1">#REF!</definedName>
    <definedName name="BExF0WRM9VO25RLSO03ZOCE8H7K5" localSheetId="4" hidden="1">#REF!</definedName>
    <definedName name="BExF0WRM9VO25RLSO03ZOCE8H7K5" localSheetId="14" hidden="1">#REF!</definedName>
    <definedName name="BExF0WRM9VO25RLSO03ZOCE8H7K5" localSheetId="6" hidden="1">#REF!</definedName>
    <definedName name="BExF0WRM9VO25RLSO03ZOCE8H7K5" localSheetId="7" hidden="1">#REF!</definedName>
    <definedName name="BExF0WRM9VO25RLSO03ZOCE8H7K5" localSheetId="8" hidden="1">#REF!</definedName>
    <definedName name="BExF0WRM9VO25RLSO03ZOCE8H7K5" localSheetId="9" hidden="1">#REF!</definedName>
    <definedName name="BExF0WRM9VO25RLSO03ZOCE8H7K5" localSheetId="10" hidden="1">#REF!</definedName>
    <definedName name="BExF0WRM9VO25RLSO03ZOCE8H7K5" localSheetId="11" hidden="1">#REF!</definedName>
    <definedName name="BExF0WRM9VO25RLSO03ZOCE8H7K5" localSheetId="12" hidden="1">#REF!</definedName>
    <definedName name="BExF0WRM9VO25RLSO03ZOCE8H7K5" localSheetId="13" hidden="1">#REF!</definedName>
    <definedName name="BExF0WRM9VO25RLSO03ZOCE8H7K5" localSheetId="17" hidden="1">#REF!</definedName>
    <definedName name="BExF0WRM9VO25RLSO03ZOCE8H7K5" localSheetId="16" hidden="1">#REF!</definedName>
    <definedName name="BExF0WRM9VO25RLSO03ZOCE8H7K5" hidden="1">#REF!</definedName>
    <definedName name="BExF0ZRI7W4RSLIDLHTSM0AWXO3S" localSheetId="19" hidden="1">#REF!</definedName>
    <definedName name="BExF0ZRI7W4RSLIDLHTSM0AWXO3S" localSheetId="27" hidden="1">#REF!</definedName>
    <definedName name="BExF0ZRI7W4RSLIDLHTSM0AWXO3S" localSheetId="18" hidden="1">#REF!</definedName>
    <definedName name="BExF0ZRI7W4RSLIDLHTSM0AWXO3S" localSheetId="30" hidden="1">#REF!</definedName>
    <definedName name="BExF0ZRI7W4RSLIDLHTSM0AWXO3S" localSheetId="4" hidden="1">#REF!</definedName>
    <definedName name="BExF0ZRI7W4RSLIDLHTSM0AWXO3S" localSheetId="14" hidden="1">#REF!</definedName>
    <definedName name="BExF0ZRI7W4RSLIDLHTSM0AWXO3S" localSheetId="6" hidden="1">#REF!</definedName>
    <definedName name="BExF0ZRI7W4RSLIDLHTSM0AWXO3S" localSheetId="7" hidden="1">#REF!</definedName>
    <definedName name="BExF0ZRI7W4RSLIDLHTSM0AWXO3S" localSheetId="8" hidden="1">#REF!</definedName>
    <definedName name="BExF0ZRI7W4RSLIDLHTSM0AWXO3S" localSheetId="9" hidden="1">#REF!</definedName>
    <definedName name="BExF0ZRI7W4RSLIDLHTSM0AWXO3S" localSheetId="10" hidden="1">#REF!</definedName>
    <definedName name="BExF0ZRI7W4RSLIDLHTSM0AWXO3S" localSheetId="11" hidden="1">#REF!</definedName>
    <definedName name="BExF0ZRI7W4RSLIDLHTSM0AWXO3S" localSheetId="12" hidden="1">#REF!</definedName>
    <definedName name="BExF0ZRI7W4RSLIDLHTSM0AWXO3S" localSheetId="13" hidden="1">#REF!</definedName>
    <definedName name="BExF0ZRI7W4RSLIDLHTSM0AWXO3S" localSheetId="17" hidden="1">#REF!</definedName>
    <definedName name="BExF0ZRI7W4RSLIDLHTSM0AWXO3S" localSheetId="16" hidden="1">#REF!</definedName>
    <definedName name="BExF0ZRI7W4RSLIDLHTSM0AWXO3S" hidden="1">#REF!</definedName>
    <definedName name="BExF19CT3MMZZ2T5EWMDNG3UOJ01" localSheetId="19" hidden="1">#REF!</definedName>
    <definedName name="BExF19CT3MMZZ2T5EWMDNG3UOJ01" localSheetId="27" hidden="1">#REF!</definedName>
    <definedName name="BExF19CT3MMZZ2T5EWMDNG3UOJ01" localSheetId="18" hidden="1">#REF!</definedName>
    <definedName name="BExF19CT3MMZZ2T5EWMDNG3UOJ01" localSheetId="30" hidden="1">#REF!</definedName>
    <definedName name="BExF19CT3MMZZ2T5EWMDNG3UOJ01" localSheetId="4" hidden="1">#REF!</definedName>
    <definedName name="BExF19CT3MMZZ2T5EWMDNG3UOJ01" localSheetId="14" hidden="1">#REF!</definedName>
    <definedName name="BExF19CT3MMZZ2T5EWMDNG3UOJ01" localSheetId="6" hidden="1">#REF!</definedName>
    <definedName name="BExF19CT3MMZZ2T5EWMDNG3UOJ01" localSheetId="7" hidden="1">#REF!</definedName>
    <definedName name="BExF19CT3MMZZ2T5EWMDNG3UOJ01" localSheetId="8" hidden="1">#REF!</definedName>
    <definedName name="BExF19CT3MMZZ2T5EWMDNG3UOJ01" localSheetId="9" hidden="1">#REF!</definedName>
    <definedName name="BExF19CT3MMZZ2T5EWMDNG3UOJ01" localSheetId="10" hidden="1">#REF!</definedName>
    <definedName name="BExF19CT3MMZZ2T5EWMDNG3UOJ01" localSheetId="11" hidden="1">#REF!</definedName>
    <definedName name="BExF19CT3MMZZ2T5EWMDNG3UOJ01" localSheetId="12" hidden="1">#REF!</definedName>
    <definedName name="BExF19CT3MMZZ2T5EWMDNG3UOJ01" localSheetId="13" hidden="1">#REF!</definedName>
    <definedName name="BExF19CT3MMZZ2T5EWMDNG3UOJ01" localSheetId="17" hidden="1">#REF!</definedName>
    <definedName name="BExF19CT3MMZZ2T5EWMDNG3UOJ01" localSheetId="16" hidden="1">#REF!</definedName>
    <definedName name="BExF19CT3MMZZ2T5EWMDNG3UOJ01" hidden="1">#REF!</definedName>
    <definedName name="BExF1C1VNHJBRW2XQKVSL1KSLFZ8" localSheetId="19" hidden="1">#REF!</definedName>
    <definedName name="BExF1C1VNHJBRW2XQKVSL1KSLFZ8" localSheetId="27" hidden="1">#REF!</definedName>
    <definedName name="BExF1C1VNHJBRW2XQKVSL1KSLFZ8" localSheetId="18" hidden="1">#REF!</definedName>
    <definedName name="BExF1C1VNHJBRW2XQKVSL1KSLFZ8" localSheetId="30" hidden="1">#REF!</definedName>
    <definedName name="BExF1C1VNHJBRW2XQKVSL1KSLFZ8" localSheetId="4" hidden="1">#REF!</definedName>
    <definedName name="BExF1C1VNHJBRW2XQKVSL1KSLFZ8" localSheetId="14" hidden="1">#REF!</definedName>
    <definedName name="BExF1C1VNHJBRW2XQKVSL1KSLFZ8" localSheetId="6" hidden="1">#REF!</definedName>
    <definedName name="BExF1C1VNHJBRW2XQKVSL1KSLFZ8" localSheetId="7" hidden="1">#REF!</definedName>
    <definedName name="BExF1C1VNHJBRW2XQKVSL1KSLFZ8" localSheetId="8" hidden="1">#REF!</definedName>
    <definedName name="BExF1C1VNHJBRW2XQKVSL1KSLFZ8" localSheetId="9" hidden="1">#REF!</definedName>
    <definedName name="BExF1C1VNHJBRW2XQKVSL1KSLFZ8" localSheetId="10" hidden="1">#REF!</definedName>
    <definedName name="BExF1C1VNHJBRW2XQKVSL1KSLFZ8" localSheetId="11" hidden="1">#REF!</definedName>
    <definedName name="BExF1C1VNHJBRW2XQKVSL1KSLFZ8" localSheetId="12" hidden="1">#REF!</definedName>
    <definedName name="BExF1C1VNHJBRW2XQKVSL1KSLFZ8" localSheetId="13" hidden="1">#REF!</definedName>
    <definedName name="BExF1C1VNHJBRW2XQKVSL1KSLFZ8" localSheetId="17" hidden="1">#REF!</definedName>
    <definedName name="BExF1C1VNHJBRW2XQKVSL1KSLFZ8" localSheetId="16" hidden="1">#REF!</definedName>
    <definedName name="BExF1C1VNHJBRW2XQKVSL1KSLFZ8" hidden="1">#REF!</definedName>
    <definedName name="BExF1M38U6NX17YJA8YU359B5Z4M" localSheetId="19" hidden="1">#REF!</definedName>
    <definedName name="BExF1M38U6NX17YJA8YU359B5Z4M" localSheetId="27" hidden="1">#REF!</definedName>
    <definedName name="BExF1M38U6NX17YJA8YU359B5Z4M" localSheetId="18" hidden="1">#REF!</definedName>
    <definedName name="BExF1M38U6NX17YJA8YU359B5Z4M" localSheetId="30" hidden="1">#REF!</definedName>
    <definedName name="BExF1M38U6NX17YJA8YU359B5Z4M" localSheetId="4" hidden="1">#REF!</definedName>
    <definedName name="BExF1M38U6NX17YJA8YU359B5Z4M" localSheetId="14" hidden="1">#REF!</definedName>
    <definedName name="BExF1M38U6NX17YJA8YU359B5Z4M" localSheetId="6" hidden="1">#REF!</definedName>
    <definedName name="BExF1M38U6NX17YJA8YU359B5Z4M" localSheetId="7" hidden="1">#REF!</definedName>
    <definedName name="BExF1M38U6NX17YJA8YU359B5Z4M" localSheetId="8" hidden="1">#REF!</definedName>
    <definedName name="BExF1M38U6NX17YJA8YU359B5Z4M" localSheetId="9" hidden="1">#REF!</definedName>
    <definedName name="BExF1M38U6NX17YJA8YU359B5Z4M" localSheetId="10" hidden="1">#REF!</definedName>
    <definedName name="BExF1M38U6NX17YJA8YU359B5Z4M" localSheetId="11" hidden="1">#REF!</definedName>
    <definedName name="BExF1M38U6NX17YJA8YU359B5Z4M" localSheetId="12" hidden="1">#REF!</definedName>
    <definedName name="BExF1M38U6NX17YJA8YU359B5Z4M" localSheetId="13" hidden="1">#REF!</definedName>
    <definedName name="BExF1M38U6NX17YJA8YU359B5Z4M" localSheetId="17" hidden="1">#REF!</definedName>
    <definedName name="BExF1M38U6NX17YJA8YU359B5Z4M" localSheetId="16" hidden="1">#REF!</definedName>
    <definedName name="BExF1M38U6NX17YJA8YU359B5Z4M" hidden="1">#REF!</definedName>
    <definedName name="BExF1MU4W3NPEY0OHRDWP5IANCBB" localSheetId="19" hidden="1">#REF!</definedName>
    <definedName name="BExF1MU4W3NPEY0OHRDWP5IANCBB" localSheetId="27" hidden="1">#REF!</definedName>
    <definedName name="BExF1MU4W3NPEY0OHRDWP5IANCBB" localSheetId="18" hidden="1">#REF!</definedName>
    <definedName name="BExF1MU4W3NPEY0OHRDWP5IANCBB" localSheetId="30" hidden="1">#REF!</definedName>
    <definedName name="BExF1MU4W3NPEY0OHRDWP5IANCBB" localSheetId="4" hidden="1">#REF!</definedName>
    <definedName name="BExF1MU4W3NPEY0OHRDWP5IANCBB" localSheetId="14" hidden="1">#REF!</definedName>
    <definedName name="BExF1MU4W3NPEY0OHRDWP5IANCBB" localSheetId="6" hidden="1">#REF!</definedName>
    <definedName name="BExF1MU4W3NPEY0OHRDWP5IANCBB" localSheetId="7" hidden="1">#REF!</definedName>
    <definedName name="BExF1MU4W3NPEY0OHRDWP5IANCBB" localSheetId="8" hidden="1">#REF!</definedName>
    <definedName name="BExF1MU4W3NPEY0OHRDWP5IANCBB" localSheetId="9" hidden="1">#REF!</definedName>
    <definedName name="BExF1MU4W3NPEY0OHRDWP5IANCBB" localSheetId="10" hidden="1">#REF!</definedName>
    <definedName name="BExF1MU4W3NPEY0OHRDWP5IANCBB" localSheetId="11" hidden="1">#REF!</definedName>
    <definedName name="BExF1MU4W3NPEY0OHRDWP5IANCBB" localSheetId="12" hidden="1">#REF!</definedName>
    <definedName name="BExF1MU4W3NPEY0OHRDWP5IANCBB" localSheetId="13" hidden="1">#REF!</definedName>
    <definedName name="BExF1MU4W3NPEY0OHRDWP5IANCBB" localSheetId="17" hidden="1">#REF!</definedName>
    <definedName name="BExF1MU4W3NPEY0OHRDWP5IANCBB" localSheetId="16" hidden="1">#REF!</definedName>
    <definedName name="BExF1MU4W3NPEY0OHRDWP5IANCBB" hidden="1">#REF!</definedName>
    <definedName name="BExF1MZN8MWMOKOARHJ1QAF9HPGT" localSheetId="19" hidden="1">#REF!</definedName>
    <definedName name="BExF1MZN8MWMOKOARHJ1QAF9HPGT" localSheetId="27" hidden="1">#REF!</definedName>
    <definedName name="BExF1MZN8MWMOKOARHJ1QAF9HPGT" localSheetId="18" hidden="1">#REF!</definedName>
    <definedName name="BExF1MZN8MWMOKOARHJ1QAF9HPGT" localSheetId="30" hidden="1">#REF!</definedName>
    <definedName name="BExF1MZN8MWMOKOARHJ1QAF9HPGT" localSheetId="4" hidden="1">#REF!</definedName>
    <definedName name="BExF1MZN8MWMOKOARHJ1QAF9HPGT" localSheetId="14" hidden="1">#REF!</definedName>
    <definedName name="BExF1MZN8MWMOKOARHJ1QAF9HPGT" localSheetId="6" hidden="1">#REF!</definedName>
    <definedName name="BExF1MZN8MWMOKOARHJ1QAF9HPGT" localSheetId="7" hidden="1">#REF!</definedName>
    <definedName name="BExF1MZN8MWMOKOARHJ1QAF9HPGT" localSheetId="8" hidden="1">#REF!</definedName>
    <definedName name="BExF1MZN8MWMOKOARHJ1QAF9HPGT" localSheetId="9" hidden="1">#REF!</definedName>
    <definedName name="BExF1MZN8MWMOKOARHJ1QAF9HPGT" localSheetId="10" hidden="1">#REF!</definedName>
    <definedName name="BExF1MZN8MWMOKOARHJ1QAF9HPGT" localSheetId="11" hidden="1">#REF!</definedName>
    <definedName name="BExF1MZN8MWMOKOARHJ1QAF9HPGT" localSheetId="12" hidden="1">#REF!</definedName>
    <definedName name="BExF1MZN8MWMOKOARHJ1QAF9HPGT" localSheetId="13" hidden="1">#REF!</definedName>
    <definedName name="BExF1MZN8MWMOKOARHJ1QAF9HPGT" localSheetId="17" hidden="1">#REF!</definedName>
    <definedName name="BExF1MZN8MWMOKOARHJ1QAF9HPGT" localSheetId="16" hidden="1">#REF!</definedName>
    <definedName name="BExF1MZN8MWMOKOARHJ1QAF9HPGT" hidden="1">#REF!</definedName>
    <definedName name="BExF1US4ZIQYSU5LBFYNRA9N0K2O" localSheetId="19" hidden="1">#REF!</definedName>
    <definedName name="BExF1US4ZIQYSU5LBFYNRA9N0K2O" localSheetId="27" hidden="1">#REF!</definedName>
    <definedName name="BExF1US4ZIQYSU5LBFYNRA9N0K2O" localSheetId="18" hidden="1">#REF!</definedName>
    <definedName name="BExF1US4ZIQYSU5LBFYNRA9N0K2O" localSheetId="30" hidden="1">#REF!</definedName>
    <definedName name="BExF1US4ZIQYSU5LBFYNRA9N0K2O" localSheetId="4" hidden="1">#REF!</definedName>
    <definedName name="BExF1US4ZIQYSU5LBFYNRA9N0K2O" localSheetId="14" hidden="1">#REF!</definedName>
    <definedName name="BExF1US4ZIQYSU5LBFYNRA9N0K2O" localSheetId="6" hidden="1">#REF!</definedName>
    <definedName name="BExF1US4ZIQYSU5LBFYNRA9N0K2O" localSheetId="7" hidden="1">#REF!</definedName>
    <definedName name="BExF1US4ZIQYSU5LBFYNRA9N0K2O" localSheetId="8" hidden="1">#REF!</definedName>
    <definedName name="BExF1US4ZIQYSU5LBFYNRA9N0K2O" localSheetId="9" hidden="1">#REF!</definedName>
    <definedName name="BExF1US4ZIQYSU5LBFYNRA9N0K2O" localSheetId="10" hidden="1">#REF!</definedName>
    <definedName name="BExF1US4ZIQYSU5LBFYNRA9N0K2O" localSheetId="11" hidden="1">#REF!</definedName>
    <definedName name="BExF1US4ZIQYSU5LBFYNRA9N0K2O" localSheetId="12" hidden="1">#REF!</definedName>
    <definedName name="BExF1US4ZIQYSU5LBFYNRA9N0K2O" localSheetId="13" hidden="1">#REF!</definedName>
    <definedName name="BExF1US4ZIQYSU5LBFYNRA9N0K2O" localSheetId="17" hidden="1">#REF!</definedName>
    <definedName name="BExF1US4ZIQYSU5LBFYNRA9N0K2O" localSheetId="16" hidden="1">#REF!</definedName>
    <definedName name="BExF1US4ZIQYSU5LBFYNRA9N0K2O" hidden="1">#REF!</definedName>
    <definedName name="BExF272JNPJCK1XLBG016XXBVFO8" localSheetId="19" hidden="1">#REF!</definedName>
    <definedName name="BExF272JNPJCK1XLBG016XXBVFO8" localSheetId="27" hidden="1">#REF!</definedName>
    <definedName name="BExF272JNPJCK1XLBG016XXBVFO8" localSheetId="18" hidden="1">#REF!</definedName>
    <definedName name="BExF272JNPJCK1XLBG016XXBVFO8" localSheetId="30" hidden="1">#REF!</definedName>
    <definedName name="BExF272JNPJCK1XLBG016XXBVFO8" localSheetId="4" hidden="1">#REF!</definedName>
    <definedName name="BExF272JNPJCK1XLBG016XXBVFO8" localSheetId="14" hidden="1">#REF!</definedName>
    <definedName name="BExF272JNPJCK1XLBG016XXBVFO8" localSheetId="6" hidden="1">#REF!</definedName>
    <definedName name="BExF272JNPJCK1XLBG016XXBVFO8" localSheetId="7" hidden="1">#REF!</definedName>
    <definedName name="BExF272JNPJCK1XLBG016XXBVFO8" localSheetId="8" hidden="1">#REF!</definedName>
    <definedName name="BExF272JNPJCK1XLBG016XXBVFO8" localSheetId="9" hidden="1">#REF!</definedName>
    <definedName name="BExF272JNPJCK1XLBG016XXBVFO8" localSheetId="10" hidden="1">#REF!</definedName>
    <definedName name="BExF272JNPJCK1XLBG016XXBVFO8" localSheetId="11" hidden="1">#REF!</definedName>
    <definedName name="BExF272JNPJCK1XLBG016XXBVFO8" localSheetId="12" hidden="1">#REF!</definedName>
    <definedName name="BExF272JNPJCK1XLBG016XXBVFO8" localSheetId="13" hidden="1">#REF!</definedName>
    <definedName name="BExF272JNPJCK1XLBG016XXBVFO8" localSheetId="17" hidden="1">#REF!</definedName>
    <definedName name="BExF272JNPJCK1XLBG016XXBVFO8" localSheetId="16" hidden="1">#REF!</definedName>
    <definedName name="BExF272JNPJCK1XLBG016XXBVFO8" hidden="1">#REF!</definedName>
    <definedName name="BExF2CWZN6E87RGTBMD4YQI2QT7R" localSheetId="19" hidden="1">#REF!</definedName>
    <definedName name="BExF2CWZN6E87RGTBMD4YQI2QT7R" localSheetId="27" hidden="1">#REF!</definedName>
    <definedName name="BExF2CWZN6E87RGTBMD4YQI2QT7R" localSheetId="18" hidden="1">#REF!</definedName>
    <definedName name="BExF2CWZN6E87RGTBMD4YQI2QT7R" localSheetId="30" hidden="1">#REF!</definedName>
    <definedName name="BExF2CWZN6E87RGTBMD4YQI2QT7R" localSheetId="4" hidden="1">#REF!</definedName>
    <definedName name="BExF2CWZN6E87RGTBMD4YQI2QT7R" localSheetId="14" hidden="1">#REF!</definedName>
    <definedName name="BExF2CWZN6E87RGTBMD4YQI2QT7R" localSheetId="6" hidden="1">#REF!</definedName>
    <definedName name="BExF2CWZN6E87RGTBMD4YQI2QT7R" localSheetId="7" hidden="1">#REF!</definedName>
    <definedName name="BExF2CWZN6E87RGTBMD4YQI2QT7R" localSheetId="8" hidden="1">#REF!</definedName>
    <definedName name="BExF2CWZN6E87RGTBMD4YQI2QT7R" localSheetId="9" hidden="1">#REF!</definedName>
    <definedName name="BExF2CWZN6E87RGTBMD4YQI2QT7R" localSheetId="10" hidden="1">#REF!</definedName>
    <definedName name="BExF2CWZN6E87RGTBMD4YQI2QT7R" localSheetId="11" hidden="1">#REF!</definedName>
    <definedName name="BExF2CWZN6E87RGTBMD4YQI2QT7R" localSheetId="12" hidden="1">#REF!</definedName>
    <definedName name="BExF2CWZN6E87RGTBMD4YQI2QT7R" localSheetId="13" hidden="1">#REF!</definedName>
    <definedName name="BExF2CWZN6E87RGTBMD4YQI2QT7R" localSheetId="17" hidden="1">#REF!</definedName>
    <definedName name="BExF2CWZN6E87RGTBMD4YQI2QT7R" localSheetId="16" hidden="1">#REF!</definedName>
    <definedName name="BExF2CWZN6E87RGTBMD4YQI2QT7R" hidden="1">#REF!</definedName>
    <definedName name="BExF2DYO1WQ7GMXSTAQRDBW1NSFG" localSheetId="19" hidden="1">#REF!</definedName>
    <definedName name="BExF2DYO1WQ7GMXSTAQRDBW1NSFG" localSheetId="27" hidden="1">#REF!</definedName>
    <definedName name="BExF2DYO1WQ7GMXSTAQRDBW1NSFG" localSheetId="18" hidden="1">#REF!</definedName>
    <definedName name="BExF2DYO1WQ7GMXSTAQRDBW1NSFG" localSheetId="30" hidden="1">#REF!</definedName>
    <definedName name="BExF2DYO1WQ7GMXSTAQRDBW1NSFG" localSheetId="4" hidden="1">#REF!</definedName>
    <definedName name="BExF2DYO1WQ7GMXSTAQRDBW1NSFG" localSheetId="14" hidden="1">#REF!</definedName>
    <definedName name="BExF2DYO1WQ7GMXSTAQRDBW1NSFG" localSheetId="6" hidden="1">#REF!</definedName>
    <definedName name="BExF2DYO1WQ7GMXSTAQRDBW1NSFG" localSheetId="7" hidden="1">#REF!</definedName>
    <definedName name="BExF2DYO1WQ7GMXSTAQRDBW1NSFG" localSheetId="8" hidden="1">#REF!</definedName>
    <definedName name="BExF2DYO1WQ7GMXSTAQRDBW1NSFG" localSheetId="9" hidden="1">#REF!</definedName>
    <definedName name="BExF2DYO1WQ7GMXSTAQRDBW1NSFG" localSheetId="10" hidden="1">#REF!</definedName>
    <definedName name="BExF2DYO1WQ7GMXSTAQRDBW1NSFG" localSheetId="11" hidden="1">#REF!</definedName>
    <definedName name="BExF2DYO1WQ7GMXSTAQRDBW1NSFG" localSheetId="12" hidden="1">#REF!</definedName>
    <definedName name="BExF2DYO1WQ7GMXSTAQRDBW1NSFG" localSheetId="13" hidden="1">#REF!</definedName>
    <definedName name="BExF2DYO1WQ7GMXSTAQRDBW1NSFG" localSheetId="17" hidden="1">#REF!</definedName>
    <definedName name="BExF2DYO1WQ7GMXSTAQRDBW1NSFG" localSheetId="16" hidden="1">#REF!</definedName>
    <definedName name="BExF2DYO1WQ7GMXSTAQRDBW1NSFG" hidden="1">#REF!</definedName>
    <definedName name="BExF2H9D3MC9XKLPZ6VIP4F7G4YN" localSheetId="19" hidden="1">#REF!</definedName>
    <definedName name="BExF2H9D3MC9XKLPZ6VIP4F7G4YN" localSheetId="27" hidden="1">#REF!</definedName>
    <definedName name="BExF2H9D3MC9XKLPZ6VIP4F7G4YN" localSheetId="18" hidden="1">#REF!</definedName>
    <definedName name="BExF2H9D3MC9XKLPZ6VIP4F7G4YN" localSheetId="30" hidden="1">#REF!</definedName>
    <definedName name="BExF2H9D3MC9XKLPZ6VIP4F7G4YN" localSheetId="4" hidden="1">#REF!</definedName>
    <definedName name="BExF2H9D3MC9XKLPZ6VIP4F7G4YN" localSheetId="14" hidden="1">#REF!</definedName>
    <definedName name="BExF2H9D3MC9XKLPZ6VIP4F7G4YN" localSheetId="6" hidden="1">#REF!</definedName>
    <definedName name="BExF2H9D3MC9XKLPZ6VIP4F7G4YN" localSheetId="7" hidden="1">#REF!</definedName>
    <definedName name="BExF2H9D3MC9XKLPZ6VIP4F7G4YN" localSheetId="8" hidden="1">#REF!</definedName>
    <definedName name="BExF2H9D3MC9XKLPZ6VIP4F7G4YN" localSheetId="9" hidden="1">#REF!</definedName>
    <definedName name="BExF2H9D3MC9XKLPZ6VIP4F7G4YN" localSheetId="10" hidden="1">#REF!</definedName>
    <definedName name="BExF2H9D3MC9XKLPZ6VIP4F7G4YN" localSheetId="11" hidden="1">#REF!</definedName>
    <definedName name="BExF2H9D3MC9XKLPZ6VIP4F7G4YN" localSheetId="12" hidden="1">#REF!</definedName>
    <definedName name="BExF2H9D3MC9XKLPZ6VIP4F7G4YN" localSheetId="13" hidden="1">#REF!</definedName>
    <definedName name="BExF2H9D3MC9XKLPZ6VIP4F7G4YN" localSheetId="17" hidden="1">#REF!</definedName>
    <definedName name="BExF2H9D3MC9XKLPZ6VIP4F7G4YN" localSheetId="16" hidden="1">#REF!</definedName>
    <definedName name="BExF2H9D3MC9XKLPZ6VIP4F7G4YN" hidden="1">#REF!</definedName>
    <definedName name="BExF2MSWNUY9Z6BZJQZ538PPTION" localSheetId="19" hidden="1">#REF!</definedName>
    <definedName name="BExF2MSWNUY9Z6BZJQZ538PPTION" localSheetId="27" hidden="1">#REF!</definedName>
    <definedName name="BExF2MSWNUY9Z6BZJQZ538PPTION" localSheetId="18" hidden="1">#REF!</definedName>
    <definedName name="BExF2MSWNUY9Z6BZJQZ538PPTION" localSheetId="30" hidden="1">#REF!</definedName>
    <definedName name="BExF2MSWNUY9Z6BZJQZ538PPTION" localSheetId="4" hidden="1">#REF!</definedName>
    <definedName name="BExF2MSWNUY9Z6BZJQZ538PPTION" localSheetId="14" hidden="1">#REF!</definedName>
    <definedName name="BExF2MSWNUY9Z6BZJQZ538PPTION" localSheetId="6" hidden="1">#REF!</definedName>
    <definedName name="BExF2MSWNUY9Z6BZJQZ538PPTION" localSheetId="7" hidden="1">#REF!</definedName>
    <definedName name="BExF2MSWNUY9Z6BZJQZ538PPTION" localSheetId="8" hidden="1">#REF!</definedName>
    <definedName name="BExF2MSWNUY9Z6BZJQZ538PPTION" localSheetId="9" hidden="1">#REF!</definedName>
    <definedName name="BExF2MSWNUY9Z6BZJQZ538PPTION" localSheetId="10" hidden="1">#REF!</definedName>
    <definedName name="BExF2MSWNUY9Z6BZJQZ538PPTION" localSheetId="11" hidden="1">#REF!</definedName>
    <definedName name="BExF2MSWNUY9Z6BZJQZ538PPTION" localSheetId="12" hidden="1">#REF!</definedName>
    <definedName name="BExF2MSWNUY9Z6BZJQZ538PPTION" localSheetId="13" hidden="1">#REF!</definedName>
    <definedName name="BExF2MSWNUY9Z6BZJQZ538PPTION" localSheetId="17" hidden="1">#REF!</definedName>
    <definedName name="BExF2MSWNUY9Z6BZJQZ538PPTION" localSheetId="16" hidden="1">#REF!</definedName>
    <definedName name="BExF2MSWNUY9Z6BZJQZ538PPTION" hidden="1">#REF!</definedName>
    <definedName name="BExF2QZYWHTYGUTTXR15CKCV3LS7" localSheetId="19" hidden="1">#REF!</definedName>
    <definedName name="BExF2QZYWHTYGUTTXR15CKCV3LS7" localSheetId="27" hidden="1">#REF!</definedName>
    <definedName name="BExF2QZYWHTYGUTTXR15CKCV3LS7" localSheetId="18" hidden="1">#REF!</definedName>
    <definedName name="BExF2QZYWHTYGUTTXR15CKCV3LS7" localSheetId="30" hidden="1">#REF!</definedName>
    <definedName name="BExF2QZYWHTYGUTTXR15CKCV3LS7" localSheetId="4" hidden="1">#REF!</definedName>
    <definedName name="BExF2QZYWHTYGUTTXR15CKCV3LS7" localSheetId="14" hidden="1">#REF!</definedName>
    <definedName name="BExF2QZYWHTYGUTTXR15CKCV3LS7" localSheetId="6" hidden="1">#REF!</definedName>
    <definedName name="BExF2QZYWHTYGUTTXR15CKCV3LS7" localSheetId="7" hidden="1">#REF!</definedName>
    <definedName name="BExF2QZYWHTYGUTTXR15CKCV3LS7" localSheetId="8" hidden="1">#REF!</definedName>
    <definedName name="BExF2QZYWHTYGUTTXR15CKCV3LS7" localSheetId="9" hidden="1">#REF!</definedName>
    <definedName name="BExF2QZYWHTYGUTTXR15CKCV3LS7" localSheetId="10" hidden="1">#REF!</definedName>
    <definedName name="BExF2QZYWHTYGUTTXR15CKCV3LS7" localSheetId="11" hidden="1">#REF!</definedName>
    <definedName name="BExF2QZYWHTYGUTTXR15CKCV3LS7" localSheetId="12" hidden="1">#REF!</definedName>
    <definedName name="BExF2QZYWHTYGUTTXR15CKCV3LS7" localSheetId="13" hidden="1">#REF!</definedName>
    <definedName name="BExF2QZYWHTYGUTTXR15CKCV3LS7" localSheetId="17" hidden="1">#REF!</definedName>
    <definedName name="BExF2QZYWHTYGUTTXR15CKCV3LS7" localSheetId="16" hidden="1">#REF!</definedName>
    <definedName name="BExF2QZYWHTYGUTTXR15CKCV3LS7" hidden="1">#REF!</definedName>
    <definedName name="BExF2T8Y6TSJ74RMSZOA9CEH4OZ6" localSheetId="19" hidden="1">#REF!</definedName>
    <definedName name="BExF2T8Y6TSJ74RMSZOA9CEH4OZ6" localSheetId="27" hidden="1">#REF!</definedName>
    <definedName name="BExF2T8Y6TSJ74RMSZOA9CEH4OZ6" localSheetId="18" hidden="1">#REF!</definedName>
    <definedName name="BExF2T8Y6TSJ74RMSZOA9CEH4OZ6" localSheetId="30" hidden="1">#REF!</definedName>
    <definedName name="BExF2T8Y6TSJ74RMSZOA9CEH4OZ6" localSheetId="4" hidden="1">#REF!</definedName>
    <definedName name="BExF2T8Y6TSJ74RMSZOA9CEH4OZ6" localSheetId="14" hidden="1">#REF!</definedName>
    <definedName name="BExF2T8Y6TSJ74RMSZOA9CEH4OZ6" localSheetId="6" hidden="1">#REF!</definedName>
    <definedName name="BExF2T8Y6TSJ74RMSZOA9CEH4OZ6" localSheetId="7" hidden="1">#REF!</definedName>
    <definedName name="BExF2T8Y6TSJ74RMSZOA9CEH4OZ6" localSheetId="8" hidden="1">#REF!</definedName>
    <definedName name="BExF2T8Y6TSJ74RMSZOA9CEH4OZ6" localSheetId="9" hidden="1">#REF!</definedName>
    <definedName name="BExF2T8Y6TSJ74RMSZOA9CEH4OZ6" localSheetId="10" hidden="1">#REF!</definedName>
    <definedName name="BExF2T8Y6TSJ74RMSZOA9CEH4OZ6" localSheetId="11" hidden="1">#REF!</definedName>
    <definedName name="BExF2T8Y6TSJ74RMSZOA9CEH4OZ6" localSheetId="12" hidden="1">#REF!</definedName>
    <definedName name="BExF2T8Y6TSJ74RMSZOA9CEH4OZ6" localSheetId="13" hidden="1">#REF!</definedName>
    <definedName name="BExF2T8Y6TSJ74RMSZOA9CEH4OZ6" localSheetId="17" hidden="1">#REF!</definedName>
    <definedName name="BExF2T8Y6TSJ74RMSZOA9CEH4OZ6" localSheetId="16" hidden="1">#REF!</definedName>
    <definedName name="BExF2T8Y6TSJ74RMSZOA9CEH4OZ6" hidden="1">#REF!</definedName>
    <definedName name="BExF31N3YM4F37EOOY8M8VI1KXN8" localSheetId="19" hidden="1">#REF!</definedName>
    <definedName name="BExF31N3YM4F37EOOY8M8VI1KXN8" localSheetId="27" hidden="1">#REF!</definedName>
    <definedName name="BExF31N3YM4F37EOOY8M8VI1KXN8" localSheetId="18" hidden="1">#REF!</definedName>
    <definedName name="BExF31N3YM4F37EOOY8M8VI1KXN8" localSheetId="30" hidden="1">#REF!</definedName>
    <definedName name="BExF31N3YM4F37EOOY8M8VI1KXN8" localSheetId="4" hidden="1">#REF!</definedName>
    <definedName name="BExF31N3YM4F37EOOY8M8VI1KXN8" localSheetId="14" hidden="1">#REF!</definedName>
    <definedName name="BExF31N3YM4F37EOOY8M8VI1KXN8" localSheetId="6" hidden="1">#REF!</definedName>
    <definedName name="BExF31N3YM4F37EOOY8M8VI1KXN8" localSheetId="7" hidden="1">#REF!</definedName>
    <definedName name="BExF31N3YM4F37EOOY8M8VI1KXN8" localSheetId="8" hidden="1">#REF!</definedName>
    <definedName name="BExF31N3YM4F37EOOY8M8VI1KXN8" localSheetId="9" hidden="1">#REF!</definedName>
    <definedName name="BExF31N3YM4F37EOOY8M8VI1KXN8" localSheetId="10" hidden="1">#REF!</definedName>
    <definedName name="BExF31N3YM4F37EOOY8M8VI1KXN8" localSheetId="11" hidden="1">#REF!</definedName>
    <definedName name="BExF31N3YM4F37EOOY8M8VI1KXN8" localSheetId="12" hidden="1">#REF!</definedName>
    <definedName name="BExF31N3YM4F37EOOY8M8VI1KXN8" localSheetId="13" hidden="1">#REF!</definedName>
    <definedName name="BExF31N3YM4F37EOOY8M8VI1KXN8" localSheetId="17" hidden="1">#REF!</definedName>
    <definedName name="BExF31N3YM4F37EOOY8M8VI1KXN8" localSheetId="16" hidden="1">#REF!</definedName>
    <definedName name="BExF31N3YM4F37EOOY8M8VI1KXN8" hidden="1">#REF!</definedName>
    <definedName name="BExF37C1YKBT79Z9SOJAG5MXQGTU" localSheetId="19" hidden="1">#REF!</definedName>
    <definedName name="BExF37C1YKBT79Z9SOJAG5MXQGTU" localSheetId="27" hidden="1">#REF!</definedName>
    <definedName name="BExF37C1YKBT79Z9SOJAG5MXQGTU" localSheetId="18" hidden="1">#REF!</definedName>
    <definedName name="BExF37C1YKBT79Z9SOJAG5MXQGTU" localSheetId="30" hidden="1">#REF!</definedName>
    <definedName name="BExF37C1YKBT79Z9SOJAG5MXQGTU" localSheetId="4" hidden="1">#REF!</definedName>
    <definedName name="BExF37C1YKBT79Z9SOJAG5MXQGTU" localSheetId="14" hidden="1">#REF!</definedName>
    <definedName name="BExF37C1YKBT79Z9SOJAG5MXQGTU" localSheetId="6" hidden="1">#REF!</definedName>
    <definedName name="BExF37C1YKBT79Z9SOJAG5MXQGTU" localSheetId="7" hidden="1">#REF!</definedName>
    <definedName name="BExF37C1YKBT79Z9SOJAG5MXQGTU" localSheetId="8" hidden="1">#REF!</definedName>
    <definedName name="BExF37C1YKBT79Z9SOJAG5MXQGTU" localSheetId="9" hidden="1">#REF!</definedName>
    <definedName name="BExF37C1YKBT79Z9SOJAG5MXQGTU" localSheetId="10" hidden="1">#REF!</definedName>
    <definedName name="BExF37C1YKBT79Z9SOJAG5MXQGTU" localSheetId="11" hidden="1">#REF!</definedName>
    <definedName name="BExF37C1YKBT79Z9SOJAG5MXQGTU" localSheetId="12" hidden="1">#REF!</definedName>
    <definedName name="BExF37C1YKBT79Z9SOJAG5MXQGTU" localSheetId="13" hidden="1">#REF!</definedName>
    <definedName name="BExF37C1YKBT79Z9SOJAG5MXQGTU" localSheetId="17" hidden="1">#REF!</definedName>
    <definedName name="BExF37C1YKBT79Z9SOJAG5MXQGTU" localSheetId="16" hidden="1">#REF!</definedName>
    <definedName name="BExF37C1YKBT79Z9SOJAG5MXQGTU" hidden="1">#REF!</definedName>
    <definedName name="BExF3A6HPA6DGYALZNHHJPMCUYZR" localSheetId="19" hidden="1">#REF!</definedName>
    <definedName name="BExF3A6HPA6DGYALZNHHJPMCUYZR" localSheetId="27" hidden="1">#REF!</definedName>
    <definedName name="BExF3A6HPA6DGYALZNHHJPMCUYZR" localSheetId="18" hidden="1">#REF!</definedName>
    <definedName name="BExF3A6HPA6DGYALZNHHJPMCUYZR" localSheetId="30" hidden="1">#REF!</definedName>
    <definedName name="BExF3A6HPA6DGYALZNHHJPMCUYZR" localSheetId="4" hidden="1">#REF!</definedName>
    <definedName name="BExF3A6HPA6DGYALZNHHJPMCUYZR" localSheetId="14" hidden="1">#REF!</definedName>
    <definedName name="BExF3A6HPA6DGYALZNHHJPMCUYZR" localSheetId="6" hidden="1">#REF!</definedName>
    <definedName name="BExF3A6HPA6DGYALZNHHJPMCUYZR" localSheetId="7" hidden="1">#REF!</definedName>
    <definedName name="BExF3A6HPA6DGYALZNHHJPMCUYZR" localSheetId="8" hidden="1">#REF!</definedName>
    <definedName name="BExF3A6HPA6DGYALZNHHJPMCUYZR" localSheetId="9" hidden="1">#REF!</definedName>
    <definedName name="BExF3A6HPA6DGYALZNHHJPMCUYZR" localSheetId="10" hidden="1">#REF!</definedName>
    <definedName name="BExF3A6HPA6DGYALZNHHJPMCUYZR" localSheetId="11" hidden="1">#REF!</definedName>
    <definedName name="BExF3A6HPA6DGYALZNHHJPMCUYZR" localSheetId="12" hidden="1">#REF!</definedName>
    <definedName name="BExF3A6HPA6DGYALZNHHJPMCUYZR" localSheetId="13" hidden="1">#REF!</definedName>
    <definedName name="BExF3A6HPA6DGYALZNHHJPMCUYZR" localSheetId="17" hidden="1">#REF!</definedName>
    <definedName name="BExF3A6HPA6DGYALZNHHJPMCUYZR" localSheetId="16" hidden="1">#REF!</definedName>
    <definedName name="BExF3A6HPA6DGYALZNHHJPMCUYZR" hidden="1">#REF!</definedName>
    <definedName name="BExF3GMJW5D7066GYKTMM3CVH1HE" localSheetId="19" hidden="1">#REF!</definedName>
    <definedName name="BExF3GMJW5D7066GYKTMM3CVH1HE" localSheetId="27" hidden="1">#REF!</definedName>
    <definedName name="BExF3GMJW5D7066GYKTMM3CVH1HE" localSheetId="18" hidden="1">#REF!</definedName>
    <definedName name="BExF3GMJW5D7066GYKTMM3CVH1HE" localSheetId="30" hidden="1">#REF!</definedName>
    <definedName name="BExF3GMJW5D7066GYKTMM3CVH1HE" localSheetId="4" hidden="1">#REF!</definedName>
    <definedName name="BExF3GMJW5D7066GYKTMM3CVH1HE" localSheetId="14" hidden="1">#REF!</definedName>
    <definedName name="BExF3GMJW5D7066GYKTMM3CVH1HE" localSheetId="6" hidden="1">#REF!</definedName>
    <definedName name="BExF3GMJW5D7066GYKTMM3CVH1HE" localSheetId="7" hidden="1">#REF!</definedName>
    <definedName name="BExF3GMJW5D7066GYKTMM3CVH1HE" localSheetId="8" hidden="1">#REF!</definedName>
    <definedName name="BExF3GMJW5D7066GYKTMM3CVH1HE" localSheetId="9" hidden="1">#REF!</definedName>
    <definedName name="BExF3GMJW5D7066GYKTMM3CVH1HE" localSheetId="10" hidden="1">#REF!</definedName>
    <definedName name="BExF3GMJW5D7066GYKTMM3CVH1HE" localSheetId="11" hidden="1">#REF!</definedName>
    <definedName name="BExF3GMJW5D7066GYKTMM3CVH1HE" localSheetId="12" hidden="1">#REF!</definedName>
    <definedName name="BExF3GMJW5D7066GYKTMM3CVH1HE" localSheetId="13" hidden="1">#REF!</definedName>
    <definedName name="BExF3GMJW5D7066GYKTMM3CVH1HE" localSheetId="17" hidden="1">#REF!</definedName>
    <definedName name="BExF3GMJW5D7066GYKTMM3CVH1HE" localSheetId="16" hidden="1">#REF!</definedName>
    <definedName name="BExF3GMJW5D7066GYKTMM3CVH1HE" hidden="1">#REF!</definedName>
    <definedName name="BExF3I9T44X7DV9HHV51DVDDPPZG" localSheetId="19" hidden="1">#REF!</definedName>
    <definedName name="BExF3I9T44X7DV9HHV51DVDDPPZG" localSheetId="27" hidden="1">#REF!</definedName>
    <definedName name="BExF3I9T44X7DV9HHV51DVDDPPZG" localSheetId="18" hidden="1">#REF!</definedName>
    <definedName name="BExF3I9T44X7DV9HHV51DVDDPPZG" localSheetId="30" hidden="1">#REF!</definedName>
    <definedName name="BExF3I9T44X7DV9HHV51DVDDPPZG" localSheetId="4" hidden="1">#REF!</definedName>
    <definedName name="BExF3I9T44X7DV9HHV51DVDDPPZG" localSheetId="14" hidden="1">#REF!</definedName>
    <definedName name="BExF3I9T44X7DV9HHV51DVDDPPZG" localSheetId="6" hidden="1">#REF!</definedName>
    <definedName name="BExF3I9T44X7DV9HHV51DVDDPPZG" localSheetId="7" hidden="1">#REF!</definedName>
    <definedName name="BExF3I9T44X7DV9HHV51DVDDPPZG" localSheetId="8" hidden="1">#REF!</definedName>
    <definedName name="BExF3I9T44X7DV9HHV51DVDDPPZG" localSheetId="9" hidden="1">#REF!</definedName>
    <definedName name="BExF3I9T44X7DV9HHV51DVDDPPZG" localSheetId="10" hidden="1">#REF!</definedName>
    <definedName name="BExF3I9T44X7DV9HHV51DVDDPPZG" localSheetId="11" hidden="1">#REF!</definedName>
    <definedName name="BExF3I9T44X7DV9HHV51DVDDPPZG" localSheetId="12" hidden="1">#REF!</definedName>
    <definedName name="BExF3I9T44X7DV9HHV51DVDDPPZG" localSheetId="13" hidden="1">#REF!</definedName>
    <definedName name="BExF3I9T44X7DV9HHV51DVDDPPZG" localSheetId="17" hidden="1">#REF!</definedName>
    <definedName name="BExF3I9T44X7DV9HHV51DVDDPPZG" localSheetId="16" hidden="1">#REF!</definedName>
    <definedName name="BExF3I9T44X7DV9HHV51DVDDPPZG" hidden="1">#REF!</definedName>
    <definedName name="BExF3IKLZ35F2D4DI7R7P7NZLVC3" localSheetId="19" hidden="1">#REF!</definedName>
    <definedName name="BExF3IKLZ35F2D4DI7R7P7NZLVC3" localSheetId="27" hidden="1">#REF!</definedName>
    <definedName name="BExF3IKLZ35F2D4DI7R7P7NZLVC3" localSheetId="18" hidden="1">#REF!</definedName>
    <definedName name="BExF3IKLZ35F2D4DI7R7P7NZLVC3" localSheetId="30" hidden="1">#REF!</definedName>
    <definedName name="BExF3IKLZ35F2D4DI7R7P7NZLVC3" localSheetId="4" hidden="1">#REF!</definedName>
    <definedName name="BExF3IKLZ35F2D4DI7R7P7NZLVC3" localSheetId="14" hidden="1">#REF!</definedName>
    <definedName name="BExF3IKLZ35F2D4DI7R7P7NZLVC3" localSheetId="6" hidden="1">#REF!</definedName>
    <definedName name="BExF3IKLZ35F2D4DI7R7P7NZLVC3" localSheetId="7" hidden="1">#REF!</definedName>
    <definedName name="BExF3IKLZ35F2D4DI7R7P7NZLVC3" localSheetId="8" hidden="1">#REF!</definedName>
    <definedName name="BExF3IKLZ35F2D4DI7R7P7NZLVC3" localSheetId="9" hidden="1">#REF!</definedName>
    <definedName name="BExF3IKLZ35F2D4DI7R7P7NZLVC3" localSheetId="10" hidden="1">#REF!</definedName>
    <definedName name="BExF3IKLZ35F2D4DI7R7P7NZLVC3" localSheetId="11" hidden="1">#REF!</definedName>
    <definedName name="BExF3IKLZ35F2D4DI7R7P7NZLVC3" localSheetId="12" hidden="1">#REF!</definedName>
    <definedName name="BExF3IKLZ35F2D4DI7R7P7NZLVC3" localSheetId="13" hidden="1">#REF!</definedName>
    <definedName name="BExF3IKLZ35F2D4DI7R7P7NZLVC3" localSheetId="17" hidden="1">#REF!</definedName>
    <definedName name="BExF3IKLZ35F2D4DI7R7P7NZLVC3" localSheetId="16" hidden="1">#REF!</definedName>
    <definedName name="BExF3IKLZ35F2D4DI7R7P7NZLVC3" hidden="1">#REF!</definedName>
    <definedName name="BExF3JMFX5DILOIFUDIO1HZUK875" localSheetId="19" hidden="1">#REF!</definedName>
    <definedName name="BExF3JMFX5DILOIFUDIO1HZUK875" localSheetId="27" hidden="1">#REF!</definedName>
    <definedName name="BExF3JMFX5DILOIFUDIO1HZUK875" localSheetId="18" hidden="1">#REF!</definedName>
    <definedName name="BExF3JMFX5DILOIFUDIO1HZUK875" localSheetId="30" hidden="1">#REF!</definedName>
    <definedName name="BExF3JMFX5DILOIFUDIO1HZUK875" localSheetId="4" hidden="1">#REF!</definedName>
    <definedName name="BExF3JMFX5DILOIFUDIO1HZUK875" localSheetId="14" hidden="1">#REF!</definedName>
    <definedName name="BExF3JMFX5DILOIFUDIO1HZUK875" localSheetId="6" hidden="1">#REF!</definedName>
    <definedName name="BExF3JMFX5DILOIFUDIO1HZUK875" localSheetId="7" hidden="1">#REF!</definedName>
    <definedName name="BExF3JMFX5DILOIFUDIO1HZUK875" localSheetId="8" hidden="1">#REF!</definedName>
    <definedName name="BExF3JMFX5DILOIFUDIO1HZUK875" localSheetId="9" hidden="1">#REF!</definedName>
    <definedName name="BExF3JMFX5DILOIFUDIO1HZUK875" localSheetId="10" hidden="1">#REF!</definedName>
    <definedName name="BExF3JMFX5DILOIFUDIO1HZUK875" localSheetId="11" hidden="1">#REF!</definedName>
    <definedName name="BExF3JMFX5DILOIFUDIO1HZUK875" localSheetId="12" hidden="1">#REF!</definedName>
    <definedName name="BExF3JMFX5DILOIFUDIO1HZUK875" localSheetId="13" hidden="1">#REF!</definedName>
    <definedName name="BExF3JMFX5DILOIFUDIO1HZUK875" localSheetId="17" hidden="1">#REF!</definedName>
    <definedName name="BExF3JMFX5DILOIFUDIO1HZUK875" localSheetId="16" hidden="1">#REF!</definedName>
    <definedName name="BExF3JMFX5DILOIFUDIO1HZUK875" hidden="1">#REF!</definedName>
    <definedName name="BExF3KIO2G9LJYXZ61H8PJJ6OQXV" localSheetId="19" hidden="1">#REF!</definedName>
    <definedName name="BExF3KIO2G9LJYXZ61H8PJJ6OQXV" localSheetId="27" hidden="1">#REF!</definedName>
    <definedName name="BExF3KIO2G9LJYXZ61H8PJJ6OQXV" localSheetId="18" hidden="1">#REF!</definedName>
    <definedName name="BExF3KIO2G9LJYXZ61H8PJJ6OQXV" localSheetId="30" hidden="1">#REF!</definedName>
    <definedName name="BExF3KIO2G9LJYXZ61H8PJJ6OQXV" localSheetId="4" hidden="1">#REF!</definedName>
    <definedName name="BExF3KIO2G9LJYXZ61H8PJJ6OQXV" localSheetId="14" hidden="1">#REF!</definedName>
    <definedName name="BExF3KIO2G9LJYXZ61H8PJJ6OQXV" localSheetId="6" hidden="1">#REF!</definedName>
    <definedName name="BExF3KIO2G9LJYXZ61H8PJJ6OQXV" localSheetId="7" hidden="1">#REF!</definedName>
    <definedName name="BExF3KIO2G9LJYXZ61H8PJJ6OQXV" localSheetId="8" hidden="1">#REF!</definedName>
    <definedName name="BExF3KIO2G9LJYXZ61H8PJJ6OQXV" localSheetId="9" hidden="1">#REF!</definedName>
    <definedName name="BExF3KIO2G9LJYXZ61H8PJJ6OQXV" localSheetId="10" hidden="1">#REF!</definedName>
    <definedName name="BExF3KIO2G9LJYXZ61H8PJJ6OQXV" localSheetId="11" hidden="1">#REF!</definedName>
    <definedName name="BExF3KIO2G9LJYXZ61H8PJJ6OQXV" localSheetId="12" hidden="1">#REF!</definedName>
    <definedName name="BExF3KIO2G9LJYXZ61H8PJJ6OQXV" localSheetId="13" hidden="1">#REF!</definedName>
    <definedName name="BExF3KIO2G9LJYXZ61H8PJJ6OQXV" localSheetId="17" hidden="1">#REF!</definedName>
    <definedName name="BExF3KIO2G9LJYXZ61H8PJJ6OQXV" localSheetId="16" hidden="1">#REF!</definedName>
    <definedName name="BExF3KIO2G9LJYXZ61H8PJJ6OQXV" hidden="1">#REF!</definedName>
    <definedName name="BExF3MGVCZHXDAUDZAGUYESZ3RC8" localSheetId="19" hidden="1">#REF!</definedName>
    <definedName name="BExF3MGVCZHXDAUDZAGUYESZ3RC8" localSheetId="27" hidden="1">#REF!</definedName>
    <definedName name="BExF3MGVCZHXDAUDZAGUYESZ3RC8" localSheetId="18" hidden="1">#REF!</definedName>
    <definedName name="BExF3MGVCZHXDAUDZAGUYESZ3RC8" localSheetId="30" hidden="1">#REF!</definedName>
    <definedName name="BExF3MGVCZHXDAUDZAGUYESZ3RC8" localSheetId="4" hidden="1">#REF!</definedName>
    <definedName name="BExF3MGVCZHXDAUDZAGUYESZ3RC8" localSheetId="14" hidden="1">#REF!</definedName>
    <definedName name="BExF3MGVCZHXDAUDZAGUYESZ3RC8" localSheetId="6" hidden="1">#REF!</definedName>
    <definedName name="BExF3MGVCZHXDAUDZAGUYESZ3RC8" localSheetId="7" hidden="1">#REF!</definedName>
    <definedName name="BExF3MGVCZHXDAUDZAGUYESZ3RC8" localSheetId="8" hidden="1">#REF!</definedName>
    <definedName name="BExF3MGVCZHXDAUDZAGUYESZ3RC8" localSheetId="9" hidden="1">#REF!</definedName>
    <definedName name="BExF3MGVCZHXDAUDZAGUYESZ3RC8" localSheetId="10" hidden="1">#REF!</definedName>
    <definedName name="BExF3MGVCZHXDAUDZAGUYESZ3RC8" localSheetId="11" hidden="1">#REF!</definedName>
    <definedName name="BExF3MGVCZHXDAUDZAGUYESZ3RC8" localSheetId="12" hidden="1">#REF!</definedName>
    <definedName name="BExF3MGVCZHXDAUDZAGUYESZ3RC8" localSheetId="13" hidden="1">#REF!</definedName>
    <definedName name="BExF3MGVCZHXDAUDZAGUYESZ3RC8" localSheetId="17" hidden="1">#REF!</definedName>
    <definedName name="BExF3MGVCZHXDAUDZAGUYESZ3RC8" localSheetId="16" hidden="1">#REF!</definedName>
    <definedName name="BExF3MGVCZHXDAUDZAGUYESZ3RC8" hidden="1">#REF!</definedName>
    <definedName name="BExF3NTC4BGZEM6B87TCFX277QCS" localSheetId="19" hidden="1">#REF!</definedName>
    <definedName name="BExF3NTC4BGZEM6B87TCFX277QCS" localSheetId="27" hidden="1">#REF!</definedName>
    <definedName name="BExF3NTC4BGZEM6B87TCFX277QCS" localSheetId="18" hidden="1">#REF!</definedName>
    <definedName name="BExF3NTC4BGZEM6B87TCFX277QCS" localSheetId="30" hidden="1">#REF!</definedName>
    <definedName name="BExF3NTC4BGZEM6B87TCFX277QCS" localSheetId="4" hidden="1">#REF!</definedName>
    <definedName name="BExF3NTC4BGZEM6B87TCFX277QCS" localSheetId="14" hidden="1">#REF!</definedName>
    <definedName name="BExF3NTC4BGZEM6B87TCFX277QCS" localSheetId="6" hidden="1">#REF!</definedName>
    <definedName name="BExF3NTC4BGZEM6B87TCFX277QCS" localSheetId="7" hidden="1">#REF!</definedName>
    <definedName name="BExF3NTC4BGZEM6B87TCFX277QCS" localSheetId="8" hidden="1">#REF!</definedName>
    <definedName name="BExF3NTC4BGZEM6B87TCFX277QCS" localSheetId="9" hidden="1">#REF!</definedName>
    <definedName name="BExF3NTC4BGZEM6B87TCFX277QCS" localSheetId="10" hidden="1">#REF!</definedName>
    <definedName name="BExF3NTC4BGZEM6B87TCFX277QCS" localSheetId="11" hidden="1">#REF!</definedName>
    <definedName name="BExF3NTC4BGZEM6B87TCFX277QCS" localSheetId="12" hidden="1">#REF!</definedName>
    <definedName name="BExF3NTC4BGZEM6B87TCFX277QCS" localSheetId="13" hidden="1">#REF!</definedName>
    <definedName name="BExF3NTC4BGZEM6B87TCFX277QCS" localSheetId="17" hidden="1">#REF!</definedName>
    <definedName name="BExF3NTC4BGZEM6B87TCFX277QCS" localSheetId="16" hidden="1">#REF!</definedName>
    <definedName name="BExF3NTC4BGZEM6B87TCFX277QCS" hidden="1">#REF!</definedName>
    <definedName name="BExF3Q2DOSQI9SIAXB522CN0WBZ7" localSheetId="19" hidden="1">#REF!</definedName>
    <definedName name="BExF3Q2DOSQI9SIAXB522CN0WBZ7" localSheetId="27" hidden="1">#REF!</definedName>
    <definedName name="BExF3Q2DOSQI9SIAXB522CN0WBZ7" localSheetId="18" hidden="1">#REF!</definedName>
    <definedName name="BExF3Q2DOSQI9SIAXB522CN0WBZ7" localSheetId="30" hidden="1">#REF!</definedName>
    <definedName name="BExF3Q2DOSQI9SIAXB522CN0WBZ7" localSheetId="4" hidden="1">#REF!</definedName>
    <definedName name="BExF3Q2DOSQI9SIAXB522CN0WBZ7" localSheetId="14" hidden="1">#REF!</definedName>
    <definedName name="BExF3Q2DOSQI9SIAXB522CN0WBZ7" localSheetId="6" hidden="1">#REF!</definedName>
    <definedName name="BExF3Q2DOSQI9SIAXB522CN0WBZ7" localSheetId="7" hidden="1">#REF!</definedName>
    <definedName name="BExF3Q2DOSQI9SIAXB522CN0WBZ7" localSheetId="8" hidden="1">#REF!</definedName>
    <definedName name="BExF3Q2DOSQI9SIAXB522CN0WBZ7" localSheetId="9" hidden="1">#REF!</definedName>
    <definedName name="BExF3Q2DOSQI9SIAXB522CN0WBZ7" localSheetId="10" hidden="1">#REF!</definedName>
    <definedName name="BExF3Q2DOSQI9SIAXB522CN0WBZ7" localSheetId="11" hidden="1">#REF!</definedName>
    <definedName name="BExF3Q2DOSQI9SIAXB522CN0WBZ7" localSheetId="12" hidden="1">#REF!</definedName>
    <definedName name="BExF3Q2DOSQI9SIAXB522CN0WBZ7" localSheetId="13" hidden="1">#REF!</definedName>
    <definedName name="BExF3Q2DOSQI9SIAXB522CN0WBZ7" localSheetId="17" hidden="1">#REF!</definedName>
    <definedName name="BExF3Q2DOSQI9SIAXB522CN0WBZ7" localSheetId="16" hidden="1">#REF!</definedName>
    <definedName name="BExF3Q2DOSQI9SIAXB522CN0WBZ7" hidden="1">#REF!</definedName>
    <definedName name="BExF3Q7NI90WT31QHYSJDIG0LLLJ" localSheetId="19" hidden="1">#REF!</definedName>
    <definedName name="BExF3Q7NI90WT31QHYSJDIG0LLLJ" localSheetId="27" hidden="1">#REF!</definedName>
    <definedName name="BExF3Q7NI90WT31QHYSJDIG0LLLJ" localSheetId="18" hidden="1">#REF!</definedName>
    <definedName name="BExF3Q7NI90WT31QHYSJDIG0LLLJ" localSheetId="30" hidden="1">#REF!</definedName>
    <definedName name="BExF3Q7NI90WT31QHYSJDIG0LLLJ" localSheetId="4" hidden="1">#REF!</definedName>
    <definedName name="BExF3Q7NI90WT31QHYSJDIG0LLLJ" localSheetId="14" hidden="1">#REF!</definedName>
    <definedName name="BExF3Q7NI90WT31QHYSJDIG0LLLJ" localSheetId="6" hidden="1">#REF!</definedName>
    <definedName name="BExF3Q7NI90WT31QHYSJDIG0LLLJ" localSheetId="7" hidden="1">#REF!</definedName>
    <definedName name="BExF3Q7NI90WT31QHYSJDIG0LLLJ" localSheetId="8" hidden="1">#REF!</definedName>
    <definedName name="BExF3Q7NI90WT31QHYSJDIG0LLLJ" localSheetId="9" hidden="1">#REF!</definedName>
    <definedName name="BExF3Q7NI90WT31QHYSJDIG0LLLJ" localSheetId="10" hidden="1">#REF!</definedName>
    <definedName name="BExF3Q7NI90WT31QHYSJDIG0LLLJ" localSheetId="11" hidden="1">#REF!</definedName>
    <definedName name="BExF3Q7NI90WT31QHYSJDIG0LLLJ" localSheetId="12" hidden="1">#REF!</definedName>
    <definedName name="BExF3Q7NI90WT31QHYSJDIG0LLLJ" localSheetId="13" hidden="1">#REF!</definedName>
    <definedName name="BExF3Q7NI90WT31QHYSJDIG0LLLJ" localSheetId="17" hidden="1">#REF!</definedName>
    <definedName name="BExF3Q7NI90WT31QHYSJDIG0LLLJ" localSheetId="16" hidden="1">#REF!</definedName>
    <definedName name="BExF3Q7NI90WT31QHYSJDIG0LLLJ" hidden="1">#REF!</definedName>
    <definedName name="BExF3QD55TIY1MSBSRK9TUJKBEWO" localSheetId="19" hidden="1">#REF!</definedName>
    <definedName name="BExF3QD55TIY1MSBSRK9TUJKBEWO" localSheetId="27" hidden="1">#REF!</definedName>
    <definedName name="BExF3QD55TIY1MSBSRK9TUJKBEWO" localSheetId="18" hidden="1">#REF!</definedName>
    <definedName name="BExF3QD55TIY1MSBSRK9TUJKBEWO" localSheetId="30" hidden="1">#REF!</definedName>
    <definedName name="BExF3QD55TIY1MSBSRK9TUJKBEWO" localSheetId="4" hidden="1">#REF!</definedName>
    <definedName name="BExF3QD55TIY1MSBSRK9TUJKBEWO" localSheetId="14" hidden="1">#REF!</definedName>
    <definedName name="BExF3QD55TIY1MSBSRK9TUJKBEWO" localSheetId="6" hidden="1">#REF!</definedName>
    <definedName name="BExF3QD55TIY1MSBSRK9TUJKBEWO" localSheetId="7" hidden="1">#REF!</definedName>
    <definedName name="BExF3QD55TIY1MSBSRK9TUJKBEWO" localSheetId="8" hidden="1">#REF!</definedName>
    <definedName name="BExF3QD55TIY1MSBSRK9TUJKBEWO" localSheetId="9" hidden="1">#REF!</definedName>
    <definedName name="BExF3QD55TIY1MSBSRK9TUJKBEWO" localSheetId="10" hidden="1">#REF!</definedName>
    <definedName name="BExF3QD55TIY1MSBSRK9TUJKBEWO" localSheetId="11" hidden="1">#REF!</definedName>
    <definedName name="BExF3QD55TIY1MSBSRK9TUJKBEWO" localSheetId="12" hidden="1">#REF!</definedName>
    <definedName name="BExF3QD55TIY1MSBSRK9TUJKBEWO" localSheetId="13" hidden="1">#REF!</definedName>
    <definedName name="BExF3QD55TIY1MSBSRK9TUJKBEWO" localSheetId="17" hidden="1">#REF!</definedName>
    <definedName name="BExF3QD55TIY1MSBSRK9TUJKBEWO" localSheetId="16" hidden="1">#REF!</definedName>
    <definedName name="BExF3QD55TIY1MSBSRK9TUJKBEWO" hidden="1">#REF!</definedName>
    <definedName name="BExF3QT8J6RIF1L3R700MBSKIOKW" localSheetId="19" hidden="1">#REF!</definedName>
    <definedName name="BExF3QT8J6RIF1L3R700MBSKIOKW" localSheetId="27" hidden="1">#REF!</definedName>
    <definedName name="BExF3QT8J6RIF1L3R700MBSKIOKW" localSheetId="18" hidden="1">#REF!</definedName>
    <definedName name="BExF3QT8J6RIF1L3R700MBSKIOKW" localSheetId="30" hidden="1">#REF!</definedName>
    <definedName name="BExF3QT8J6RIF1L3R700MBSKIOKW" localSheetId="4" hidden="1">#REF!</definedName>
    <definedName name="BExF3QT8J6RIF1L3R700MBSKIOKW" localSheetId="14" hidden="1">#REF!</definedName>
    <definedName name="BExF3QT8J6RIF1L3R700MBSKIOKW" localSheetId="6" hidden="1">#REF!</definedName>
    <definedName name="BExF3QT8J6RIF1L3R700MBSKIOKW" localSheetId="7" hidden="1">#REF!</definedName>
    <definedName name="BExF3QT8J6RIF1L3R700MBSKIOKW" localSheetId="8" hidden="1">#REF!</definedName>
    <definedName name="BExF3QT8J6RIF1L3R700MBSKIOKW" localSheetId="9" hidden="1">#REF!</definedName>
    <definedName name="BExF3QT8J6RIF1L3R700MBSKIOKW" localSheetId="10" hidden="1">#REF!</definedName>
    <definedName name="BExF3QT8J6RIF1L3R700MBSKIOKW" localSheetId="11" hidden="1">#REF!</definedName>
    <definedName name="BExF3QT8J6RIF1L3R700MBSKIOKW" localSheetId="12" hidden="1">#REF!</definedName>
    <definedName name="BExF3QT8J6RIF1L3R700MBSKIOKW" localSheetId="13" hidden="1">#REF!</definedName>
    <definedName name="BExF3QT8J6RIF1L3R700MBSKIOKW" localSheetId="17" hidden="1">#REF!</definedName>
    <definedName name="BExF3QT8J6RIF1L3R700MBSKIOKW" localSheetId="16" hidden="1">#REF!</definedName>
    <definedName name="BExF3QT8J6RIF1L3R700MBSKIOKW" hidden="1">#REF!</definedName>
    <definedName name="BExF42SSBVPMLK2UB3B7FPEIY9TU" localSheetId="19" hidden="1">#REF!</definedName>
    <definedName name="BExF42SSBVPMLK2UB3B7FPEIY9TU" localSheetId="27" hidden="1">#REF!</definedName>
    <definedName name="BExF42SSBVPMLK2UB3B7FPEIY9TU" localSheetId="18" hidden="1">#REF!</definedName>
    <definedName name="BExF42SSBVPMLK2UB3B7FPEIY9TU" localSheetId="30" hidden="1">#REF!</definedName>
    <definedName name="BExF42SSBVPMLK2UB3B7FPEIY9TU" localSheetId="4" hidden="1">#REF!</definedName>
    <definedName name="BExF42SSBVPMLK2UB3B7FPEIY9TU" localSheetId="14" hidden="1">#REF!</definedName>
    <definedName name="BExF42SSBVPMLK2UB3B7FPEIY9TU" localSheetId="6" hidden="1">#REF!</definedName>
    <definedName name="BExF42SSBVPMLK2UB3B7FPEIY9TU" localSheetId="7" hidden="1">#REF!</definedName>
    <definedName name="BExF42SSBVPMLK2UB3B7FPEIY9TU" localSheetId="8" hidden="1">#REF!</definedName>
    <definedName name="BExF42SSBVPMLK2UB3B7FPEIY9TU" localSheetId="9" hidden="1">#REF!</definedName>
    <definedName name="BExF42SSBVPMLK2UB3B7FPEIY9TU" localSheetId="10" hidden="1">#REF!</definedName>
    <definedName name="BExF42SSBVPMLK2UB3B7FPEIY9TU" localSheetId="11" hidden="1">#REF!</definedName>
    <definedName name="BExF42SSBVPMLK2UB3B7FPEIY9TU" localSheetId="12" hidden="1">#REF!</definedName>
    <definedName name="BExF42SSBVPMLK2UB3B7FPEIY9TU" localSheetId="13" hidden="1">#REF!</definedName>
    <definedName name="BExF42SSBVPMLK2UB3B7FPEIY9TU" localSheetId="17" hidden="1">#REF!</definedName>
    <definedName name="BExF42SSBVPMLK2UB3B7FPEIY9TU" localSheetId="16" hidden="1">#REF!</definedName>
    <definedName name="BExF42SSBVPMLK2UB3B7FPEIY9TU" hidden="1">#REF!</definedName>
    <definedName name="BExF4HXSWB50BKYPWA0HTT8W56H6" localSheetId="19" hidden="1">#REF!</definedName>
    <definedName name="BExF4HXSWB50BKYPWA0HTT8W56H6" localSheetId="27" hidden="1">#REF!</definedName>
    <definedName name="BExF4HXSWB50BKYPWA0HTT8W56H6" localSheetId="18" hidden="1">#REF!</definedName>
    <definedName name="BExF4HXSWB50BKYPWA0HTT8W56H6" localSheetId="30" hidden="1">#REF!</definedName>
    <definedName name="BExF4HXSWB50BKYPWA0HTT8W56H6" localSheetId="4" hidden="1">#REF!</definedName>
    <definedName name="BExF4HXSWB50BKYPWA0HTT8W56H6" localSheetId="14" hidden="1">#REF!</definedName>
    <definedName name="BExF4HXSWB50BKYPWA0HTT8W56H6" localSheetId="6" hidden="1">#REF!</definedName>
    <definedName name="BExF4HXSWB50BKYPWA0HTT8W56H6" localSheetId="7" hidden="1">#REF!</definedName>
    <definedName name="BExF4HXSWB50BKYPWA0HTT8W56H6" localSheetId="8" hidden="1">#REF!</definedName>
    <definedName name="BExF4HXSWB50BKYPWA0HTT8W56H6" localSheetId="9" hidden="1">#REF!</definedName>
    <definedName name="BExF4HXSWB50BKYPWA0HTT8W56H6" localSheetId="10" hidden="1">#REF!</definedName>
    <definedName name="BExF4HXSWB50BKYPWA0HTT8W56H6" localSheetId="11" hidden="1">#REF!</definedName>
    <definedName name="BExF4HXSWB50BKYPWA0HTT8W56H6" localSheetId="12" hidden="1">#REF!</definedName>
    <definedName name="BExF4HXSWB50BKYPWA0HTT8W56H6" localSheetId="13" hidden="1">#REF!</definedName>
    <definedName name="BExF4HXSWB50BKYPWA0HTT8W56H6" localSheetId="17" hidden="1">#REF!</definedName>
    <definedName name="BExF4HXSWB50BKYPWA0HTT8W56H6" localSheetId="16" hidden="1">#REF!</definedName>
    <definedName name="BExF4HXSWB50BKYPWA0HTT8W56H6" hidden="1">#REF!</definedName>
    <definedName name="BExF4J4Y60OUA8GY6YN8XVRUX80A" localSheetId="19" hidden="1">#REF!</definedName>
    <definedName name="BExF4J4Y60OUA8GY6YN8XVRUX80A" localSheetId="27" hidden="1">#REF!</definedName>
    <definedName name="BExF4J4Y60OUA8GY6YN8XVRUX80A" localSheetId="18" hidden="1">#REF!</definedName>
    <definedName name="BExF4J4Y60OUA8GY6YN8XVRUX80A" localSheetId="30" hidden="1">#REF!</definedName>
    <definedName name="BExF4J4Y60OUA8GY6YN8XVRUX80A" localSheetId="4" hidden="1">#REF!</definedName>
    <definedName name="BExF4J4Y60OUA8GY6YN8XVRUX80A" localSheetId="14" hidden="1">#REF!</definedName>
    <definedName name="BExF4J4Y60OUA8GY6YN8XVRUX80A" localSheetId="6" hidden="1">#REF!</definedName>
    <definedName name="BExF4J4Y60OUA8GY6YN8XVRUX80A" localSheetId="7" hidden="1">#REF!</definedName>
    <definedName name="BExF4J4Y60OUA8GY6YN8XVRUX80A" localSheetId="8" hidden="1">#REF!</definedName>
    <definedName name="BExF4J4Y60OUA8GY6YN8XVRUX80A" localSheetId="9" hidden="1">#REF!</definedName>
    <definedName name="BExF4J4Y60OUA8GY6YN8XVRUX80A" localSheetId="10" hidden="1">#REF!</definedName>
    <definedName name="BExF4J4Y60OUA8GY6YN8XVRUX80A" localSheetId="11" hidden="1">#REF!</definedName>
    <definedName name="BExF4J4Y60OUA8GY6YN8XVRUX80A" localSheetId="12" hidden="1">#REF!</definedName>
    <definedName name="BExF4J4Y60OUA8GY6YN8XVRUX80A" localSheetId="13" hidden="1">#REF!</definedName>
    <definedName name="BExF4J4Y60OUA8GY6YN8XVRUX80A" localSheetId="17" hidden="1">#REF!</definedName>
    <definedName name="BExF4J4Y60OUA8GY6YN8XVRUX80A" localSheetId="16" hidden="1">#REF!</definedName>
    <definedName name="BExF4J4Y60OUA8GY6YN8XVRUX80A" hidden="1">#REF!</definedName>
    <definedName name="BExF4KHF04IWW4LQ95FHQPFE4Y9K" localSheetId="19" hidden="1">#REF!</definedName>
    <definedName name="BExF4KHF04IWW4LQ95FHQPFE4Y9K" localSheetId="27" hidden="1">#REF!</definedName>
    <definedName name="BExF4KHF04IWW4LQ95FHQPFE4Y9K" localSheetId="18" hidden="1">#REF!</definedName>
    <definedName name="BExF4KHF04IWW4LQ95FHQPFE4Y9K" localSheetId="30" hidden="1">#REF!</definedName>
    <definedName name="BExF4KHF04IWW4LQ95FHQPFE4Y9K" localSheetId="4" hidden="1">#REF!</definedName>
    <definedName name="BExF4KHF04IWW4LQ95FHQPFE4Y9K" localSheetId="14" hidden="1">#REF!</definedName>
    <definedName name="BExF4KHF04IWW4LQ95FHQPFE4Y9K" localSheetId="6" hidden="1">#REF!</definedName>
    <definedName name="BExF4KHF04IWW4LQ95FHQPFE4Y9K" localSheetId="7" hidden="1">#REF!</definedName>
    <definedName name="BExF4KHF04IWW4LQ95FHQPFE4Y9K" localSheetId="8" hidden="1">#REF!</definedName>
    <definedName name="BExF4KHF04IWW4LQ95FHQPFE4Y9K" localSheetId="9" hidden="1">#REF!</definedName>
    <definedName name="BExF4KHF04IWW4LQ95FHQPFE4Y9K" localSheetId="10" hidden="1">#REF!</definedName>
    <definedName name="BExF4KHF04IWW4LQ95FHQPFE4Y9K" localSheetId="11" hidden="1">#REF!</definedName>
    <definedName name="BExF4KHF04IWW4LQ95FHQPFE4Y9K" localSheetId="12" hidden="1">#REF!</definedName>
    <definedName name="BExF4KHF04IWW4LQ95FHQPFE4Y9K" localSheetId="13" hidden="1">#REF!</definedName>
    <definedName name="BExF4KHF04IWW4LQ95FHQPFE4Y9K" localSheetId="17" hidden="1">#REF!</definedName>
    <definedName name="BExF4KHF04IWW4LQ95FHQPFE4Y9K" localSheetId="16" hidden="1">#REF!</definedName>
    <definedName name="BExF4KHF04IWW4LQ95FHQPFE4Y9K" hidden="1">#REF!</definedName>
    <definedName name="BExF4MVQM5Y0QRDLDFSKWWTF709C" localSheetId="19" hidden="1">#REF!</definedName>
    <definedName name="BExF4MVQM5Y0QRDLDFSKWWTF709C" localSheetId="27" hidden="1">#REF!</definedName>
    <definedName name="BExF4MVQM5Y0QRDLDFSKWWTF709C" localSheetId="18" hidden="1">#REF!</definedName>
    <definedName name="BExF4MVQM5Y0QRDLDFSKWWTF709C" localSheetId="30" hidden="1">#REF!</definedName>
    <definedName name="BExF4MVQM5Y0QRDLDFSKWWTF709C" localSheetId="4" hidden="1">#REF!</definedName>
    <definedName name="BExF4MVQM5Y0QRDLDFSKWWTF709C" localSheetId="14" hidden="1">#REF!</definedName>
    <definedName name="BExF4MVQM5Y0QRDLDFSKWWTF709C" localSheetId="6" hidden="1">#REF!</definedName>
    <definedName name="BExF4MVQM5Y0QRDLDFSKWWTF709C" localSheetId="7" hidden="1">#REF!</definedName>
    <definedName name="BExF4MVQM5Y0QRDLDFSKWWTF709C" localSheetId="8" hidden="1">#REF!</definedName>
    <definedName name="BExF4MVQM5Y0QRDLDFSKWWTF709C" localSheetId="9" hidden="1">#REF!</definedName>
    <definedName name="BExF4MVQM5Y0QRDLDFSKWWTF709C" localSheetId="10" hidden="1">#REF!</definedName>
    <definedName name="BExF4MVQM5Y0QRDLDFSKWWTF709C" localSheetId="11" hidden="1">#REF!</definedName>
    <definedName name="BExF4MVQM5Y0QRDLDFSKWWTF709C" localSheetId="12" hidden="1">#REF!</definedName>
    <definedName name="BExF4MVQM5Y0QRDLDFSKWWTF709C" localSheetId="13" hidden="1">#REF!</definedName>
    <definedName name="BExF4MVQM5Y0QRDLDFSKWWTF709C" localSheetId="17" hidden="1">#REF!</definedName>
    <definedName name="BExF4MVQM5Y0QRDLDFSKWWTF709C" localSheetId="16" hidden="1">#REF!</definedName>
    <definedName name="BExF4MVQM5Y0QRDLDFSKWWTF709C" hidden="1">#REF!</definedName>
    <definedName name="BExF4PVMZYV36E8HOYY06J81AMBI" localSheetId="19" hidden="1">#REF!</definedName>
    <definedName name="BExF4PVMZYV36E8HOYY06J81AMBI" localSheetId="27" hidden="1">#REF!</definedName>
    <definedName name="BExF4PVMZYV36E8HOYY06J81AMBI" localSheetId="18" hidden="1">#REF!</definedName>
    <definedName name="BExF4PVMZYV36E8HOYY06J81AMBI" localSheetId="30" hidden="1">#REF!</definedName>
    <definedName name="BExF4PVMZYV36E8HOYY06J81AMBI" localSheetId="4" hidden="1">#REF!</definedName>
    <definedName name="BExF4PVMZYV36E8HOYY06J81AMBI" localSheetId="14" hidden="1">#REF!</definedName>
    <definedName name="BExF4PVMZYV36E8HOYY06J81AMBI" localSheetId="6" hidden="1">#REF!</definedName>
    <definedName name="BExF4PVMZYV36E8HOYY06J81AMBI" localSheetId="7" hidden="1">#REF!</definedName>
    <definedName name="BExF4PVMZYV36E8HOYY06J81AMBI" localSheetId="8" hidden="1">#REF!</definedName>
    <definedName name="BExF4PVMZYV36E8HOYY06J81AMBI" localSheetId="9" hidden="1">#REF!</definedName>
    <definedName name="BExF4PVMZYV36E8HOYY06J81AMBI" localSheetId="10" hidden="1">#REF!</definedName>
    <definedName name="BExF4PVMZYV36E8HOYY06J81AMBI" localSheetId="11" hidden="1">#REF!</definedName>
    <definedName name="BExF4PVMZYV36E8HOYY06J81AMBI" localSheetId="12" hidden="1">#REF!</definedName>
    <definedName name="BExF4PVMZYV36E8HOYY06J81AMBI" localSheetId="13" hidden="1">#REF!</definedName>
    <definedName name="BExF4PVMZYV36E8HOYY06J81AMBI" localSheetId="17" hidden="1">#REF!</definedName>
    <definedName name="BExF4PVMZYV36E8HOYY06J81AMBI" localSheetId="16" hidden="1">#REF!</definedName>
    <definedName name="BExF4PVMZYV36E8HOYY06J81AMBI" hidden="1">#REF!</definedName>
    <definedName name="BExF4SF9NEX1FZE9N8EXT89PM54D" localSheetId="19" hidden="1">#REF!</definedName>
    <definedName name="BExF4SF9NEX1FZE9N8EXT89PM54D" localSheetId="27" hidden="1">#REF!</definedName>
    <definedName name="BExF4SF9NEX1FZE9N8EXT89PM54D" localSheetId="18" hidden="1">#REF!</definedName>
    <definedName name="BExF4SF9NEX1FZE9N8EXT89PM54D" localSheetId="30" hidden="1">#REF!</definedName>
    <definedName name="BExF4SF9NEX1FZE9N8EXT89PM54D" localSheetId="4" hidden="1">#REF!</definedName>
    <definedName name="BExF4SF9NEX1FZE9N8EXT89PM54D" localSheetId="14" hidden="1">#REF!</definedName>
    <definedName name="BExF4SF9NEX1FZE9N8EXT89PM54D" localSheetId="6" hidden="1">#REF!</definedName>
    <definedName name="BExF4SF9NEX1FZE9N8EXT89PM54D" localSheetId="7" hidden="1">#REF!</definedName>
    <definedName name="BExF4SF9NEX1FZE9N8EXT89PM54D" localSheetId="8" hidden="1">#REF!</definedName>
    <definedName name="BExF4SF9NEX1FZE9N8EXT89PM54D" localSheetId="9" hidden="1">#REF!</definedName>
    <definedName name="BExF4SF9NEX1FZE9N8EXT89PM54D" localSheetId="10" hidden="1">#REF!</definedName>
    <definedName name="BExF4SF9NEX1FZE9N8EXT89PM54D" localSheetId="11" hidden="1">#REF!</definedName>
    <definedName name="BExF4SF9NEX1FZE9N8EXT89PM54D" localSheetId="12" hidden="1">#REF!</definedName>
    <definedName name="BExF4SF9NEX1FZE9N8EXT89PM54D" localSheetId="13" hidden="1">#REF!</definedName>
    <definedName name="BExF4SF9NEX1FZE9N8EXT89PM54D" localSheetId="17" hidden="1">#REF!</definedName>
    <definedName name="BExF4SF9NEX1FZE9N8EXT89PM54D" localSheetId="16" hidden="1">#REF!</definedName>
    <definedName name="BExF4SF9NEX1FZE9N8EXT89PM54D" hidden="1">#REF!</definedName>
    <definedName name="BExF52GTGP8MHGII4KJ8TJGR8W8U" localSheetId="19" hidden="1">#REF!</definedName>
    <definedName name="BExF52GTGP8MHGII4KJ8TJGR8W8U" localSheetId="27" hidden="1">#REF!</definedName>
    <definedName name="BExF52GTGP8MHGII4KJ8TJGR8W8U" localSheetId="18" hidden="1">#REF!</definedName>
    <definedName name="BExF52GTGP8MHGII4KJ8TJGR8W8U" localSheetId="30" hidden="1">#REF!</definedName>
    <definedName name="BExF52GTGP8MHGII4KJ8TJGR8W8U" localSheetId="4" hidden="1">#REF!</definedName>
    <definedName name="BExF52GTGP8MHGII4KJ8TJGR8W8U" localSheetId="14" hidden="1">#REF!</definedName>
    <definedName name="BExF52GTGP8MHGII4KJ8TJGR8W8U" localSheetId="6" hidden="1">#REF!</definedName>
    <definedName name="BExF52GTGP8MHGII4KJ8TJGR8W8U" localSheetId="7" hidden="1">#REF!</definedName>
    <definedName name="BExF52GTGP8MHGII4KJ8TJGR8W8U" localSheetId="8" hidden="1">#REF!</definedName>
    <definedName name="BExF52GTGP8MHGII4KJ8TJGR8W8U" localSheetId="9" hidden="1">#REF!</definedName>
    <definedName name="BExF52GTGP8MHGII4KJ8TJGR8W8U" localSheetId="10" hidden="1">#REF!</definedName>
    <definedName name="BExF52GTGP8MHGII4KJ8TJGR8W8U" localSheetId="11" hidden="1">#REF!</definedName>
    <definedName name="BExF52GTGP8MHGII4KJ8TJGR8W8U" localSheetId="12" hidden="1">#REF!</definedName>
    <definedName name="BExF52GTGP8MHGII4KJ8TJGR8W8U" localSheetId="13" hidden="1">#REF!</definedName>
    <definedName name="BExF52GTGP8MHGII4KJ8TJGR8W8U" localSheetId="17" hidden="1">#REF!</definedName>
    <definedName name="BExF52GTGP8MHGII4KJ8TJGR8W8U" localSheetId="16" hidden="1">#REF!</definedName>
    <definedName name="BExF52GTGP8MHGII4KJ8TJGR8W8U" hidden="1">#REF!</definedName>
    <definedName name="BExF57K7L3UC1I2FSAWURR4SN0UN" localSheetId="19" hidden="1">#REF!</definedName>
    <definedName name="BExF57K7L3UC1I2FSAWURR4SN0UN" localSheetId="27" hidden="1">#REF!</definedName>
    <definedName name="BExF57K7L3UC1I2FSAWURR4SN0UN" localSheetId="18" hidden="1">#REF!</definedName>
    <definedName name="BExF57K7L3UC1I2FSAWURR4SN0UN" localSheetId="30" hidden="1">#REF!</definedName>
    <definedName name="BExF57K7L3UC1I2FSAWURR4SN0UN" localSheetId="4" hidden="1">#REF!</definedName>
    <definedName name="BExF57K7L3UC1I2FSAWURR4SN0UN" localSheetId="14" hidden="1">#REF!</definedName>
    <definedName name="BExF57K7L3UC1I2FSAWURR4SN0UN" localSheetId="6" hidden="1">#REF!</definedName>
    <definedName name="BExF57K7L3UC1I2FSAWURR4SN0UN" localSheetId="7" hidden="1">#REF!</definedName>
    <definedName name="BExF57K7L3UC1I2FSAWURR4SN0UN" localSheetId="8" hidden="1">#REF!</definedName>
    <definedName name="BExF57K7L3UC1I2FSAWURR4SN0UN" localSheetId="9" hidden="1">#REF!</definedName>
    <definedName name="BExF57K7L3UC1I2FSAWURR4SN0UN" localSheetId="10" hidden="1">#REF!</definedName>
    <definedName name="BExF57K7L3UC1I2FSAWURR4SN0UN" localSheetId="11" hidden="1">#REF!</definedName>
    <definedName name="BExF57K7L3UC1I2FSAWURR4SN0UN" localSheetId="12" hidden="1">#REF!</definedName>
    <definedName name="BExF57K7L3UC1I2FSAWURR4SN0UN" localSheetId="13" hidden="1">#REF!</definedName>
    <definedName name="BExF57K7L3UC1I2FSAWURR4SN0UN" localSheetId="17" hidden="1">#REF!</definedName>
    <definedName name="BExF57K7L3UC1I2FSAWURR4SN0UN" localSheetId="16" hidden="1">#REF!</definedName>
    <definedName name="BExF57K7L3UC1I2FSAWURR4SN0UN" hidden="1">#REF!</definedName>
    <definedName name="BExF5HR2GFV7O8LKG9SJ4BY78LYA" localSheetId="19" hidden="1">#REF!</definedName>
    <definedName name="BExF5HR2GFV7O8LKG9SJ4BY78LYA" localSheetId="27" hidden="1">#REF!</definedName>
    <definedName name="BExF5HR2GFV7O8LKG9SJ4BY78LYA" localSheetId="18" hidden="1">#REF!</definedName>
    <definedName name="BExF5HR2GFV7O8LKG9SJ4BY78LYA" localSheetId="30" hidden="1">#REF!</definedName>
    <definedName name="BExF5HR2GFV7O8LKG9SJ4BY78LYA" localSheetId="4" hidden="1">#REF!</definedName>
    <definedName name="BExF5HR2GFV7O8LKG9SJ4BY78LYA" localSheetId="14" hidden="1">#REF!</definedName>
    <definedName name="BExF5HR2GFV7O8LKG9SJ4BY78LYA" localSheetId="6" hidden="1">#REF!</definedName>
    <definedName name="BExF5HR2GFV7O8LKG9SJ4BY78LYA" localSheetId="7" hidden="1">#REF!</definedName>
    <definedName name="BExF5HR2GFV7O8LKG9SJ4BY78LYA" localSheetId="8" hidden="1">#REF!</definedName>
    <definedName name="BExF5HR2GFV7O8LKG9SJ4BY78LYA" localSheetId="9" hidden="1">#REF!</definedName>
    <definedName name="BExF5HR2GFV7O8LKG9SJ4BY78LYA" localSheetId="10" hidden="1">#REF!</definedName>
    <definedName name="BExF5HR2GFV7O8LKG9SJ4BY78LYA" localSheetId="11" hidden="1">#REF!</definedName>
    <definedName name="BExF5HR2GFV7O8LKG9SJ4BY78LYA" localSheetId="12" hidden="1">#REF!</definedName>
    <definedName name="BExF5HR2GFV7O8LKG9SJ4BY78LYA" localSheetId="13" hidden="1">#REF!</definedName>
    <definedName name="BExF5HR2GFV7O8LKG9SJ4BY78LYA" localSheetId="17" hidden="1">#REF!</definedName>
    <definedName name="BExF5HR2GFV7O8LKG9SJ4BY78LYA" localSheetId="16" hidden="1">#REF!</definedName>
    <definedName name="BExF5HR2GFV7O8LKG9SJ4BY78LYA" hidden="1">#REF!</definedName>
    <definedName name="BExF5ZFO2A29GHWR5ES64Z9OS16J" localSheetId="19" hidden="1">#REF!</definedName>
    <definedName name="BExF5ZFO2A29GHWR5ES64Z9OS16J" localSheetId="27" hidden="1">#REF!</definedName>
    <definedName name="BExF5ZFO2A29GHWR5ES64Z9OS16J" localSheetId="18" hidden="1">#REF!</definedName>
    <definedName name="BExF5ZFO2A29GHWR5ES64Z9OS16J" localSheetId="30" hidden="1">#REF!</definedName>
    <definedName name="BExF5ZFO2A29GHWR5ES64Z9OS16J" localSheetId="4" hidden="1">#REF!</definedName>
    <definedName name="BExF5ZFO2A29GHWR5ES64Z9OS16J" localSheetId="14" hidden="1">#REF!</definedName>
    <definedName name="BExF5ZFO2A29GHWR5ES64Z9OS16J" localSheetId="6" hidden="1">#REF!</definedName>
    <definedName name="BExF5ZFO2A29GHWR5ES64Z9OS16J" localSheetId="7" hidden="1">#REF!</definedName>
    <definedName name="BExF5ZFO2A29GHWR5ES64Z9OS16J" localSheetId="8" hidden="1">#REF!</definedName>
    <definedName name="BExF5ZFO2A29GHWR5ES64Z9OS16J" localSheetId="9" hidden="1">#REF!</definedName>
    <definedName name="BExF5ZFO2A29GHWR5ES64Z9OS16J" localSheetId="10" hidden="1">#REF!</definedName>
    <definedName name="BExF5ZFO2A29GHWR5ES64Z9OS16J" localSheetId="11" hidden="1">#REF!</definedName>
    <definedName name="BExF5ZFO2A29GHWR5ES64Z9OS16J" localSheetId="12" hidden="1">#REF!</definedName>
    <definedName name="BExF5ZFO2A29GHWR5ES64Z9OS16J" localSheetId="13" hidden="1">#REF!</definedName>
    <definedName name="BExF5ZFO2A29GHWR5ES64Z9OS16J" localSheetId="17" hidden="1">#REF!</definedName>
    <definedName name="BExF5ZFO2A29GHWR5ES64Z9OS16J" localSheetId="16" hidden="1">#REF!</definedName>
    <definedName name="BExF5ZFO2A29GHWR5ES64Z9OS16J" hidden="1">#REF!</definedName>
    <definedName name="BExF63S045JO7H2ZJCBTBVH3SUIF" localSheetId="19" hidden="1">#REF!</definedName>
    <definedName name="BExF63S045JO7H2ZJCBTBVH3SUIF" localSheetId="27" hidden="1">#REF!</definedName>
    <definedName name="BExF63S045JO7H2ZJCBTBVH3SUIF" localSheetId="18" hidden="1">#REF!</definedName>
    <definedName name="BExF63S045JO7H2ZJCBTBVH3SUIF" localSheetId="30" hidden="1">#REF!</definedName>
    <definedName name="BExF63S045JO7H2ZJCBTBVH3SUIF" localSheetId="4" hidden="1">#REF!</definedName>
    <definedName name="BExF63S045JO7H2ZJCBTBVH3SUIF" localSheetId="14" hidden="1">#REF!</definedName>
    <definedName name="BExF63S045JO7H2ZJCBTBVH3SUIF" localSheetId="6" hidden="1">#REF!</definedName>
    <definedName name="BExF63S045JO7H2ZJCBTBVH3SUIF" localSheetId="7" hidden="1">#REF!</definedName>
    <definedName name="BExF63S045JO7H2ZJCBTBVH3SUIF" localSheetId="8" hidden="1">#REF!</definedName>
    <definedName name="BExF63S045JO7H2ZJCBTBVH3SUIF" localSheetId="9" hidden="1">#REF!</definedName>
    <definedName name="BExF63S045JO7H2ZJCBTBVH3SUIF" localSheetId="10" hidden="1">#REF!</definedName>
    <definedName name="BExF63S045JO7H2ZJCBTBVH3SUIF" localSheetId="11" hidden="1">#REF!</definedName>
    <definedName name="BExF63S045JO7H2ZJCBTBVH3SUIF" localSheetId="12" hidden="1">#REF!</definedName>
    <definedName name="BExF63S045JO7H2ZJCBTBVH3SUIF" localSheetId="13" hidden="1">#REF!</definedName>
    <definedName name="BExF63S045JO7H2ZJCBTBVH3SUIF" localSheetId="17" hidden="1">#REF!</definedName>
    <definedName name="BExF63S045JO7H2ZJCBTBVH3SUIF" localSheetId="16" hidden="1">#REF!</definedName>
    <definedName name="BExF63S045JO7H2ZJCBTBVH3SUIF" hidden="1">#REF!</definedName>
    <definedName name="BExF642TEGTXCI9A61ZOONJCB0U1" localSheetId="19" hidden="1">#REF!</definedName>
    <definedName name="BExF642TEGTXCI9A61ZOONJCB0U1" localSheetId="27" hidden="1">#REF!</definedName>
    <definedName name="BExF642TEGTXCI9A61ZOONJCB0U1" localSheetId="18" hidden="1">#REF!</definedName>
    <definedName name="BExF642TEGTXCI9A61ZOONJCB0U1" localSheetId="30" hidden="1">#REF!</definedName>
    <definedName name="BExF642TEGTXCI9A61ZOONJCB0U1" localSheetId="4" hidden="1">#REF!</definedName>
    <definedName name="BExF642TEGTXCI9A61ZOONJCB0U1" localSheetId="14" hidden="1">#REF!</definedName>
    <definedName name="BExF642TEGTXCI9A61ZOONJCB0U1" localSheetId="6" hidden="1">#REF!</definedName>
    <definedName name="BExF642TEGTXCI9A61ZOONJCB0U1" localSheetId="7" hidden="1">#REF!</definedName>
    <definedName name="BExF642TEGTXCI9A61ZOONJCB0U1" localSheetId="8" hidden="1">#REF!</definedName>
    <definedName name="BExF642TEGTXCI9A61ZOONJCB0U1" localSheetId="9" hidden="1">#REF!</definedName>
    <definedName name="BExF642TEGTXCI9A61ZOONJCB0U1" localSheetId="10" hidden="1">#REF!</definedName>
    <definedName name="BExF642TEGTXCI9A61ZOONJCB0U1" localSheetId="11" hidden="1">#REF!</definedName>
    <definedName name="BExF642TEGTXCI9A61ZOONJCB0U1" localSheetId="12" hidden="1">#REF!</definedName>
    <definedName name="BExF642TEGTXCI9A61ZOONJCB0U1" localSheetId="13" hidden="1">#REF!</definedName>
    <definedName name="BExF642TEGTXCI9A61ZOONJCB0U1" localSheetId="17" hidden="1">#REF!</definedName>
    <definedName name="BExF642TEGTXCI9A61ZOONJCB0U1" localSheetId="16" hidden="1">#REF!</definedName>
    <definedName name="BExF642TEGTXCI9A61ZOONJCB0U1" hidden="1">#REF!</definedName>
    <definedName name="BExF67O951CF8UJF3KBDNR0E83C1" localSheetId="19" hidden="1">#REF!</definedName>
    <definedName name="BExF67O951CF8UJF3KBDNR0E83C1" localSheetId="27" hidden="1">#REF!</definedName>
    <definedName name="BExF67O951CF8UJF3KBDNR0E83C1" localSheetId="18" hidden="1">#REF!</definedName>
    <definedName name="BExF67O951CF8UJF3KBDNR0E83C1" localSheetId="30" hidden="1">#REF!</definedName>
    <definedName name="BExF67O951CF8UJF3KBDNR0E83C1" localSheetId="4" hidden="1">#REF!</definedName>
    <definedName name="BExF67O951CF8UJF3KBDNR0E83C1" localSheetId="14" hidden="1">#REF!</definedName>
    <definedName name="BExF67O951CF8UJF3KBDNR0E83C1" localSheetId="6" hidden="1">#REF!</definedName>
    <definedName name="BExF67O951CF8UJF3KBDNR0E83C1" localSheetId="7" hidden="1">#REF!</definedName>
    <definedName name="BExF67O951CF8UJF3KBDNR0E83C1" localSheetId="8" hidden="1">#REF!</definedName>
    <definedName name="BExF67O951CF8UJF3KBDNR0E83C1" localSheetId="9" hidden="1">#REF!</definedName>
    <definedName name="BExF67O951CF8UJF3KBDNR0E83C1" localSheetId="10" hidden="1">#REF!</definedName>
    <definedName name="BExF67O951CF8UJF3KBDNR0E83C1" localSheetId="11" hidden="1">#REF!</definedName>
    <definedName name="BExF67O951CF8UJF3KBDNR0E83C1" localSheetId="12" hidden="1">#REF!</definedName>
    <definedName name="BExF67O951CF8UJF3KBDNR0E83C1" localSheetId="13" hidden="1">#REF!</definedName>
    <definedName name="BExF67O951CF8UJF3KBDNR0E83C1" localSheetId="17" hidden="1">#REF!</definedName>
    <definedName name="BExF67O951CF8UJF3KBDNR0E83C1" localSheetId="16" hidden="1">#REF!</definedName>
    <definedName name="BExF67O951CF8UJF3KBDNR0E83C1" hidden="1">#REF!</definedName>
    <definedName name="BExF6EV7I35NVMIJGYTB6E24YVPA" localSheetId="19" hidden="1">#REF!</definedName>
    <definedName name="BExF6EV7I35NVMIJGYTB6E24YVPA" localSheetId="27" hidden="1">#REF!</definedName>
    <definedName name="BExF6EV7I35NVMIJGYTB6E24YVPA" localSheetId="18" hidden="1">#REF!</definedName>
    <definedName name="BExF6EV7I35NVMIJGYTB6E24YVPA" localSheetId="30" hidden="1">#REF!</definedName>
    <definedName name="BExF6EV7I35NVMIJGYTB6E24YVPA" localSheetId="4" hidden="1">#REF!</definedName>
    <definedName name="BExF6EV7I35NVMIJGYTB6E24YVPA" localSheetId="14" hidden="1">#REF!</definedName>
    <definedName name="BExF6EV7I35NVMIJGYTB6E24YVPA" localSheetId="6" hidden="1">#REF!</definedName>
    <definedName name="BExF6EV7I35NVMIJGYTB6E24YVPA" localSheetId="7" hidden="1">#REF!</definedName>
    <definedName name="BExF6EV7I35NVMIJGYTB6E24YVPA" localSheetId="8" hidden="1">#REF!</definedName>
    <definedName name="BExF6EV7I35NVMIJGYTB6E24YVPA" localSheetId="9" hidden="1">#REF!</definedName>
    <definedName name="BExF6EV7I35NVMIJGYTB6E24YVPA" localSheetId="10" hidden="1">#REF!</definedName>
    <definedName name="BExF6EV7I35NVMIJGYTB6E24YVPA" localSheetId="11" hidden="1">#REF!</definedName>
    <definedName name="BExF6EV7I35NVMIJGYTB6E24YVPA" localSheetId="12" hidden="1">#REF!</definedName>
    <definedName name="BExF6EV7I35NVMIJGYTB6E24YVPA" localSheetId="13" hidden="1">#REF!</definedName>
    <definedName name="BExF6EV7I35NVMIJGYTB6E24YVPA" localSheetId="17" hidden="1">#REF!</definedName>
    <definedName name="BExF6EV7I35NVMIJGYTB6E24YVPA" localSheetId="16" hidden="1">#REF!</definedName>
    <definedName name="BExF6EV7I35NVMIJGYTB6E24YVPA" hidden="1">#REF!</definedName>
    <definedName name="BExF6FGUF393KTMBT40S5BYAFG00" localSheetId="19" hidden="1">#REF!</definedName>
    <definedName name="BExF6FGUF393KTMBT40S5BYAFG00" localSheetId="27" hidden="1">#REF!</definedName>
    <definedName name="BExF6FGUF393KTMBT40S5BYAFG00" localSheetId="18" hidden="1">#REF!</definedName>
    <definedName name="BExF6FGUF393KTMBT40S5BYAFG00" localSheetId="30" hidden="1">#REF!</definedName>
    <definedName name="BExF6FGUF393KTMBT40S5BYAFG00" localSheetId="4" hidden="1">#REF!</definedName>
    <definedName name="BExF6FGUF393KTMBT40S5BYAFG00" localSheetId="14" hidden="1">#REF!</definedName>
    <definedName name="BExF6FGUF393KTMBT40S5BYAFG00" localSheetId="6" hidden="1">#REF!</definedName>
    <definedName name="BExF6FGUF393KTMBT40S5BYAFG00" localSheetId="7" hidden="1">#REF!</definedName>
    <definedName name="BExF6FGUF393KTMBT40S5BYAFG00" localSheetId="8" hidden="1">#REF!</definedName>
    <definedName name="BExF6FGUF393KTMBT40S5BYAFG00" localSheetId="9" hidden="1">#REF!</definedName>
    <definedName name="BExF6FGUF393KTMBT40S5BYAFG00" localSheetId="10" hidden="1">#REF!</definedName>
    <definedName name="BExF6FGUF393KTMBT40S5BYAFG00" localSheetId="11" hidden="1">#REF!</definedName>
    <definedName name="BExF6FGUF393KTMBT40S5BYAFG00" localSheetId="12" hidden="1">#REF!</definedName>
    <definedName name="BExF6FGUF393KTMBT40S5BYAFG00" localSheetId="13" hidden="1">#REF!</definedName>
    <definedName name="BExF6FGUF393KTMBT40S5BYAFG00" localSheetId="17" hidden="1">#REF!</definedName>
    <definedName name="BExF6FGUF393KTMBT40S5BYAFG00" localSheetId="16" hidden="1">#REF!</definedName>
    <definedName name="BExF6FGUF393KTMBT40S5BYAFG00" hidden="1">#REF!</definedName>
    <definedName name="BExF6GNYXWY8A0SY4PW1B6KJMMTM" localSheetId="19" hidden="1">#REF!</definedName>
    <definedName name="BExF6GNYXWY8A0SY4PW1B6KJMMTM" localSheetId="27" hidden="1">#REF!</definedName>
    <definedName name="BExF6GNYXWY8A0SY4PW1B6KJMMTM" localSheetId="18" hidden="1">#REF!</definedName>
    <definedName name="BExF6GNYXWY8A0SY4PW1B6KJMMTM" localSheetId="30" hidden="1">#REF!</definedName>
    <definedName name="BExF6GNYXWY8A0SY4PW1B6KJMMTM" localSheetId="4" hidden="1">#REF!</definedName>
    <definedName name="BExF6GNYXWY8A0SY4PW1B6KJMMTM" localSheetId="14" hidden="1">#REF!</definedName>
    <definedName name="BExF6GNYXWY8A0SY4PW1B6KJMMTM" localSheetId="6" hidden="1">#REF!</definedName>
    <definedName name="BExF6GNYXWY8A0SY4PW1B6KJMMTM" localSheetId="7" hidden="1">#REF!</definedName>
    <definedName name="BExF6GNYXWY8A0SY4PW1B6KJMMTM" localSheetId="8" hidden="1">#REF!</definedName>
    <definedName name="BExF6GNYXWY8A0SY4PW1B6KJMMTM" localSheetId="9" hidden="1">#REF!</definedName>
    <definedName name="BExF6GNYXWY8A0SY4PW1B6KJMMTM" localSheetId="10" hidden="1">#REF!</definedName>
    <definedName name="BExF6GNYXWY8A0SY4PW1B6KJMMTM" localSheetId="11" hidden="1">#REF!</definedName>
    <definedName name="BExF6GNYXWY8A0SY4PW1B6KJMMTM" localSheetId="12" hidden="1">#REF!</definedName>
    <definedName name="BExF6GNYXWY8A0SY4PW1B6KJMMTM" localSheetId="13" hidden="1">#REF!</definedName>
    <definedName name="BExF6GNYXWY8A0SY4PW1B6KJMMTM" localSheetId="17" hidden="1">#REF!</definedName>
    <definedName name="BExF6GNYXWY8A0SY4PW1B6KJMMTM" localSheetId="16" hidden="1">#REF!</definedName>
    <definedName name="BExF6GNYXWY8A0SY4PW1B6KJMMTM" hidden="1">#REF!</definedName>
    <definedName name="BExF6IB8K74Z0AFT05GPOKKZW7C9" localSheetId="19" hidden="1">#REF!</definedName>
    <definedName name="BExF6IB8K74Z0AFT05GPOKKZW7C9" localSheetId="27" hidden="1">#REF!</definedName>
    <definedName name="BExF6IB8K74Z0AFT05GPOKKZW7C9" localSheetId="18" hidden="1">#REF!</definedName>
    <definedName name="BExF6IB8K74Z0AFT05GPOKKZW7C9" localSheetId="30" hidden="1">#REF!</definedName>
    <definedName name="BExF6IB8K74Z0AFT05GPOKKZW7C9" localSheetId="4" hidden="1">#REF!</definedName>
    <definedName name="BExF6IB8K74Z0AFT05GPOKKZW7C9" localSheetId="14" hidden="1">#REF!</definedName>
    <definedName name="BExF6IB8K74Z0AFT05GPOKKZW7C9" localSheetId="6" hidden="1">#REF!</definedName>
    <definedName name="BExF6IB8K74Z0AFT05GPOKKZW7C9" localSheetId="7" hidden="1">#REF!</definedName>
    <definedName name="BExF6IB8K74Z0AFT05GPOKKZW7C9" localSheetId="8" hidden="1">#REF!</definedName>
    <definedName name="BExF6IB8K74Z0AFT05GPOKKZW7C9" localSheetId="9" hidden="1">#REF!</definedName>
    <definedName name="BExF6IB8K74Z0AFT05GPOKKZW7C9" localSheetId="10" hidden="1">#REF!</definedName>
    <definedName name="BExF6IB8K74Z0AFT05GPOKKZW7C9" localSheetId="11" hidden="1">#REF!</definedName>
    <definedName name="BExF6IB8K74Z0AFT05GPOKKZW7C9" localSheetId="12" hidden="1">#REF!</definedName>
    <definedName name="BExF6IB8K74Z0AFT05GPOKKZW7C9" localSheetId="13" hidden="1">#REF!</definedName>
    <definedName name="BExF6IB8K74Z0AFT05GPOKKZW7C9" localSheetId="17" hidden="1">#REF!</definedName>
    <definedName name="BExF6IB8K74Z0AFT05GPOKKZW7C9" localSheetId="16" hidden="1">#REF!</definedName>
    <definedName name="BExF6IB8K74Z0AFT05GPOKKZW7C9" hidden="1">#REF!</definedName>
    <definedName name="BExF6NUXJI11W2IAZNAM1QWC0459" localSheetId="19" hidden="1">#REF!</definedName>
    <definedName name="BExF6NUXJI11W2IAZNAM1QWC0459" localSheetId="27" hidden="1">#REF!</definedName>
    <definedName name="BExF6NUXJI11W2IAZNAM1QWC0459" localSheetId="18" hidden="1">#REF!</definedName>
    <definedName name="BExF6NUXJI11W2IAZNAM1QWC0459" localSheetId="30" hidden="1">#REF!</definedName>
    <definedName name="BExF6NUXJI11W2IAZNAM1QWC0459" localSheetId="4" hidden="1">#REF!</definedName>
    <definedName name="BExF6NUXJI11W2IAZNAM1QWC0459" localSheetId="14" hidden="1">#REF!</definedName>
    <definedName name="BExF6NUXJI11W2IAZNAM1QWC0459" localSheetId="6" hidden="1">#REF!</definedName>
    <definedName name="BExF6NUXJI11W2IAZNAM1QWC0459" localSheetId="7" hidden="1">#REF!</definedName>
    <definedName name="BExF6NUXJI11W2IAZNAM1QWC0459" localSheetId="8" hidden="1">#REF!</definedName>
    <definedName name="BExF6NUXJI11W2IAZNAM1QWC0459" localSheetId="9" hidden="1">#REF!</definedName>
    <definedName name="BExF6NUXJI11W2IAZNAM1QWC0459" localSheetId="10" hidden="1">#REF!</definedName>
    <definedName name="BExF6NUXJI11W2IAZNAM1QWC0459" localSheetId="11" hidden="1">#REF!</definedName>
    <definedName name="BExF6NUXJI11W2IAZNAM1QWC0459" localSheetId="12" hidden="1">#REF!</definedName>
    <definedName name="BExF6NUXJI11W2IAZNAM1QWC0459" localSheetId="13" hidden="1">#REF!</definedName>
    <definedName name="BExF6NUXJI11W2IAZNAM1QWC0459" localSheetId="17" hidden="1">#REF!</definedName>
    <definedName name="BExF6NUXJI11W2IAZNAM1QWC0459" localSheetId="16" hidden="1">#REF!</definedName>
    <definedName name="BExF6NUXJI11W2IAZNAM1QWC0459" hidden="1">#REF!</definedName>
    <definedName name="BExF6RR76KNVIXGJOVFO8GDILKGZ" localSheetId="19" hidden="1">#REF!</definedName>
    <definedName name="BExF6RR76KNVIXGJOVFO8GDILKGZ" localSheetId="27" hidden="1">#REF!</definedName>
    <definedName name="BExF6RR76KNVIXGJOVFO8GDILKGZ" localSheetId="18" hidden="1">#REF!</definedName>
    <definedName name="BExF6RR76KNVIXGJOVFO8GDILKGZ" localSheetId="30" hidden="1">#REF!</definedName>
    <definedName name="BExF6RR76KNVIXGJOVFO8GDILKGZ" localSheetId="4" hidden="1">#REF!</definedName>
    <definedName name="BExF6RR76KNVIXGJOVFO8GDILKGZ" localSheetId="14" hidden="1">#REF!</definedName>
    <definedName name="BExF6RR76KNVIXGJOVFO8GDILKGZ" localSheetId="6" hidden="1">#REF!</definedName>
    <definedName name="BExF6RR76KNVIXGJOVFO8GDILKGZ" localSheetId="7" hidden="1">#REF!</definedName>
    <definedName name="BExF6RR76KNVIXGJOVFO8GDILKGZ" localSheetId="8" hidden="1">#REF!</definedName>
    <definedName name="BExF6RR76KNVIXGJOVFO8GDILKGZ" localSheetId="9" hidden="1">#REF!</definedName>
    <definedName name="BExF6RR76KNVIXGJOVFO8GDILKGZ" localSheetId="10" hidden="1">#REF!</definedName>
    <definedName name="BExF6RR76KNVIXGJOVFO8GDILKGZ" localSheetId="11" hidden="1">#REF!</definedName>
    <definedName name="BExF6RR76KNVIXGJOVFO8GDILKGZ" localSheetId="12" hidden="1">#REF!</definedName>
    <definedName name="BExF6RR76KNVIXGJOVFO8GDILKGZ" localSheetId="13" hidden="1">#REF!</definedName>
    <definedName name="BExF6RR76KNVIXGJOVFO8GDILKGZ" localSheetId="17" hidden="1">#REF!</definedName>
    <definedName name="BExF6RR76KNVIXGJOVFO8GDILKGZ" localSheetId="16" hidden="1">#REF!</definedName>
    <definedName name="BExF6RR76KNVIXGJOVFO8GDILKGZ" hidden="1">#REF!</definedName>
    <definedName name="BExF6ZE8D5CMPJPRWT6S4HM56LPF" localSheetId="19" hidden="1">#REF!</definedName>
    <definedName name="BExF6ZE8D5CMPJPRWT6S4HM56LPF" localSheetId="27" hidden="1">#REF!</definedName>
    <definedName name="BExF6ZE8D5CMPJPRWT6S4HM56LPF" localSheetId="18" hidden="1">#REF!</definedName>
    <definedName name="BExF6ZE8D5CMPJPRWT6S4HM56LPF" localSheetId="30" hidden="1">#REF!</definedName>
    <definedName name="BExF6ZE8D5CMPJPRWT6S4HM56LPF" localSheetId="4" hidden="1">#REF!</definedName>
    <definedName name="BExF6ZE8D5CMPJPRWT6S4HM56LPF" localSheetId="14" hidden="1">#REF!</definedName>
    <definedName name="BExF6ZE8D5CMPJPRWT6S4HM56LPF" localSheetId="6" hidden="1">#REF!</definedName>
    <definedName name="BExF6ZE8D5CMPJPRWT6S4HM56LPF" localSheetId="7" hidden="1">#REF!</definedName>
    <definedName name="BExF6ZE8D5CMPJPRWT6S4HM56LPF" localSheetId="8" hidden="1">#REF!</definedName>
    <definedName name="BExF6ZE8D5CMPJPRWT6S4HM56LPF" localSheetId="9" hidden="1">#REF!</definedName>
    <definedName name="BExF6ZE8D5CMPJPRWT6S4HM56LPF" localSheetId="10" hidden="1">#REF!</definedName>
    <definedName name="BExF6ZE8D5CMPJPRWT6S4HM56LPF" localSheetId="11" hidden="1">#REF!</definedName>
    <definedName name="BExF6ZE8D5CMPJPRWT6S4HM56LPF" localSheetId="12" hidden="1">#REF!</definedName>
    <definedName name="BExF6ZE8D5CMPJPRWT6S4HM56LPF" localSheetId="13" hidden="1">#REF!</definedName>
    <definedName name="BExF6ZE8D5CMPJPRWT6S4HM56LPF" localSheetId="17" hidden="1">#REF!</definedName>
    <definedName name="BExF6ZE8D5CMPJPRWT6S4HM56LPF" localSheetId="16" hidden="1">#REF!</definedName>
    <definedName name="BExF6ZE8D5CMPJPRWT6S4HM56LPF" hidden="1">#REF!</definedName>
    <definedName name="BExF76FV8SF7AJK7B35AL7VTZF6D" localSheetId="19" hidden="1">#REF!</definedName>
    <definedName name="BExF76FV8SF7AJK7B35AL7VTZF6D" localSheetId="27" hidden="1">#REF!</definedName>
    <definedName name="BExF76FV8SF7AJK7B35AL7VTZF6D" localSheetId="18" hidden="1">#REF!</definedName>
    <definedName name="BExF76FV8SF7AJK7B35AL7VTZF6D" localSheetId="30" hidden="1">#REF!</definedName>
    <definedName name="BExF76FV8SF7AJK7B35AL7VTZF6D" localSheetId="4" hidden="1">#REF!</definedName>
    <definedName name="BExF76FV8SF7AJK7B35AL7VTZF6D" localSheetId="14" hidden="1">#REF!</definedName>
    <definedName name="BExF76FV8SF7AJK7B35AL7VTZF6D" localSheetId="6" hidden="1">#REF!</definedName>
    <definedName name="BExF76FV8SF7AJK7B35AL7VTZF6D" localSheetId="7" hidden="1">#REF!</definedName>
    <definedName name="BExF76FV8SF7AJK7B35AL7VTZF6D" localSheetId="8" hidden="1">#REF!</definedName>
    <definedName name="BExF76FV8SF7AJK7B35AL7VTZF6D" localSheetId="9" hidden="1">#REF!</definedName>
    <definedName name="BExF76FV8SF7AJK7B35AL7VTZF6D" localSheetId="10" hidden="1">#REF!</definedName>
    <definedName name="BExF76FV8SF7AJK7B35AL7VTZF6D" localSheetId="11" hidden="1">#REF!</definedName>
    <definedName name="BExF76FV8SF7AJK7B35AL7VTZF6D" localSheetId="12" hidden="1">#REF!</definedName>
    <definedName name="BExF76FV8SF7AJK7B35AL7VTZF6D" localSheetId="13" hidden="1">#REF!</definedName>
    <definedName name="BExF76FV8SF7AJK7B35AL7VTZF6D" localSheetId="17" hidden="1">#REF!</definedName>
    <definedName name="BExF76FV8SF7AJK7B35AL7VTZF6D" localSheetId="16" hidden="1">#REF!</definedName>
    <definedName name="BExF76FV8SF7AJK7B35AL7VTZF6D" hidden="1">#REF!</definedName>
    <definedName name="BExF7EOIMC1OYL1N7835KGOI0FIZ" localSheetId="19" hidden="1">#REF!</definedName>
    <definedName name="BExF7EOIMC1OYL1N7835KGOI0FIZ" localSheetId="27" hidden="1">#REF!</definedName>
    <definedName name="BExF7EOIMC1OYL1N7835KGOI0FIZ" localSheetId="18" hidden="1">#REF!</definedName>
    <definedName name="BExF7EOIMC1OYL1N7835KGOI0FIZ" localSheetId="30" hidden="1">#REF!</definedName>
    <definedName name="BExF7EOIMC1OYL1N7835KGOI0FIZ" localSheetId="4" hidden="1">#REF!</definedName>
    <definedName name="BExF7EOIMC1OYL1N7835KGOI0FIZ" localSheetId="14" hidden="1">#REF!</definedName>
    <definedName name="BExF7EOIMC1OYL1N7835KGOI0FIZ" localSheetId="6" hidden="1">#REF!</definedName>
    <definedName name="BExF7EOIMC1OYL1N7835KGOI0FIZ" localSheetId="7" hidden="1">#REF!</definedName>
    <definedName name="BExF7EOIMC1OYL1N7835KGOI0FIZ" localSheetId="8" hidden="1">#REF!</definedName>
    <definedName name="BExF7EOIMC1OYL1N7835KGOI0FIZ" localSheetId="9" hidden="1">#REF!</definedName>
    <definedName name="BExF7EOIMC1OYL1N7835KGOI0FIZ" localSheetId="10" hidden="1">#REF!</definedName>
    <definedName name="BExF7EOIMC1OYL1N7835KGOI0FIZ" localSheetId="11" hidden="1">#REF!</definedName>
    <definedName name="BExF7EOIMC1OYL1N7835KGOI0FIZ" localSheetId="12" hidden="1">#REF!</definedName>
    <definedName name="BExF7EOIMC1OYL1N7835KGOI0FIZ" localSheetId="13" hidden="1">#REF!</definedName>
    <definedName name="BExF7EOIMC1OYL1N7835KGOI0FIZ" localSheetId="17" hidden="1">#REF!</definedName>
    <definedName name="BExF7EOIMC1OYL1N7835KGOI0FIZ" localSheetId="16" hidden="1">#REF!</definedName>
    <definedName name="BExF7EOIMC1OYL1N7835KGOI0FIZ" hidden="1">#REF!</definedName>
    <definedName name="BExF7K88K7ASGV6RAOAGH52G04VR" localSheetId="19" hidden="1">#REF!</definedName>
    <definedName name="BExF7K88K7ASGV6RAOAGH52G04VR" localSheetId="27" hidden="1">#REF!</definedName>
    <definedName name="BExF7K88K7ASGV6RAOAGH52G04VR" localSheetId="18" hidden="1">#REF!</definedName>
    <definedName name="BExF7K88K7ASGV6RAOAGH52G04VR" localSheetId="30" hidden="1">#REF!</definedName>
    <definedName name="BExF7K88K7ASGV6RAOAGH52G04VR" localSheetId="4" hidden="1">#REF!</definedName>
    <definedName name="BExF7K88K7ASGV6RAOAGH52G04VR" localSheetId="14" hidden="1">#REF!</definedName>
    <definedName name="BExF7K88K7ASGV6RAOAGH52G04VR" localSheetId="6" hidden="1">#REF!</definedName>
    <definedName name="BExF7K88K7ASGV6RAOAGH52G04VR" localSheetId="7" hidden="1">#REF!</definedName>
    <definedName name="BExF7K88K7ASGV6RAOAGH52G04VR" localSheetId="8" hidden="1">#REF!</definedName>
    <definedName name="BExF7K88K7ASGV6RAOAGH52G04VR" localSheetId="9" hidden="1">#REF!</definedName>
    <definedName name="BExF7K88K7ASGV6RAOAGH52G04VR" localSheetId="10" hidden="1">#REF!</definedName>
    <definedName name="BExF7K88K7ASGV6RAOAGH52G04VR" localSheetId="11" hidden="1">#REF!</definedName>
    <definedName name="BExF7K88K7ASGV6RAOAGH52G04VR" localSheetId="12" hidden="1">#REF!</definedName>
    <definedName name="BExF7K88K7ASGV6RAOAGH52G04VR" localSheetId="13" hidden="1">#REF!</definedName>
    <definedName name="BExF7K88K7ASGV6RAOAGH52G04VR" localSheetId="17" hidden="1">#REF!</definedName>
    <definedName name="BExF7K88K7ASGV6RAOAGH52G04VR" localSheetId="16" hidden="1">#REF!</definedName>
    <definedName name="BExF7K88K7ASGV6RAOAGH52G04VR" hidden="1">#REF!</definedName>
    <definedName name="BExF7OVDRP3LHNAF2CX4V84CKKIR" localSheetId="19" hidden="1">#REF!</definedName>
    <definedName name="BExF7OVDRP3LHNAF2CX4V84CKKIR" localSheetId="27" hidden="1">#REF!</definedName>
    <definedName name="BExF7OVDRP3LHNAF2CX4V84CKKIR" localSheetId="18" hidden="1">#REF!</definedName>
    <definedName name="BExF7OVDRP3LHNAF2CX4V84CKKIR" localSheetId="30" hidden="1">#REF!</definedName>
    <definedName name="BExF7OVDRP3LHNAF2CX4V84CKKIR" localSheetId="4" hidden="1">#REF!</definedName>
    <definedName name="BExF7OVDRP3LHNAF2CX4V84CKKIR" localSheetId="14" hidden="1">#REF!</definedName>
    <definedName name="BExF7OVDRP3LHNAF2CX4V84CKKIR" localSheetId="6" hidden="1">#REF!</definedName>
    <definedName name="BExF7OVDRP3LHNAF2CX4V84CKKIR" localSheetId="7" hidden="1">#REF!</definedName>
    <definedName name="BExF7OVDRP3LHNAF2CX4V84CKKIR" localSheetId="8" hidden="1">#REF!</definedName>
    <definedName name="BExF7OVDRP3LHNAF2CX4V84CKKIR" localSheetId="9" hidden="1">#REF!</definedName>
    <definedName name="BExF7OVDRP3LHNAF2CX4V84CKKIR" localSheetId="10" hidden="1">#REF!</definedName>
    <definedName name="BExF7OVDRP3LHNAF2CX4V84CKKIR" localSheetId="11" hidden="1">#REF!</definedName>
    <definedName name="BExF7OVDRP3LHNAF2CX4V84CKKIR" localSheetId="12" hidden="1">#REF!</definedName>
    <definedName name="BExF7OVDRP3LHNAF2CX4V84CKKIR" localSheetId="13" hidden="1">#REF!</definedName>
    <definedName name="BExF7OVDRP3LHNAF2CX4V84CKKIR" localSheetId="17" hidden="1">#REF!</definedName>
    <definedName name="BExF7OVDRP3LHNAF2CX4V84CKKIR" localSheetId="16" hidden="1">#REF!</definedName>
    <definedName name="BExF7OVDRP3LHNAF2CX4V84CKKIR" hidden="1">#REF!</definedName>
    <definedName name="BExF7QO41X2A2SL8UXDNP99GY7U9" localSheetId="19" hidden="1">#REF!</definedName>
    <definedName name="BExF7QO41X2A2SL8UXDNP99GY7U9" localSheetId="27" hidden="1">#REF!</definedName>
    <definedName name="BExF7QO41X2A2SL8UXDNP99GY7U9" localSheetId="18" hidden="1">#REF!</definedName>
    <definedName name="BExF7QO41X2A2SL8UXDNP99GY7U9" localSheetId="30" hidden="1">#REF!</definedName>
    <definedName name="BExF7QO41X2A2SL8UXDNP99GY7U9" localSheetId="4" hidden="1">#REF!</definedName>
    <definedName name="BExF7QO41X2A2SL8UXDNP99GY7U9" localSheetId="14" hidden="1">#REF!</definedName>
    <definedName name="BExF7QO41X2A2SL8UXDNP99GY7U9" localSheetId="6" hidden="1">#REF!</definedName>
    <definedName name="BExF7QO41X2A2SL8UXDNP99GY7U9" localSheetId="7" hidden="1">#REF!</definedName>
    <definedName name="BExF7QO41X2A2SL8UXDNP99GY7U9" localSheetId="8" hidden="1">#REF!</definedName>
    <definedName name="BExF7QO41X2A2SL8UXDNP99GY7U9" localSheetId="9" hidden="1">#REF!</definedName>
    <definedName name="BExF7QO41X2A2SL8UXDNP99GY7U9" localSheetId="10" hidden="1">#REF!</definedName>
    <definedName name="BExF7QO41X2A2SL8UXDNP99GY7U9" localSheetId="11" hidden="1">#REF!</definedName>
    <definedName name="BExF7QO41X2A2SL8UXDNP99GY7U9" localSheetId="12" hidden="1">#REF!</definedName>
    <definedName name="BExF7QO41X2A2SL8UXDNP99GY7U9" localSheetId="13" hidden="1">#REF!</definedName>
    <definedName name="BExF7QO41X2A2SL8UXDNP99GY7U9" localSheetId="17" hidden="1">#REF!</definedName>
    <definedName name="BExF7QO41X2A2SL8UXDNP99GY7U9" localSheetId="16" hidden="1">#REF!</definedName>
    <definedName name="BExF7QO41X2A2SL8UXDNP99GY7U9" hidden="1">#REF!</definedName>
    <definedName name="BExF7QYWRJ8S4SID84VVXH3TN7X8" localSheetId="19" hidden="1">#REF!</definedName>
    <definedName name="BExF7QYWRJ8S4SID84VVXH3TN7X8" localSheetId="27" hidden="1">#REF!</definedName>
    <definedName name="BExF7QYWRJ8S4SID84VVXH3TN7X8" localSheetId="18" hidden="1">#REF!</definedName>
    <definedName name="BExF7QYWRJ8S4SID84VVXH3TN7X8" localSheetId="30" hidden="1">#REF!</definedName>
    <definedName name="BExF7QYWRJ8S4SID84VVXH3TN7X8" localSheetId="4" hidden="1">#REF!</definedName>
    <definedName name="BExF7QYWRJ8S4SID84VVXH3TN7X8" localSheetId="14" hidden="1">#REF!</definedName>
    <definedName name="BExF7QYWRJ8S4SID84VVXH3TN7X8" localSheetId="6" hidden="1">#REF!</definedName>
    <definedName name="BExF7QYWRJ8S4SID84VVXH3TN7X8" localSheetId="7" hidden="1">#REF!</definedName>
    <definedName name="BExF7QYWRJ8S4SID84VVXH3TN7X8" localSheetId="8" hidden="1">#REF!</definedName>
    <definedName name="BExF7QYWRJ8S4SID84VVXH3TN7X8" localSheetId="9" hidden="1">#REF!</definedName>
    <definedName name="BExF7QYWRJ8S4SID84VVXH3TN7X8" localSheetId="10" hidden="1">#REF!</definedName>
    <definedName name="BExF7QYWRJ8S4SID84VVXH3TN7X8" localSheetId="11" hidden="1">#REF!</definedName>
    <definedName name="BExF7QYWRJ8S4SID84VVXH3TN7X8" localSheetId="12" hidden="1">#REF!</definedName>
    <definedName name="BExF7QYWRJ8S4SID84VVXH3TN7X8" localSheetId="13" hidden="1">#REF!</definedName>
    <definedName name="BExF7QYWRJ8S4SID84VVXH3TN7X8" localSheetId="17" hidden="1">#REF!</definedName>
    <definedName name="BExF7QYWRJ8S4SID84VVXH3TN7X8" localSheetId="16" hidden="1">#REF!</definedName>
    <definedName name="BExF7QYWRJ8S4SID84VVXH3TN7X8" hidden="1">#REF!</definedName>
    <definedName name="BExF81GI8B8WBHXFTET68A9358BR" localSheetId="19" hidden="1">#REF!</definedName>
    <definedName name="BExF81GI8B8WBHXFTET68A9358BR" localSheetId="27" hidden="1">#REF!</definedName>
    <definedName name="BExF81GI8B8WBHXFTET68A9358BR" localSheetId="18" hidden="1">#REF!</definedName>
    <definedName name="BExF81GI8B8WBHXFTET68A9358BR" localSheetId="30" hidden="1">#REF!</definedName>
    <definedName name="BExF81GI8B8WBHXFTET68A9358BR" localSheetId="4" hidden="1">#REF!</definedName>
    <definedName name="BExF81GI8B8WBHXFTET68A9358BR" localSheetId="14" hidden="1">#REF!</definedName>
    <definedName name="BExF81GI8B8WBHXFTET68A9358BR" localSheetId="6" hidden="1">#REF!</definedName>
    <definedName name="BExF81GI8B8WBHXFTET68A9358BR" localSheetId="7" hidden="1">#REF!</definedName>
    <definedName name="BExF81GI8B8WBHXFTET68A9358BR" localSheetId="8" hidden="1">#REF!</definedName>
    <definedName name="BExF81GI8B8WBHXFTET68A9358BR" localSheetId="9" hidden="1">#REF!</definedName>
    <definedName name="BExF81GI8B8WBHXFTET68A9358BR" localSheetId="10" hidden="1">#REF!</definedName>
    <definedName name="BExF81GI8B8WBHXFTET68A9358BR" localSheetId="11" hidden="1">#REF!</definedName>
    <definedName name="BExF81GI8B8WBHXFTET68A9358BR" localSheetId="12" hidden="1">#REF!</definedName>
    <definedName name="BExF81GI8B8WBHXFTET68A9358BR" localSheetId="13" hidden="1">#REF!</definedName>
    <definedName name="BExF81GI8B8WBHXFTET68A9358BR" localSheetId="17" hidden="1">#REF!</definedName>
    <definedName name="BExF81GI8B8WBHXFTET68A9358BR" localSheetId="16" hidden="1">#REF!</definedName>
    <definedName name="BExF81GI8B8WBHXFTET68A9358BR" hidden="1">#REF!</definedName>
    <definedName name="BExGKN1EUJWHOYSSFY4XX6T9QVV5" localSheetId="19" hidden="1">#REF!</definedName>
    <definedName name="BExGKN1EUJWHOYSSFY4XX6T9QVV5" localSheetId="27" hidden="1">#REF!</definedName>
    <definedName name="BExGKN1EUJWHOYSSFY4XX6T9QVV5" localSheetId="18" hidden="1">#REF!</definedName>
    <definedName name="BExGKN1EUJWHOYSSFY4XX6T9QVV5" localSheetId="30" hidden="1">#REF!</definedName>
    <definedName name="BExGKN1EUJWHOYSSFY4XX6T9QVV5" localSheetId="4" hidden="1">#REF!</definedName>
    <definedName name="BExGKN1EUJWHOYSSFY4XX6T9QVV5" localSheetId="14" hidden="1">#REF!</definedName>
    <definedName name="BExGKN1EUJWHOYSSFY4XX6T9QVV5" localSheetId="6" hidden="1">#REF!</definedName>
    <definedName name="BExGKN1EUJWHOYSSFY4XX6T9QVV5" localSheetId="7" hidden="1">#REF!</definedName>
    <definedName name="BExGKN1EUJWHOYSSFY4XX6T9QVV5" localSheetId="8" hidden="1">#REF!</definedName>
    <definedName name="BExGKN1EUJWHOYSSFY4XX6T9QVV5" localSheetId="9" hidden="1">#REF!</definedName>
    <definedName name="BExGKN1EUJWHOYSSFY4XX6T9QVV5" localSheetId="10" hidden="1">#REF!</definedName>
    <definedName name="BExGKN1EUJWHOYSSFY4XX6T9QVV5" localSheetId="11" hidden="1">#REF!</definedName>
    <definedName name="BExGKN1EUJWHOYSSFY4XX6T9QVV5" localSheetId="12" hidden="1">#REF!</definedName>
    <definedName name="BExGKN1EUJWHOYSSFY4XX6T9QVV5" localSheetId="13" hidden="1">#REF!</definedName>
    <definedName name="BExGKN1EUJWHOYSSFY4XX6T9QVV5" localSheetId="17" hidden="1">#REF!</definedName>
    <definedName name="BExGKN1EUJWHOYSSFY4XX6T9QVV5" localSheetId="16" hidden="1">#REF!</definedName>
    <definedName name="BExGKN1EUJWHOYSSFY4XX6T9QVV5" hidden="1">#REF!</definedName>
    <definedName name="BExGL97US0Y3KXXASUTVR26XLT70" localSheetId="19" hidden="1">#REF!</definedName>
    <definedName name="BExGL97US0Y3KXXASUTVR26XLT70" localSheetId="27" hidden="1">#REF!</definedName>
    <definedName name="BExGL97US0Y3KXXASUTVR26XLT70" localSheetId="18" hidden="1">#REF!</definedName>
    <definedName name="BExGL97US0Y3KXXASUTVR26XLT70" localSheetId="30" hidden="1">#REF!</definedName>
    <definedName name="BExGL97US0Y3KXXASUTVR26XLT70" localSheetId="4" hidden="1">#REF!</definedName>
    <definedName name="BExGL97US0Y3KXXASUTVR26XLT70" localSheetId="14" hidden="1">#REF!</definedName>
    <definedName name="BExGL97US0Y3KXXASUTVR26XLT70" localSheetId="6" hidden="1">#REF!</definedName>
    <definedName name="BExGL97US0Y3KXXASUTVR26XLT70" localSheetId="7" hidden="1">#REF!</definedName>
    <definedName name="BExGL97US0Y3KXXASUTVR26XLT70" localSheetId="8" hidden="1">#REF!</definedName>
    <definedName name="BExGL97US0Y3KXXASUTVR26XLT70" localSheetId="9" hidden="1">#REF!</definedName>
    <definedName name="BExGL97US0Y3KXXASUTVR26XLT70" localSheetId="10" hidden="1">#REF!</definedName>
    <definedName name="BExGL97US0Y3KXXASUTVR26XLT70" localSheetId="11" hidden="1">#REF!</definedName>
    <definedName name="BExGL97US0Y3KXXASUTVR26XLT70" localSheetId="12" hidden="1">#REF!</definedName>
    <definedName name="BExGL97US0Y3KXXASUTVR26XLT70" localSheetId="13" hidden="1">#REF!</definedName>
    <definedName name="BExGL97US0Y3KXXASUTVR26XLT70" localSheetId="17" hidden="1">#REF!</definedName>
    <definedName name="BExGL97US0Y3KXXASUTVR26XLT70" localSheetId="16" hidden="1">#REF!</definedName>
    <definedName name="BExGL97US0Y3KXXASUTVR26XLT70" hidden="1">#REF!</definedName>
    <definedName name="BExGL9TEJAX73AMCXKXTMRO9T6QA" localSheetId="19" hidden="1">#REF!</definedName>
    <definedName name="BExGL9TEJAX73AMCXKXTMRO9T6QA" localSheetId="27" hidden="1">#REF!</definedName>
    <definedName name="BExGL9TEJAX73AMCXKXTMRO9T6QA" localSheetId="18" hidden="1">#REF!</definedName>
    <definedName name="BExGL9TEJAX73AMCXKXTMRO9T6QA" localSheetId="30" hidden="1">#REF!</definedName>
    <definedName name="BExGL9TEJAX73AMCXKXTMRO9T6QA" localSheetId="4" hidden="1">#REF!</definedName>
    <definedName name="BExGL9TEJAX73AMCXKXTMRO9T6QA" localSheetId="14" hidden="1">#REF!</definedName>
    <definedName name="BExGL9TEJAX73AMCXKXTMRO9T6QA" localSheetId="6" hidden="1">#REF!</definedName>
    <definedName name="BExGL9TEJAX73AMCXKXTMRO9T6QA" localSheetId="7" hidden="1">#REF!</definedName>
    <definedName name="BExGL9TEJAX73AMCXKXTMRO9T6QA" localSheetId="8" hidden="1">#REF!</definedName>
    <definedName name="BExGL9TEJAX73AMCXKXTMRO9T6QA" localSheetId="9" hidden="1">#REF!</definedName>
    <definedName name="BExGL9TEJAX73AMCXKXTMRO9T6QA" localSheetId="10" hidden="1">#REF!</definedName>
    <definedName name="BExGL9TEJAX73AMCXKXTMRO9T6QA" localSheetId="11" hidden="1">#REF!</definedName>
    <definedName name="BExGL9TEJAX73AMCXKXTMRO9T6QA" localSheetId="12" hidden="1">#REF!</definedName>
    <definedName name="BExGL9TEJAX73AMCXKXTMRO9T6QA" localSheetId="13" hidden="1">#REF!</definedName>
    <definedName name="BExGL9TEJAX73AMCXKXTMRO9T6QA" localSheetId="17" hidden="1">#REF!</definedName>
    <definedName name="BExGL9TEJAX73AMCXKXTMRO9T6QA" localSheetId="16" hidden="1">#REF!</definedName>
    <definedName name="BExGL9TEJAX73AMCXKXTMRO9T6QA" hidden="1">#REF!</definedName>
    <definedName name="BExGLBM5GKGBJDTZSMMBZBAVQ7N1" localSheetId="19" hidden="1">#REF!</definedName>
    <definedName name="BExGLBM5GKGBJDTZSMMBZBAVQ7N1" localSheetId="27" hidden="1">#REF!</definedName>
    <definedName name="BExGLBM5GKGBJDTZSMMBZBAVQ7N1" localSheetId="18" hidden="1">#REF!</definedName>
    <definedName name="BExGLBM5GKGBJDTZSMMBZBAVQ7N1" localSheetId="30" hidden="1">#REF!</definedName>
    <definedName name="BExGLBM5GKGBJDTZSMMBZBAVQ7N1" localSheetId="4" hidden="1">#REF!</definedName>
    <definedName name="BExGLBM5GKGBJDTZSMMBZBAVQ7N1" localSheetId="14" hidden="1">#REF!</definedName>
    <definedName name="BExGLBM5GKGBJDTZSMMBZBAVQ7N1" localSheetId="6" hidden="1">#REF!</definedName>
    <definedName name="BExGLBM5GKGBJDTZSMMBZBAVQ7N1" localSheetId="7" hidden="1">#REF!</definedName>
    <definedName name="BExGLBM5GKGBJDTZSMMBZBAVQ7N1" localSheetId="8" hidden="1">#REF!</definedName>
    <definedName name="BExGLBM5GKGBJDTZSMMBZBAVQ7N1" localSheetId="9" hidden="1">#REF!</definedName>
    <definedName name="BExGLBM5GKGBJDTZSMMBZBAVQ7N1" localSheetId="10" hidden="1">#REF!</definedName>
    <definedName name="BExGLBM5GKGBJDTZSMMBZBAVQ7N1" localSheetId="11" hidden="1">#REF!</definedName>
    <definedName name="BExGLBM5GKGBJDTZSMMBZBAVQ7N1" localSheetId="12" hidden="1">#REF!</definedName>
    <definedName name="BExGLBM5GKGBJDTZSMMBZBAVQ7N1" localSheetId="13" hidden="1">#REF!</definedName>
    <definedName name="BExGLBM5GKGBJDTZSMMBZBAVQ7N1" localSheetId="17" hidden="1">#REF!</definedName>
    <definedName name="BExGLBM5GKGBJDTZSMMBZBAVQ7N1" localSheetId="16" hidden="1">#REF!</definedName>
    <definedName name="BExGLBM5GKGBJDTZSMMBZBAVQ7N1" hidden="1">#REF!</definedName>
    <definedName name="BExGLC7R4C33RO0PID97ZPPVCW4M" localSheetId="19" hidden="1">#REF!</definedName>
    <definedName name="BExGLC7R4C33RO0PID97ZPPVCW4M" localSheetId="27" hidden="1">#REF!</definedName>
    <definedName name="BExGLC7R4C33RO0PID97ZPPVCW4M" localSheetId="18" hidden="1">#REF!</definedName>
    <definedName name="BExGLC7R4C33RO0PID97ZPPVCW4M" localSheetId="30" hidden="1">#REF!</definedName>
    <definedName name="BExGLC7R4C33RO0PID97ZPPVCW4M" localSheetId="4" hidden="1">#REF!</definedName>
    <definedName name="BExGLC7R4C33RO0PID97ZPPVCW4M" localSheetId="14" hidden="1">#REF!</definedName>
    <definedName name="BExGLC7R4C33RO0PID97ZPPVCW4M" localSheetId="6" hidden="1">#REF!</definedName>
    <definedName name="BExGLC7R4C33RO0PID97ZPPVCW4M" localSheetId="7" hidden="1">#REF!</definedName>
    <definedName name="BExGLC7R4C33RO0PID97ZPPVCW4M" localSheetId="8" hidden="1">#REF!</definedName>
    <definedName name="BExGLC7R4C33RO0PID97ZPPVCW4M" localSheetId="9" hidden="1">#REF!</definedName>
    <definedName name="BExGLC7R4C33RO0PID97ZPPVCW4M" localSheetId="10" hidden="1">#REF!</definedName>
    <definedName name="BExGLC7R4C33RO0PID97ZPPVCW4M" localSheetId="11" hidden="1">#REF!</definedName>
    <definedName name="BExGLC7R4C33RO0PID97ZPPVCW4M" localSheetId="12" hidden="1">#REF!</definedName>
    <definedName name="BExGLC7R4C33RO0PID97ZPPVCW4M" localSheetId="13" hidden="1">#REF!</definedName>
    <definedName name="BExGLC7R4C33RO0PID97ZPPVCW4M" localSheetId="17" hidden="1">#REF!</definedName>
    <definedName name="BExGLC7R4C33RO0PID97ZPPVCW4M" localSheetId="16" hidden="1">#REF!</definedName>
    <definedName name="BExGLC7R4C33RO0PID97ZPPVCW4M" hidden="1">#REF!</definedName>
    <definedName name="BExGLFIF7HCFSHNQHKEV6RY0WCO3" localSheetId="19" hidden="1">#REF!</definedName>
    <definedName name="BExGLFIF7HCFSHNQHKEV6RY0WCO3" localSheetId="27" hidden="1">#REF!</definedName>
    <definedName name="BExGLFIF7HCFSHNQHKEV6RY0WCO3" localSheetId="18" hidden="1">#REF!</definedName>
    <definedName name="BExGLFIF7HCFSHNQHKEV6RY0WCO3" localSheetId="30" hidden="1">#REF!</definedName>
    <definedName name="BExGLFIF7HCFSHNQHKEV6RY0WCO3" localSheetId="4" hidden="1">#REF!</definedName>
    <definedName name="BExGLFIF7HCFSHNQHKEV6RY0WCO3" localSheetId="14" hidden="1">#REF!</definedName>
    <definedName name="BExGLFIF7HCFSHNQHKEV6RY0WCO3" localSheetId="6" hidden="1">#REF!</definedName>
    <definedName name="BExGLFIF7HCFSHNQHKEV6RY0WCO3" localSheetId="7" hidden="1">#REF!</definedName>
    <definedName name="BExGLFIF7HCFSHNQHKEV6RY0WCO3" localSheetId="8" hidden="1">#REF!</definedName>
    <definedName name="BExGLFIF7HCFSHNQHKEV6RY0WCO3" localSheetId="9" hidden="1">#REF!</definedName>
    <definedName name="BExGLFIF7HCFSHNQHKEV6RY0WCO3" localSheetId="10" hidden="1">#REF!</definedName>
    <definedName name="BExGLFIF7HCFSHNQHKEV6RY0WCO3" localSheetId="11" hidden="1">#REF!</definedName>
    <definedName name="BExGLFIF7HCFSHNQHKEV6RY0WCO3" localSheetId="12" hidden="1">#REF!</definedName>
    <definedName name="BExGLFIF7HCFSHNQHKEV6RY0WCO3" localSheetId="13" hidden="1">#REF!</definedName>
    <definedName name="BExGLFIF7HCFSHNQHKEV6RY0WCO3" localSheetId="17" hidden="1">#REF!</definedName>
    <definedName name="BExGLFIF7HCFSHNQHKEV6RY0WCO3" localSheetId="16" hidden="1">#REF!</definedName>
    <definedName name="BExGLFIF7HCFSHNQHKEV6RY0WCO3" hidden="1">#REF!</definedName>
    <definedName name="BExGLPP9Z6SH15N8AV0F7H58S14K" localSheetId="19" hidden="1">#REF!</definedName>
    <definedName name="BExGLPP9Z6SH15N8AV0F7H58S14K" localSheetId="27" hidden="1">#REF!</definedName>
    <definedName name="BExGLPP9Z6SH15N8AV0F7H58S14K" localSheetId="18" hidden="1">#REF!</definedName>
    <definedName name="BExGLPP9Z6SH15N8AV0F7H58S14K" localSheetId="30" hidden="1">#REF!</definedName>
    <definedName name="BExGLPP9Z6SH15N8AV0F7H58S14K" localSheetId="4" hidden="1">#REF!</definedName>
    <definedName name="BExGLPP9Z6SH15N8AV0F7H58S14K" localSheetId="14" hidden="1">#REF!</definedName>
    <definedName name="BExGLPP9Z6SH15N8AV0F7H58S14K" localSheetId="6" hidden="1">#REF!</definedName>
    <definedName name="BExGLPP9Z6SH15N8AV0F7H58S14K" localSheetId="7" hidden="1">#REF!</definedName>
    <definedName name="BExGLPP9Z6SH15N8AV0F7H58S14K" localSheetId="8" hidden="1">#REF!</definedName>
    <definedName name="BExGLPP9Z6SH15N8AV0F7H58S14K" localSheetId="9" hidden="1">#REF!</definedName>
    <definedName name="BExGLPP9Z6SH15N8AV0F7H58S14K" localSheetId="10" hidden="1">#REF!</definedName>
    <definedName name="BExGLPP9Z6SH15N8AV0F7H58S14K" localSheetId="11" hidden="1">#REF!</definedName>
    <definedName name="BExGLPP9Z6SH15N8AV0F7H58S14K" localSheetId="12" hidden="1">#REF!</definedName>
    <definedName name="BExGLPP9Z6SH15N8AV0F7H58S14K" localSheetId="13" hidden="1">#REF!</definedName>
    <definedName name="BExGLPP9Z6SH15N8AV0F7H58S14K" localSheetId="17" hidden="1">#REF!</definedName>
    <definedName name="BExGLPP9Z6SH15N8AV0F7H58S14K" localSheetId="16" hidden="1">#REF!</definedName>
    <definedName name="BExGLPP9Z6SH15N8AV0F7H58S14K" hidden="1">#REF!</definedName>
    <definedName name="BExGLQATG820J44V2O4JEICPUUTR" localSheetId="19" hidden="1">#REF!</definedName>
    <definedName name="BExGLQATG820J44V2O4JEICPUUTR" localSheetId="27" hidden="1">#REF!</definedName>
    <definedName name="BExGLQATG820J44V2O4JEICPUUTR" localSheetId="18" hidden="1">#REF!</definedName>
    <definedName name="BExGLQATG820J44V2O4JEICPUUTR" localSheetId="30" hidden="1">#REF!</definedName>
    <definedName name="BExGLQATG820J44V2O4JEICPUUTR" localSheetId="4" hidden="1">#REF!</definedName>
    <definedName name="BExGLQATG820J44V2O4JEICPUUTR" localSheetId="14" hidden="1">#REF!</definedName>
    <definedName name="BExGLQATG820J44V2O4JEICPUUTR" localSheetId="6" hidden="1">#REF!</definedName>
    <definedName name="BExGLQATG820J44V2O4JEICPUUTR" localSheetId="7" hidden="1">#REF!</definedName>
    <definedName name="BExGLQATG820J44V2O4JEICPUUTR" localSheetId="8" hidden="1">#REF!</definedName>
    <definedName name="BExGLQATG820J44V2O4JEICPUUTR" localSheetId="9" hidden="1">#REF!</definedName>
    <definedName name="BExGLQATG820J44V2O4JEICPUUTR" localSheetId="10" hidden="1">#REF!</definedName>
    <definedName name="BExGLQATG820J44V2O4JEICPUUTR" localSheetId="11" hidden="1">#REF!</definedName>
    <definedName name="BExGLQATG820J44V2O4JEICPUUTR" localSheetId="12" hidden="1">#REF!</definedName>
    <definedName name="BExGLQATG820J44V2O4JEICPUUTR" localSheetId="13" hidden="1">#REF!</definedName>
    <definedName name="BExGLQATG820J44V2O4JEICPUUTR" localSheetId="17" hidden="1">#REF!</definedName>
    <definedName name="BExGLQATG820J44V2O4JEICPUUTR" localSheetId="16" hidden="1">#REF!</definedName>
    <definedName name="BExGLQATG820J44V2O4JEICPUUTR" hidden="1">#REF!</definedName>
    <definedName name="BExGLTARRL0J772UD2TXEYAVPY6E" localSheetId="19" hidden="1">#REF!</definedName>
    <definedName name="BExGLTARRL0J772UD2TXEYAVPY6E" localSheetId="27" hidden="1">#REF!</definedName>
    <definedName name="BExGLTARRL0J772UD2TXEYAVPY6E" localSheetId="18" hidden="1">#REF!</definedName>
    <definedName name="BExGLTARRL0J772UD2TXEYAVPY6E" localSheetId="30" hidden="1">#REF!</definedName>
    <definedName name="BExGLTARRL0J772UD2TXEYAVPY6E" localSheetId="4" hidden="1">#REF!</definedName>
    <definedName name="BExGLTARRL0J772UD2TXEYAVPY6E" localSheetId="14" hidden="1">#REF!</definedName>
    <definedName name="BExGLTARRL0J772UD2TXEYAVPY6E" localSheetId="6" hidden="1">#REF!</definedName>
    <definedName name="BExGLTARRL0J772UD2TXEYAVPY6E" localSheetId="7" hidden="1">#REF!</definedName>
    <definedName name="BExGLTARRL0J772UD2TXEYAVPY6E" localSheetId="8" hidden="1">#REF!</definedName>
    <definedName name="BExGLTARRL0J772UD2TXEYAVPY6E" localSheetId="9" hidden="1">#REF!</definedName>
    <definedName name="BExGLTARRL0J772UD2TXEYAVPY6E" localSheetId="10" hidden="1">#REF!</definedName>
    <definedName name="BExGLTARRL0J772UD2TXEYAVPY6E" localSheetId="11" hidden="1">#REF!</definedName>
    <definedName name="BExGLTARRL0J772UD2TXEYAVPY6E" localSheetId="12" hidden="1">#REF!</definedName>
    <definedName name="BExGLTARRL0J772UD2TXEYAVPY6E" localSheetId="13" hidden="1">#REF!</definedName>
    <definedName name="BExGLTARRL0J772UD2TXEYAVPY6E" localSheetId="17" hidden="1">#REF!</definedName>
    <definedName name="BExGLTARRL0J772UD2TXEYAVPY6E" localSheetId="16" hidden="1">#REF!</definedName>
    <definedName name="BExGLTARRL0J772UD2TXEYAVPY6E" hidden="1">#REF!</definedName>
    <definedName name="BExGLYE6RZTAAWHJBG2QFJPTDS2Q" localSheetId="19" hidden="1">#REF!</definedName>
    <definedName name="BExGLYE6RZTAAWHJBG2QFJPTDS2Q" localSheetId="27" hidden="1">#REF!</definedName>
    <definedName name="BExGLYE6RZTAAWHJBG2QFJPTDS2Q" localSheetId="18" hidden="1">#REF!</definedName>
    <definedName name="BExGLYE6RZTAAWHJBG2QFJPTDS2Q" localSheetId="30" hidden="1">#REF!</definedName>
    <definedName name="BExGLYE6RZTAAWHJBG2QFJPTDS2Q" localSheetId="4" hidden="1">#REF!</definedName>
    <definedName name="BExGLYE6RZTAAWHJBG2QFJPTDS2Q" localSheetId="14" hidden="1">#REF!</definedName>
    <definedName name="BExGLYE6RZTAAWHJBG2QFJPTDS2Q" localSheetId="6" hidden="1">#REF!</definedName>
    <definedName name="BExGLYE6RZTAAWHJBG2QFJPTDS2Q" localSheetId="7" hidden="1">#REF!</definedName>
    <definedName name="BExGLYE6RZTAAWHJBG2QFJPTDS2Q" localSheetId="8" hidden="1">#REF!</definedName>
    <definedName name="BExGLYE6RZTAAWHJBG2QFJPTDS2Q" localSheetId="9" hidden="1">#REF!</definedName>
    <definedName name="BExGLYE6RZTAAWHJBG2QFJPTDS2Q" localSheetId="10" hidden="1">#REF!</definedName>
    <definedName name="BExGLYE6RZTAAWHJBG2QFJPTDS2Q" localSheetId="11" hidden="1">#REF!</definedName>
    <definedName name="BExGLYE6RZTAAWHJBG2QFJPTDS2Q" localSheetId="12" hidden="1">#REF!</definedName>
    <definedName name="BExGLYE6RZTAAWHJBG2QFJPTDS2Q" localSheetId="13" hidden="1">#REF!</definedName>
    <definedName name="BExGLYE6RZTAAWHJBG2QFJPTDS2Q" localSheetId="17" hidden="1">#REF!</definedName>
    <definedName name="BExGLYE6RZTAAWHJBG2QFJPTDS2Q" localSheetId="16" hidden="1">#REF!</definedName>
    <definedName name="BExGLYE6RZTAAWHJBG2QFJPTDS2Q" hidden="1">#REF!</definedName>
    <definedName name="BExGM4DZ65OAQP7MA4LN6QMYZOFF" localSheetId="19" hidden="1">#REF!</definedName>
    <definedName name="BExGM4DZ65OAQP7MA4LN6QMYZOFF" localSheetId="27" hidden="1">#REF!</definedName>
    <definedName name="BExGM4DZ65OAQP7MA4LN6QMYZOFF" localSheetId="18" hidden="1">#REF!</definedName>
    <definedName name="BExGM4DZ65OAQP7MA4LN6QMYZOFF" localSheetId="30" hidden="1">#REF!</definedName>
    <definedName name="BExGM4DZ65OAQP7MA4LN6QMYZOFF" localSheetId="4" hidden="1">#REF!</definedName>
    <definedName name="BExGM4DZ65OAQP7MA4LN6QMYZOFF" localSheetId="14" hidden="1">#REF!</definedName>
    <definedName name="BExGM4DZ65OAQP7MA4LN6QMYZOFF" localSheetId="6" hidden="1">#REF!</definedName>
    <definedName name="BExGM4DZ65OAQP7MA4LN6QMYZOFF" localSheetId="7" hidden="1">#REF!</definedName>
    <definedName name="BExGM4DZ65OAQP7MA4LN6QMYZOFF" localSheetId="8" hidden="1">#REF!</definedName>
    <definedName name="BExGM4DZ65OAQP7MA4LN6QMYZOFF" localSheetId="9" hidden="1">#REF!</definedName>
    <definedName name="BExGM4DZ65OAQP7MA4LN6QMYZOFF" localSheetId="10" hidden="1">#REF!</definedName>
    <definedName name="BExGM4DZ65OAQP7MA4LN6QMYZOFF" localSheetId="11" hidden="1">#REF!</definedName>
    <definedName name="BExGM4DZ65OAQP7MA4LN6QMYZOFF" localSheetId="12" hidden="1">#REF!</definedName>
    <definedName name="BExGM4DZ65OAQP7MA4LN6QMYZOFF" localSheetId="13" hidden="1">#REF!</definedName>
    <definedName name="BExGM4DZ65OAQP7MA4LN6QMYZOFF" localSheetId="17" hidden="1">#REF!</definedName>
    <definedName name="BExGM4DZ65OAQP7MA4LN6QMYZOFF" localSheetId="16" hidden="1">#REF!</definedName>
    <definedName name="BExGM4DZ65OAQP7MA4LN6QMYZOFF" hidden="1">#REF!</definedName>
    <definedName name="BExGMCXCWEC9XNUOEMZ61TMI6CUO" localSheetId="19" hidden="1">#REF!</definedName>
    <definedName name="BExGMCXCWEC9XNUOEMZ61TMI6CUO" localSheetId="27" hidden="1">#REF!</definedName>
    <definedName name="BExGMCXCWEC9XNUOEMZ61TMI6CUO" localSheetId="18" hidden="1">#REF!</definedName>
    <definedName name="BExGMCXCWEC9XNUOEMZ61TMI6CUO" localSheetId="30" hidden="1">#REF!</definedName>
    <definedName name="BExGMCXCWEC9XNUOEMZ61TMI6CUO" localSheetId="4" hidden="1">#REF!</definedName>
    <definedName name="BExGMCXCWEC9XNUOEMZ61TMI6CUO" localSheetId="14" hidden="1">#REF!</definedName>
    <definedName name="BExGMCXCWEC9XNUOEMZ61TMI6CUO" localSheetId="6" hidden="1">#REF!</definedName>
    <definedName name="BExGMCXCWEC9XNUOEMZ61TMI6CUO" localSheetId="7" hidden="1">#REF!</definedName>
    <definedName name="BExGMCXCWEC9XNUOEMZ61TMI6CUO" localSheetId="8" hidden="1">#REF!</definedName>
    <definedName name="BExGMCXCWEC9XNUOEMZ61TMI6CUO" localSheetId="9" hidden="1">#REF!</definedName>
    <definedName name="BExGMCXCWEC9XNUOEMZ61TMI6CUO" localSheetId="10" hidden="1">#REF!</definedName>
    <definedName name="BExGMCXCWEC9XNUOEMZ61TMI6CUO" localSheetId="11" hidden="1">#REF!</definedName>
    <definedName name="BExGMCXCWEC9XNUOEMZ61TMI6CUO" localSheetId="12" hidden="1">#REF!</definedName>
    <definedName name="BExGMCXCWEC9XNUOEMZ61TMI6CUO" localSheetId="13" hidden="1">#REF!</definedName>
    <definedName name="BExGMCXCWEC9XNUOEMZ61TMI6CUO" localSheetId="17" hidden="1">#REF!</definedName>
    <definedName name="BExGMCXCWEC9XNUOEMZ61TMI6CUO" localSheetId="16" hidden="1">#REF!</definedName>
    <definedName name="BExGMCXCWEC9XNUOEMZ61TMI6CUO" hidden="1">#REF!</definedName>
    <definedName name="BExGMJDGIH0MEPC2TUSFUCY2ROTB" localSheetId="19" hidden="1">#REF!</definedName>
    <definedName name="BExGMJDGIH0MEPC2TUSFUCY2ROTB" localSheetId="27" hidden="1">#REF!</definedName>
    <definedName name="BExGMJDGIH0MEPC2TUSFUCY2ROTB" localSheetId="18" hidden="1">#REF!</definedName>
    <definedName name="BExGMJDGIH0MEPC2TUSFUCY2ROTB" localSheetId="30" hidden="1">#REF!</definedName>
    <definedName name="BExGMJDGIH0MEPC2TUSFUCY2ROTB" localSheetId="4" hidden="1">#REF!</definedName>
    <definedName name="BExGMJDGIH0MEPC2TUSFUCY2ROTB" localSheetId="14" hidden="1">#REF!</definedName>
    <definedName name="BExGMJDGIH0MEPC2TUSFUCY2ROTB" localSheetId="6" hidden="1">#REF!</definedName>
    <definedName name="BExGMJDGIH0MEPC2TUSFUCY2ROTB" localSheetId="7" hidden="1">#REF!</definedName>
    <definedName name="BExGMJDGIH0MEPC2TUSFUCY2ROTB" localSheetId="8" hidden="1">#REF!</definedName>
    <definedName name="BExGMJDGIH0MEPC2TUSFUCY2ROTB" localSheetId="9" hidden="1">#REF!</definedName>
    <definedName name="BExGMJDGIH0MEPC2TUSFUCY2ROTB" localSheetId="10" hidden="1">#REF!</definedName>
    <definedName name="BExGMJDGIH0MEPC2TUSFUCY2ROTB" localSheetId="11" hidden="1">#REF!</definedName>
    <definedName name="BExGMJDGIH0MEPC2TUSFUCY2ROTB" localSheetId="12" hidden="1">#REF!</definedName>
    <definedName name="BExGMJDGIH0MEPC2TUSFUCY2ROTB" localSheetId="13" hidden="1">#REF!</definedName>
    <definedName name="BExGMJDGIH0MEPC2TUSFUCY2ROTB" localSheetId="17" hidden="1">#REF!</definedName>
    <definedName name="BExGMJDGIH0MEPC2TUSFUCY2ROTB" localSheetId="16" hidden="1">#REF!</definedName>
    <definedName name="BExGMJDGIH0MEPC2TUSFUCY2ROTB" hidden="1">#REF!</definedName>
    <definedName name="BExGMKPW2HPKN0M0XKF3AZ8YP0D6" localSheetId="19" hidden="1">#REF!</definedName>
    <definedName name="BExGMKPW2HPKN0M0XKF3AZ8YP0D6" localSheetId="27" hidden="1">#REF!</definedName>
    <definedName name="BExGMKPW2HPKN0M0XKF3AZ8YP0D6" localSheetId="18" hidden="1">#REF!</definedName>
    <definedName name="BExGMKPW2HPKN0M0XKF3AZ8YP0D6" localSheetId="30" hidden="1">#REF!</definedName>
    <definedName name="BExGMKPW2HPKN0M0XKF3AZ8YP0D6" localSheetId="4" hidden="1">#REF!</definedName>
    <definedName name="BExGMKPW2HPKN0M0XKF3AZ8YP0D6" localSheetId="14" hidden="1">#REF!</definedName>
    <definedName name="BExGMKPW2HPKN0M0XKF3AZ8YP0D6" localSheetId="6" hidden="1">#REF!</definedName>
    <definedName name="BExGMKPW2HPKN0M0XKF3AZ8YP0D6" localSheetId="7" hidden="1">#REF!</definedName>
    <definedName name="BExGMKPW2HPKN0M0XKF3AZ8YP0D6" localSheetId="8" hidden="1">#REF!</definedName>
    <definedName name="BExGMKPW2HPKN0M0XKF3AZ8YP0D6" localSheetId="9" hidden="1">#REF!</definedName>
    <definedName name="BExGMKPW2HPKN0M0XKF3AZ8YP0D6" localSheetId="10" hidden="1">#REF!</definedName>
    <definedName name="BExGMKPW2HPKN0M0XKF3AZ8YP0D6" localSheetId="11" hidden="1">#REF!</definedName>
    <definedName name="BExGMKPW2HPKN0M0XKF3AZ8YP0D6" localSheetId="12" hidden="1">#REF!</definedName>
    <definedName name="BExGMKPW2HPKN0M0XKF3AZ8YP0D6" localSheetId="13" hidden="1">#REF!</definedName>
    <definedName name="BExGMKPW2HPKN0M0XKF3AZ8YP0D6" localSheetId="17" hidden="1">#REF!</definedName>
    <definedName name="BExGMKPW2HPKN0M0XKF3AZ8YP0D6" localSheetId="16" hidden="1">#REF!</definedName>
    <definedName name="BExGMKPW2HPKN0M0XKF3AZ8YP0D6" hidden="1">#REF!</definedName>
    <definedName name="BExGMOGUOL3NATNV0TIZH2J6DLLD" localSheetId="19" hidden="1">#REF!</definedName>
    <definedName name="BExGMOGUOL3NATNV0TIZH2J6DLLD" localSheetId="27" hidden="1">#REF!</definedName>
    <definedName name="BExGMOGUOL3NATNV0TIZH2J6DLLD" localSheetId="18" hidden="1">#REF!</definedName>
    <definedName name="BExGMOGUOL3NATNV0TIZH2J6DLLD" localSheetId="30" hidden="1">#REF!</definedName>
    <definedName name="BExGMOGUOL3NATNV0TIZH2J6DLLD" localSheetId="4" hidden="1">#REF!</definedName>
    <definedName name="BExGMOGUOL3NATNV0TIZH2J6DLLD" localSheetId="14" hidden="1">#REF!</definedName>
    <definedName name="BExGMOGUOL3NATNV0TIZH2J6DLLD" localSheetId="6" hidden="1">#REF!</definedName>
    <definedName name="BExGMOGUOL3NATNV0TIZH2J6DLLD" localSheetId="7" hidden="1">#REF!</definedName>
    <definedName name="BExGMOGUOL3NATNV0TIZH2J6DLLD" localSheetId="8" hidden="1">#REF!</definedName>
    <definedName name="BExGMOGUOL3NATNV0TIZH2J6DLLD" localSheetId="9" hidden="1">#REF!</definedName>
    <definedName name="BExGMOGUOL3NATNV0TIZH2J6DLLD" localSheetId="10" hidden="1">#REF!</definedName>
    <definedName name="BExGMOGUOL3NATNV0TIZH2J6DLLD" localSheetId="11" hidden="1">#REF!</definedName>
    <definedName name="BExGMOGUOL3NATNV0TIZH2J6DLLD" localSheetId="12" hidden="1">#REF!</definedName>
    <definedName name="BExGMOGUOL3NATNV0TIZH2J6DLLD" localSheetId="13" hidden="1">#REF!</definedName>
    <definedName name="BExGMOGUOL3NATNV0TIZH2J6DLLD" localSheetId="17" hidden="1">#REF!</definedName>
    <definedName name="BExGMOGUOL3NATNV0TIZH2J6DLLD" localSheetId="16" hidden="1">#REF!</definedName>
    <definedName name="BExGMOGUOL3NATNV0TIZH2J6DLLD" hidden="1">#REF!</definedName>
    <definedName name="BExGMP2F175LGL6QVSJGP6GKYHHA" localSheetId="19" hidden="1">#REF!</definedName>
    <definedName name="BExGMP2F175LGL6QVSJGP6GKYHHA" localSheetId="27" hidden="1">#REF!</definedName>
    <definedName name="BExGMP2F175LGL6QVSJGP6GKYHHA" localSheetId="18" hidden="1">#REF!</definedName>
    <definedName name="BExGMP2F175LGL6QVSJGP6GKYHHA" localSheetId="30" hidden="1">#REF!</definedName>
    <definedName name="BExGMP2F175LGL6QVSJGP6GKYHHA" localSheetId="4" hidden="1">#REF!</definedName>
    <definedName name="BExGMP2F175LGL6QVSJGP6GKYHHA" localSheetId="14" hidden="1">#REF!</definedName>
    <definedName name="BExGMP2F175LGL6QVSJGP6GKYHHA" localSheetId="6" hidden="1">#REF!</definedName>
    <definedName name="BExGMP2F175LGL6QVSJGP6GKYHHA" localSheetId="7" hidden="1">#REF!</definedName>
    <definedName name="BExGMP2F175LGL6QVSJGP6GKYHHA" localSheetId="8" hidden="1">#REF!</definedName>
    <definedName name="BExGMP2F175LGL6QVSJGP6GKYHHA" localSheetId="9" hidden="1">#REF!</definedName>
    <definedName name="BExGMP2F175LGL6QVSJGP6GKYHHA" localSheetId="10" hidden="1">#REF!</definedName>
    <definedName name="BExGMP2F175LGL6QVSJGP6GKYHHA" localSheetId="11" hidden="1">#REF!</definedName>
    <definedName name="BExGMP2F175LGL6QVSJGP6GKYHHA" localSheetId="12" hidden="1">#REF!</definedName>
    <definedName name="BExGMP2F175LGL6QVSJGP6GKYHHA" localSheetId="13" hidden="1">#REF!</definedName>
    <definedName name="BExGMP2F175LGL6QVSJGP6GKYHHA" localSheetId="17" hidden="1">#REF!</definedName>
    <definedName name="BExGMP2F175LGL6QVSJGP6GKYHHA" localSheetId="16" hidden="1">#REF!</definedName>
    <definedName name="BExGMP2F175LGL6QVSJGP6GKYHHA" hidden="1">#REF!</definedName>
    <definedName name="BExGMPIIP8GKML2VVA8OEFL43NCS" localSheetId="19" hidden="1">#REF!</definedName>
    <definedName name="BExGMPIIP8GKML2VVA8OEFL43NCS" localSheetId="27" hidden="1">#REF!</definedName>
    <definedName name="BExGMPIIP8GKML2VVA8OEFL43NCS" localSheetId="18" hidden="1">#REF!</definedName>
    <definedName name="BExGMPIIP8GKML2VVA8OEFL43NCS" localSheetId="30" hidden="1">#REF!</definedName>
    <definedName name="BExGMPIIP8GKML2VVA8OEFL43NCS" localSheetId="4" hidden="1">#REF!</definedName>
    <definedName name="BExGMPIIP8GKML2VVA8OEFL43NCS" localSheetId="14" hidden="1">#REF!</definedName>
    <definedName name="BExGMPIIP8GKML2VVA8OEFL43NCS" localSheetId="6" hidden="1">#REF!</definedName>
    <definedName name="BExGMPIIP8GKML2VVA8OEFL43NCS" localSheetId="7" hidden="1">#REF!</definedName>
    <definedName name="BExGMPIIP8GKML2VVA8OEFL43NCS" localSheetId="8" hidden="1">#REF!</definedName>
    <definedName name="BExGMPIIP8GKML2VVA8OEFL43NCS" localSheetId="9" hidden="1">#REF!</definedName>
    <definedName name="BExGMPIIP8GKML2VVA8OEFL43NCS" localSheetId="10" hidden="1">#REF!</definedName>
    <definedName name="BExGMPIIP8GKML2VVA8OEFL43NCS" localSheetId="11" hidden="1">#REF!</definedName>
    <definedName name="BExGMPIIP8GKML2VVA8OEFL43NCS" localSheetId="12" hidden="1">#REF!</definedName>
    <definedName name="BExGMPIIP8GKML2VVA8OEFL43NCS" localSheetId="13" hidden="1">#REF!</definedName>
    <definedName name="BExGMPIIP8GKML2VVA8OEFL43NCS" localSheetId="17" hidden="1">#REF!</definedName>
    <definedName name="BExGMPIIP8GKML2VVA8OEFL43NCS" localSheetId="16" hidden="1">#REF!</definedName>
    <definedName name="BExGMPIIP8GKML2VVA8OEFL43NCS" hidden="1">#REF!</definedName>
    <definedName name="BExGMZ3SRIXLXMWBVOXXV3M4U4YL" localSheetId="19" hidden="1">#REF!</definedName>
    <definedName name="BExGMZ3SRIXLXMWBVOXXV3M4U4YL" localSheetId="27" hidden="1">#REF!</definedName>
    <definedName name="BExGMZ3SRIXLXMWBVOXXV3M4U4YL" localSheetId="18" hidden="1">#REF!</definedName>
    <definedName name="BExGMZ3SRIXLXMWBVOXXV3M4U4YL" localSheetId="30" hidden="1">#REF!</definedName>
    <definedName name="BExGMZ3SRIXLXMWBVOXXV3M4U4YL" localSheetId="4" hidden="1">#REF!</definedName>
    <definedName name="BExGMZ3SRIXLXMWBVOXXV3M4U4YL" localSheetId="14" hidden="1">#REF!</definedName>
    <definedName name="BExGMZ3SRIXLXMWBVOXXV3M4U4YL" localSheetId="6" hidden="1">#REF!</definedName>
    <definedName name="BExGMZ3SRIXLXMWBVOXXV3M4U4YL" localSheetId="7" hidden="1">#REF!</definedName>
    <definedName name="BExGMZ3SRIXLXMWBVOXXV3M4U4YL" localSheetId="8" hidden="1">#REF!</definedName>
    <definedName name="BExGMZ3SRIXLXMWBVOXXV3M4U4YL" localSheetId="9" hidden="1">#REF!</definedName>
    <definedName name="BExGMZ3SRIXLXMWBVOXXV3M4U4YL" localSheetId="10" hidden="1">#REF!</definedName>
    <definedName name="BExGMZ3SRIXLXMWBVOXXV3M4U4YL" localSheetId="11" hidden="1">#REF!</definedName>
    <definedName name="BExGMZ3SRIXLXMWBVOXXV3M4U4YL" localSheetId="12" hidden="1">#REF!</definedName>
    <definedName name="BExGMZ3SRIXLXMWBVOXXV3M4U4YL" localSheetId="13" hidden="1">#REF!</definedName>
    <definedName name="BExGMZ3SRIXLXMWBVOXXV3M4U4YL" localSheetId="17" hidden="1">#REF!</definedName>
    <definedName name="BExGMZ3SRIXLXMWBVOXXV3M4U4YL" localSheetId="16" hidden="1">#REF!</definedName>
    <definedName name="BExGMZ3SRIXLXMWBVOXXV3M4U4YL" hidden="1">#REF!</definedName>
    <definedName name="BExGMZ3UBN48IXU1ZEFYECEMZ1IM" localSheetId="19" hidden="1">#REF!</definedName>
    <definedName name="BExGMZ3UBN48IXU1ZEFYECEMZ1IM" localSheetId="27" hidden="1">#REF!</definedName>
    <definedName name="BExGMZ3UBN48IXU1ZEFYECEMZ1IM" localSheetId="18" hidden="1">#REF!</definedName>
    <definedName name="BExGMZ3UBN48IXU1ZEFYECEMZ1IM" localSheetId="30" hidden="1">#REF!</definedName>
    <definedName name="BExGMZ3UBN48IXU1ZEFYECEMZ1IM" localSheetId="4" hidden="1">#REF!</definedName>
    <definedName name="BExGMZ3UBN48IXU1ZEFYECEMZ1IM" localSheetId="14" hidden="1">#REF!</definedName>
    <definedName name="BExGMZ3UBN48IXU1ZEFYECEMZ1IM" localSheetId="6" hidden="1">#REF!</definedName>
    <definedName name="BExGMZ3UBN48IXU1ZEFYECEMZ1IM" localSheetId="7" hidden="1">#REF!</definedName>
    <definedName name="BExGMZ3UBN48IXU1ZEFYECEMZ1IM" localSheetId="8" hidden="1">#REF!</definedName>
    <definedName name="BExGMZ3UBN48IXU1ZEFYECEMZ1IM" localSheetId="9" hidden="1">#REF!</definedName>
    <definedName name="BExGMZ3UBN48IXU1ZEFYECEMZ1IM" localSheetId="10" hidden="1">#REF!</definedName>
    <definedName name="BExGMZ3UBN48IXU1ZEFYECEMZ1IM" localSheetId="11" hidden="1">#REF!</definedName>
    <definedName name="BExGMZ3UBN48IXU1ZEFYECEMZ1IM" localSheetId="12" hidden="1">#REF!</definedName>
    <definedName name="BExGMZ3UBN48IXU1ZEFYECEMZ1IM" localSheetId="13" hidden="1">#REF!</definedName>
    <definedName name="BExGMZ3UBN48IXU1ZEFYECEMZ1IM" localSheetId="17" hidden="1">#REF!</definedName>
    <definedName name="BExGMZ3UBN48IXU1ZEFYECEMZ1IM" localSheetId="16" hidden="1">#REF!</definedName>
    <definedName name="BExGMZ3UBN48IXU1ZEFYECEMZ1IM" hidden="1">#REF!</definedName>
    <definedName name="BExGN4I0QATXNZCLZJM1KH1OIJQH" localSheetId="19" hidden="1">#REF!</definedName>
    <definedName name="BExGN4I0QATXNZCLZJM1KH1OIJQH" localSheetId="27" hidden="1">#REF!</definedName>
    <definedName name="BExGN4I0QATXNZCLZJM1KH1OIJQH" localSheetId="18" hidden="1">#REF!</definedName>
    <definedName name="BExGN4I0QATXNZCLZJM1KH1OIJQH" localSheetId="30" hidden="1">#REF!</definedName>
    <definedName name="BExGN4I0QATXNZCLZJM1KH1OIJQH" localSheetId="4" hidden="1">#REF!</definedName>
    <definedName name="BExGN4I0QATXNZCLZJM1KH1OIJQH" localSheetId="14" hidden="1">#REF!</definedName>
    <definedName name="BExGN4I0QATXNZCLZJM1KH1OIJQH" localSheetId="6" hidden="1">#REF!</definedName>
    <definedName name="BExGN4I0QATXNZCLZJM1KH1OIJQH" localSheetId="7" hidden="1">#REF!</definedName>
    <definedName name="BExGN4I0QATXNZCLZJM1KH1OIJQH" localSheetId="8" hidden="1">#REF!</definedName>
    <definedName name="BExGN4I0QATXNZCLZJM1KH1OIJQH" localSheetId="9" hidden="1">#REF!</definedName>
    <definedName name="BExGN4I0QATXNZCLZJM1KH1OIJQH" localSheetId="10" hidden="1">#REF!</definedName>
    <definedName name="BExGN4I0QATXNZCLZJM1KH1OIJQH" localSheetId="11" hidden="1">#REF!</definedName>
    <definedName name="BExGN4I0QATXNZCLZJM1KH1OIJQH" localSheetId="12" hidden="1">#REF!</definedName>
    <definedName name="BExGN4I0QATXNZCLZJM1KH1OIJQH" localSheetId="13" hidden="1">#REF!</definedName>
    <definedName name="BExGN4I0QATXNZCLZJM1KH1OIJQH" localSheetId="17" hidden="1">#REF!</definedName>
    <definedName name="BExGN4I0QATXNZCLZJM1KH1OIJQH" localSheetId="16" hidden="1">#REF!</definedName>
    <definedName name="BExGN4I0QATXNZCLZJM1KH1OIJQH" hidden="1">#REF!</definedName>
    <definedName name="BExGN9FZ2RWCMSY1YOBJKZMNIM9R" localSheetId="19" hidden="1">#REF!</definedName>
    <definedName name="BExGN9FZ2RWCMSY1YOBJKZMNIM9R" localSheetId="27" hidden="1">#REF!</definedName>
    <definedName name="BExGN9FZ2RWCMSY1YOBJKZMNIM9R" localSheetId="18" hidden="1">#REF!</definedName>
    <definedName name="BExGN9FZ2RWCMSY1YOBJKZMNIM9R" localSheetId="30" hidden="1">#REF!</definedName>
    <definedName name="BExGN9FZ2RWCMSY1YOBJKZMNIM9R" localSheetId="4" hidden="1">#REF!</definedName>
    <definedName name="BExGN9FZ2RWCMSY1YOBJKZMNIM9R" localSheetId="14" hidden="1">#REF!</definedName>
    <definedName name="BExGN9FZ2RWCMSY1YOBJKZMNIM9R" localSheetId="6" hidden="1">#REF!</definedName>
    <definedName name="BExGN9FZ2RWCMSY1YOBJKZMNIM9R" localSheetId="7" hidden="1">#REF!</definedName>
    <definedName name="BExGN9FZ2RWCMSY1YOBJKZMNIM9R" localSheetId="8" hidden="1">#REF!</definedName>
    <definedName name="BExGN9FZ2RWCMSY1YOBJKZMNIM9R" localSheetId="9" hidden="1">#REF!</definedName>
    <definedName name="BExGN9FZ2RWCMSY1YOBJKZMNIM9R" localSheetId="10" hidden="1">#REF!</definedName>
    <definedName name="BExGN9FZ2RWCMSY1YOBJKZMNIM9R" localSheetId="11" hidden="1">#REF!</definedName>
    <definedName name="BExGN9FZ2RWCMSY1YOBJKZMNIM9R" localSheetId="12" hidden="1">#REF!</definedName>
    <definedName name="BExGN9FZ2RWCMSY1YOBJKZMNIM9R" localSheetId="13" hidden="1">#REF!</definedName>
    <definedName name="BExGN9FZ2RWCMSY1YOBJKZMNIM9R" localSheetId="17" hidden="1">#REF!</definedName>
    <definedName name="BExGN9FZ2RWCMSY1YOBJKZMNIM9R" localSheetId="16" hidden="1">#REF!</definedName>
    <definedName name="BExGN9FZ2RWCMSY1YOBJKZMNIM9R" hidden="1">#REF!</definedName>
    <definedName name="BExGNDSIMTHOCXXG6QOGR6DA8SGG" localSheetId="19" hidden="1">#REF!</definedName>
    <definedName name="BExGNDSIMTHOCXXG6QOGR6DA8SGG" localSheetId="27" hidden="1">#REF!</definedName>
    <definedName name="BExGNDSIMTHOCXXG6QOGR6DA8SGG" localSheetId="18" hidden="1">#REF!</definedName>
    <definedName name="BExGNDSIMTHOCXXG6QOGR6DA8SGG" localSheetId="30" hidden="1">#REF!</definedName>
    <definedName name="BExGNDSIMTHOCXXG6QOGR6DA8SGG" localSheetId="4" hidden="1">#REF!</definedName>
    <definedName name="BExGNDSIMTHOCXXG6QOGR6DA8SGG" localSheetId="14" hidden="1">#REF!</definedName>
    <definedName name="BExGNDSIMTHOCXXG6QOGR6DA8SGG" localSheetId="6" hidden="1">#REF!</definedName>
    <definedName name="BExGNDSIMTHOCXXG6QOGR6DA8SGG" localSheetId="7" hidden="1">#REF!</definedName>
    <definedName name="BExGNDSIMTHOCXXG6QOGR6DA8SGG" localSheetId="8" hidden="1">#REF!</definedName>
    <definedName name="BExGNDSIMTHOCXXG6QOGR6DA8SGG" localSheetId="9" hidden="1">#REF!</definedName>
    <definedName name="BExGNDSIMTHOCXXG6QOGR6DA8SGG" localSheetId="10" hidden="1">#REF!</definedName>
    <definedName name="BExGNDSIMTHOCXXG6QOGR6DA8SGG" localSheetId="11" hidden="1">#REF!</definedName>
    <definedName name="BExGNDSIMTHOCXXG6QOGR6DA8SGG" localSheetId="12" hidden="1">#REF!</definedName>
    <definedName name="BExGNDSIMTHOCXXG6QOGR6DA8SGG" localSheetId="13" hidden="1">#REF!</definedName>
    <definedName name="BExGNDSIMTHOCXXG6QOGR6DA8SGG" localSheetId="17" hidden="1">#REF!</definedName>
    <definedName name="BExGNDSIMTHOCXXG6QOGR6DA8SGG" localSheetId="16" hidden="1">#REF!</definedName>
    <definedName name="BExGNDSIMTHOCXXG6QOGR6DA8SGG" hidden="1">#REF!</definedName>
    <definedName name="BExGNHOS7RBERG1J2M2HVGSRZL5G" localSheetId="19" hidden="1">#REF!</definedName>
    <definedName name="BExGNHOS7RBERG1J2M2HVGSRZL5G" localSheetId="27" hidden="1">#REF!</definedName>
    <definedName name="BExGNHOS7RBERG1J2M2HVGSRZL5G" localSheetId="18" hidden="1">#REF!</definedName>
    <definedName name="BExGNHOS7RBERG1J2M2HVGSRZL5G" localSheetId="30" hidden="1">#REF!</definedName>
    <definedName name="BExGNHOS7RBERG1J2M2HVGSRZL5G" localSheetId="4" hidden="1">#REF!</definedName>
    <definedName name="BExGNHOS7RBERG1J2M2HVGSRZL5G" localSheetId="14" hidden="1">#REF!</definedName>
    <definedName name="BExGNHOS7RBERG1J2M2HVGSRZL5G" localSheetId="6" hidden="1">#REF!</definedName>
    <definedName name="BExGNHOS7RBERG1J2M2HVGSRZL5G" localSheetId="7" hidden="1">#REF!</definedName>
    <definedName name="BExGNHOS7RBERG1J2M2HVGSRZL5G" localSheetId="8" hidden="1">#REF!</definedName>
    <definedName name="BExGNHOS7RBERG1J2M2HVGSRZL5G" localSheetId="9" hidden="1">#REF!</definedName>
    <definedName name="BExGNHOS7RBERG1J2M2HVGSRZL5G" localSheetId="10" hidden="1">#REF!</definedName>
    <definedName name="BExGNHOS7RBERG1J2M2HVGSRZL5G" localSheetId="11" hidden="1">#REF!</definedName>
    <definedName name="BExGNHOS7RBERG1J2M2HVGSRZL5G" localSheetId="12" hidden="1">#REF!</definedName>
    <definedName name="BExGNHOS7RBERG1J2M2HVGSRZL5G" localSheetId="13" hidden="1">#REF!</definedName>
    <definedName name="BExGNHOS7RBERG1J2M2HVGSRZL5G" localSheetId="17" hidden="1">#REF!</definedName>
    <definedName name="BExGNHOS7RBERG1J2M2HVGSRZL5G" localSheetId="16" hidden="1">#REF!</definedName>
    <definedName name="BExGNHOS7RBERG1J2M2HVGSRZL5G" hidden="1">#REF!</definedName>
    <definedName name="BExGNJ18W3Q55XAXY8XTFB80IVMV" localSheetId="19" hidden="1">#REF!</definedName>
    <definedName name="BExGNJ18W3Q55XAXY8XTFB80IVMV" localSheetId="27" hidden="1">#REF!</definedName>
    <definedName name="BExGNJ18W3Q55XAXY8XTFB80IVMV" localSheetId="18" hidden="1">#REF!</definedName>
    <definedName name="BExGNJ18W3Q55XAXY8XTFB80IVMV" localSheetId="30" hidden="1">#REF!</definedName>
    <definedName name="BExGNJ18W3Q55XAXY8XTFB80IVMV" localSheetId="4" hidden="1">#REF!</definedName>
    <definedName name="BExGNJ18W3Q55XAXY8XTFB80IVMV" localSheetId="14" hidden="1">#REF!</definedName>
    <definedName name="BExGNJ18W3Q55XAXY8XTFB80IVMV" localSheetId="6" hidden="1">#REF!</definedName>
    <definedName name="BExGNJ18W3Q55XAXY8XTFB80IVMV" localSheetId="7" hidden="1">#REF!</definedName>
    <definedName name="BExGNJ18W3Q55XAXY8XTFB80IVMV" localSheetId="8" hidden="1">#REF!</definedName>
    <definedName name="BExGNJ18W3Q55XAXY8XTFB80IVMV" localSheetId="9" hidden="1">#REF!</definedName>
    <definedName name="BExGNJ18W3Q55XAXY8XTFB80IVMV" localSheetId="10" hidden="1">#REF!</definedName>
    <definedName name="BExGNJ18W3Q55XAXY8XTFB80IVMV" localSheetId="11" hidden="1">#REF!</definedName>
    <definedName name="BExGNJ18W3Q55XAXY8XTFB80IVMV" localSheetId="12" hidden="1">#REF!</definedName>
    <definedName name="BExGNJ18W3Q55XAXY8XTFB80IVMV" localSheetId="13" hidden="1">#REF!</definedName>
    <definedName name="BExGNJ18W3Q55XAXY8XTFB80IVMV" localSheetId="17" hidden="1">#REF!</definedName>
    <definedName name="BExGNJ18W3Q55XAXY8XTFB80IVMV" localSheetId="16" hidden="1">#REF!</definedName>
    <definedName name="BExGNJ18W3Q55XAXY8XTFB80IVMV" hidden="1">#REF!</definedName>
    <definedName name="BExGNN2YQ9BDAZXT2GLCSAPXKIM7" localSheetId="19" hidden="1">#REF!</definedName>
    <definedName name="BExGNN2YQ9BDAZXT2GLCSAPXKIM7" localSheetId="27" hidden="1">#REF!</definedName>
    <definedName name="BExGNN2YQ9BDAZXT2GLCSAPXKIM7" localSheetId="18" hidden="1">#REF!</definedName>
    <definedName name="BExGNN2YQ9BDAZXT2GLCSAPXKIM7" localSheetId="30" hidden="1">#REF!</definedName>
    <definedName name="BExGNN2YQ9BDAZXT2GLCSAPXKIM7" localSheetId="4" hidden="1">#REF!</definedName>
    <definedName name="BExGNN2YQ9BDAZXT2GLCSAPXKIM7" localSheetId="14" hidden="1">#REF!</definedName>
    <definedName name="BExGNN2YQ9BDAZXT2GLCSAPXKIM7" localSheetId="6" hidden="1">#REF!</definedName>
    <definedName name="BExGNN2YQ9BDAZXT2GLCSAPXKIM7" localSheetId="7" hidden="1">#REF!</definedName>
    <definedName name="BExGNN2YQ9BDAZXT2GLCSAPXKIM7" localSheetId="8" hidden="1">#REF!</definedName>
    <definedName name="BExGNN2YQ9BDAZXT2GLCSAPXKIM7" localSheetId="9" hidden="1">#REF!</definedName>
    <definedName name="BExGNN2YQ9BDAZXT2GLCSAPXKIM7" localSheetId="10" hidden="1">#REF!</definedName>
    <definedName name="BExGNN2YQ9BDAZXT2GLCSAPXKIM7" localSheetId="11" hidden="1">#REF!</definedName>
    <definedName name="BExGNN2YQ9BDAZXT2GLCSAPXKIM7" localSheetId="12" hidden="1">#REF!</definedName>
    <definedName name="BExGNN2YQ9BDAZXT2GLCSAPXKIM7" localSheetId="13" hidden="1">#REF!</definedName>
    <definedName name="BExGNN2YQ9BDAZXT2GLCSAPXKIM7" localSheetId="17" hidden="1">#REF!</definedName>
    <definedName name="BExGNN2YQ9BDAZXT2GLCSAPXKIM7" localSheetId="16" hidden="1">#REF!</definedName>
    <definedName name="BExGNN2YQ9BDAZXT2GLCSAPXKIM7" hidden="1">#REF!</definedName>
    <definedName name="BExGNP6INLF5NZFP5ME6K7C9Y0NH" localSheetId="19" hidden="1">#REF!</definedName>
    <definedName name="BExGNP6INLF5NZFP5ME6K7C9Y0NH" localSheetId="27" hidden="1">#REF!</definedName>
    <definedName name="BExGNP6INLF5NZFP5ME6K7C9Y0NH" localSheetId="18" hidden="1">#REF!</definedName>
    <definedName name="BExGNP6INLF5NZFP5ME6K7C9Y0NH" localSheetId="30" hidden="1">#REF!</definedName>
    <definedName name="BExGNP6INLF5NZFP5ME6K7C9Y0NH" localSheetId="4" hidden="1">#REF!</definedName>
    <definedName name="BExGNP6INLF5NZFP5ME6K7C9Y0NH" localSheetId="14" hidden="1">#REF!</definedName>
    <definedName name="BExGNP6INLF5NZFP5ME6K7C9Y0NH" localSheetId="6" hidden="1">#REF!</definedName>
    <definedName name="BExGNP6INLF5NZFP5ME6K7C9Y0NH" localSheetId="7" hidden="1">#REF!</definedName>
    <definedName name="BExGNP6INLF5NZFP5ME6K7C9Y0NH" localSheetId="8" hidden="1">#REF!</definedName>
    <definedName name="BExGNP6INLF5NZFP5ME6K7C9Y0NH" localSheetId="9" hidden="1">#REF!</definedName>
    <definedName name="BExGNP6INLF5NZFP5ME6K7C9Y0NH" localSheetId="10" hidden="1">#REF!</definedName>
    <definedName name="BExGNP6INLF5NZFP5ME6K7C9Y0NH" localSheetId="11" hidden="1">#REF!</definedName>
    <definedName name="BExGNP6INLF5NZFP5ME6K7C9Y0NH" localSheetId="12" hidden="1">#REF!</definedName>
    <definedName name="BExGNP6INLF5NZFP5ME6K7C9Y0NH" localSheetId="13" hidden="1">#REF!</definedName>
    <definedName name="BExGNP6INLF5NZFP5ME6K7C9Y0NH" localSheetId="17" hidden="1">#REF!</definedName>
    <definedName name="BExGNP6INLF5NZFP5ME6K7C9Y0NH" localSheetId="16" hidden="1">#REF!</definedName>
    <definedName name="BExGNP6INLF5NZFP5ME6K7C9Y0NH" hidden="1">#REF!</definedName>
    <definedName name="BExGNSS0CKRPKHO25R3TDBEL2NHX" localSheetId="19" hidden="1">#REF!</definedName>
    <definedName name="BExGNSS0CKRPKHO25R3TDBEL2NHX" localSheetId="27" hidden="1">#REF!</definedName>
    <definedName name="BExGNSS0CKRPKHO25R3TDBEL2NHX" localSheetId="18" hidden="1">#REF!</definedName>
    <definedName name="BExGNSS0CKRPKHO25R3TDBEL2NHX" localSheetId="30" hidden="1">#REF!</definedName>
    <definedName name="BExGNSS0CKRPKHO25R3TDBEL2NHX" localSheetId="4" hidden="1">#REF!</definedName>
    <definedName name="BExGNSS0CKRPKHO25R3TDBEL2NHX" localSheetId="14" hidden="1">#REF!</definedName>
    <definedName name="BExGNSS0CKRPKHO25R3TDBEL2NHX" localSheetId="6" hidden="1">#REF!</definedName>
    <definedName name="BExGNSS0CKRPKHO25R3TDBEL2NHX" localSheetId="7" hidden="1">#REF!</definedName>
    <definedName name="BExGNSS0CKRPKHO25R3TDBEL2NHX" localSheetId="8" hidden="1">#REF!</definedName>
    <definedName name="BExGNSS0CKRPKHO25R3TDBEL2NHX" localSheetId="9" hidden="1">#REF!</definedName>
    <definedName name="BExGNSS0CKRPKHO25R3TDBEL2NHX" localSheetId="10" hidden="1">#REF!</definedName>
    <definedName name="BExGNSS0CKRPKHO25R3TDBEL2NHX" localSheetId="11" hidden="1">#REF!</definedName>
    <definedName name="BExGNSS0CKRPKHO25R3TDBEL2NHX" localSheetId="12" hidden="1">#REF!</definedName>
    <definedName name="BExGNSS0CKRPKHO25R3TDBEL2NHX" localSheetId="13" hidden="1">#REF!</definedName>
    <definedName name="BExGNSS0CKRPKHO25R3TDBEL2NHX" localSheetId="17" hidden="1">#REF!</definedName>
    <definedName name="BExGNSS0CKRPKHO25R3TDBEL2NHX" localSheetId="16" hidden="1">#REF!</definedName>
    <definedName name="BExGNSS0CKRPKHO25R3TDBEL2NHX" hidden="1">#REF!</definedName>
    <definedName name="BExGNYH0MO8NOVS85L15G0RWX4GW" localSheetId="19" hidden="1">#REF!</definedName>
    <definedName name="BExGNYH0MO8NOVS85L15G0RWX4GW" localSheetId="27" hidden="1">#REF!</definedName>
    <definedName name="BExGNYH0MO8NOVS85L15G0RWX4GW" localSheetId="18" hidden="1">#REF!</definedName>
    <definedName name="BExGNYH0MO8NOVS85L15G0RWX4GW" localSheetId="30" hidden="1">#REF!</definedName>
    <definedName name="BExGNYH0MO8NOVS85L15G0RWX4GW" localSheetId="4" hidden="1">#REF!</definedName>
    <definedName name="BExGNYH0MO8NOVS85L15G0RWX4GW" localSheetId="14" hidden="1">#REF!</definedName>
    <definedName name="BExGNYH0MO8NOVS85L15G0RWX4GW" localSheetId="6" hidden="1">#REF!</definedName>
    <definedName name="BExGNYH0MO8NOVS85L15G0RWX4GW" localSheetId="7" hidden="1">#REF!</definedName>
    <definedName name="BExGNYH0MO8NOVS85L15G0RWX4GW" localSheetId="8" hidden="1">#REF!</definedName>
    <definedName name="BExGNYH0MO8NOVS85L15G0RWX4GW" localSheetId="9" hidden="1">#REF!</definedName>
    <definedName name="BExGNYH0MO8NOVS85L15G0RWX4GW" localSheetId="10" hidden="1">#REF!</definedName>
    <definedName name="BExGNYH0MO8NOVS85L15G0RWX4GW" localSheetId="11" hidden="1">#REF!</definedName>
    <definedName name="BExGNYH0MO8NOVS85L15G0RWX4GW" localSheetId="12" hidden="1">#REF!</definedName>
    <definedName name="BExGNYH0MO8NOVS85L15G0RWX4GW" localSheetId="13" hidden="1">#REF!</definedName>
    <definedName name="BExGNYH0MO8NOVS85L15G0RWX4GW" localSheetId="17" hidden="1">#REF!</definedName>
    <definedName name="BExGNYH0MO8NOVS85L15G0RWX4GW" localSheetId="16" hidden="1">#REF!</definedName>
    <definedName name="BExGNYH0MO8NOVS85L15G0RWX4GW" hidden="1">#REF!</definedName>
    <definedName name="BExGNZO44DEG8CGIDYSEGDUQ531R" localSheetId="19" hidden="1">#REF!</definedName>
    <definedName name="BExGNZO44DEG8CGIDYSEGDUQ531R" localSheetId="27" hidden="1">#REF!</definedName>
    <definedName name="BExGNZO44DEG8CGIDYSEGDUQ531R" localSheetId="18" hidden="1">#REF!</definedName>
    <definedName name="BExGNZO44DEG8CGIDYSEGDUQ531R" localSheetId="30" hidden="1">#REF!</definedName>
    <definedName name="BExGNZO44DEG8CGIDYSEGDUQ531R" localSheetId="4" hidden="1">#REF!</definedName>
    <definedName name="BExGNZO44DEG8CGIDYSEGDUQ531R" localSheetId="14" hidden="1">#REF!</definedName>
    <definedName name="BExGNZO44DEG8CGIDYSEGDUQ531R" localSheetId="6" hidden="1">#REF!</definedName>
    <definedName name="BExGNZO44DEG8CGIDYSEGDUQ531R" localSheetId="7" hidden="1">#REF!</definedName>
    <definedName name="BExGNZO44DEG8CGIDYSEGDUQ531R" localSheetId="8" hidden="1">#REF!</definedName>
    <definedName name="BExGNZO44DEG8CGIDYSEGDUQ531R" localSheetId="9" hidden="1">#REF!</definedName>
    <definedName name="BExGNZO44DEG8CGIDYSEGDUQ531R" localSheetId="10" hidden="1">#REF!</definedName>
    <definedName name="BExGNZO44DEG8CGIDYSEGDUQ531R" localSheetId="11" hidden="1">#REF!</definedName>
    <definedName name="BExGNZO44DEG8CGIDYSEGDUQ531R" localSheetId="12" hidden="1">#REF!</definedName>
    <definedName name="BExGNZO44DEG8CGIDYSEGDUQ531R" localSheetId="13" hidden="1">#REF!</definedName>
    <definedName name="BExGNZO44DEG8CGIDYSEGDUQ531R" localSheetId="17" hidden="1">#REF!</definedName>
    <definedName name="BExGNZO44DEG8CGIDYSEGDUQ531R" localSheetId="16" hidden="1">#REF!</definedName>
    <definedName name="BExGNZO44DEG8CGIDYSEGDUQ531R" hidden="1">#REF!</definedName>
    <definedName name="BExGO22GMMPZVQY9RQ8MDKZDP5G3" localSheetId="19" hidden="1">#REF!</definedName>
    <definedName name="BExGO22GMMPZVQY9RQ8MDKZDP5G3" localSheetId="27" hidden="1">#REF!</definedName>
    <definedName name="BExGO22GMMPZVQY9RQ8MDKZDP5G3" localSheetId="18" hidden="1">#REF!</definedName>
    <definedName name="BExGO22GMMPZVQY9RQ8MDKZDP5G3" localSheetId="30" hidden="1">#REF!</definedName>
    <definedName name="BExGO22GMMPZVQY9RQ8MDKZDP5G3" localSheetId="4" hidden="1">#REF!</definedName>
    <definedName name="BExGO22GMMPZVQY9RQ8MDKZDP5G3" localSheetId="14" hidden="1">#REF!</definedName>
    <definedName name="BExGO22GMMPZVQY9RQ8MDKZDP5G3" localSheetId="6" hidden="1">#REF!</definedName>
    <definedName name="BExGO22GMMPZVQY9RQ8MDKZDP5G3" localSheetId="7" hidden="1">#REF!</definedName>
    <definedName name="BExGO22GMMPZVQY9RQ8MDKZDP5G3" localSheetId="8" hidden="1">#REF!</definedName>
    <definedName name="BExGO22GMMPZVQY9RQ8MDKZDP5G3" localSheetId="9" hidden="1">#REF!</definedName>
    <definedName name="BExGO22GMMPZVQY9RQ8MDKZDP5G3" localSheetId="10" hidden="1">#REF!</definedName>
    <definedName name="BExGO22GMMPZVQY9RQ8MDKZDP5G3" localSheetId="11" hidden="1">#REF!</definedName>
    <definedName name="BExGO22GMMPZVQY9RQ8MDKZDP5G3" localSheetId="12" hidden="1">#REF!</definedName>
    <definedName name="BExGO22GMMPZVQY9RQ8MDKZDP5G3" localSheetId="13" hidden="1">#REF!</definedName>
    <definedName name="BExGO22GMMPZVQY9RQ8MDKZDP5G3" localSheetId="17" hidden="1">#REF!</definedName>
    <definedName name="BExGO22GMMPZVQY9RQ8MDKZDP5G3" localSheetId="16" hidden="1">#REF!</definedName>
    <definedName name="BExGO22GMMPZVQY9RQ8MDKZDP5G3" hidden="1">#REF!</definedName>
    <definedName name="BExGO2O0V6UYDY26AX8OSN72F77N" localSheetId="19" hidden="1">#REF!</definedName>
    <definedName name="BExGO2O0V6UYDY26AX8OSN72F77N" localSheetId="27" hidden="1">#REF!</definedName>
    <definedName name="BExGO2O0V6UYDY26AX8OSN72F77N" localSheetId="18" hidden="1">#REF!</definedName>
    <definedName name="BExGO2O0V6UYDY26AX8OSN72F77N" localSheetId="30" hidden="1">#REF!</definedName>
    <definedName name="BExGO2O0V6UYDY26AX8OSN72F77N" localSheetId="4" hidden="1">#REF!</definedName>
    <definedName name="BExGO2O0V6UYDY26AX8OSN72F77N" localSheetId="14" hidden="1">#REF!</definedName>
    <definedName name="BExGO2O0V6UYDY26AX8OSN72F77N" localSheetId="6" hidden="1">#REF!</definedName>
    <definedName name="BExGO2O0V6UYDY26AX8OSN72F77N" localSheetId="7" hidden="1">#REF!</definedName>
    <definedName name="BExGO2O0V6UYDY26AX8OSN72F77N" localSheetId="8" hidden="1">#REF!</definedName>
    <definedName name="BExGO2O0V6UYDY26AX8OSN72F77N" localSheetId="9" hidden="1">#REF!</definedName>
    <definedName name="BExGO2O0V6UYDY26AX8OSN72F77N" localSheetId="10" hidden="1">#REF!</definedName>
    <definedName name="BExGO2O0V6UYDY26AX8OSN72F77N" localSheetId="11" hidden="1">#REF!</definedName>
    <definedName name="BExGO2O0V6UYDY26AX8OSN72F77N" localSheetId="12" hidden="1">#REF!</definedName>
    <definedName name="BExGO2O0V6UYDY26AX8OSN72F77N" localSheetId="13" hidden="1">#REF!</definedName>
    <definedName name="BExGO2O0V6UYDY26AX8OSN72F77N" localSheetId="17" hidden="1">#REF!</definedName>
    <definedName name="BExGO2O0V6UYDY26AX8OSN72F77N" localSheetId="16" hidden="1">#REF!</definedName>
    <definedName name="BExGO2O0V6UYDY26AX8OSN72F77N" hidden="1">#REF!</definedName>
    <definedName name="BExGO2YUBOVLYHY1QSIHRE1KLAFV" localSheetId="19" hidden="1">#REF!</definedName>
    <definedName name="BExGO2YUBOVLYHY1QSIHRE1KLAFV" localSheetId="27" hidden="1">#REF!</definedName>
    <definedName name="BExGO2YUBOVLYHY1QSIHRE1KLAFV" localSheetId="18" hidden="1">#REF!</definedName>
    <definedName name="BExGO2YUBOVLYHY1QSIHRE1KLAFV" localSheetId="30" hidden="1">#REF!</definedName>
    <definedName name="BExGO2YUBOVLYHY1QSIHRE1KLAFV" localSheetId="4" hidden="1">#REF!</definedName>
    <definedName name="BExGO2YUBOVLYHY1QSIHRE1KLAFV" localSheetId="14" hidden="1">#REF!</definedName>
    <definedName name="BExGO2YUBOVLYHY1QSIHRE1KLAFV" localSheetId="6" hidden="1">#REF!</definedName>
    <definedName name="BExGO2YUBOVLYHY1QSIHRE1KLAFV" localSheetId="7" hidden="1">#REF!</definedName>
    <definedName name="BExGO2YUBOVLYHY1QSIHRE1KLAFV" localSheetId="8" hidden="1">#REF!</definedName>
    <definedName name="BExGO2YUBOVLYHY1QSIHRE1KLAFV" localSheetId="9" hidden="1">#REF!</definedName>
    <definedName name="BExGO2YUBOVLYHY1QSIHRE1KLAFV" localSheetId="10" hidden="1">#REF!</definedName>
    <definedName name="BExGO2YUBOVLYHY1QSIHRE1KLAFV" localSheetId="11" hidden="1">#REF!</definedName>
    <definedName name="BExGO2YUBOVLYHY1QSIHRE1KLAFV" localSheetId="12" hidden="1">#REF!</definedName>
    <definedName name="BExGO2YUBOVLYHY1QSIHRE1KLAFV" localSheetId="13" hidden="1">#REF!</definedName>
    <definedName name="BExGO2YUBOVLYHY1QSIHRE1KLAFV" localSheetId="17" hidden="1">#REF!</definedName>
    <definedName name="BExGO2YUBOVLYHY1QSIHRE1KLAFV" localSheetId="16" hidden="1">#REF!</definedName>
    <definedName name="BExGO2YUBOVLYHY1QSIHRE1KLAFV" hidden="1">#REF!</definedName>
    <definedName name="BExGO70E2O70LF46V8T26YFPL4V8" localSheetId="19" hidden="1">#REF!</definedName>
    <definedName name="BExGO70E2O70LF46V8T26YFPL4V8" localSheetId="27" hidden="1">#REF!</definedName>
    <definedName name="BExGO70E2O70LF46V8T26YFPL4V8" localSheetId="18" hidden="1">#REF!</definedName>
    <definedName name="BExGO70E2O70LF46V8T26YFPL4V8" localSheetId="30" hidden="1">#REF!</definedName>
    <definedName name="BExGO70E2O70LF46V8T26YFPL4V8" localSheetId="4" hidden="1">#REF!</definedName>
    <definedName name="BExGO70E2O70LF46V8T26YFPL4V8" localSheetId="14" hidden="1">#REF!</definedName>
    <definedName name="BExGO70E2O70LF46V8T26YFPL4V8" localSheetId="6" hidden="1">#REF!</definedName>
    <definedName name="BExGO70E2O70LF46V8T26YFPL4V8" localSheetId="7" hidden="1">#REF!</definedName>
    <definedName name="BExGO70E2O70LF46V8T26YFPL4V8" localSheetId="8" hidden="1">#REF!</definedName>
    <definedName name="BExGO70E2O70LF46V8T26YFPL4V8" localSheetId="9" hidden="1">#REF!</definedName>
    <definedName name="BExGO70E2O70LF46V8T26YFPL4V8" localSheetId="10" hidden="1">#REF!</definedName>
    <definedName name="BExGO70E2O70LF46V8T26YFPL4V8" localSheetId="11" hidden="1">#REF!</definedName>
    <definedName name="BExGO70E2O70LF46V8T26YFPL4V8" localSheetId="12" hidden="1">#REF!</definedName>
    <definedName name="BExGO70E2O70LF46V8T26YFPL4V8" localSheetId="13" hidden="1">#REF!</definedName>
    <definedName name="BExGO70E2O70LF46V8T26YFPL4V8" localSheetId="17" hidden="1">#REF!</definedName>
    <definedName name="BExGO70E2O70LF46V8T26YFPL4V8" localSheetId="16" hidden="1">#REF!</definedName>
    <definedName name="BExGO70E2O70LF46V8T26YFPL4V8" hidden="1">#REF!</definedName>
    <definedName name="BExGOB25QJMQCQE76MRW9X58OIOO" localSheetId="19" hidden="1">#REF!</definedName>
    <definedName name="BExGOB25QJMQCQE76MRW9X58OIOO" localSheetId="27" hidden="1">#REF!</definedName>
    <definedName name="BExGOB25QJMQCQE76MRW9X58OIOO" localSheetId="18" hidden="1">#REF!</definedName>
    <definedName name="BExGOB25QJMQCQE76MRW9X58OIOO" localSheetId="30" hidden="1">#REF!</definedName>
    <definedName name="BExGOB25QJMQCQE76MRW9X58OIOO" localSheetId="4" hidden="1">#REF!</definedName>
    <definedName name="BExGOB25QJMQCQE76MRW9X58OIOO" localSheetId="14" hidden="1">#REF!</definedName>
    <definedName name="BExGOB25QJMQCQE76MRW9X58OIOO" localSheetId="6" hidden="1">#REF!</definedName>
    <definedName name="BExGOB25QJMQCQE76MRW9X58OIOO" localSheetId="7" hidden="1">#REF!</definedName>
    <definedName name="BExGOB25QJMQCQE76MRW9X58OIOO" localSheetId="8" hidden="1">#REF!</definedName>
    <definedName name="BExGOB25QJMQCQE76MRW9X58OIOO" localSheetId="9" hidden="1">#REF!</definedName>
    <definedName name="BExGOB25QJMQCQE76MRW9X58OIOO" localSheetId="10" hidden="1">#REF!</definedName>
    <definedName name="BExGOB25QJMQCQE76MRW9X58OIOO" localSheetId="11" hidden="1">#REF!</definedName>
    <definedName name="BExGOB25QJMQCQE76MRW9X58OIOO" localSheetId="12" hidden="1">#REF!</definedName>
    <definedName name="BExGOB25QJMQCQE76MRW9X58OIOO" localSheetId="13" hidden="1">#REF!</definedName>
    <definedName name="BExGOB25QJMQCQE76MRW9X58OIOO" localSheetId="17" hidden="1">#REF!</definedName>
    <definedName name="BExGOB25QJMQCQE76MRW9X58OIOO" localSheetId="16" hidden="1">#REF!</definedName>
    <definedName name="BExGOB25QJMQCQE76MRW9X58OIOO" hidden="1">#REF!</definedName>
    <definedName name="BExGODAZKJ9EXMQZNQR5YDBSS525" localSheetId="19" hidden="1">#REF!</definedName>
    <definedName name="BExGODAZKJ9EXMQZNQR5YDBSS525" localSheetId="27" hidden="1">#REF!</definedName>
    <definedName name="BExGODAZKJ9EXMQZNQR5YDBSS525" localSheetId="18" hidden="1">#REF!</definedName>
    <definedName name="BExGODAZKJ9EXMQZNQR5YDBSS525" localSheetId="30" hidden="1">#REF!</definedName>
    <definedName name="BExGODAZKJ9EXMQZNQR5YDBSS525" localSheetId="4" hidden="1">#REF!</definedName>
    <definedName name="BExGODAZKJ9EXMQZNQR5YDBSS525" localSheetId="14" hidden="1">#REF!</definedName>
    <definedName name="BExGODAZKJ9EXMQZNQR5YDBSS525" localSheetId="6" hidden="1">#REF!</definedName>
    <definedName name="BExGODAZKJ9EXMQZNQR5YDBSS525" localSheetId="7" hidden="1">#REF!</definedName>
    <definedName name="BExGODAZKJ9EXMQZNQR5YDBSS525" localSheetId="8" hidden="1">#REF!</definedName>
    <definedName name="BExGODAZKJ9EXMQZNQR5YDBSS525" localSheetId="9" hidden="1">#REF!</definedName>
    <definedName name="BExGODAZKJ9EXMQZNQR5YDBSS525" localSheetId="10" hidden="1">#REF!</definedName>
    <definedName name="BExGODAZKJ9EXMQZNQR5YDBSS525" localSheetId="11" hidden="1">#REF!</definedName>
    <definedName name="BExGODAZKJ9EXMQZNQR5YDBSS525" localSheetId="12" hidden="1">#REF!</definedName>
    <definedName name="BExGODAZKJ9EXMQZNQR5YDBSS525" localSheetId="13" hidden="1">#REF!</definedName>
    <definedName name="BExGODAZKJ9EXMQZNQR5YDBSS525" localSheetId="17" hidden="1">#REF!</definedName>
    <definedName name="BExGODAZKJ9EXMQZNQR5YDBSS525" localSheetId="16" hidden="1">#REF!</definedName>
    <definedName name="BExGODAZKJ9EXMQZNQR5YDBSS525" hidden="1">#REF!</definedName>
    <definedName name="BExGODR8ZSMUC11I56QHSZ686XV5" localSheetId="19" hidden="1">#REF!</definedName>
    <definedName name="BExGODR8ZSMUC11I56QHSZ686XV5" localSheetId="27" hidden="1">#REF!</definedName>
    <definedName name="BExGODR8ZSMUC11I56QHSZ686XV5" localSheetId="18" hidden="1">#REF!</definedName>
    <definedName name="BExGODR8ZSMUC11I56QHSZ686XV5" localSheetId="30" hidden="1">#REF!</definedName>
    <definedName name="BExGODR8ZSMUC11I56QHSZ686XV5" localSheetId="4" hidden="1">#REF!</definedName>
    <definedName name="BExGODR8ZSMUC11I56QHSZ686XV5" localSheetId="14" hidden="1">#REF!</definedName>
    <definedName name="BExGODR8ZSMUC11I56QHSZ686XV5" localSheetId="6" hidden="1">#REF!</definedName>
    <definedName name="BExGODR8ZSMUC11I56QHSZ686XV5" localSheetId="7" hidden="1">#REF!</definedName>
    <definedName name="BExGODR8ZSMUC11I56QHSZ686XV5" localSheetId="8" hidden="1">#REF!</definedName>
    <definedName name="BExGODR8ZSMUC11I56QHSZ686XV5" localSheetId="9" hidden="1">#REF!</definedName>
    <definedName name="BExGODR8ZSMUC11I56QHSZ686XV5" localSheetId="10" hidden="1">#REF!</definedName>
    <definedName name="BExGODR8ZSMUC11I56QHSZ686XV5" localSheetId="11" hidden="1">#REF!</definedName>
    <definedName name="BExGODR8ZSMUC11I56QHSZ686XV5" localSheetId="12" hidden="1">#REF!</definedName>
    <definedName name="BExGODR8ZSMUC11I56QHSZ686XV5" localSheetId="13" hidden="1">#REF!</definedName>
    <definedName name="BExGODR8ZSMUC11I56QHSZ686XV5" localSheetId="17" hidden="1">#REF!</definedName>
    <definedName name="BExGODR8ZSMUC11I56QHSZ686XV5" localSheetId="16" hidden="1">#REF!</definedName>
    <definedName name="BExGODR8ZSMUC11I56QHSZ686XV5" hidden="1">#REF!</definedName>
    <definedName name="BExGOXJDHUDPDT8I8IVGVW9J0R5Q" localSheetId="19" hidden="1">#REF!</definedName>
    <definedName name="BExGOXJDHUDPDT8I8IVGVW9J0R5Q" localSheetId="27" hidden="1">#REF!</definedName>
    <definedName name="BExGOXJDHUDPDT8I8IVGVW9J0R5Q" localSheetId="18" hidden="1">#REF!</definedName>
    <definedName name="BExGOXJDHUDPDT8I8IVGVW9J0R5Q" localSheetId="30" hidden="1">#REF!</definedName>
    <definedName name="BExGOXJDHUDPDT8I8IVGVW9J0R5Q" localSheetId="4" hidden="1">#REF!</definedName>
    <definedName name="BExGOXJDHUDPDT8I8IVGVW9J0R5Q" localSheetId="14" hidden="1">#REF!</definedName>
    <definedName name="BExGOXJDHUDPDT8I8IVGVW9J0R5Q" localSheetId="6" hidden="1">#REF!</definedName>
    <definedName name="BExGOXJDHUDPDT8I8IVGVW9J0R5Q" localSheetId="7" hidden="1">#REF!</definedName>
    <definedName name="BExGOXJDHUDPDT8I8IVGVW9J0R5Q" localSheetId="8" hidden="1">#REF!</definedName>
    <definedName name="BExGOXJDHUDPDT8I8IVGVW9J0R5Q" localSheetId="9" hidden="1">#REF!</definedName>
    <definedName name="BExGOXJDHUDPDT8I8IVGVW9J0R5Q" localSheetId="10" hidden="1">#REF!</definedName>
    <definedName name="BExGOXJDHUDPDT8I8IVGVW9J0R5Q" localSheetId="11" hidden="1">#REF!</definedName>
    <definedName name="BExGOXJDHUDPDT8I8IVGVW9J0R5Q" localSheetId="12" hidden="1">#REF!</definedName>
    <definedName name="BExGOXJDHUDPDT8I8IVGVW9J0R5Q" localSheetId="13" hidden="1">#REF!</definedName>
    <definedName name="BExGOXJDHUDPDT8I8IVGVW9J0R5Q" localSheetId="17" hidden="1">#REF!</definedName>
    <definedName name="BExGOXJDHUDPDT8I8IVGVW9J0R5Q" localSheetId="16" hidden="1">#REF!</definedName>
    <definedName name="BExGOXJDHUDPDT8I8IVGVW9J0R5Q" hidden="1">#REF!</definedName>
    <definedName name="BExGPAPYI1N5W3IH8H485BHSVOY3" localSheetId="19" hidden="1">#REF!</definedName>
    <definedName name="BExGPAPYI1N5W3IH8H485BHSVOY3" localSheetId="27" hidden="1">#REF!</definedName>
    <definedName name="BExGPAPYI1N5W3IH8H485BHSVOY3" localSheetId="18" hidden="1">#REF!</definedName>
    <definedName name="BExGPAPYI1N5W3IH8H485BHSVOY3" localSheetId="30" hidden="1">#REF!</definedName>
    <definedName name="BExGPAPYI1N5W3IH8H485BHSVOY3" localSheetId="4" hidden="1">#REF!</definedName>
    <definedName name="BExGPAPYI1N5W3IH8H485BHSVOY3" localSheetId="14" hidden="1">#REF!</definedName>
    <definedName name="BExGPAPYI1N5W3IH8H485BHSVOY3" localSheetId="6" hidden="1">#REF!</definedName>
    <definedName name="BExGPAPYI1N5W3IH8H485BHSVOY3" localSheetId="7" hidden="1">#REF!</definedName>
    <definedName name="BExGPAPYI1N5W3IH8H485BHSVOY3" localSheetId="8" hidden="1">#REF!</definedName>
    <definedName name="BExGPAPYI1N5W3IH8H485BHSVOY3" localSheetId="9" hidden="1">#REF!</definedName>
    <definedName name="BExGPAPYI1N5W3IH8H485BHSVOY3" localSheetId="10" hidden="1">#REF!</definedName>
    <definedName name="BExGPAPYI1N5W3IH8H485BHSVOY3" localSheetId="11" hidden="1">#REF!</definedName>
    <definedName name="BExGPAPYI1N5W3IH8H485BHSVOY3" localSheetId="12" hidden="1">#REF!</definedName>
    <definedName name="BExGPAPYI1N5W3IH8H485BHSVOY3" localSheetId="13" hidden="1">#REF!</definedName>
    <definedName name="BExGPAPYI1N5W3IH8H485BHSVOY3" localSheetId="17" hidden="1">#REF!</definedName>
    <definedName name="BExGPAPYI1N5W3IH8H485BHSVOY3" localSheetId="16" hidden="1">#REF!</definedName>
    <definedName name="BExGPAPYI1N5W3IH8H485BHSVOY3" hidden="1">#REF!</definedName>
    <definedName name="BExGPFO3GOKYO2922Y91GMQRCMOA" localSheetId="19" hidden="1">#REF!</definedName>
    <definedName name="BExGPFO3GOKYO2922Y91GMQRCMOA" localSheetId="27" hidden="1">#REF!</definedName>
    <definedName name="BExGPFO3GOKYO2922Y91GMQRCMOA" localSheetId="18" hidden="1">#REF!</definedName>
    <definedName name="BExGPFO3GOKYO2922Y91GMQRCMOA" localSheetId="30" hidden="1">#REF!</definedName>
    <definedName name="BExGPFO3GOKYO2922Y91GMQRCMOA" localSheetId="4" hidden="1">#REF!</definedName>
    <definedName name="BExGPFO3GOKYO2922Y91GMQRCMOA" localSheetId="14" hidden="1">#REF!</definedName>
    <definedName name="BExGPFO3GOKYO2922Y91GMQRCMOA" localSheetId="6" hidden="1">#REF!</definedName>
    <definedName name="BExGPFO3GOKYO2922Y91GMQRCMOA" localSheetId="7" hidden="1">#REF!</definedName>
    <definedName name="BExGPFO3GOKYO2922Y91GMQRCMOA" localSheetId="8" hidden="1">#REF!</definedName>
    <definedName name="BExGPFO3GOKYO2922Y91GMQRCMOA" localSheetId="9" hidden="1">#REF!</definedName>
    <definedName name="BExGPFO3GOKYO2922Y91GMQRCMOA" localSheetId="10" hidden="1">#REF!</definedName>
    <definedName name="BExGPFO3GOKYO2922Y91GMQRCMOA" localSheetId="11" hidden="1">#REF!</definedName>
    <definedName name="BExGPFO3GOKYO2922Y91GMQRCMOA" localSheetId="12" hidden="1">#REF!</definedName>
    <definedName name="BExGPFO3GOKYO2922Y91GMQRCMOA" localSheetId="13" hidden="1">#REF!</definedName>
    <definedName name="BExGPFO3GOKYO2922Y91GMQRCMOA" localSheetId="17" hidden="1">#REF!</definedName>
    <definedName name="BExGPFO3GOKYO2922Y91GMQRCMOA" localSheetId="16" hidden="1">#REF!</definedName>
    <definedName name="BExGPFO3GOKYO2922Y91GMQRCMOA" hidden="1">#REF!</definedName>
    <definedName name="BExGPHGT5KDOCMV2EFS4OVKTWBRD" localSheetId="19" hidden="1">#REF!</definedName>
    <definedName name="BExGPHGT5KDOCMV2EFS4OVKTWBRD" localSheetId="27" hidden="1">#REF!</definedName>
    <definedName name="BExGPHGT5KDOCMV2EFS4OVKTWBRD" localSheetId="18" hidden="1">#REF!</definedName>
    <definedName name="BExGPHGT5KDOCMV2EFS4OVKTWBRD" localSheetId="30" hidden="1">#REF!</definedName>
    <definedName name="BExGPHGT5KDOCMV2EFS4OVKTWBRD" localSheetId="4" hidden="1">#REF!</definedName>
    <definedName name="BExGPHGT5KDOCMV2EFS4OVKTWBRD" localSheetId="14" hidden="1">#REF!</definedName>
    <definedName name="BExGPHGT5KDOCMV2EFS4OVKTWBRD" localSheetId="6" hidden="1">#REF!</definedName>
    <definedName name="BExGPHGT5KDOCMV2EFS4OVKTWBRD" localSheetId="7" hidden="1">#REF!</definedName>
    <definedName name="BExGPHGT5KDOCMV2EFS4OVKTWBRD" localSheetId="8" hidden="1">#REF!</definedName>
    <definedName name="BExGPHGT5KDOCMV2EFS4OVKTWBRD" localSheetId="9" hidden="1">#REF!</definedName>
    <definedName name="BExGPHGT5KDOCMV2EFS4OVKTWBRD" localSheetId="10" hidden="1">#REF!</definedName>
    <definedName name="BExGPHGT5KDOCMV2EFS4OVKTWBRD" localSheetId="11" hidden="1">#REF!</definedName>
    <definedName name="BExGPHGT5KDOCMV2EFS4OVKTWBRD" localSheetId="12" hidden="1">#REF!</definedName>
    <definedName name="BExGPHGT5KDOCMV2EFS4OVKTWBRD" localSheetId="13" hidden="1">#REF!</definedName>
    <definedName name="BExGPHGT5KDOCMV2EFS4OVKTWBRD" localSheetId="17" hidden="1">#REF!</definedName>
    <definedName name="BExGPHGT5KDOCMV2EFS4OVKTWBRD" localSheetId="16" hidden="1">#REF!</definedName>
    <definedName name="BExGPHGT5KDOCMV2EFS4OVKTWBRD" hidden="1">#REF!</definedName>
    <definedName name="BExGPID72Y4Y619LWASUQZKZHJNC" localSheetId="19" hidden="1">#REF!</definedName>
    <definedName name="BExGPID72Y4Y619LWASUQZKZHJNC" localSheetId="27" hidden="1">#REF!</definedName>
    <definedName name="BExGPID72Y4Y619LWASUQZKZHJNC" localSheetId="18" hidden="1">#REF!</definedName>
    <definedName name="BExGPID72Y4Y619LWASUQZKZHJNC" localSheetId="30" hidden="1">#REF!</definedName>
    <definedName name="BExGPID72Y4Y619LWASUQZKZHJNC" localSheetId="4" hidden="1">#REF!</definedName>
    <definedName name="BExGPID72Y4Y619LWASUQZKZHJNC" localSheetId="14" hidden="1">#REF!</definedName>
    <definedName name="BExGPID72Y4Y619LWASUQZKZHJNC" localSheetId="6" hidden="1">#REF!</definedName>
    <definedName name="BExGPID72Y4Y619LWASUQZKZHJNC" localSheetId="7" hidden="1">#REF!</definedName>
    <definedName name="BExGPID72Y4Y619LWASUQZKZHJNC" localSheetId="8" hidden="1">#REF!</definedName>
    <definedName name="BExGPID72Y4Y619LWASUQZKZHJNC" localSheetId="9" hidden="1">#REF!</definedName>
    <definedName name="BExGPID72Y4Y619LWASUQZKZHJNC" localSheetId="10" hidden="1">#REF!</definedName>
    <definedName name="BExGPID72Y4Y619LWASUQZKZHJNC" localSheetId="11" hidden="1">#REF!</definedName>
    <definedName name="BExGPID72Y4Y619LWASUQZKZHJNC" localSheetId="12" hidden="1">#REF!</definedName>
    <definedName name="BExGPID72Y4Y619LWASUQZKZHJNC" localSheetId="13" hidden="1">#REF!</definedName>
    <definedName name="BExGPID72Y4Y619LWASUQZKZHJNC" localSheetId="17" hidden="1">#REF!</definedName>
    <definedName name="BExGPID72Y4Y619LWASUQZKZHJNC" localSheetId="16" hidden="1">#REF!</definedName>
    <definedName name="BExGPID72Y4Y619LWASUQZKZHJNC" hidden="1">#REF!</definedName>
    <definedName name="BExGPPENQIANVGLVQJ77DK5JPRTB" localSheetId="19" hidden="1">#REF!</definedName>
    <definedName name="BExGPPENQIANVGLVQJ77DK5JPRTB" localSheetId="27" hidden="1">#REF!</definedName>
    <definedName name="BExGPPENQIANVGLVQJ77DK5JPRTB" localSheetId="18" hidden="1">#REF!</definedName>
    <definedName name="BExGPPENQIANVGLVQJ77DK5JPRTB" localSheetId="30" hidden="1">#REF!</definedName>
    <definedName name="BExGPPENQIANVGLVQJ77DK5JPRTB" localSheetId="4" hidden="1">#REF!</definedName>
    <definedName name="BExGPPENQIANVGLVQJ77DK5JPRTB" localSheetId="14" hidden="1">#REF!</definedName>
    <definedName name="BExGPPENQIANVGLVQJ77DK5JPRTB" localSheetId="6" hidden="1">#REF!</definedName>
    <definedName name="BExGPPENQIANVGLVQJ77DK5JPRTB" localSheetId="7" hidden="1">#REF!</definedName>
    <definedName name="BExGPPENQIANVGLVQJ77DK5JPRTB" localSheetId="8" hidden="1">#REF!</definedName>
    <definedName name="BExGPPENQIANVGLVQJ77DK5JPRTB" localSheetId="9" hidden="1">#REF!</definedName>
    <definedName name="BExGPPENQIANVGLVQJ77DK5JPRTB" localSheetId="10" hidden="1">#REF!</definedName>
    <definedName name="BExGPPENQIANVGLVQJ77DK5JPRTB" localSheetId="11" hidden="1">#REF!</definedName>
    <definedName name="BExGPPENQIANVGLVQJ77DK5JPRTB" localSheetId="12" hidden="1">#REF!</definedName>
    <definedName name="BExGPPENQIANVGLVQJ77DK5JPRTB" localSheetId="13" hidden="1">#REF!</definedName>
    <definedName name="BExGPPENQIANVGLVQJ77DK5JPRTB" localSheetId="17" hidden="1">#REF!</definedName>
    <definedName name="BExGPPENQIANVGLVQJ77DK5JPRTB" localSheetId="16" hidden="1">#REF!</definedName>
    <definedName name="BExGPPENQIANVGLVQJ77DK5JPRTB" hidden="1">#REF!</definedName>
    <definedName name="BExGPSUUG7TL5F5PTYU6G4HPJV1B" localSheetId="19" hidden="1">#REF!</definedName>
    <definedName name="BExGPSUUG7TL5F5PTYU6G4HPJV1B" localSheetId="27" hidden="1">#REF!</definedName>
    <definedName name="BExGPSUUG7TL5F5PTYU6G4HPJV1B" localSheetId="18" hidden="1">#REF!</definedName>
    <definedName name="BExGPSUUG7TL5F5PTYU6G4HPJV1B" localSheetId="30" hidden="1">#REF!</definedName>
    <definedName name="BExGPSUUG7TL5F5PTYU6G4HPJV1B" localSheetId="4" hidden="1">#REF!</definedName>
    <definedName name="BExGPSUUG7TL5F5PTYU6G4HPJV1B" localSheetId="14" hidden="1">#REF!</definedName>
    <definedName name="BExGPSUUG7TL5F5PTYU6G4HPJV1B" localSheetId="6" hidden="1">#REF!</definedName>
    <definedName name="BExGPSUUG7TL5F5PTYU6G4HPJV1B" localSheetId="7" hidden="1">#REF!</definedName>
    <definedName name="BExGPSUUG7TL5F5PTYU6G4HPJV1B" localSheetId="8" hidden="1">#REF!</definedName>
    <definedName name="BExGPSUUG7TL5F5PTYU6G4HPJV1B" localSheetId="9" hidden="1">#REF!</definedName>
    <definedName name="BExGPSUUG7TL5F5PTYU6G4HPJV1B" localSheetId="10" hidden="1">#REF!</definedName>
    <definedName name="BExGPSUUG7TL5F5PTYU6G4HPJV1B" localSheetId="11" hidden="1">#REF!</definedName>
    <definedName name="BExGPSUUG7TL5F5PTYU6G4HPJV1B" localSheetId="12" hidden="1">#REF!</definedName>
    <definedName name="BExGPSUUG7TL5F5PTYU6G4HPJV1B" localSheetId="13" hidden="1">#REF!</definedName>
    <definedName name="BExGPSUUG7TL5F5PTYU6G4HPJV1B" localSheetId="17" hidden="1">#REF!</definedName>
    <definedName name="BExGPSUUG7TL5F5PTYU6G4HPJV1B" localSheetId="16" hidden="1">#REF!</definedName>
    <definedName name="BExGPSUUG7TL5F5PTYU6G4HPJV1B" hidden="1">#REF!</definedName>
    <definedName name="BExGQ1E950UYXYWQ84EZEQPWHVYY" localSheetId="19" hidden="1">#REF!</definedName>
    <definedName name="BExGQ1E950UYXYWQ84EZEQPWHVYY" localSheetId="27" hidden="1">#REF!</definedName>
    <definedName name="BExGQ1E950UYXYWQ84EZEQPWHVYY" localSheetId="18" hidden="1">#REF!</definedName>
    <definedName name="BExGQ1E950UYXYWQ84EZEQPWHVYY" localSheetId="30" hidden="1">#REF!</definedName>
    <definedName name="BExGQ1E950UYXYWQ84EZEQPWHVYY" localSheetId="4" hidden="1">#REF!</definedName>
    <definedName name="BExGQ1E950UYXYWQ84EZEQPWHVYY" localSheetId="14" hidden="1">#REF!</definedName>
    <definedName name="BExGQ1E950UYXYWQ84EZEQPWHVYY" localSheetId="6" hidden="1">#REF!</definedName>
    <definedName name="BExGQ1E950UYXYWQ84EZEQPWHVYY" localSheetId="7" hidden="1">#REF!</definedName>
    <definedName name="BExGQ1E950UYXYWQ84EZEQPWHVYY" localSheetId="8" hidden="1">#REF!</definedName>
    <definedName name="BExGQ1E950UYXYWQ84EZEQPWHVYY" localSheetId="9" hidden="1">#REF!</definedName>
    <definedName name="BExGQ1E950UYXYWQ84EZEQPWHVYY" localSheetId="10" hidden="1">#REF!</definedName>
    <definedName name="BExGQ1E950UYXYWQ84EZEQPWHVYY" localSheetId="11" hidden="1">#REF!</definedName>
    <definedName name="BExGQ1E950UYXYWQ84EZEQPWHVYY" localSheetId="12" hidden="1">#REF!</definedName>
    <definedName name="BExGQ1E950UYXYWQ84EZEQPWHVYY" localSheetId="13" hidden="1">#REF!</definedName>
    <definedName name="BExGQ1E950UYXYWQ84EZEQPWHVYY" localSheetId="17" hidden="1">#REF!</definedName>
    <definedName name="BExGQ1E950UYXYWQ84EZEQPWHVYY" localSheetId="16" hidden="1">#REF!</definedName>
    <definedName name="BExGQ1E950UYXYWQ84EZEQPWHVYY" hidden="1">#REF!</definedName>
    <definedName name="BExGQ1ZU4967P72AHF4V1D0FOL5C" localSheetId="19" hidden="1">#REF!</definedName>
    <definedName name="BExGQ1ZU4967P72AHF4V1D0FOL5C" localSheetId="27" hidden="1">#REF!</definedName>
    <definedName name="BExGQ1ZU4967P72AHF4V1D0FOL5C" localSheetId="18" hidden="1">#REF!</definedName>
    <definedName name="BExGQ1ZU4967P72AHF4V1D0FOL5C" localSheetId="30" hidden="1">#REF!</definedName>
    <definedName name="BExGQ1ZU4967P72AHF4V1D0FOL5C" localSheetId="4" hidden="1">#REF!</definedName>
    <definedName name="BExGQ1ZU4967P72AHF4V1D0FOL5C" localSheetId="14" hidden="1">#REF!</definedName>
    <definedName name="BExGQ1ZU4967P72AHF4V1D0FOL5C" localSheetId="6" hidden="1">#REF!</definedName>
    <definedName name="BExGQ1ZU4967P72AHF4V1D0FOL5C" localSheetId="7" hidden="1">#REF!</definedName>
    <definedName name="BExGQ1ZU4967P72AHF4V1D0FOL5C" localSheetId="8" hidden="1">#REF!</definedName>
    <definedName name="BExGQ1ZU4967P72AHF4V1D0FOL5C" localSheetId="9" hidden="1">#REF!</definedName>
    <definedName name="BExGQ1ZU4967P72AHF4V1D0FOL5C" localSheetId="10" hidden="1">#REF!</definedName>
    <definedName name="BExGQ1ZU4967P72AHF4V1D0FOL5C" localSheetId="11" hidden="1">#REF!</definedName>
    <definedName name="BExGQ1ZU4967P72AHF4V1D0FOL5C" localSheetId="12" hidden="1">#REF!</definedName>
    <definedName name="BExGQ1ZU4967P72AHF4V1D0FOL5C" localSheetId="13" hidden="1">#REF!</definedName>
    <definedName name="BExGQ1ZU4967P72AHF4V1D0FOL5C" localSheetId="17" hidden="1">#REF!</definedName>
    <definedName name="BExGQ1ZU4967P72AHF4V1D0FOL5C" localSheetId="16" hidden="1">#REF!</definedName>
    <definedName name="BExGQ1ZU4967P72AHF4V1D0FOL5C" hidden="1">#REF!</definedName>
    <definedName name="BExGQ36ZOMR9GV8T05M605MMOY3Y" localSheetId="19" hidden="1">#REF!</definedName>
    <definedName name="BExGQ36ZOMR9GV8T05M605MMOY3Y" localSheetId="27" hidden="1">#REF!</definedName>
    <definedName name="BExGQ36ZOMR9GV8T05M605MMOY3Y" localSheetId="18" hidden="1">#REF!</definedName>
    <definedName name="BExGQ36ZOMR9GV8T05M605MMOY3Y" localSheetId="30" hidden="1">#REF!</definedName>
    <definedName name="BExGQ36ZOMR9GV8T05M605MMOY3Y" localSheetId="4" hidden="1">#REF!</definedName>
    <definedName name="BExGQ36ZOMR9GV8T05M605MMOY3Y" localSheetId="14" hidden="1">#REF!</definedName>
    <definedName name="BExGQ36ZOMR9GV8T05M605MMOY3Y" localSheetId="6" hidden="1">#REF!</definedName>
    <definedName name="BExGQ36ZOMR9GV8T05M605MMOY3Y" localSheetId="7" hidden="1">#REF!</definedName>
    <definedName name="BExGQ36ZOMR9GV8T05M605MMOY3Y" localSheetId="8" hidden="1">#REF!</definedName>
    <definedName name="BExGQ36ZOMR9GV8T05M605MMOY3Y" localSheetId="9" hidden="1">#REF!</definedName>
    <definedName name="BExGQ36ZOMR9GV8T05M605MMOY3Y" localSheetId="10" hidden="1">#REF!</definedName>
    <definedName name="BExGQ36ZOMR9GV8T05M605MMOY3Y" localSheetId="11" hidden="1">#REF!</definedName>
    <definedName name="BExGQ36ZOMR9GV8T05M605MMOY3Y" localSheetId="12" hidden="1">#REF!</definedName>
    <definedName name="BExGQ36ZOMR9GV8T05M605MMOY3Y" localSheetId="13" hidden="1">#REF!</definedName>
    <definedName name="BExGQ36ZOMR9GV8T05M605MMOY3Y" localSheetId="17" hidden="1">#REF!</definedName>
    <definedName name="BExGQ36ZOMR9GV8T05M605MMOY3Y" localSheetId="16" hidden="1">#REF!</definedName>
    <definedName name="BExGQ36ZOMR9GV8T05M605MMOY3Y" hidden="1">#REF!</definedName>
    <definedName name="BExGQ4ZP0PPMLDNVBUG12W9FFVI9" localSheetId="19" hidden="1">#REF!</definedName>
    <definedName name="BExGQ4ZP0PPMLDNVBUG12W9FFVI9" localSheetId="27" hidden="1">#REF!</definedName>
    <definedName name="BExGQ4ZP0PPMLDNVBUG12W9FFVI9" localSheetId="18" hidden="1">#REF!</definedName>
    <definedName name="BExGQ4ZP0PPMLDNVBUG12W9FFVI9" localSheetId="30" hidden="1">#REF!</definedName>
    <definedName name="BExGQ4ZP0PPMLDNVBUG12W9FFVI9" localSheetId="4" hidden="1">#REF!</definedName>
    <definedName name="BExGQ4ZP0PPMLDNVBUG12W9FFVI9" localSheetId="14" hidden="1">#REF!</definedName>
    <definedName name="BExGQ4ZP0PPMLDNVBUG12W9FFVI9" localSheetId="6" hidden="1">#REF!</definedName>
    <definedName name="BExGQ4ZP0PPMLDNVBUG12W9FFVI9" localSheetId="7" hidden="1">#REF!</definedName>
    <definedName name="BExGQ4ZP0PPMLDNVBUG12W9FFVI9" localSheetId="8" hidden="1">#REF!</definedName>
    <definedName name="BExGQ4ZP0PPMLDNVBUG12W9FFVI9" localSheetId="9" hidden="1">#REF!</definedName>
    <definedName name="BExGQ4ZP0PPMLDNVBUG12W9FFVI9" localSheetId="10" hidden="1">#REF!</definedName>
    <definedName name="BExGQ4ZP0PPMLDNVBUG12W9FFVI9" localSheetId="11" hidden="1">#REF!</definedName>
    <definedName name="BExGQ4ZP0PPMLDNVBUG12W9FFVI9" localSheetId="12" hidden="1">#REF!</definedName>
    <definedName name="BExGQ4ZP0PPMLDNVBUG12W9FFVI9" localSheetId="13" hidden="1">#REF!</definedName>
    <definedName name="BExGQ4ZP0PPMLDNVBUG12W9FFVI9" localSheetId="17" hidden="1">#REF!</definedName>
    <definedName name="BExGQ4ZP0PPMLDNVBUG12W9FFVI9" localSheetId="16" hidden="1">#REF!</definedName>
    <definedName name="BExGQ4ZP0PPMLDNVBUG12W9FFVI9" hidden="1">#REF!</definedName>
    <definedName name="BExGQ61DTJ0SBFMDFBAK3XZ9O0ZO" localSheetId="19" hidden="1">#REF!</definedName>
    <definedName name="BExGQ61DTJ0SBFMDFBAK3XZ9O0ZO" localSheetId="27" hidden="1">#REF!</definedName>
    <definedName name="BExGQ61DTJ0SBFMDFBAK3XZ9O0ZO" localSheetId="18" hidden="1">#REF!</definedName>
    <definedName name="BExGQ61DTJ0SBFMDFBAK3XZ9O0ZO" localSheetId="30" hidden="1">#REF!</definedName>
    <definedName name="BExGQ61DTJ0SBFMDFBAK3XZ9O0ZO" localSheetId="4" hidden="1">#REF!</definedName>
    <definedName name="BExGQ61DTJ0SBFMDFBAK3XZ9O0ZO" localSheetId="14" hidden="1">#REF!</definedName>
    <definedName name="BExGQ61DTJ0SBFMDFBAK3XZ9O0ZO" localSheetId="6" hidden="1">#REF!</definedName>
    <definedName name="BExGQ61DTJ0SBFMDFBAK3XZ9O0ZO" localSheetId="7" hidden="1">#REF!</definedName>
    <definedName name="BExGQ61DTJ0SBFMDFBAK3XZ9O0ZO" localSheetId="8" hidden="1">#REF!</definedName>
    <definedName name="BExGQ61DTJ0SBFMDFBAK3XZ9O0ZO" localSheetId="9" hidden="1">#REF!</definedName>
    <definedName name="BExGQ61DTJ0SBFMDFBAK3XZ9O0ZO" localSheetId="10" hidden="1">#REF!</definedName>
    <definedName name="BExGQ61DTJ0SBFMDFBAK3XZ9O0ZO" localSheetId="11" hidden="1">#REF!</definedName>
    <definedName name="BExGQ61DTJ0SBFMDFBAK3XZ9O0ZO" localSheetId="12" hidden="1">#REF!</definedName>
    <definedName name="BExGQ61DTJ0SBFMDFBAK3XZ9O0ZO" localSheetId="13" hidden="1">#REF!</definedName>
    <definedName name="BExGQ61DTJ0SBFMDFBAK3XZ9O0ZO" localSheetId="17" hidden="1">#REF!</definedName>
    <definedName name="BExGQ61DTJ0SBFMDFBAK3XZ9O0ZO" localSheetId="16" hidden="1">#REF!</definedName>
    <definedName name="BExGQ61DTJ0SBFMDFBAK3XZ9O0ZO" hidden="1">#REF!</definedName>
    <definedName name="BExGQ6SG9XEOD0VMBAR22YPZWSTA" localSheetId="19" hidden="1">#REF!</definedName>
    <definedName name="BExGQ6SG9XEOD0VMBAR22YPZWSTA" localSheetId="27" hidden="1">#REF!</definedName>
    <definedName name="BExGQ6SG9XEOD0VMBAR22YPZWSTA" localSheetId="18" hidden="1">#REF!</definedName>
    <definedName name="BExGQ6SG9XEOD0VMBAR22YPZWSTA" localSheetId="30" hidden="1">#REF!</definedName>
    <definedName name="BExGQ6SG9XEOD0VMBAR22YPZWSTA" localSheetId="4" hidden="1">#REF!</definedName>
    <definedName name="BExGQ6SG9XEOD0VMBAR22YPZWSTA" localSheetId="14" hidden="1">#REF!</definedName>
    <definedName name="BExGQ6SG9XEOD0VMBAR22YPZWSTA" localSheetId="6" hidden="1">#REF!</definedName>
    <definedName name="BExGQ6SG9XEOD0VMBAR22YPZWSTA" localSheetId="7" hidden="1">#REF!</definedName>
    <definedName name="BExGQ6SG9XEOD0VMBAR22YPZWSTA" localSheetId="8" hidden="1">#REF!</definedName>
    <definedName name="BExGQ6SG9XEOD0VMBAR22YPZWSTA" localSheetId="9" hidden="1">#REF!</definedName>
    <definedName name="BExGQ6SG9XEOD0VMBAR22YPZWSTA" localSheetId="10" hidden="1">#REF!</definedName>
    <definedName name="BExGQ6SG9XEOD0VMBAR22YPZWSTA" localSheetId="11" hidden="1">#REF!</definedName>
    <definedName name="BExGQ6SG9XEOD0VMBAR22YPZWSTA" localSheetId="12" hidden="1">#REF!</definedName>
    <definedName name="BExGQ6SG9XEOD0VMBAR22YPZWSTA" localSheetId="13" hidden="1">#REF!</definedName>
    <definedName name="BExGQ6SG9XEOD0VMBAR22YPZWSTA" localSheetId="17" hidden="1">#REF!</definedName>
    <definedName name="BExGQ6SG9XEOD0VMBAR22YPZWSTA" localSheetId="16" hidden="1">#REF!</definedName>
    <definedName name="BExGQ6SG9XEOD0VMBAR22YPZWSTA" hidden="1">#REF!</definedName>
    <definedName name="BExGQ8FQN3FRAGH5H2V74848P5JX" localSheetId="19" hidden="1">#REF!</definedName>
    <definedName name="BExGQ8FQN3FRAGH5H2V74848P5JX" localSheetId="27" hidden="1">#REF!</definedName>
    <definedName name="BExGQ8FQN3FRAGH5H2V74848P5JX" localSheetId="18" hidden="1">#REF!</definedName>
    <definedName name="BExGQ8FQN3FRAGH5H2V74848P5JX" localSheetId="30" hidden="1">#REF!</definedName>
    <definedName name="BExGQ8FQN3FRAGH5H2V74848P5JX" localSheetId="4" hidden="1">#REF!</definedName>
    <definedName name="BExGQ8FQN3FRAGH5H2V74848P5JX" localSheetId="14" hidden="1">#REF!</definedName>
    <definedName name="BExGQ8FQN3FRAGH5H2V74848P5JX" localSheetId="6" hidden="1">#REF!</definedName>
    <definedName name="BExGQ8FQN3FRAGH5H2V74848P5JX" localSheetId="7" hidden="1">#REF!</definedName>
    <definedName name="BExGQ8FQN3FRAGH5H2V74848P5JX" localSheetId="8" hidden="1">#REF!</definedName>
    <definedName name="BExGQ8FQN3FRAGH5H2V74848P5JX" localSheetId="9" hidden="1">#REF!</definedName>
    <definedName name="BExGQ8FQN3FRAGH5H2V74848P5JX" localSheetId="10" hidden="1">#REF!</definedName>
    <definedName name="BExGQ8FQN3FRAGH5H2V74848P5JX" localSheetId="11" hidden="1">#REF!</definedName>
    <definedName name="BExGQ8FQN3FRAGH5H2V74848P5JX" localSheetId="12" hidden="1">#REF!</definedName>
    <definedName name="BExGQ8FQN3FRAGH5H2V74848P5JX" localSheetId="13" hidden="1">#REF!</definedName>
    <definedName name="BExGQ8FQN3FRAGH5H2V74848P5JX" localSheetId="17" hidden="1">#REF!</definedName>
    <definedName name="BExGQ8FQN3FRAGH5H2V74848P5JX" localSheetId="16" hidden="1">#REF!</definedName>
    <definedName name="BExGQ8FQN3FRAGH5H2V74848P5JX" hidden="1">#REF!</definedName>
    <definedName name="BExGQGJ1A7LNZUS8QSMOG8UNGLMK" localSheetId="19" hidden="1">#REF!</definedName>
    <definedName name="BExGQGJ1A7LNZUS8QSMOG8UNGLMK" localSheetId="27" hidden="1">#REF!</definedName>
    <definedName name="BExGQGJ1A7LNZUS8QSMOG8UNGLMK" localSheetId="18" hidden="1">#REF!</definedName>
    <definedName name="BExGQGJ1A7LNZUS8QSMOG8UNGLMK" localSheetId="30" hidden="1">#REF!</definedName>
    <definedName name="BExGQGJ1A7LNZUS8QSMOG8UNGLMK" localSheetId="4" hidden="1">#REF!</definedName>
    <definedName name="BExGQGJ1A7LNZUS8QSMOG8UNGLMK" localSheetId="14" hidden="1">#REF!</definedName>
    <definedName name="BExGQGJ1A7LNZUS8QSMOG8UNGLMK" localSheetId="6" hidden="1">#REF!</definedName>
    <definedName name="BExGQGJ1A7LNZUS8QSMOG8UNGLMK" localSheetId="7" hidden="1">#REF!</definedName>
    <definedName name="BExGQGJ1A7LNZUS8QSMOG8UNGLMK" localSheetId="8" hidden="1">#REF!</definedName>
    <definedName name="BExGQGJ1A7LNZUS8QSMOG8UNGLMK" localSheetId="9" hidden="1">#REF!</definedName>
    <definedName name="BExGQGJ1A7LNZUS8QSMOG8UNGLMK" localSheetId="10" hidden="1">#REF!</definedName>
    <definedName name="BExGQGJ1A7LNZUS8QSMOG8UNGLMK" localSheetId="11" hidden="1">#REF!</definedName>
    <definedName name="BExGQGJ1A7LNZUS8QSMOG8UNGLMK" localSheetId="12" hidden="1">#REF!</definedName>
    <definedName name="BExGQGJ1A7LNZUS8QSMOG8UNGLMK" localSheetId="13" hidden="1">#REF!</definedName>
    <definedName name="BExGQGJ1A7LNZUS8QSMOG8UNGLMK" localSheetId="17" hidden="1">#REF!</definedName>
    <definedName name="BExGQGJ1A7LNZUS8QSMOG8UNGLMK" localSheetId="16" hidden="1">#REF!</definedName>
    <definedName name="BExGQGJ1A7LNZUS8QSMOG8UNGLMK" hidden="1">#REF!</definedName>
    <definedName name="BExGQLBNZ35IK2VK33HJUAE4ADX2" localSheetId="19" hidden="1">#REF!</definedName>
    <definedName name="BExGQLBNZ35IK2VK33HJUAE4ADX2" localSheetId="27" hidden="1">#REF!</definedName>
    <definedName name="BExGQLBNZ35IK2VK33HJUAE4ADX2" localSheetId="18" hidden="1">#REF!</definedName>
    <definedName name="BExGQLBNZ35IK2VK33HJUAE4ADX2" localSheetId="30" hidden="1">#REF!</definedName>
    <definedName name="BExGQLBNZ35IK2VK33HJUAE4ADX2" localSheetId="4" hidden="1">#REF!</definedName>
    <definedName name="BExGQLBNZ35IK2VK33HJUAE4ADX2" localSheetId="14" hidden="1">#REF!</definedName>
    <definedName name="BExGQLBNZ35IK2VK33HJUAE4ADX2" localSheetId="6" hidden="1">#REF!</definedName>
    <definedName name="BExGQLBNZ35IK2VK33HJUAE4ADX2" localSheetId="7" hidden="1">#REF!</definedName>
    <definedName name="BExGQLBNZ35IK2VK33HJUAE4ADX2" localSheetId="8" hidden="1">#REF!</definedName>
    <definedName name="BExGQLBNZ35IK2VK33HJUAE4ADX2" localSheetId="9" hidden="1">#REF!</definedName>
    <definedName name="BExGQLBNZ35IK2VK33HJUAE4ADX2" localSheetId="10" hidden="1">#REF!</definedName>
    <definedName name="BExGQLBNZ35IK2VK33HJUAE4ADX2" localSheetId="11" hidden="1">#REF!</definedName>
    <definedName name="BExGQLBNZ35IK2VK33HJUAE4ADX2" localSheetId="12" hidden="1">#REF!</definedName>
    <definedName name="BExGQLBNZ35IK2VK33HJUAE4ADX2" localSheetId="13" hidden="1">#REF!</definedName>
    <definedName name="BExGQLBNZ35IK2VK33HJUAE4ADX2" localSheetId="17" hidden="1">#REF!</definedName>
    <definedName name="BExGQLBNZ35IK2VK33HJUAE4ADX2" localSheetId="16" hidden="1">#REF!</definedName>
    <definedName name="BExGQLBNZ35IK2VK33HJUAE4ADX2" hidden="1">#REF!</definedName>
    <definedName name="BExGQPO7ENFEQC0NC6MC9OZR2LHY" localSheetId="19" hidden="1">#REF!</definedName>
    <definedName name="BExGQPO7ENFEQC0NC6MC9OZR2LHY" localSheetId="27" hidden="1">#REF!</definedName>
    <definedName name="BExGQPO7ENFEQC0NC6MC9OZR2LHY" localSheetId="18" hidden="1">#REF!</definedName>
    <definedName name="BExGQPO7ENFEQC0NC6MC9OZR2LHY" localSheetId="30" hidden="1">#REF!</definedName>
    <definedName name="BExGQPO7ENFEQC0NC6MC9OZR2LHY" localSheetId="4" hidden="1">#REF!</definedName>
    <definedName name="BExGQPO7ENFEQC0NC6MC9OZR2LHY" localSheetId="14" hidden="1">#REF!</definedName>
    <definedName name="BExGQPO7ENFEQC0NC6MC9OZR2LHY" localSheetId="6" hidden="1">#REF!</definedName>
    <definedName name="BExGQPO7ENFEQC0NC6MC9OZR2LHY" localSheetId="7" hidden="1">#REF!</definedName>
    <definedName name="BExGQPO7ENFEQC0NC6MC9OZR2LHY" localSheetId="8" hidden="1">#REF!</definedName>
    <definedName name="BExGQPO7ENFEQC0NC6MC9OZR2LHY" localSheetId="9" hidden="1">#REF!</definedName>
    <definedName name="BExGQPO7ENFEQC0NC6MC9OZR2LHY" localSheetId="10" hidden="1">#REF!</definedName>
    <definedName name="BExGQPO7ENFEQC0NC6MC9OZR2LHY" localSheetId="11" hidden="1">#REF!</definedName>
    <definedName name="BExGQPO7ENFEQC0NC6MC9OZR2LHY" localSheetId="12" hidden="1">#REF!</definedName>
    <definedName name="BExGQPO7ENFEQC0NC6MC9OZR2LHY" localSheetId="13" hidden="1">#REF!</definedName>
    <definedName name="BExGQPO7ENFEQC0NC6MC9OZR2LHY" localSheetId="17" hidden="1">#REF!</definedName>
    <definedName name="BExGQPO7ENFEQC0NC6MC9OZR2LHY" localSheetId="16" hidden="1">#REF!</definedName>
    <definedName name="BExGQPO7ENFEQC0NC6MC9OZR2LHY" hidden="1">#REF!</definedName>
    <definedName name="BExGQX0H4EZMXBJTKJJE4ICJWN5O" localSheetId="19" hidden="1">#REF!</definedName>
    <definedName name="BExGQX0H4EZMXBJTKJJE4ICJWN5O" localSheetId="27" hidden="1">#REF!</definedName>
    <definedName name="BExGQX0H4EZMXBJTKJJE4ICJWN5O" localSheetId="18" hidden="1">#REF!</definedName>
    <definedName name="BExGQX0H4EZMXBJTKJJE4ICJWN5O" localSheetId="30" hidden="1">#REF!</definedName>
    <definedName name="BExGQX0H4EZMXBJTKJJE4ICJWN5O" localSheetId="4" hidden="1">#REF!</definedName>
    <definedName name="BExGQX0H4EZMXBJTKJJE4ICJWN5O" localSheetId="14" hidden="1">#REF!</definedName>
    <definedName name="BExGQX0H4EZMXBJTKJJE4ICJWN5O" localSheetId="6" hidden="1">#REF!</definedName>
    <definedName name="BExGQX0H4EZMXBJTKJJE4ICJWN5O" localSheetId="7" hidden="1">#REF!</definedName>
    <definedName name="BExGQX0H4EZMXBJTKJJE4ICJWN5O" localSheetId="8" hidden="1">#REF!</definedName>
    <definedName name="BExGQX0H4EZMXBJTKJJE4ICJWN5O" localSheetId="9" hidden="1">#REF!</definedName>
    <definedName name="BExGQX0H4EZMXBJTKJJE4ICJWN5O" localSheetId="10" hidden="1">#REF!</definedName>
    <definedName name="BExGQX0H4EZMXBJTKJJE4ICJWN5O" localSheetId="11" hidden="1">#REF!</definedName>
    <definedName name="BExGQX0H4EZMXBJTKJJE4ICJWN5O" localSheetId="12" hidden="1">#REF!</definedName>
    <definedName name="BExGQX0H4EZMXBJTKJJE4ICJWN5O" localSheetId="13" hidden="1">#REF!</definedName>
    <definedName name="BExGQX0H4EZMXBJTKJJE4ICJWN5O" localSheetId="17" hidden="1">#REF!</definedName>
    <definedName name="BExGQX0H4EZMXBJTKJJE4ICJWN5O" localSheetId="16" hidden="1">#REF!</definedName>
    <definedName name="BExGQX0H4EZMXBJTKJJE4ICJWN5O" hidden="1">#REF!</definedName>
    <definedName name="BExGR4CW3WRIID17GGX4MI9ZDHFE" localSheetId="19" hidden="1">#REF!</definedName>
    <definedName name="BExGR4CW3WRIID17GGX4MI9ZDHFE" localSheetId="27" hidden="1">#REF!</definedName>
    <definedName name="BExGR4CW3WRIID17GGX4MI9ZDHFE" localSheetId="18" hidden="1">#REF!</definedName>
    <definedName name="BExGR4CW3WRIID17GGX4MI9ZDHFE" localSheetId="30" hidden="1">#REF!</definedName>
    <definedName name="BExGR4CW3WRIID17GGX4MI9ZDHFE" localSheetId="4" hidden="1">#REF!</definedName>
    <definedName name="BExGR4CW3WRIID17GGX4MI9ZDHFE" localSheetId="14" hidden="1">#REF!</definedName>
    <definedName name="BExGR4CW3WRIID17GGX4MI9ZDHFE" localSheetId="6" hidden="1">#REF!</definedName>
    <definedName name="BExGR4CW3WRIID17GGX4MI9ZDHFE" localSheetId="7" hidden="1">#REF!</definedName>
    <definedName name="BExGR4CW3WRIID17GGX4MI9ZDHFE" localSheetId="8" hidden="1">#REF!</definedName>
    <definedName name="BExGR4CW3WRIID17GGX4MI9ZDHFE" localSheetId="9" hidden="1">#REF!</definedName>
    <definedName name="BExGR4CW3WRIID17GGX4MI9ZDHFE" localSheetId="10" hidden="1">#REF!</definedName>
    <definedName name="BExGR4CW3WRIID17GGX4MI9ZDHFE" localSheetId="11" hidden="1">#REF!</definedName>
    <definedName name="BExGR4CW3WRIID17GGX4MI9ZDHFE" localSheetId="12" hidden="1">#REF!</definedName>
    <definedName name="BExGR4CW3WRIID17GGX4MI9ZDHFE" localSheetId="13" hidden="1">#REF!</definedName>
    <definedName name="BExGR4CW3WRIID17GGX4MI9ZDHFE" localSheetId="17" hidden="1">#REF!</definedName>
    <definedName name="BExGR4CW3WRIID17GGX4MI9ZDHFE" localSheetId="16" hidden="1">#REF!</definedName>
    <definedName name="BExGR4CW3WRIID17GGX4MI9ZDHFE" hidden="1">#REF!</definedName>
    <definedName name="BExGR65GJX27MU2OL6NI5PB8XVB4" localSheetId="19" hidden="1">#REF!</definedName>
    <definedName name="BExGR65GJX27MU2OL6NI5PB8XVB4" localSheetId="27" hidden="1">#REF!</definedName>
    <definedName name="BExGR65GJX27MU2OL6NI5PB8XVB4" localSheetId="18" hidden="1">#REF!</definedName>
    <definedName name="BExGR65GJX27MU2OL6NI5PB8XVB4" localSheetId="30" hidden="1">#REF!</definedName>
    <definedName name="BExGR65GJX27MU2OL6NI5PB8XVB4" localSheetId="4" hidden="1">#REF!</definedName>
    <definedName name="BExGR65GJX27MU2OL6NI5PB8XVB4" localSheetId="14" hidden="1">#REF!</definedName>
    <definedName name="BExGR65GJX27MU2OL6NI5PB8XVB4" localSheetId="6" hidden="1">#REF!</definedName>
    <definedName name="BExGR65GJX27MU2OL6NI5PB8XVB4" localSheetId="7" hidden="1">#REF!</definedName>
    <definedName name="BExGR65GJX27MU2OL6NI5PB8XVB4" localSheetId="8" hidden="1">#REF!</definedName>
    <definedName name="BExGR65GJX27MU2OL6NI5PB8XVB4" localSheetId="9" hidden="1">#REF!</definedName>
    <definedName name="BExGR65GJX27MU2OL6NI5PB8XVB4" localSheetId="10" hidden="1">#REF!</definedName>
    <definedName name="BExGR65GJX27MU2OL6NI5PB8XVB4" localSheetId="11" hidden="1">#REF!</definedName>
    <definedName name="BExGR65GJX27MU2OL6NI5PB8XVB4" localSheetId="12" hidden="1">#REF!</definedName>
    <definedName name="BExGR65GJX27MU2OL6NI5PB8XVB4" localSheetId="13" hidden="1">#REF!</definedName>
    <definedName name="BExGR65GJX27MU2OL6NI5PB8XVB4" localSheetId="17" hidden="1">#REF!</definedName>
    <definedName name="BExGR65GJX27MU2OL6NI5PB8XVB4" localSheetId="16" hidden="1">#REF!</definedName>
    <definedName name="BExGR65GJX27MU2OL6NI5PB8XVB4" hidden="1">#REF!</definedName>
    <definedName name="BExGR6LQ97HETGS3CT96L4IK0JSH" localSheetId="19" hidden="1">#REF!</definedName>
    <definedName name="BExGR6LQ97HETGS3CT96L4IK0JSH" localSheetId="27" hidden="1">#REF!</definedName>
    <definedName name="BExGR6LQ97HETGS3CT96L4IK0JSH" localSheetId="18" hidden="1">#REF!</definedName>
    <definedName name="BExGR6LQ97HETGS3CT96L4IK0JSH" localSheetId="30" hidden="1">#REF!</definedName>
    <definedName name="BExGR6LQ97HETGS3CT96L4IK0JSH" localSheetId="4" hidden="1">#REF!</definedName>
    <definedName name="BExGR6LQ97HETGS3CT96L4IK0JSH" localSheetId="14" hidden="1">#REF!</definedName>
    <definedName name="BExGR6LQ97HETGS3CT96L4IK0JSH" localSheetId="6" hidden="1">#REF!</definedName>
    <definedName name="BExGR6LQ97HETGS3CT96L4IK0JSH" localSheetId="7" hidden="1">#REF!</definedName>
    <definedName name="BExGR6LQ97HETGS3CT96L4IK0JSH" localSheetId="8" hidden="1">#REF!</definedName>
    <definedName name="BExGR6LQ97HETGS3CT96L4IK0JSH" localSheetId="9" hidden="1">#REF!</definedName>
    <definedName name="BExGR6LQ97HETGS3CT96L4IK0JSH" localSheetId="10" hidden="1">#REF!</definedName>
    <definedName name="BExGR6LQ97HETGS3CT96L4IK0JSH" localSheetId="11" hidden="1">#REF!</definedName>
    <definedName name="BExGR6LQ97HETGS3CT96L4IK0JSH" localSheetId="12" hidden="1">#REF!</definedName>
    <definedName name="BExGR6LQ97HETGS3CT96L4IK0JSH" localSheetId="13" hidden="1">#REF!</definedName>
    <definedName name="BExGR6LQ97HETGS3CT96L4IK0JSH" localSheetId="17" hidden="1">#REF!</definedName>
    <definedName name="BExGR6LQ97HETGS3CT96L4IK0JSH" localSheetId="16" hidden="1">#REF!</definedName>
    <definedName name="BExGR6LQ97HETGS3CT96L4IK0JSH" hidden="1">#REF!</definedName>
    <definedName name="BExGR9ATP2LVT7B9OCPSLJ11H9SX" localSheetId="19" hidden="1">#REF!</definedName>
    <definedName name="BExGR9ATP2LVT7B9OCPSLJ11H9SX" localSheetId="27" hidden="1">#REF!</definedName>
    <definedName name="BExGR9ATP2LVT7B9OCPSLJ11H9SX" localSheetId="18" hidden="1">#REF!</definedName>
    <definedName name="BExGR9ATP2LVT7B9OCPSLJ11H9SX" localSheetId="30" hidden="1">#REF!</definedName>
    <definedName name="BExGR9ATP2LVT7B9OCPSLJ11H9SX" localSheetId="4" hidden="1">#REF!</definedName>
    <definedName name="BExGR9ATP2LVT7B9OCPSLJ11H9SX" localSheetId="14" hidden="1">#REF!</definedName>
    <definedName name="BExGR9ATP2LVT7B9OCPSLJ11H9SX" localSheetId="6" hidden="1">#REF!</definedName>
    <definedName name="BExGR9ATP2LVT7B9OCPSLJ11H9SX" localSheetId="7" hidden="1">#REF!</definedName>
    <definedName name="BExGR9ATP2LVT7B9OCPSLJ11H9SX" localSheetId="8" hidden="1">#REF!</definedName>
    <definedName name="BExGR9ATP2LVT7B9OCPSLJ11H9SX" localSheetId="9" hidden="1">#REF!</definedName>
    <definedName name="BExGR9ATP2LVT7B9OCPSLJ11H9SX" localSheetId="10" hidden="1">#REF!</definedName>
    <definedName name="BExGR9ATP2LVT7B9OCPSLJ11H9SX" localSheetId="11" hidden="1">#REF!</definedName>
    <definedName name="BExGR9ATP2LVT7B9OCPSLJ11H9SX" localSheetId="12" hidden="1">#REF!</definedName>
    <definedName name="BExGR9ATP2LVT7B9OCPSLJ11H9SX" localSheetId="13" hidden="1">#REF!</definedName>
    <definedName name="BExGR9ATP2LVT7B9OCPSLJ11H9SX" localSheetId="17" hidden="1">#REF!</definedName>
    <definedName name="BExGR9ATP2LVT7B9OCPSLJ11H9SX" localSheetId="16" hidden="1">#REF!</definedName>
    <definedName name="BExGR9ATP2LVT7B9OCPSLJ11H9SX" hidden="1">#REF!</definedName>
    <definedName name="BExGRILCZ3BMTGDY72B1Q9BUGW0J" localSheetId="19" hidden="1">#REF!</definedName>
    <definedName name="BExGRILCZ3BMTGDY72B1Q9BUGW0J" localSheetId="27" hidden="1">#REF!</definedName>
    <definedName name="BExGRILCZ3BMTGDY72B1Q9BUGW0J" localSheetId="18" hidden="1">#REF!</definedName>
    <definedName name="BExGRILCZ3BMTGDY72B1Q9BUGW0J" localSheetId="30" hidden="1">#REF!</definedName>
    <definedName name="BExGRILCZ3BMTGDY72B1Q9BUGW0J" localSheetId="4" hidden="1">#REF!</definedName>
    <definedName name="BExGRILCZ3BMTGDY72B1Q9BUGW0J" localSheetId="14" hidden="1">#REF!</definedName>
    <definedName name="BExGRILCZ3BMTGDY72B1Q9BUGW0J" localSheetId="6" hidden="1">#REF!</definedName>
    <definedName name="BExGRILCZ3BMTGDY72B1Q9BUGW0J" localSheetId="7" hidden="1">#REF!</definedName>
    <definedName name="BExGRILCZ3BMTGDY72B1Q9BUGW0J" localSheetId="8" hidden="1">#REF!</definedName>
    <definedName name="BExGRILCZ3BMTGDY72B1Q9BUGW0J" localSheetId="9" hidden="1">#REF!</definedName>
    <definedName name="BExGRILCZ3BMTGDY72B1Q9BUGW0J" localSheetId="10" hidden="1">#REF!</definedName>
    <definedName name="BExGRILCZ3BMTGDY72B1Q9BUGW0J" localSheetId="11" hidden="1">#REF!</definedName>
    <definedName name="BExGRILCZ3BMTGDY72B1Q9BUGW0J" localSheetId="12" hidden="1">#REF!</definedName>
    <definedName name="BExGRILCZ3BMTGDY72B1Q9BUGW0J" localSheetId="13" hidden="1">#REF!</definedName>
    <definedName name="BExGRILCZ3BMTGDY72B1Q9BUGW0J" localSheetId="17" hidden="1">#REF!</definedName>
    <definedName name="BExGRILCZ3BMTGDY72B1Q9BUGW0J" localSheetId="16" hidden="1">#REF!</definedName>
    <definedName name="BExGRILCZ3BMTGDY72B1Q9BUGW0J" hidden="1">#REF!</definedName>
    <definedName name="BExGRNZJ74Y6OYJB9F9Y9T3CAHOS" localSheetId="19" hidden="1">#REF!</definedName>
    <definedName name="BExGRNZJ74Y6OYJB9F9Y9T3CAHOS" localSheetId="27" hidden="1">#REF!</definedName>
    <definedName name="BExGRNZJ74Y6OYJB9F9Y9T3CAHOS" localSheetId="18" hidden="1">#REF!</definedName>
    <definedName name="BExGRNZJ74Y6OYJB9F9Y9T3CAHOS" localSheetId="30" hidden="1">#REF!</definedName>
    <definedName name="BExGRNZJ74Y6OYJB9F9Y9T3CAHOS" localSheetId="4" hidden="1">#REF!</definedName>
    <definedName name="BExGRNZJ74Y6OYJB9F9Y9T3CAHOS" localSheetId="14" hidden="1">#REF!</definedName>
    <definedName name="BExGRNZJ74Y6OYJB9F9Y9T3CAHOS" localSheetId="6" hidden="1">#REF!</definedName>
    <definedName name="BExGRNZJ74Y6OYJB9F9Y9T3CAHOS" localSheetId="7" hidden="1">#REF!</definedName>
    <definedName name="BExGRNZJ74Y6OYJB9F9Y9T3CAHOS" localSheetId="8" hidden="1">#REF!</definedName>
    <definedName name="BExGRNZJ74Y6OYJB9F9Y9T3CAHOS" localSheetId="9" hidden="1">#REF!</definedName>
    <definedName name="BExGRNZJ74Y6OYJB9F9Y9T3CAHOS" localSheetId="10" hidden="1">#REF!</definedName>
    <definedName name="BExGRNZJ74Y6OYJB9F9Y9T3CAHOS" localSheetId="11" hidden="1">#REF!</definedName>
    <definedName name="BExGRNZJ74Y6OYJB9F9Y9T3CAHOS" localSheetId="12" hidden="1">#REF!</definedName>
    <definedName name="BExGRNZJ74Y6OYJB9F9Y9T3CAHOS" localSheetId="13" hidden="1">#REF!</definedName>
    <definedName name="BExGRNZJ74Y6OYJB9F9Y9T3CAHOS" localSheetId="17" hidden="1">#REF!</definedName>
    <definedName name="BExGRNZJ74Y6OYJB9F9Y9T3CAHOS" localSheetId="16" hidden="1">#REF!</definedName>
    <definedName name="BExGRNZJ74Y6OYJB9F9Y9T3CAHOS" hidden="1">#REF!</definedName>
    <definedName name="BExGRPC5QJQ7UGQ4P7CFWVGRQGFW" localSheetId="19" hidden="1">#REF!</definedName>
    <definedName name="BExGRPC5QJQ7UGQ4P7CFWVGRQGFW" localSheetId="27" hidden="1">#REF!</definedName>
    <definedName name="BExGRPC5QJQ7UGQ4P7CFWVGRQGFW" localSheetId="18" hidden="1">#REF!</definedName>
    <definedName name="BExGRPC5QJQ7UGQ4P7CFWVGRQGFW" localSheetId="30" hidden="1">#REF!</definedName>
    <definedName name="BExGRPC5QJQ7UGQ4P7CFWVGRQGFW" localSheetId="4" hidden="1">#REF!</definedName>
    <definedName name="BExGRPC5QJQ7UGQ4P7CFWVGRQGFW" localSheetId="14" hidden="1">#REF!</definedName>
    <definedName name="BExGRPC5QJQ7UGQ4P7CFWVGRQGFW" localSheetId="6" hidden="1">#REF!</definedName>
    <definedName name="BExGRPC5QJQ7UGQ4P7CFWVGRQGFW" localSheetId="7" hidden="1">#REF!</definedName>
    <definedName name="BExGRPC5QJQ7UGQ4P7CFWVGRQGFW" localSheetId="8" hidden="1">#REF!</definedName>
    <definedName name="BExGRPC5QJQ7UGQ4P7CFWVGRQGFW" localSheetId="9" hidden="1">#REF!</definedName>
    <definedName name="BExGRPC5QJQ7UGQ4P7CFWVGRQGFW" localSheetId="10" hidden="1">#REF!</definedName>
    <definedName name="BExGRPC5QJQ7UGQ4P7CFWVGRQGFW" localSheetId="11" hidden="1">#REF!</definedName>
    <definedName name="BExGRPC5QJQ7UGQ4P7CFWVGRQGFW" localSheetId="12" hidden="1">#REF!</definedName>
    <definedName name="BExGRPC5QJQ7UGQ4P7CFWVGRQGFW" localSheetId="13" hidden="1">#REF!</definedName>
    <definedName name="BExGRPC5QJQ7UGQ4P7CFWVGRQGFW" localSheetId="17" hidden="1">#REF!</definedName>
    <definedName name="BExGRPC5QJQ7UGQ4P7CFWVGRQGFW" localSheetId="16" hidden="1">#REF!</definedName>
    <definedName name="BExGRPC5QJQ7UGQ4P7CFWVGRQGFW" hidden="1">#REF!</definedName>
    <definedName name="BExGRSMULUXOBEN8G0TK90PRKQ9O" localSheetId="19" hidden="1">#REF!</definedName>
    <definedName name="BExGRSMULUXOBEN8G0TK90PRKQ9O" localSheetId="27" hidden="1">#REF!</definedName>
    <definedName name="BExGRSMULUXOBEN8G0TK90PRKQ9O" localSheetId="18" hidden="1">#REF!</definedName>
    <definedName name="BExGRSMULUXOBEN8G0TK90PRKQ9O" localSheetId="30" hidden="1">#REF!</definedName>
    <definedName name="BExGRSMULUXOBEN8G0TK90PRKQ9O" localSheetId="4" hidden="1">#REF!</definedName>
    <definedName name="BExGRSMULUXOBEN8G0TK90PRKQ9O" localSheetId="14" hidden="1">#REF!</definedName>
    <definedName name="BExGRSMULUXOBEN8G0TK90PRKQ9O" localSheetId="6" hidden="1">#REF!</definedName>
    <definedName name="BExGRSMULUXOBEN8G0TK90PRKQ9O" localSheetId="7" hidden="1">#REF!</definedName>
    <definedName name="BExGRSMULUXOBEN8G0TK90PRKQ9O" localSheetId="8" hidden="1">#REF!</definedName>
    <definedName name="BExGRSMULUXOBEN8G0TK90PRKQ9O" localSheetId="9" hidden="1">#REF!</definedName>
    <definedName name="BExGRSMULUXOBEN8G0TK90PRKQ9O" localSheetId="10" hidden="1">#REF!</definedName>
    <definedName name="BExGRSMULUXOBEN8G0TK90PRKQ9O" localSheetId="11" hidden="1">#REF!</definedName>
    <definedName name="BExGRSMULUXOBEN8G0TK90PRKQ9O" localSheetId="12" hidden="1">#REF!</definedName>
    <definedName name="BExGRSMULUXOBEN8G0TK90PRKQ9O" localSheetId="13" hidden="1">#REF!</definedName>
    <definedName name="BExGRSMULUXOBEN8G0TK90PRKQ9O" localSheetId="17" hidden="1">#REF!</definedName>
    <definedName name="BExGRSMULUXOBEN8G0TK90PRKQ9O" localSheetId="16" hidden="1">#REF!</definedName>
    <definedName name="BExGRSMULUXOBEN8G0TK90PRKQ9O" hidden="1">#REF!</definedName>
    <definedName name="BExGRUKVVKDL8483WI70VN2QZDGD" localSheetId="19" hidden="1">#REF!</definedName>
    <definedName name="BExGRUKVVKDL8483WI70VN2QZDGD" localSheetId="27" hidden="1">#REF!</definedName>
    <definedName name="BExGRUKVVKDL8483WI70VN2QZDGD" localSheetId="18" hidden="1">#REF!</definedName>
    <definedName name="BExGRUKVVKDL8483WI70VN2QZDGD" localSheetId="30" hidden="1">#REF!</definedName>
    <definedName name="BExGRUKVVKDL8483WI70VN2QZDGD" localSheetId="4" hidden="1">#REF!</definedName>
    <definedName name="BExGRUKVVKDL8483WI70VN2QZDGD" localSheetId="14" hidden="1">#REF!</definedName>
    <definedName name="BExGRUKVVKDL8483WI70VN2QZDGD" localSheetId="6" hidden="1">#REF!</definedName>
    <definedName name="BExGRUKVVKDL8483WI70VN2QZDGD" localSheetId="7" hidden="1">#REF!</definedName>
    <definedName name="BExGRUKVVKDL8483WI70VN2QZDGD" localSheetId="8" hidden="1">#REF!</definedName>
    <definedName name="BExGRUKVVKDL8483WI70VN2QZDGD" localSheetId="9" hidden="1">#REF!</definedName>
    <definedName name="BExGRUKVVKDL8483WI70VN2QZDGD" localSheetId="10" hidden="1">#REF!</definedName>
    <definedName name="BExGRUKVVKDL8483WI70VN2QZDGD" localSheetId="11" hidden="1">#REF!</definedName>
    <definedName name="BExGRUKVVKDL8483WI70VN2QZDGD" localSheetId="12" hidden="1">#REF!</definedName>
    <definedName name="BExGRUKVVKDL8483WI70VN2QZDGD" localSheetId="13" hidden="1">#REF!</definedName>
    <definedName name="BExGRUKVVKDL8483WI70VN2QZDGD" localSheetId="17" hidden="1">#REF!</definedName>
    <definedName name="BExGRUKVVKDL8483WI70VN2QZDGD" localSheetId="16" hidden="1">#REF!</definedName>
    <definedName name="BExGRUKVVKDL8483WI70VN2QZDGD" hidden="1">#REF!</definedName>
    <definedName name="BExGS2IWR5DUNJ1U9PAKIV8CMBNI" localSheetId="19" hidden="1">#REF!</definedName>
    <definedName name="BExGS2IWR5DUNJ1U9PAKIV8CMBNI" localSheetId="27" hidden="1">#REF!</definedName>
    <definedName name="BExGS2IWR5DUNJ1U9PAKIV8CMBNI" localSheetId="18" hidden="1">#REF!</definedName>
    <definedName name="BExGS2IWR5DUNJ1U9PAKIV8CMBNI" localSheetId="30" hidden="1">#REF!</definedName>
    <definedName name="BExGS2IWR5DUNJ1U9PAKIV8CMBNI" localSheetId="4" hidden="1">#REF!</definedName>
    <definedName name="BExGS2IWR5DUNJ1U9PAKIV8CMBNI" localSheetId="14" hidden="1">#REF!</definedName>
    <definedName name="BExGS2IWR5DUNJ1U9PAKIV8CMBNI" localSheetId="6" hidden="1">#REF!</definedName>
    <definedName name="BExGS2IWR5DUNJ1U9PAKIV8CMBNI" localSheetId="7" hidden="1">#REF!</definedName>
    <definedName name="BExGS2IWR5DUNJ1U9PAKIV8CMBNI" localSheetId="8" hidden="1">#REF!</definedName>
    <definedName name="BExGS2IWR5DUNJ1U9PAKIV8CMBNI" localSheetId="9" hidden="1">#REF!</definedName>
    <definedName name="BExGS2IWR5DUNJ1U9PAKIV8CMBNI" localSheetId="10" hidden="1">#REF!</definedName>
    <definedName name="BExGS2IWR5DUNJ1U9PAKIV8CMBNI" localSheetId="11" hidden="1">#REF!</definedName>
    <definedName name="BExGS2IWR5DUNJ1U9PAKIV8CMBNI" localSheetId="12" hidden="1">#REF!</definedName>
    <definedName name="BExGS2IWR5DUNJ1U9PAKIV8CMBNI" localSheetId="13" hidden="1">#REF!</definedName>
    <definedName name="BExGS2IWR5DUNJ1U9PAKIV8CMBNI" localSheetId="17" hidden="1">#REF!</definedName>
    <definedName name="BExGS2IWR5DUNJ1U9PAKIV8CMBNI" localSheetId="16" hidden="1">#REF!</definedName>
    <definedName name="BExGS2IWR5DUNJ1U9PAKIV8CMBNI" hidden="1">#REF!</definedName>
    <definedName name="BExGS69P9FFTEOPDS0MWFKF45G47" localSheetId="19" hidden="1">#REF!</definedName>
    <definedName name="BExGS69P9FFTEOPDS0MWFKF45G47" localSheetId="27" hidden="1">#REF!</definedName>
    <definedName name="BExGS69P9FFTEOPDS0MWFKF45G47" localSheetId="18" hidden="1">#REF!</definedName>
    <definedName name="BExGS69P9FFTEOPDS0MWFKF45G47" localSheetId="30" hidden="1">#REF!</definedName>
    <definedName name="BExGS69P9FFTEOPDS0MWFKF45G47" localSheetId="4" hidden="1">#REF!</definedName>
    <definedName name="BExGS69P9FFTEOPDS0MWFKF45G47" localSheetId="14" hidden="1">#REF!</definedName>
    <definedName name="BExGS69P9FFTEOPDS0MWFKF45G47" localSheetId="6" hidden="1">#REF!</definedName>
    <definedName name="BExGS69P9FFTEOPDS0MWFKF45G47" localSheetId="7" hidden="1">#REF!</definedName>
    <definedName name="BExGS69P9FFTEOPDS0MWFKF45G47" localSheetId="8" hidden="1">#REF!</definedName>
    <definedName name="BExGS69P9FFTEOPDS0MWFKF45G47" localSheetId="9" hidden="1">#REF!</definedName>
    <definedName name="BExGS69P9FFTEOPDS0MWFKF45G47" localSheetId="10" hidden="1">#REF!</definedName>
    <definedName name="BExGS69P9FFTEOPDS0MWFKF45G47" localSheetId="11" hidden="1">#REF!</definedName>
    <definedName name="BExGS69P9FFTEOPDS0MWFKF45G47" localSheetId="12" hidden="1">#REF!</definedName>
    <definedName name="BExGS69P9FFTEOPDS0MWFKF45G47" localSheetId="13" hidden="1">#REF!</definedName>
    <definedName name="BExGS69P9FFTEOPDS0MWFKF45G47" localSheetId="17" hidden="1">#REF!</definedName>
    <definedName name="BExGS69P9FFTEOPDS0MWFKF45G47" localSheetId="16" hidden="1">#REF!</definedName>
    <definedName name="BExGS69P9FFTEOPDS0MWFKF45G47" hidden="1">#REF!</definedName>
    <definedName name="BExGS6F1JFHM5MUJ1RFO50WP6D05" localSheetId="19" hidden="1">#REF!</definedName>
    <definedName name="BExGS6F1JFHM5MUJ1RFO50WP6D05" localSheetId="27" hidden="1">#REF!</definedName>
    <definedName name="BExGS6F1JFHM5MUJ1RFO50WP6D05" localSheetId="18" hidden="1">#REF!</definedName>
    <definedName name="BExGS6F1JFHM5MUJ1RFO50WP6D05" localSheetId="30" hidden="1">#REF!</definedName>
    <definedName name="BExGS6F1JFHM5MUJ1RFO50WP6D05" localSheetId="4" hidden="1">#REF!</definedName>
    <definedName name="BExGS6F1JFHM5MUJ1RFO50WP6D05" localSheetId="14" hidden="1">#REF!</definedName>
    <definedName name="BExGS6F1JFHM5MUJ1RFO50WP6D05" localSheetId="6" hidden="1">#REF!</definedName>
    <definedName name="BExGS6F1JFHM5MUJ1RFO50WP6D05" localSheetId="7" hidden="1">#REF!</definedName>
    <definedName name="BExGS6F1JFHM5MUJ1RFO50WP6D05" localSheetId="8" hidden="1">#REF!</definedName>
    <definedName name="BExGS6F1JFHM5MUJ1RFO50WP6D05" localSheetId="9" hidden="1">#REF!</definedName>
    <definedName name="BExGS6F1JFHM5MUJ1RFO50WP6D05" localSheetId="10" hidden="1">#REF!</definedName>
    <definedName name="BExGS6F1JFHM5MUJ1RFO50WP6D05" localSheetId="11" hidden="1">#REF!</definedName>
    <definedName name="BExGS6F1JFHM5MUJ1RFO50WP6D05" localSheetId="12" hidden="1">#REF!</definedName>
    <definedName name="BExGS6F1JFHM5MUJ1RFO50WP6D05" localSheetId="13" hidden="1">#REF!</definedName>
    <definedName name="BExGS6F1JFHM5MUJ1RFO50WP6D05" localSheetId="17" hidden="1">#REF!</definedName>
    <definedName name="BExGS6F1JFHM5MUJ1RFO50WP6D05" localSheetId="16" hidden="1">#REF!</definedName>
    <definedName name="BExGS6F1JFHM5MUJ1RFO50WP6D05" hidden="1">#REF!</definedName>
    <definedName name="BExGSA5YB5ZGE4NHDVCZ55TQAJTL" localSheetId="19" hidden="1">#REF!</definedName>
    <definedName name="BExGSA5YB5ZGE4NHDVCZ55TQAJTL" localSheetId="27" hidden="1">#REF!</definedName>
    <definedName name="BExGSA5YB5ZGE4NHDVCZ55TQAJTL" localSheetId="18" hidden="1">#REF!</definedName>
    <definedName name="BExGSA5YB5ZGE4NHDVCZ55TQAJTL" localSheetId="30" hidden="1">#REF!</definedName>
    <definedName name="BExGSA5YB5ZGE4NHDVCZ55TQAJTL" localSheetId="4" hidden="1">#REF!</definedName>
    <definedName name="BExGSA5YB5ZGE4NHDVCZ55TQAJTL" localSheetId="14" hidden="1">#REF!</definedName>
    <definedName name="BExGSA5YB5ZGE4NHDVCZ55TQAJTL" localSheetId="6" hidden="1">#REF!</definedName>
    <definedName name="BExGSA5YB5ZGE4NHDVCZ55TQAJTL" localSheetId="7" hidden="1">#REF!</definedName>
    <definedName name="BExGSA5YB5ZGE4NHDVCZ55TQAJTL" localSheetId="8" hidden="1">#REF!</definedName>
    <definedName name="BExGSA5YB5ZGE4NHDVCZ55TQAJTL" localSheetId="9" hidden="1">#REF!</definedName>
    <definedName name="BExGSA5YB5ZGE4NHDVCZ55TQAJTL" localSheetId="10" hidden="1">#REF!</definedName>
    <definedName name="BExGSA5YB5ZGE4NHDVCZ55TQAJTL" localSheetId="11" hidden="1">#REF!</definedName>
    <definedName name="BExGSA5YB5ZGE4NHDVCZ55TQAJTL" localSheetId="12" hidden="1">#REF!</definedName>
    <definedName name="BExGSA5YB5ZGE4NHDVCZ55TQAJTL" localSheetId="13" hidden="1">#REF!</definedName>
    <definedName name="BExGSA5YB5ZGE4NHDVCZ55TQAJTL" localSheetId="17" hidden="1">#REF!</definedName>
    <definedName name="BExGSA5YB5ZGE4NHDVCZ55TQAJTL" localSheetId="16" hidden="1">#REF!</definedName>
    <definedName name="BExGSA5YB5ZGE4NHDVCZ55TQAJTL" hidden="1">#REF!</definedName>
    <definedName name="BExGSBYPYOBOB218ABCIM2X63GJ8" localSheetId="19" hidden="1">#REF!</definedName>
    <definedName name="BExGSBYPYOBOB218ABCIM2X63GJ8" localSheetId="27" hidden="1">#REF!</definedName>
    <definedName name="BExGSBYPYOBOB218ABCIM2X63GJ8" localSheetId="18" hidden="1">#REF!</definedName>
    <definedName name="BExGSBYPYOBOB218ABCIM2X63GJ8" localSheetId="30" hidden="1">#REF!</definedName>
    <definedName name="BExGSBYPYOBOB218ABCIM2X63GJ8" localSheetId="4" hidden="1">#REF!</definedName>
    <definedName name="BExGSBYPYOBOB218ABCIM2X63GJ8" localSheetId="14" hidden="1">#REF!</definedName>
    <definedName name="BExGSBYPYOBOB218ABCIM2X63GJ8" localSheetId="6" hidden="1">#REF!</definedName>
    <definedName name="BExGSBYPYOBOB218ABCIM2X63GJ8" localSheetId="7" hidden="1">#REF!</definedName>
    <definedName name="BExGSBYPYOBOB218ABCIM2X63GJ8" localSheetId="8" hidden="1">#REF!</definedName>
    <definedName name="BExGSBYPYOBOB218ABCIM2X63GJ8" localSheetId="9" hidden="1">#REF!</definedName>
    <definedName name="BExGSBYPYOBOB218ABCIM2X63GJ8" localSheetId="10" hidden="1">#REF!</definedName>
    <definedName name="BExGSBYPYOBOB218ABCIM2X63GJ8" localSheetId="11" hidden="1">#REF!</definedName>
    <definedName name="BExGSBYPYOBOB218ABCIM2X63GJ8" localSheetId="12" hidden="1">#REF!</definedName>
    <definedName name="BExGSBYPYOBOB218ABCIM2X63GJ8" localSheetId="13" hidden="1">#REF!</definedName>
    <definedName name="BExGSBYPYOBOB218ABCIM2X63GJ8" localSheetId="17" hidden="1">#REF!</definedName>
    <definedName name="BExGSBYPYOBOB218ABCIM2X63GJ8" localSheetId="16" hidden="1">#REF!</definedName>
    <definedName name="BExGSBYPYOBOB218ABCIM2X63GJ8" hidden="1">#REF!</definedName>
    <definedName name="BExGSCEUCQQVDEEKWJ677QTGUVTE" localSheetId="19" hidden="1">#REF!</definedName>
    <definedName name="BExGSCEUCQQVDEEKWJ677QTGUVTE" localSheetId="27" hidden="1">#REF!</definedName>
    <definedName name="BExGSCEUCQQVDEEKWJ677QTGUVTE" localSheetId="18" hidden="1">#REF!</definedName>
    <definedName name="BExGSCEUCQQVDEEKWJ677QTGUVTE" localSheetId="30" hidden="1">#REF!</definedName>
    <definedName name="BExGSCEUCQQVDEEKWJ677QTGUVTE" localSheetId="4" hidden="1">#REF!</definedName>
    <definedName name="BExGSCEUCQQVDEEKWJ677QTGUVTE" localSheetId="14" hidden="1">#REF!</definedName>
    <definedName name="BExGSCEUCQQVDEEKWJ677QTGUVTE" localSheetId="6" hidden="1">#REF!</definedName>
    <definedName name="BExGSCEUCQQVDEEKWJ677QTGUVTE" localSheetId="7" hidden="1">#REF!</definedName>
    <definedName name="BExGSCEUCQQVDEEKWJ677QTGUVTE" localSheetId="8" hidden="1">#REF!</definedName>
    <definedName name="BExGSCEUCQQVDEEKWJ677QTGUVTE" localSheetId="9" hidden="1">#REF!</definedName>
    <definedName name="BExGSCEUCQQVDEEKWJ677QTGUVTE" localSheetId="10" hidden="1">#REF!</definedName>
    <definedName name="BExGSCEUCQQVDEEKWJ677QTGUVTE" localSheetId="11" hidden="1">#REF!</definedName>
    <definedName name="BExGSCEUCQQVDEEKWJ677QTGUVTE" localSheetId="12" hidden="1">#REF!</definedName>
    <definedName name="BExGSCEUCQQVDEEKWJ677QTGUVTE" localSheetId="13" hidden="1">#REF!</definedName>
    <definedName name="BExGSCEUCQQVDEEKWJ677QTGUVTE" localSheetId="17" hidden="1">#REF!</definedName>
    <definedName name="BExGSCEUCQQVDEEKWJ677QTGUVTE" localSheetId="16" hidden="1">#REF!</definedName>
    <definedName name="BExGSCEUCQQVDEEKWJ677QTGUVTE" hidden="1">#REF!</definedName>
    <definedName name="BExGSQY65LH1PCKKM5WHDW83F35O" localSheetId="19" hidden="1">#REF!</definedName>
    <definedName name="BExGSQY65LH1PCKKM5WHDW83F35O" localSheetId="27" hidden="1">#REF!</definedName>
    <definedName name="BExGSQY65LH1PCKKM5WHDW83F35O" localSheetId="18" hidden="1">#REF!</definedName>
    <definedName name="BExGSQY65LH1PCKKM5WHDW83F35O" localSheetId="30" hidden="1">#REF!</definedName>
    <definedName name="BExGSQY65LH1PCKKM5WHDW83F35O" localSheetId="4" hidden="1">#REF!</definedName>
    <definedName name="BExGSQY65LH1PCKKM5WHDW83F35O" localSheetId="14" hidden="1">#REF!</definedName>
    <definedName name="BExGSQY65LH1PCKKM5WHDW83F35O" localSheetId="6" hidden="1">#REF!</definedName>
    <definedName name="BExGSQY65LH1PCKKM5WHDW83F35O" localSheetId="7" hidden="1">#REF!</definedName>
    <definedName name="BExGSQY65LH1PCKKM5WHDW83F35O" localSheetId="8" hidden="1">#REF!</definedName>
    <definedName name="BExGSQY65LH1PCKKM5WHDW83F35O" localSheetId="9" hidden="1">#REF!</definedName>
    <definedName name="BExGSQY65LH1PCKKM5WHDW83F35O" localSheetId="10" hidden="1">#REF!</definedName>
    <definedName name="BExGSQY65LH1PCKKM5WHDW83F35O" localSheetId="11" hidden="1">#REF!</definedName>
    <definedName name="BExGSQY65LH1PCKKM5WHDW83F35O" localSheetId="12" hidden="1">#REF!</definedName>
    <definedName name="BExGSQY65LH1PCKKM5WHDW83F35O" localSheetId="13" hidden="1">#REF!</definedName>
    <definedName name="BExGSQY65LH1PCKKM5WHDW83F35O" localSheetId="17" hidden="1">#REF!</definedName>
    <definedName name="BExGSQY65LH1PCKKM5WHDW83F35O" localSheetId="16" hidden="1">#REF!</definedName>
    <definedName name="BExGSQY65LH1PCKKM5WHDW83F35O" hidden="1">#REF!</definedName>
    <definedName name="BExGSYW1GKISF0PMUAK3XJK9PEW9" localSheetId="19" hidden="1">#REF!</definedName>
    <definedName name="BExGSYW1GKISF0PMUAK3XJK9PEW9" localSheetId="27" hidden="1">#REF!</definedName>
    <definedName name="BExGSYW1GKISF0PMUAK3XJK9PEW9" localSheetId="18" hidden="1">#REF!</definedName>
    <definedName name="BExGSYW1GKISF0PMUAK3XJK9PEW9" localSheetId="30" hidden="1">#REF!</definedName>
    <definedName name="BExGSYW1GKISF0PMUAK3XJK9PEW9" localSheetId="4" hidden="1">#REF!</definedName>
    <definedName name="BExGSYW1GKISF0PMUAK3XJK9PEW9" localSheetId="14" hidden="1">#REF!</definedName>
    <definedName name="BExGSYW1GKISF0PMUAK3XJK9PEW9" localSheetId="6" hidden="1">#REF!</definedName>
    <definedName name="BExGSYW1GKISF0PMUAK3XJK9PEW9" localSheetId="7" hidden="1">#REF!</definedName>
    <definedName name="BExGSYW1GKISF0PMUAK3XJK9PEW9" localSheetId="8" hidden="1">#REF!</definedName>
    <definedName name="BExGSYW1GKISF0PMUAK3XJK9PEW9" localSheetId="9" hidden="1">#REF!</definedName>
    <definedName name="BExGSYW1GKISF0PMUAK3XJK9PEW9" localSheetId="10" hidden="1">#REF!</definedName>
    <definedName name="BExGSYW1GKISF0PMUAK3XJK9PEW9" localSheetId="11" hidden="1">#REF!</definedName>
    <definedName name="BExGSYW1GKISF0PMUAK3XJK9PEW9" localSheetId="12" hidden="1">#REF!</definedName>
    <definedName name="BExGSYW1GKISF0PMUAK3XJK9PEW9" localSheetId="13" hidden="1">#REF!</definedName>
    <definedName name="BExGSYW1GKISF0PMUAK3XJK9PEW9" localSheetId="17" hidden="1">#REF!</definedName>
    <definedName name="BExGSYW1GKISF0PMUAK3XJK9PEW9" localSheetId="16" hidden="1">#REF!</definedName>
    <definedName name="BExGSYW1GKISF0PMUAK3XJK9PEW9" hidden="1">#REF!</definedName>
    <definedName name="BExGT0DZJB6LSF6L693UUB9EY1VQ" localSheetId="19" hidden="1">#REF!</definedName>
    <definedName name="BExGT0DZJB6LSF6L693UUB9EY1VQ" localSheetId="27" hidden="1">#REF!</definedName>
    <definedName name="BExGT0DZJB6LSF6L693UUB9EY1VQ" localSheetId="18" hidden="1">#REF!</definedName>
    <definedName name="BExGT0DZJB6LSF6L693UUB9EY1VQ" localSheetId="30" hidden="1">#REF!</definedName>
    <definedName name="BExGT0DZJB6LSF6L693UUB9EY1VQ" localSheetId="4" hidden="1">#REF!</definedName>
    <definedName name="BExGT0DZJB6LSF6L693UUB9EY1VQ" localSheetId="14" hidden="1">#REF!</definedName>
    <definedName name="BExGT0DZJB6LSF6L693UUB9EY1VQ" localSheetId="6" hidden="1">#REF!</definedName>
    <definedName name="BExGT0DZJB6LSF6L693UUB9EY1VQ" localSheetId="7" hidden="1">#REF!</definedName>
    <definedName name="BExGT0DZJB6LSF6L693UUB9EY1VQ" localSheetId="8" hidden="1">#REF!</definedName>
    <definedName name="BExGT0DZJB6LSF6L693UUB9EY1VQ" localSheetId="9" hidden="1">#REF!</definedName>
    <definedName name="BExGT0DZJB6LSF6L693UUB9EY1VQ" localSheetId="10" hidden="1">#REF!</definedName>
    <definedName name="BExGT0DZJB6LSF6L693UUB9EY1VQ" localSheetId="11" hidden="1">#REF!</definedName>
    <definedName name="BExGT0DZJB6LSF6L693UUB9EY1VQ" localSheetId="12" hidden="1">#REF!</definedName>
    <definedName name="BExGT0DZJB6LSF6L693UUB9EY1VQ" localSheetId="13" hidden="1">#REF!</definedName>
    <definedName name="BExGT0DZJB6LSF6L693UUB9EY1VQ" localSheetId="17" hidden="1">#REF!</definedName>
    <definedName name="BExGT0DZJB6LSF6L693UUB9EY1VQ" localSheetId="16" hidden="1">#REF!</definedName>
    <definedName name="BExGT0DZJB6LSF6L693UUB9EY1VQ" hidden="1">#REF!</definedName>
    <definedName name="BExGTEMKIEF46KBIDWCAOAN5U718" localSheetId="19" hidden="1">#REF!</definedName>
    <definedName name="BExGTEMKIEF46KBIDWCAOAN5U718" localSheetId="27" hidden="1">#REF!</definedName>
    <definedName name="BExGTEMKIEF46KBIDWCAOAN5U718" localSheetId="18" hidden="1">#REF!</definedName>
    <definedName name="BExGTEMKIEF46KBIDWCAOAN5U718" localSheetId="30" hidden="1">#REF!</definedName>
    <definedName name="BExGTEMKIEF46KBIDWCAOAN5U718" localSheetId="4" hidden="1">#REF!</definedName>
    <definedName name="BExGTEMKIEF46KBIDWCAOAN5U718" localSheetId="14" hidden="1">#REF!</definedName>
    <definedName name="BExGTEMKIEF46KBIDWCAOAN5U718" localSheetId="6" hidden="1">#REF!</definedName>
    <definedName name="BExGTEMKIEF46KBIDWCAOAN5U718" localSheetId="7" hidden="1">#REF!</definedName>
    <definedName name="BExGTEMKIEF46KBIDWCAOAN5U718" localSheetId="8" hidden="1">#REF!</definedName>
    <definedName name="BExGTEMKIEF46KBIDWCAOAN5U718" localSheetId="9" hidden="1">#REF!</definedName>
    <definedName name="BExGTEMKIEF46KBIDWCAOAN5U718" localSheetId="10" hidden="1">#REF!</definedName>
    <definedName name="BExGTEMKIEF46KBIDWCAOAN5U718" localSheetId="11" hidden="1">#REF!</definedName>
    <definedName name="BExGTEMKIEF46KBIDWCAOAN5U718" localSheetId="12" hidden="1">#REF!</definedName>
    <definedName name="BExGTEMKIEF46KBIDWCAOAN5U718" localSheetId="13" hidden="1">#REF!</definedName>
    <definedName name="BExGTEMKIEF46KBIDWCAOAN5U718" localSheetId="17" hidden="1">#REF!</definedName>
    <definedName name="BExGTEMKIEF46KBIDWCAOAN5U718" localSheetId="16" hidden="1">#REF!</definedName>
    <definedName name="BExGTEMKIEF46KBIDWCAOAN5U718" hidden="1">#REF!</definedName>
    <definedName name="BExGTGVFIF8HOQXR54SK065A8M4K" localSheetId="19" hidden="1">#REF!</definedName>
    <definedName name="BExGTGVFIF8HOQXR54SK065A8M4K" localSheetId="27" hidden="1">#REF!</definedName>
    <definedName name="BExGTGVFIF8HOQXR54SK065A8M4K" localSheetId="18" hidden="1">#REF!</definedName>
    <definedName name="BExGTGVFIF8HOQXR54SK065A8M4K" localSheetId="30" hidden="1">#REF!</definedName>
    <definedName name="BExGTGVFIF8HOQXR54SK065A8M4K" localSheetId="4" hidden="1">#REF!</definedName>
    <definedName name="BExGTGVFIF8HOQXR54SK065A8M4K" localSheetId="14" hidden="1">#REF!</definedName>
    <definedName name="BExGTGVFIF8HOQXR54SK065A8M4K" localSheetId="6" hidden="1">#REF!</definedName>
    <definedName name="BExGTGVFIF8HOQXR54SK065A8M4K" localSheetId="7" hidden="1">#REF!</definedName>
    <definedName name="BExGTGVFIF8HOQXR54SK065A8M4K" localSheetId="8" hidden="1">#REF!</definedName>
    <definedName name="BExGTGVFIF8HOQXR54SK065A8M4K" localSheetId="9" hidden="1">#REF!</definedName>
    <definedName name="BExGTGVFIF8HOQXR54SK065A8M4K" localSheetId="10" hidden="1">#REF!</definedName>
    <definedName name="BExGTGVFIF8HOQXR54SK065A8M4K" localSheetId="11" hidden="1">#REF!</definedName>
    <definedName name="BExGTGVFIF8HOQXR54SK065A8M4K" localSheetId="12" hidden="1">#REF!</definedName>
    <definedName name="BExGTGVFIF8HOQXR54SK065A8M4K" localSheetId="13" hidden="1">#REF!</definedName>
    <definedName name="BExGTGVFIF8HOQXR54SK065A8M4K" localSheetId="17" hidden="1">#REF!</definedName>
    <definedName name="BExGTGVFIF8HOQXR54SK065A8M4K" localSheetId="16" hidden="1">#REF!</definedName>
    <definedName name="BExGTGVFIF8HOQXR54SK065A8M4K" hidden="1">#REF!</definedName>
    <definedName name="BExGTIYX3OWPIINOGY1E4QQYSKHP" localSheetId="19" hidden="1">#REF!</definedName>
    <definedName name="BExGTIYX3OWPIINOGY1E4QQYSKHP" localSheetId="27" hidden="1">#REF!</definedName>
    <definedName name="BExGTIYX3OWPIINOGY1E4QQYSKHP" localSheetId="18" hidden="1">#REF!</definedName>
    <definedName name="BExGTIYX3OWPIINOGY1E4QQYSKHP" localSheetId="30" hidden="1">#REF!</definedName>
    <definedName name="BExGTIYX3OWPIINOGY1E4QQYSKHP" localSheetId="4" hidden="1">#REF!</definedName>
    <definedName name="BExGTIYX3OWPIINOGY1E4QQYSKHP" localSheetId="14" hidden="1">#REF!</definedName>
    <definedName name="BExGTIYX3OWPIINOGY1E4QQYSKHP" localSheetId="6" hidden="1">#REF!</definedName>
    <definedName name="BExGTIYX3OWPIINOGY1E4QQYSKHP" localSheetId="7" hidden="1">#REF!</definedName>
    <definedName name="BExGTIYX3OWPIINOGY1E4QQYSKHP" localSheetId="8" hidden="1">#REF!</definedName>
    <definedName name="BExGTIYX3OWPIINOGY1E4QQYSKHP" localSheetId="9" hidden="1">#REF!</definedName>
    <definedName name="BExGTIYX3OWPIINOGY1E4QQYSKHP" localSheetId="10" hidden="1">#REF!</definedName>
    <definedName name="BExGTIYX3OWPIINOGY1E4QQYSKHP" localSheetId="11" hidden="1">#REF!</definedName>
    <definedName name="BExGTIYX3OWPIINOGY1E4QQYSKHP" localSheetId="12" hidden="1">#REF!</definedName>
    <definedName name="BExGTIYX3OWPIINOGY1E4QQYSKHP" localSheetId="13" hidden="1">#REF!</definedName>
    <definedName name="BExGTIYX3OWPIINOGY1E4QQYSKHP" localSheetId="17" hidden="1">#REF!</definedName>
    <definedName name="BExGTIYX3OWPIINOGY1E4QQYSKHP" localSheetId="16" hidden="1">#REF!</definedName>
    <definedName name="BExGTIYX3OWPIINOGY1E4QQYSKHP" hidden="1">#REF!</definedName>
    <definedName name="BExGTKGUN0KUU3C0RL2LK98D8MEK" localSheetId="19" hidden="1">#REF!</definedName>
    <definedName name="BExGTKGUN0KUU3C0RL2LK98D8MEK" localSheetId="27" hidden="1">#REF!</definedName>
    <definedName name="BExGTKGUN0KUU3C0RL2LK98D8MEK" localSheetId="18" hidden="1">#REF!</definedName>
    <definedName name="BExGTKGUN0KUU3C0RL2LK98D8MEK" localSheetId="30" hidden="1">#REF!</definedName>
    <definedName name="BExGTKGUN0KUU3C0RL2LK98D8MEK" localSheetId="4" hidden="1">#REF!</definedName>
    <definedName name="BExGTKGUN0KUU3C0RL2LK98D8MEK" localSheetId="14" hidden="1">#REF!</definedName>
    <definedName name="BExGTKGUN0KUU3C0RL2LK98D8MEK" localSheetId="6" hidden="1">#REF!</definedName>
    <definedName name="BExGTKGUN0KUU3C0RL2LK98D8MEK" localSheetId="7" hidden="1">#REF!</definedName>
    <definedName name="BExGTKGUN0KUU3C0RL2LK98D8MEK" localSheetId="8" hidden="1">#REF!</definedName>
    <definedName name="BExGTKGUN0KUU3C0RL2LK98D8MEK" localSheetId="9" hidden="1">#REF!</definedName>
    <definedName name="BExGTKGUN0KUU3C0RL2LK98D8MEK" localSheetId="10" hidden="1">#REF!</definedName>
    <definedName name="BExGTKGUN0KUU3C0RL2LK98D8MEK" localSheetId="11" hidden="1">#REF!</definedName>
    <definedName name="BExGTKGUN0KUU3C0RL2LK98D8MEK" localSheetId="12" hidden="1">#REF!</definedName>
    <definedName name="BExGTKGUN0KUU3C0RL2LK98D8MEK" localSheetId="13" hidden="1">#REF!</definedName>
    <definedName name="BExGTKGUN0KUU3C0RL2LK98D8MEK" localSheetId="17" hidden="1">#REF!</definedName>
    <definedName name="BExGTKGUN0KUU3C0RL2LK98D8MEK" localSheetId="16" hidden="1">#REF!</definedName>
    <definedName name="BExGTKGUN0KUU3C0RL2LK98D8MEK" hidden="1">#REF!</definedName>
    <definedName name="BExGTV3U5SZUPLTWEMEY3IIN1L4L" localSheetId="19" hidden="1">#REF!</definedName>
    <definedName name="BExGTV3U5SZUPLTWEMEY3IIN1L4L" localSheetId="27" hidden="1">#REF!</definedName>
    <definedName name="BExGTV3U5SZUPLTWEMEY3IIN1L4L" localSheetId="18" hidden="1">#REF!</definedName>
    <definedName name="BExGTV3U5SZUPLTWEMEY3IIN1L4L" localSheetId="30" hidden="1">#REF!</definedName>
    <definedName name="BExGTV3U5SZUPLTWEMEY3IIN1L4L" localSheetId="4" hidden="1">#REF!</definedName>
    <definedName name="BExGTV3U5SZUPLTWEMEY3IIN1L4L" localSheetId="14" hidden="1">#REF!</definedName>
    <definedName name="BExGTV3U5SZUPLTWEMEY3IIN1L4L" localSheetId="6" hidden="1">#REF!</definedName>
    <definedName name="BExGTV3U5SZUPLTWEMEY3IIN1L4L" localSheetId="7" hidden="1">#REF!</definedName>
    <definedName name="BExGTV3U5SZUPLTWEMEY3IIN1L4L" localSheetId="8" hidden="1">#REF!</definedName>
    <definedName name="BExGTV3U5SZUPLTWEMEY3IIN1L4L" localSheetId="9" hidden="1">#REF!</definedName>
    <definedName name="BExGTV3U5SZUPLTWEMEY3IIN1L4L" localSheetId="10" hidden="1">#REF!</definedName>
    <definedName name="BExGTV3U5SZUPLTWEMEY3IIN1L4L" localSheetId="11" hidden="1">#REF!</definedName>
    <definedName name="BExGTV3U5SZUPLTWEMEY3IIN1L4L" localSheetId="12" hidden="1">#REF!</definedName>
    <definedName name="BExGTV3U5SZUPLTWEMEY3IIN1L4L" localSheetId="13" hidden="1">#REF!</definedName>
    <definedName name="BExGTV3U5SZUPLTWEMEY3IIN1L4L" localSheetId="17" hidden="1">#REF!</definedName>
    <definedName name="BExGTV3U5SZUPLTWEMEY3IIN1L4L" localSheetId="16" hidden="1">#REF!</definedName>
    <definedName name="BExGTV3U5SZUPLTWEMEY3IIN1L4L" hidden="1">#REF!</definedName>
    <definedName name="BExGTZ046J7VMUG4YPKFN2K8TWB7" localSheetId="19" hidden="1">#REF!</definedName>
    <definedName name="BExGTZ046J7VMUG4YPKFN2K8TWB7" localSheetId="27" hidden="1">#REF!</definedName>
    <definedName name="BExGTZ046J7VMUG4YPKFN2K8TWB7" localSheetId="18" hidden="1">#REF!</definedName>
    <definedName name="BExGTZ046J7VMUG4YPKFN2K8TWB7" localSheetId="30" hidden="1">#REF!</definedName>
    <definedName name="BExGTZ046J7VMUG4YPKFN2K8TWB7" localSheetId="4" hidden="1">#REF!</definedName>
    <definedName name="BExGTZ046J7VMUG4YPKFN2K8TWB7" localSheetId="14" hidden="1">#REF!</definedName>
    <definedName name="BExGTZ046J7VMUG4YPKFN2K8TWB7" localSheetId="6" hidden="1">#REF!</definedName>
    <definedName name="BExGTZ046J7VMUG4YPKFN2K8TWB7" localSheetId="7" hidden="1">#REF!</definedName>
    <definedName name="BExGTZ046J7VMUG4YPKFN2K8TWB7" localSheetId="8" hidden="1">#REF!</definedName>
    <definedName name="BExGTZ046J7VMUG4YPKFN2K8TWB7" localSheetId="9" hidden="1">#REF!</definedName>
    <definedName name="BExGTZ046J7VMUG4YPKFN2K8TWB7" localSheetId="10" hidden="1">#REF!</definedName>
    <definedName name="BExGTZ046J7VMUG4YPKFN2K8TWB7" localSheetId="11" hidden="1">#REF!</definedName>
    <definedName name="BExGTZ046J7VMUG4YPKFN2K8TWB7" localSheetId="12" hidden="1">#REF!</definedName>
    <definedName name="BExGTZ046J7VMUG4YPKFN2K8TWB7" localSheetId="13" hidden="1">#REF!</definedName>
    <definedName name="BExGTZ046J7VMUG4YPKFN2K8TWB7" localSheetId="17" hidden="1">#REF!</definedName>
    <definedName name="BExGTZ046J7VMUG4YPKFN2K8TWB7" localSheetId="16" hidden="1">#REF!</definedName>
    <definedName name="BExGTZ046J7VMUG4YPKFN2K8TWB7" hidden="1">#REF!</definedName>
    <definedName name="BExGTZ04EFFQ3Z3JMM0G35JYWUK3" localSheetId="19" hidden="1">#REF!</definedName>
    <definedName name="BExGTZ04EFFQ3Z3JMM0G35JYWUK3" localSheetId="27" hidden="1">#REF!</definedName>
    <definedName name="BExGTZ04EFFQ3Z3JMM0G35JYWUK3" localSheetId="18" hidden="1">#REF!</definedName>
    <definedName name="BExGTZ04EFFQ3Z3JMM0G35JYWUK3" localSheetId="30" hidden="1">#REF!</definedName>
    <definedName name="BExGTZ04EFFQ3Z3JMM0G35JYWUK3" localSheetId="4" hidden="1">#REF!</definedName>
    <definedName name="BExGTZ04EFFQ3Z3JMM0G35JYWUK3" localSheetId="14" hidden="1">#REF!</definedName>
    <definedName name="BExGTZ04EFFQ3Z3JMM0G35JYWUK3" localSheetId="6" hidden="1">#REF!</definedName>
    <definedName name="BExGTZ04EFFQ3Z3JMM0G35JYWUK3" localSheetId="7" hidden="1">#REF!</definedName>
    <definedName name="BExGTZ04EFFQ3Z3JMM0G35JYWUK3" localSheetId="8" hidden="1">#REF!</definedName>
    <definedName name="BExGTZ04EFFQ3Z3JMM0G35JYWUK3" localSheetId="9" hidden="1">#REF!</definedName>
    <definedName name="BExGTZ04EFFQ3Z3JMM0G35JYWUK3" localSheetId="10" hidden="1">#REF!</definedName>
    <definedName name="BExGTZ04EFFQ3Z3JMM0G35JYWUK3" localSheetId="11" hidden="1">#REF!</definedName>
    <definedName name="BExGTZ04EFFQ3Z3JMM0G35JYWUK3" localSheetId="12" hidden="1">#REF!</definedName>
    <definedName name="BExGTZ04EFFQ3Z3JMM0G35JYWUK3" localSheetId="13" hidden="1">#REF!</definedName>
    <definedName name="BExGTZ04EFFQ3Z3JMM0G35JYWUK3" localSheetId="17" hidden="1">#REF!</definedName>
    <definedName name="BExGTZ04EFFQ3Z3JMM0G35JYWUK3" localSheetId="16" hidden="1">#REF!</definedName>
    <definedName name="BExGTZ04EFFQ3Z3JMM0G35JYWUK3" hidden="1">#REF!</definedName>
    <definedName name="BExGU2G9OPRZRIU9YGF6NX9FUW0J" localSheetId="19" hidden="1">#REF!</definedName>
    <definedName name="BExGU2G9OPRZRIU9YGF6NX9FUW0J" localSheetId="27" hidden="1">#REF!</definedName>
    <definedName name="BExGU2G9OPRZRIU9YGF6NX9FUW0J" localSheetId="18" hidden="1">#REF!</definedName>
    <definedName name="BExGU2G9OPRZRIU9YGF6NX9FUW0J" localSheetId="30" hidden="1">#REF!</definedName>
    <definedName name="BExGU2G9OPRZRIU9YGF6NX9FUW0J" localSheetId="4" hidden="1">#REF!</definedName>
    <definedName name="BExGU2G9OPRZRIU9YGF6NX9FUW0J" localSheetId="14" hidden="1">#REF!</definedName>
    <definedName name="BExGU2G9OPRZRIU9YGF6NX9FUW0J" localSheetId="6" hidden="1">#REF!</definedName>
    <definedName name="BExGU2G9OPRZRIU9YGF6NX9FUW0J" localSheetId="7" hidden="1">#REF!</definedName>
    <definedName name="BExGU2G9OPRZRIU9YGF6NX9FUW0J" localSheetId="8" hidden="1">#REF!</definedName>
    <definedName name="BExGU2G9OPRZRIU9YGF6NX9FUW0J" localSheetId="9" hidden="1">#REF!</definedName>
    <definedName name="BExGU2G9OPRZRIU9YGF6NX9FUW0J" localSheetId="10" hidden="1">#REF!</definedName>
    <definedName name="BExGU2G9OPRZRIU9YGF6NX9FUW0J" localSheetId="11" hidden="1">#REF!</definedName>
    <definedName name="BExGU2G9OPRZRIU9YGF6NX9FUW0J" localSheetId="12" hidden="1">#REF!</definedName>
    <definedName name="BExGU2G9OPRZRIU9YGF6NX9FUW0J" localSheetId="13" hidden="1">#REF!</definedName>
    <definedName name="BExGU2G9OPRZRIU9YGF6NX9FUW0J" localSheetId="17" hidden="1">#REF!</definedName>
    <definedName name="BExGU2G9OPRZRIU9YGF6NX9FUW0J" localSheetId="16" hidden="1">#REF!</definedName>
    <definedName name="BExGU2G9OPRZRIU9YGF6NX9FUW0J" hidden="1">#REF!</definedName>
    <definedName name="BExGU6HTKLRZO8UOI3DTAM5RFDBA" localSheetId="19" hidden="1">#REF!</definedName>
    <definedName name="BExGU6HTKLRZO8UOI3DTAM5RFDBA" localSheetId="27" hidden="1">#REF!</definedName>
    <definedName name="BExGU6HTKLRZO8UOI3DTAM5RFDBA" localSheetId="18" hidden="1">#REF!</definedName>
    <definedName name="BExGU6HTKLRZO8UOI3DTAM5RFDBA" localSheetId="30" hidden="1">#REF!</definedName>
    <definedName name="BExGU6HTKLRZO8UOI3DTAM5RFDBA" localSheetId="4" hidden="1">#REF!</definedName>
    <definedName name="BExGU6HTKLRZO8UOI3DTAM5RFDBA" localSheetId="14" hidden="1">#REF!</definedName>
    <definedName name="BExGU6HTKLRZO8UOI3DTAM5RFDBA" localSheetId="6" hidden="1">#REF!</definedName>
    <definedName name="BExGU6HTKLRZO8UOI3DTAM5RFDBA" localSheetId="7" hidden="1">#REF!</definedName>
    <definedName name="BExGU6HTKLRZO8UOI3DTAM5RFDBA" localSheetId="8" hidden="1">#REF!</definedName>
    <definedName name="BExGU6HTKLRZO8UOI3DTAM5RFDBA" localSheetId="9" hidden="1">#REF!</definedName>
    <definedName name="BExGU6HTKLRZO8UOI3DTAM5RFDBA" localSheetId="10" hidden="1">#REF!</definedName>
    <definedName name="BExGU6HTKLRZO8UOI3DTAM5RFDBA" localSheetId="11" hidden="1">#REF!</definedName>
    <definedName name="BExGU6HTKLRZO8UOI3DTAM5RFDBA" localSheetId="12" hidden="1">#REF!</definedName>
    <definedName name="BExGU6HTKLRZO8UOI3DTAM5RFDBA" localSheetId="13" hidden="1">#REF!</definedName>
    <definedName name="BExGU6HTKLRZO8UOI3DTAM5RFDBA" localSheetId="17" hidden="1">#REF!</definedName>
    <definedName name="BExGU6HTKLRZO8UOI3DTAM5RFDBA" localSheetId="16" hidden="1">#REF!</definedName>
    <definedName name="BExGU6HTKLRZO8UOI3DTAM5RFDBA" hidden="1">#REF!</definedName>
    <definedName name="BExGUDDZXFFQHAF4UZF8ZB1HO7H6" localSheetId="19" hidden="1">#REF!</definedName>
    <definedName name="BExGUDDZXFFQHAF4UZF8ZB1HO7H6" localSheetId="27" hidden="1">#REF!</definedName>
    <definedName name="BExGUDDZXFFQHAF4UZF8ZB1HO7H6" localSheetId="18" hidden="1">#REF!</definedName>
    <definedName name="BExGUDDZXFFQHAF4UZF8ZB1HO7H6" localSheetId="30" hidden="1">#REF!</definedName>
    <definedName name="BExGUDDZXFFQHAF4UZF8ZB1HO7H6" localSheetId="4" hidden="1">#REF!</definedName>
    <definedName name="BExGUDDZXFFQHAF4UZF8ZB1HO7H6" localSheetId="14" hidden="1">#REF!</definedName>
    <definedName name="BExGUDDZXFFQHAF4UZF8ZB1HO7H6" localSheetId="6" hidden="1">#REF!</definedName>
    <definedName name="BExGUDDZXFFQHAF4UZF8ZB1HO7H6" localSheetId="7" hidden="1">#REF!</definedName>
    <definedName name="BExGUDDZXFFQHAF4UZF8ZB1HO7H6" localSheetId="8" hidden="1">#REF!</definedName>
    <definedName name="BExGUDDZXFFQHAF4UZF8ZB1HO7H6" localSheetId="9" hidden="1">#REF!</definedName>
    <definedName name="BExGUDDZXFFQHAF4UZF8ZB1HO7H6" localSheetId="10" hidden="1">#REF!</definedName>
    <definedName name="BExGUDDZXFFQHAF4UZF8ZB1HO7H6" localSheetId="11" hidden="1">#REF!</definedName>
    <definedName name="BExGUDDZXFFQHAF4UZF8ZB1HO7H6" localSheetId="12" hidden="1">#REF!</definedName>
    <definedName name="BExGUDDZXFFQHAF4UZF8ZB1HO7H6" localSheetId="13" hidden="1">#REF!</definedName>
    <definedName name="BExGUDDZXFFQHAF4UZF8ZB1HO7H6" localSheetId="17" hidden="1">#REF!</definedName>
    <definedName name="BExGUDDZXFFQHAF4UZF8ZB1HO7H6" localSheetId="16" hidden="1">#REF!</definedName>
    <definedName name="BExGUDDZXFFQHAF4UZF8ZB1HO7H6" hidden="1">#REF!</definedName>
    <definedName name="BExGUI6NCRHY7EAB6SK6EPPMWFG1" localSheetId="19" hidden="1">#REF!</definedName>
    <definedName name="BExGUI6NCRHY7EAB6SK6EPPMWFG1" localSheetId="27" hidden="1">#REF!</definedName>
    <definedName name="BExGUI6NCRHY7EAB6SK6EPPMWFG1" localSheetId="18" hidden="1">#REF!</definedName>
    <definedName name="BExGUI6NCRHY7EAB6SK6EPPMWFG1" localSheetId="30" hidden="1">#REF!</definedName>
    <definedName name="BExGUI6NCRHY7EAB6SK6EPPMWFG1" localSheetId="4" hidden="1">#REF!</definedName>
    <definedName name="BExGUI6NCRHY7EAB6SK6EPPMWFG1" localSheetId="14" hidden="1">#REF!</definedName>
    <definedName name="BExGUI6NCRHY7EAB6SK6EPPMWFG1" localSheetId="6" hidden="1">#REF!</definedName>
    <definedName name="BExGUI6NCRHY7EAB6SK6EPPMWFG1" localSheetId="7" hidden="1">#REF!</definedName>
    <definedName name="BExGUI6NCRHY7EAB6SK6EPPMWFG1" localSheetId="8" hidden="1">#REF!</definedName>
    <definedName name="BExGUI6NCRHY7EAB6SK6EPPMWFG1" localSheetId="9" hidden="1">#REF!</definedName>
    <definedName name="BExGUI6NCRHY7EAB6SK6EPPMWFG1" localSheetId="10" hidden="1">#REF!</definedName>
    <definedName name="BExGUI6NCRHY7EAB6SK6EPPMWFG1" localSheetId="11" hidden="1">#REF!</definedName>
    <definedName name="BExGUI6NCRHY7EAB6SK6EPPMWFG1" localSheetId="12" hidden="1">#REF!</definedName>
    <definedName name="BExGUI6NCRHY7EAB6SK6EPPMWFG1" localSheetId="13" hidden="1">#REF!</definedName>
    <definedName name="BExGUI6NCRHY7EAB6SK6EPPMWFG1" localSheetId="17" hidden="1">#REF!</definedName>
    <definedName name="BExGUI6NCRHY7EAB6SK6EPPMWFG1" localSheetId="16" hidden="1">#REF!</definedName>
    <definedName name="BExGUI6NCRHY7EAB6SK6EPPMWFG1" hidden="1">#REF!</definedName>
    <definedName name="BExGUIBXBRHGM97ZX6GBA4ZDQ79C" localSheetId="19" hidden="1">#REF!</definedName>
    <definedName name="BExGUIBXBRHGM97ZX6GBA4ZDQ79C" localSheetId="27" hidden="1">#REF!</definedName>
    <definedName name="BExGUIBXBRHGM97ZX6GBA4ZDQ79C" localSheetId="18" hidden="1">#REF!</definedName>
    <definedName name="BExGUIBXBRHGM97ZX6GBA4ZDQ79C" localSheetId="30" hidden="1">#REF!</definedName>
    <definedName name="BExGUIBXBRHGM97ZX6GBA4ZDQ79C" localSheetId="4" hidden="1">#REF!</definedName>
    <definedName name="BExGUIBXBRHGM97ZX6GBA4ZDQ79C" localSheetId="14" hidden="1">#REF!</definedName>
    <definedName name="BExGUIBXBRHGM97ZX6GBA4ZDQ79C" localSheetId="6" hidden="1">#REF!</definedName>
    <definedName name="BExGUIBXBRHGM97ZX6GBA4ZDQ79C" localSheetId="7" hidden="1">#REF!</definedName>
    <definedName name="BExGUIBXBRHGM97ZX6GBA4ZDQ79C" localSheetId="8" hidden="1">#REF!</definedName>
    <definedName name="BExGUIBXBRHGM97ZX6GBA4ZDQ79C" localSheetId="9" hidden="1">#REF!</definedName>
    <definedName name="BExGUIBXBRHGM97ZX6GBA4ZDQ79C" localSheetId="10" hidden="1">#REF!</definedName>
    <definedName name="BExGUIBXBRHGM97ZX6GBA4ZDQ79C" localSheetId="11" hidden="1">#REF!</definedName>
    <definedName name="BExGUIBXBRHGM97ZX6GBA4ZDQ79C" localSheetId="12" hidden="1">#REF!</definedName>
    <definedName name="BExGUIBXBRHGM97ZX6GBA4ZDQ79C" localSheetId="13" hidden="1">#REF!</definedName>
    <definedName name="BExGUIBXBRHGM97ZX6GBA4ZDQ79C" localSheetId="17" hidden="1">#REF!</definedName>
    <definedName name="BExGUIBXBRHGM97ZX6GBA4ZDQ79C" localSheetId="16" hidden="1">#REF!</definedName>
    <definedName name="BExGUIBXBRHGM97ZX6GBA4ZDQ79C" hidden="1">#REF!</definedName>
    <definedName name="BExGUM8D91UNPCOO4TKP9FGX85TF" localSheetId="19" hidden="1">#REF!</definedName>
    <definedName name="BExGUM8D91UNPCOO4TKP9FGX85TF" localSheetId="27" hidden="1">#REF!</definedName>
    <definedName name="BExGUM8D91UNPCOO4TKP9FGX85TF" localSheetId="18" hidden="1">#REF!</definedName>
    <definedName name="BExGUM8D91UNPCOO4TKP9FGX85TF" localSheetId="30" hidden="1">#REF!</definedName>
    <definedName name="BExGUM8D91UNPCOO4TKP9FGX85TF" localSheetId="4" hidden="1">#REF!</definedName>
    <definedName name="BExGUM8D91UNPCOO4TKP9FGX85TF" localSheetId="14" hidden="1">#REF!</definedName>
    <definedName name="BExGUM8D91UNPCOO4TKP9FGX85TF" localSheetId="6" hidden="1">#REF!</definedName>
    <definedName name="BExGUM8D91UNPCOO4TKP9FGX85TF" localSheetId="7" hidden="1">#REF!</definedName>
    <definedName name="BExGUM8D91UNPCOO4TKP9FGX85TF" localSheetId="8" hidden="1">#REF!</definedName>
    <definedName name="BExGUM8D91UNPCOO4TKP9FGX85TF" localSheetId="9" hidden="1">#REF!</definedName>
    <definedName name="BExGUM8D91UNPCOO4TKP9FGX85TF" localSheetId="10" hidden="1">#REF!</definedName>
    <definedName name="BExGUM8D91UNPCOO4TKP9FGX85TF" localSheetId="11" hidden="1">#REF!</definedName>
    <definedName name="BExGUM8D91UNPCOO4TKP9FGX85TF" localSheetId="12" hidden="1">#REF!</definedName>
    <definedName name="BExGUM8D91UNPCOO4TKP9FGX85TF" localSheetId="13" hidden="1">#REF!</definedName>
    <definedName name="BExGUM8D91UNPCOO4TKP9FGX85TF" localSheetId="17" hidden="1">#REF!</definedName>
    <definedName name="BExGUM8D91UNPCOO4TKP9FGX85TF" localSheetId="16" hidden="1">#REF!</definedName>
    <definedName name="BExGUM8D91UNPCOO4TKP9FGX85TF" hidden="1">#REF!</definedName>
    <definedName name="BExGUMDP0WYFBZL2MCB36WWJIC04" localSheetId="19" hidden="1">#REF!</definedName>
    <definedName name="BExGUMDP0WYFBZL2MCB36WWJIC04" localSheetId="27" hidden="1">#REF!</definedName>
    <definedName name="BExGUMDP0WYFBZL2MCB36WWJIC04" localSheetId="18" hidden="1">#REF!</definedName>
    <definedName name="BExGUMDP0WYFBZL2MCB36WWJIC04" localSheetId="30" hidden="1">#REF!</definedName>
    <definedName name="BExGUMDP0WYFBZL2MCB36WWJIC04" localSheetId="4" hidden="1">#REF!</definedName>
    <definedName name="BExGUMDP0WYFBZL2MCB36WWJIC04" localSheetId="14" hidden="1">#REF!</definedName>
    <definedName name="BExGUMDP0WYFBZL2MCB36WWJIC04" localSheetId="6" hidden="1">#REF!</definedName>
    <definedName name="BExGUMDP0WYFBZL2MCB36WWJIC04" localSheetId="7" hidden="1">#REF!</definedName>
    <definedName name="BExGUMDP0WYFBZL2MCB36WWJIC04" localSheetId="8" hidden="1">#REF!</definedName>
    <definedName name="BExGUMDP0WYFBZL2MCB36WWJIC04" localSheetId="9" hidden="1">#REF!</definedName>
    <definedName name="BExGUMDP0WYFBZL2MCB36WWJIC04" localSheetId="10" hidden="1">#REF!</definedName>
    <definedName name="BExGUMDP0WYFBZL2MCB36WWJIC04" localSheetId="11" hidden="1">#REF!</definedName>
    <definedName name="BExGUMDP0WYFBZL2MCB36WWJIC04" localSheetId="12" hidden="1">#REF!</definedName>
    <definedName name="BExGUMDP0WYFBZL2MCB36WWJIC04" localSheetId="13" hidden="1">#REF!</definedName>
    <definedName name="BExGUMDP0WYFBZL2MCB36WWJIC04" localSheetId="17" hidden="1">#REF!</definedName>
    <definedName name="BExGUMDP0WYFBZL2MCB36WWJIC04" localSheetId="16" hidden="1">#REF!</definedName>
    <definedName name="BExGUMDP0WYFBZL2MCB36WWJIC04" hidden="1">#REF!</definedName>
    <definedName name="BExGUQF9N9FKI7S0H30WUAEB5LPD" localSheetId="19" hidden="1">#REF!</definedName>
    <definedName name="BExGUQF9N9FKI7S0H30WUAEB5LPD" localSheetId="27" hidden="1">#REF!</definedName>
    <definedName name="BExGUQF9N9FKI7S0H30WUAEB5LPD" localSheetId="18" hidden="1">#REF!</definedName>
    <definedName name="BExGUQF9N9FKI7S0H30WUAEB5LPD" localSheetId="30" hidden="1">#REF!</definedName>
    <definedName name="BExGUQF9N9FKI7S0H30WUAEB5LPD" localSheetId="4" hidden="1">#REF!</definedName>
    <definedName name="BExGUQF9N9FKI7S0H30WUAEB5LPD" localSheetId="14" hidden="1">#REF!</definedName>
    <definedName name="BExGUQF9N9FKI7S0H30WUAEB5LPD" localSheetId="6" hidden="1">#REF!</definedName>
    <definedName name="BExGUQF9N9FKI7S0H30WUAEB5LPD" localSheetId="7" hidden="1">#REF!</definedName>
    <definedName name="BExGUQF9N9FKI7S0H30WUAEB5LPD" localSheetId="8" hidden="1">#REF!</definedName>
    <definedName name="BExGUQF9N9FKI7S0H30WUAEB5LPD" localSheetId="9" hidden="1">#REF!</definedName>
    <definedName name="BExGUQF9N9FKI7S0H30WUAEB5LPD" localSheetId="10" hidden="1">#REF!</definedName>
    <definedName name="BExGUQF9N9FKI7S0H30WUAEB5LPD" localSheetId="11" hidden="1">#REF!</definedName>
    <definedName name="BExGUQF9N9FKI7S0H30WUAEB5LPD" localSheetId="12" hidden="1">#REF!</definedName>
    <definedName name="BExGUQF9N9FKI7S0H30WUAEB5LPD" localSheetId="13" hidden="1">#REF!</definedName>
    <definedName name="BExGUQF9N9FKI7S0H30WUAEB5LPD" localSheetId="17" hidden="1">#REF!</definedName>
    <definedName name="BExGUQF9N9FKI7S0H30WUAEB5LPD" localSheetId="16" hidden="1">#REF!</definedName>
    <definedName name="BExGUQF9N9FKI7S0H30WUAEB5LPD" hidden="1">#REF!</definedName>
    <definedName name="BExGUR6BA03XPBK60SQUW197GJ5X" localSheetId="19" hidden="1">#REF!</definedName>
    <definedName name="BExGUR6BA03XPBK60SQUW197GJ5X" localSheetId="27" hidden="1">#REF!</definedName>
    <definedName name="BExGUR6BA03XPBK60SQUW197GJ5X" localSheetId="18" hidden="1">#REF!</definedName>
    <definedName name="BExGUR6BA03XPBK60SQUW197GJ5X" localSheetId="30" hidden="1">#REF!</definedName>
    <definedName name="BExGUR6BA03XPBK60SQUW197GJ5X" localSheetId="4" hidden="1">#REF!</definedName>
    <definedName name="BExGUR6BA03XPBK60SQUW197GJ5X" localSheetId="14" hidden="1">#REF!</definedName>
    <definedName name="BExGUR6BA03XPBK60SQUW197GJ5X" localSheetId="6" hidden="1">#REF!</definedName>
    <definedName name="BExGUR6BA03XPBK60SQUW197GJ5X" localSheetId="7" hidden="1">#REF!</definedName>
    <definedName name="BExGUR6BA03XPBK60SQUW197GJ5X" localSheetId="8" hidden="1">#REF!</definedName>
    <definedName name="BExGUR6BA03XPBK60SQUW197GJ5X" localSheetId="9" hidden="1">#REF!</definedName>
    <definedName name="BExGUR6BA03XPBK60SQUW197GJ5X" localSheetId="10" hidden="1">#REF!</definedName>
    <definedName name="BExGUR6BA03XPBK60SQUW197GJ5X" localSheetId="11" hidden="1">#REF!</definedName>
    <definedName name="BExGUR6BA03XPBK60SQUW197GJ5X" localSheetId="12" hidden="1">#REF!</definedName>
    <definedName name="BExGUR6BA03XPBK60SQUW197GJ5X" localSheetId="13" hidden="1">#REF!</definedName>
    <definedName name="BExGUR6BA03XPBK60SQUW197GJ5X" localSheetId="17" hidden="1">#REF!</definedName>
    <definedName name="BExGUR6BA03XPBK60SQUW197GJ5X" localSheetId="16" hidden="1">#REF!</definedName>
    <definedName name="BExGUR6BA03XPBK60SQUW197GJ5X" hidden="1">#REF!</definedName>
    <definedName name="BExGUVIP60TA4B7X2PFGMBFUSKGX" localSheetId="19" hidden="1">#REF!</definedName>
    <definedName name="BExGUVIP60TA4B7X2PFGMBFUSKGX" localSheetId="27" hidden="1">#REF!</definedName>
    <definedName name="BExGUVIP60TA4B7X2PFGMBFUSKGX" localSheetId="18" hidden="1">#REF!</definedName>
    <definedName name="BExGUVIP60TA4B7X2PFGMBFUSKGX" localSheetId="30" hidden="1">#REF!</definedName>
    <definedName name="BExGUVIP60TA4B7X2PFGMBFUSKGX" localSheetId="4" hidden="1">#REF!</definedName>
    <definedName name="BExGUVIP60TA4B7X2PFGMBFUSKGX" localSheetId="14" hidden="1">#REF!</definedName>
    <definedName name="BExGUVIP60TA4B7X2PFGMBFUSKGX" localSheetId="6" hidden="1">#REF!</definedName>
    <definedName name="BExGUVIP60TA4B7X2PFGMBFUSKGX" localSheetId="7" hidden="1">#REF!</definedName>
    <definedName name="BExGUVIP60TA4B7X2PFGMBFUSKGX" localSheetId="8" hidden="1">#REF!</definedName>
    <definedName name="BExGUVIP60TA4B7X2PFGMBFUSKGX" localSheetId="9" hidden="1">#REF!</definedName>
    <definedName name="BExGUVIP60TA4B7X2PFGMBFUSKGX" localSheetId="10" hidden="1">#REF!</definedName>
    <definedName name="BExGUVIP60TA4B7X2PFGMBFUSKGX" localSheetId="11" hidden="1">#REF!</definedName>
    <definedName name="BExGUVIP60TA4B7X2PFGMBFUSKGX" localSheetId="12" hidden="1">#REF!</definedName>
    <definedName name="BExGUVIP60TA4B7X2PFGMBFUSKGX" localSheetId="13" hidden="1">#REF!</definedName>
    <definedName name="BExGUVIP60TA4B7X2PFGMBFUSKGX" localSheetId="17" hidden="1">#REF!</definedName>
    <definedName name="BExGUVIP60TA4B7X2PFGMBFUSKGX" localSheetId="16" hidden="1">#REF!</definedName>
    <definedName name="BExGUVIP60TA4B7X2PFGMBFUSKGX" hidden="1">#REF!</definedName>
    <definedName name="BExGUVTIIWAK5T0F5FD428QDO46W" localSheetId="19" hidden="1">#REF!</definedName>
    <definedName name="BExGUVTIIWAK5T0F5FD428QDO46W" localSheetId="27" hidden="1">#REF!</definedName>
    <definedName name="BExGUVTIIWAK5T0F5FD428QDO46W" localSheetId="18" hidden="1">#REF!</definedName>
    <definedName name="BExGUVTIIWAK5T0F5FD428QDO46W" localSheetId="30" hidden="1">#REF!</definedName>
    <definedName name="BExGUVTIIWAK5T0F5FD428QDO46W" localSheetId="4" hidden="1">#REF!</definedName>
    <definedName name="BExGUVTIIWAK5T0F5FD428QDO46W" localSheetId="14" hidden="1">#REF!</definedName>
    <definedName name="BExGUVTIIWAK5T0F5FD428QDO46W" localSheetId="6" hidden="1">#REF!</definedName>
    <definedName name="BExGUVTIIWAK5T0F5FD428QDO46W" localSheetId="7" hidden="1">#REF!</definedName>
    <definedName name="BExGUVTIIWAK5T0F5FD428QDO46W" localSheetId="8" hidden="1">#REF!</definedName>
    <definedName name="BExGUVTIIWAK5T0F5FD428QDO46W" localSheetId="9" hidden="1">#REF!</definedName>
    <definedName name="BExGUVTIIWAK5T0F5FD428QDO46W" localSheetId="10" hidden="1">#REF!</definedName>
    <definedName name="BExGUVTIIWAK5T0F5FD428QDO46W" localSheetId="11" hidden="1">#REF!</definedName>
    <definedName name="BExGUVTIIWAK5T0F5FD428QDO46W" localSheetId="12" hidden="1">#REF!</definedName>
    <definedName name="BExGUVTIIWAK5T0F5FD428QDO46W" localSheetId="13" hidden="1">#REF!</definedName>
    <definedName name="BExGUVTIIWAK5T0F5FD428QDO46W" localSheetId="17" hidden="1">#REF!</definedName>
    <definedName name="BExGUVTIIWAK5T0F5FD428QDO46W" localSheetId="16" hidden="1">#REF!</definedName>
    <definedName name="BExGUVTIIWAK5T0F5FD428QDO46W" hidden="1">#REF!</definedName>
    <definedName name="BExGUZKF06F209XL1IZWVJEQ82EE" localSheetId="19" hidden="1">#REF!</definedName>
    <definedName name="BExGUZKF06F209XL1IZWVJEQ82EE" localSheetId="27" hidden="1">#REF!</definedName>
    <definedName name="BExGUZKF06F209XL1IZWVJEQ82EE" localSheetId="18" hidden="1">#REF!</definedName>
    <definedName name="BExGUZKF06F209XL1IZWVJEQ82EE" localSheetId="30" hidden="1">#REF!</definedName>
    <definedName name="BExGUZKF06F209XL1IZWVJEQ82EE" localSheetId="4" hidden="1">#REF!</definedName>
    <definedName name="BExGUZKF06F209XL1IZWVJEQ82EE" localSheetId="14" hidden="1">#REF!</definedName>
    <definedName name="BExGUZKF06F209XL1IZWVJEQ82EE" localSheetId="6" hidden="1">#REF!</definedName>
    <definedName name="BExGUZKF06F209XL1IZWVJEQ82EE" localSheetId="7" hidden="1">#REF!</definedName>
    <definedName name="BExGUZKF06F209XL1IZWVJEQ82EE" localSheetId="8" hidden="1">#REF!</definedName>
    <definedName name="BExGUZKF06F209XL1IZWVJEQ82EE" localSheetId="9" hidden="1">#REF!</definedName>
    <definedName name="BExGUZKF06F209XL1IZWVJEQ82EE" localSheetId="10" hidden="1">#REF!</definedName>
    <definedName name="BExGUZKF06F209XL1IZWVJEQ82EE" localSheetId="11" hidden="1">#REF!</definedName>
    <definedName name="BExGUZKF06F209XL1IZWVJEQ82EE" localSheetId="12" hidden="1">#REF!</definedName>
    <definedName name="BExGUZKF06F209XL1IZWVJEQ82EE" localSheetId="13" hidden="1">#REF!</definedName>
    <definedName name="BExGUZKF06F209XL1IZWVJEQ82EE" localSheetId="17" hidden="1">#REF!</definedName>
    <definedName name="BExGUZKF06F209XL1IZWVJEQ82EE" localSheetId="16" hidden="1">#REF!</definedName>
    <definedName name="BExGUZKF06F209XL1IZWVJEQ82EE" hidden="1">#REF!</definedName>
    <definedName name="BExGUZPWM950OZ8P1A3N86LXK97U" localSheetId="19" hidden="1">#REF!</definedName>
    <definedName name="BExGUZPWM950OZ8P1A3N86LXK97U" localSheetId="27" hidden="1">#REF!</definedName>
    <definedName name="BExGUZPWM950OZ8P1A3N86LXK97U" localSheetId="18" hidden="1">#REF!</definedName>
    <definedName name="BExGUZPWM950OZ8P1A3N86LXK97U" localSheetId="30" hidden="1">#REF!</definedName>
    <definedName name="BExGUZPWM950OZ8P1A3N86LXK97U" localSheetId="4" hidden="1">#REF!</definedName>
    <definedName name="BExGUZPWM950OZ8P1A3N86LXK97U" localSheetId="14" hidden="1">#REF!</definedName>
    <definedName name="BExGUZPWM950OZ8P1A3N86LXK97U" localSheetId="6" hidden="1">#REF!</definedName>
    <definedName name="BExGUZPWM950OZ8P1A3N86LXK97U" localSheetId="7" hidden="1">#REF!</definedName>
    <definedName name="BExGUZPWM950OZ8P1A3N86LXK97U" localSheetId="8" hidden="1">#REF!</definedName>
    <definedName name="BExGUZPWM950OZ8P1A3N86LXK97U" localSheetId="9" hidden="1">#REF!</definedName>
    <definedName name="BExGUZPWM950OZ8P1A3N86LXK97U" localSheetId="10" hidden="1">#REF!</definedName>
    <definedName name="BExGUZPWM950OZ8P1A3N86LXK97U" localSheetId="11" hidden="1">#REF!</definedName>
    <definedName name="BExGUZPWM950OZ8P1A3N86LXK97U" localSheetId="12" hidden="1">#REF!</definedName>
    <definedName name="BExGUZPWM950OZ8P1A3N86LXK97U" localSheetId="13" hidden="1">#REF!</definedName>
    <definedName name="BExGUZPWM950OZ8P1A3N86LXK97U" localSheetId="17" hidden="1">#REF!</definedName>
    <definedName name="BExGUZPWM950OZ8P1A3N86LXK97U" localSheetId="16" hidden="1">#REF!</definedName>
    <definedName name="BExGUZPWM950OZ8P1A3N86LXK97U" hidden="1">#REF!</definedName>
    <definedName name="BExGV2EVT380QHD4AP2RL9MR8L5L" localSheetId="19" hidden="1">#REF!</definedName>
    <definedName name="BExGV2EVT380QHD4AP2RL9MR8L5L" localSheetId="27" hidden="1">#REF!</definedName>
    <definedName name="BExGV2EVT380QHD4AP2RL9MR8L5L" localSheetId="18" hidden="1">#REF!</definedName>
    <definedName name="BExGV2EVT380QHD4AP2RL9MR8L5L" localSheetId="30" hidden="1">#REF!</definedName>
    <definedName name="BExGV2EVT380QHD4AP2RL9MR8L5L" localSheetId="4" hidden="1">#REF!</definedName>
    <definedName name="BExGV2EVT380QHD4AP2RL9MR8L5L" localSheetId="14" hidden="1">#REF!</definedName>
    <definedName name="BExGV2EVT380QHD4AP2RL9MR8L5L" localSheetId="6" hidden="1">#REF!</definedName>
    <definedName name="BExGV2EVT380QHD4AP2RL9MR8L5L" localSheetId="7" hidden="1">#REF!</definedName>
    <definedName name="BExGV2EVT380QHD4AP2RL9MR8L5L" localSheetId="8" hidden="1">#REF!</definedName>
    <definedName name="BExGV2EVT380QHD4AP2RL9MR8L5L" localSheetId="9" hidden="1">#REF!</definedName>
    <definedName name="BExGV2EVT380QHD4AP2RL9MR8L5L" localSheetId="10" hidden="1">#REF!</definedName>
    <definedName name="BExGV2EVT380QHD4AP2RL9MR8L5L" localSheetId="11" hidden="1">#REF!</definedName>
    <definedName name="BExGV2EVT380QHD4AP2RL9MR8L5L" localSheetId="12" hidden="1">#REF!</definedName>
    <definedName name="BExGV2EVT380QHD4AP2RL9MR8L5L" localSheetId="13" hidden="1">#REF!</definedName>
    <definedName name="BExGV2EVT380QHD4AP2RL9MR8L5L" localSheetId="17" hidden="1">#REF!</definedName>
    <definedName name="BExGV2EVT380QHD4AP2RL9MR8L5L" localSheetId="16" hidden="1">#REF!</definedName>
    <definedName name="BExGV2EVT380QHD4AP2RL9MR8L5L" hidden="1">#REF!</definedName>
    <definedName name="BExGVBUSKOI7KB24K40PTXJE6MER" localSheetId="19" hidden="1">#REF!</definedName>
    <definedName name="BExGVBUSKOI7KB24K40PTXJE6MER" localSheetId="27" hidden="1">#REF!</definedName>
    <definedName name="BExGVBUSKOI7KB24K40PTXJE6MER" localSheetId="18" hidden="1">#REF!</definedName>
    <definedName name="BExGVBUSKOI7KB24K40PTXJE6MER" localSheetId="30" hidden="1">#REF!</definedName>
    <definedName name="BExGVBUSKOI7KB24K40PTXJE6MER" localSheetId="4" hidden="1">#REF!</definedName>
    <definedName name="BExGVBUSKOI7KB24K40PTXJE6MER" localSheetId="14" hidden="1">#REF!</definedName>
    <definedName name="BExGVBUSKOI7KB24K40PTXJE6MER" localSheetId="6" hidden="1">#REF!</definedName>
    <definedName name="BExGVBUSKOI7KB24K40PTXJE6MER" localSheetId="7" hidden="1">#REF!</definedName>
    <definedName name="BExGVBUSKOI7KB24K40PTXJE6MER" localSheetId="8" hidden="1">#REF!</definedName>
    <definedName name="BExGVBUSKOI7KB24K40PTXJE6MER" localSheetId="9" hidden="1">#REF!</definedName>
    <definedName name="BExGVBUSKOI7KB24K40PTXJE6MER" localSheetId="10" hidden="1">#REF!</definedName>
    <definedName name="BExGVBUSKOI7KB24K40PTXJE6MER" localSheetId="11" hidden="1">#REF!</definedName>
    <definedName name="BExGVBUSKOI7KB24K40PTXJE6MER" localSheetId="12" hidden="1">#REF!</definedName>
    <definedName name="BExGVBUSKOI7KB24K40PTXJE6MER" localSheetId="13" hidden="1">#REF!</definedName>
    <definedName name="BExGVBUSKOI7KB24K40PTXJE6MER" localSheetId="17" hidden="1">#REF!</definedName>
    <definedName name="BExGVBUSKOI7KB24K40PTXJE6MER" localSheetId="16" hidden="1">#REF!</definedName>
    <definedName name="BExGVBUSKOI7KB24K40PTXJE6MER" hidden="1">#REF!</definedName>
    <definedName name="BExGVGSQSVWTL2MNI6TT8Y92W3KA" localSheetId="19" hidden="1">#REF!</definedName>
    <definedName name="BExGVGSQSVWTL2MNI6TT8Y92W3KA" localSheetId="27" hidden="1">#REF!</definedName>
    <definedName name="BExGVGSQSVWTL2MNI6TT8Y92W3KA" localSheetId="18" hidden="1">#REF!</definedName>
    <definedName name="BExGVGSQSVWTL2MNI6TT8Y92W3KA" localSheetId="30" hidden="1">#REF!</definedName>
    <definedName name="BExGVGSQSVWTL2MNI6TT8Y92W3KA" localSheetId="4" hidden="1">#REF!</definedName>
    <definedName name="BExGVGSQSVWTL2MNI6TT8Y92W3KA" localSheetId="14" hidden="1">#REF!</definedName>
    <definedName name="BExGVGSQSVWTL2MNI6TT8Y92W3KA" localSheetId="6" hidden="1">#REF!</definedName>
    <definedName name="BExGVGSQSVWTL2MNI6TT8Y92W3KA" localSheetId="7" hidden="1">#REF!</definedName>
    <definedName name="BExGVGSQSVWTL2MNI6TT8Y92W3KA" localSheetId="8" hidden="1">#REF!</definedName>
    <definedName name="BExGVGSQSVWTL2MNI6TT8Y92W3KA" localSheetId="9" hidden="1">#REF!</definedName>
    <definedName name="BExGVGSQSVWTL2MNI6TT8Y92W3KA" localSheetId="10" hidden="1">#REF!</definedName>
    <definedName name="BExGVGSQSVWTL2MNI6TT8Y92W3KA" localSheetId="11" hidden="1">#REF!</definedName>
    <definedName name="BExGVGSQSVWTL2MNI6TT8Y92W3KA" localSheetId="12" hidden="1">#REF!</definedName>
    <definedName name="BExGVGSQSVWTL2MNI6TT8Y92W3KA" localSheetId="13" hidden="1">#REF!</definedName>
    <definedName name="BExGVGSQSVWTL2MNI6TT8Y92W3KA" localSheetId="17" hidden="1">#REF!</definedName>
    <definedName name="BExGVGSQSVWTL2MNI6TT8Y92W3KA" localSheetId="16" hidden="1">#REF!</definedName>
    <definedName name="BExGVGSQSVWTL2MNI6TT8Y92W3KA" hidden="1">#REF!</definedName>
    <definedName name="BExGVHP63K0GSYU17R73XGX6W2U6" localSheetId="19" hidden="1">#REF!</definedName>
    <definedName name="BExGVHP63K0GSYU17R73XGX6W2U6" localSheetId="27" hidden="1">#REF!</definedName>
    <definedName name="BExGVHP63K0GSYU17R73XGX6W2U6" localSheetId="18" hidden="1">#REF!</definedName>
    <definedName name="BExGVHP63K0GSYU17R73XGX6W2U6" localSheetId="30" hidden="1">#REF!</definedName>
    <definedName name="BExGVHP63K0GSYU17R73XGX6W2U6" localSheetId="4" hidden="1">#REF!</definedName>
    <definedName name="BExGVHP63K0GSYU17R73XGX6W2U6" localSheetId="14" hidden="1">#REF!</definedName>
    <definedName name="BExGVHP63K0GSYU17R73XGX6W2U6" localSheetId="6" hidden="1">#REF!</definedName>
    <definedName name="BExGVHP63K0GSYU17R73XGX6W2U6" localSheetId="7" hidden="1">#REF!</definedName>
    <definedName name="BExGVHP63K0GSYU17R73XGX6W2U6" localSheetId="8" hidden="1">#REF!</definedName>
    <definedName name="BExGVHP63K0GSYU17R73XGX6W2U6" localSheetId="9" hidden="1">#REF!</definedName>
    <definedName name="BExGVHP63K0GSYU17R73XGX6W2U6" localSheetId="10" hidden="1">#REF!</definedName>
    <definedName name="BExGVHP63K0GSYU17R73XGX6W2U6" localSheetId="11" hidden="1">#REF!</definedName>
    <definedName name="BExGVHP63K0GSYU17R73XGX6W2U6" localSheetId="12" hidden="1">#REF!</definedName>
    <definedName name="BExGVHP63K0GSYU17R73XGX6W2U6" localSheetId="13" hidden="1">#REF!</definedName>
    <definedName name="BExGVHP63K0GSYU17R73XGX6W2U6" localSheetId="17" hidden="1">#REF!</definedName>
    <definedName name="BExGVHP63K0GSYU17R73XGX6W2U6" localSheetId="16" hidden="1">#REF!</definedName>
    <definedName name="BExGVHP63K0GSYU17R73XGX6W2U6" hidden="1">#REF!</definedName>
    <definedName name="BExGVN3DDSLKWSP9MVJS9QMNEUIK" localSheetId="19" hidden="1">#REF!</definedName>
    <definedName name="BExGVN3DDSLKWSP9MVJS9QMNEUIK" localSheetId="27" hidden="1">#REF!</definedName>
    <definedName name="BExGVN3DDSLKWSP9MVJS9QMNEUIK" localSheetId="18" hidden="1">#REF!</definedName>
    <definedName name="BExGVN3DDSLKWSP9MVJS9QMNEUIK" localSheetId="30" hidden="1">#REF!</definedName>
    <definedName name="BExGVN3DDSLKWSP9MVJS9QMNEUIK" localSheetId="4" hidden="1">#REF!</definedName>
    <definedName name="BExGVN3DDSLKWSP9MVJS9QMNEUIK" localSheetId="14" hidden="1">#REF!</definedName>
    <definedName name="BExGVN3DDSLKWSP9MVJS9QMNEUIK" localSheetId="6" hidden="1">#REF!</definedName>
    <definedName name="BExGVN3DDSLKWSP9MVJS9QMNEUIK" localSheetId="7" hidden="1">#REF!</definedName>
    <definedName name="BExGVN3DDSLKWSP9MVJS9QMNEUIK" localSheetId="8" hidden="1">#REF!</definedName>
    <definedName name="BExGVN3DDSLKWSP9MVJS9QMNEUIK" localSheetId="9" hidden="1">#REF!</definedName>
    <definedName name="BExGVN3DDSLKWSP9MVJS9QMNEUIK" localSheetId="10" hidden="1">#REF!</definedName>
    <definedName name="BExGVN3DDSLKWSP9MVJS9QMNEUIK" localSheetId="11" hidden="1">#REF!</definedName>
    <definedName name="BExGVN3DDSLKWSP9MVJS9QMNEUIK" localSheetId="12" hidden="1">#REF!</definedName>
    <definedName name="BExGVN3DDSLKWSP9MVJS9QMNEUIK" localSheetId="13" hidden="1">#REF!</definedName>
    <definedName name="BExGVN3DDSLKWSP9MVJS9QMNEUIK" localSheetId="17" hidden="1">#REF!</definedName>
    <definedName name="BExGVN3DDSLKWSP9MVJS9QMNEUIK" localSheetId="16" hidden="1">#REF!</definedName>
    <definedName name="BExGVN3DDSLKWSP9MVJS9QMNEUIK" hidden="1">#REF!</definedName>
    <definedName name="BExGVUVVMLOCR9DPVUZSQ141EE4J" localSheetId="19" hidden="1">#REF!</definedName>
    <definedName name="BExGVUVVMLOCR9DPVUZSQ141EE4J" localSheetId="27" hidden="1">#REF!</definedName>
    <definedName name="BExGVUVVMLOCR9DPVUZSQ141EE4J" localSheetId="18" hidden="1">#REF!</definedName>
    <definedName name="BExGVUVVMLOCR9DPVUZSQ141EE4J" localSheetId="30" hidden="1">#REF!</definedName>
    <definedName name="BExGVUVVMLOCR9DPVUZSQ141EE4J" localSheetId="4" hidden="1">#REF!</definedName>
    <definedName name="BExGVUVVMLOCR9DPVUZSQ141EE4J" localSheetId="14" hidden="1">#REF!</definedName>
    <definedName name="BExGVUVVMLOCR9DPVUZSQ141EE4J" localSheetId="6" hidden="1">#REF!</definedName>
    <definedName name="BExGVUVVMLOCR9DPVUZSQ141EE4J" localSheetId="7" hidden="1">#REF!</definedName>
    <definedName name="BExGVUVVMLOCR9DPVUZSQ141EE4J" localSheetId="8" hidden="1">#REF!</definedName>
    <definedName name="BExGVUVVMLOCR9DPVUZSQ141EE4J" localSheetId="9" hidden="1">#REF!</definedName>
    <definedName name="BExGVUVVMLOCR9DPVUZSQ141EE4J" localSheetId="10" hidden="1">#REF!</definedName>
    <definedName name="BExGVUVVMLOCR9DPVUZSQ141EE4J" localSheetId="11" hidden="1">#REF!</definedName>
    <definedName name="BExGVUVVMLOCR9DPVUZSQ141EE4J" localSheetId="12" hidden="1">#REF!</definedName>
    <definedName name="BExGVUVVMLOCR9DPVUZSQ141EE4J" localSheetId="13" hidden="1">#REF!</definedName>
    <definedName name="BExGVUVVMLOCR9DPVUZSQ141EE4J" localSheetId="17" hidden="1">#REF!</definedName>
    <definedName name="BExGVUVVMLOCR9DPVUZSQ141EE4J" localSheetId="16" hidden="1">#REF!</definedName>
    <definedName name="BExGVUVVMLOCR9DPVUZSQ141EE4J" hidden="1">#REF!</definedName>
    <definedName name="BExGVV6OOLDQ3TXZK51TTF3YX0WN" localSheetId="19" hidden="1">#REF!</definedName>
    <definedName name="BExGVV6OOLDQ3TXZK51TTF3YX0WN" localSheetId="27" hidden="1">#REF!</definedName>
    <definedName name="BExGVV6OOLDQ3TXZK51TTF3YX0WN" localSheetId="18" hidden="1">#REF!</definedName>
    <definedName name="BExGVV6OOLDQ3TXZK51TTF3YX0WN" localSheetId="30" hidden="1">#REF!</definedName>
    <definedName name="BExGVV6OOLDQ3TXZK51TTF3YX0WN" localSheetId="4" hidden="1">#REF!</definedName>
    <definedName name="BExGVV6OOLDQ3TXZK51TTF3YX0WN" localSheetId="14" hidden="1">#REF!</definedName>
    <definedName name="BExGVV6OOLDQ3TXZK51TTF3YX0WN" localSheetId="6" hidden="1">#REF!</definedName>
    <definedName name="BExGVV6OOLDQ3TXZK51TTF3YX0WN" localSheetId="7" hidden="1">#REF!</definedName>
    <definedName name="BExGVV6OOLDQ3TXZK51TTF3YX0WN" localSheetId="8" hidden="1">#REF!</definedName>
    <definedName name="BExGVV6OOLDQ3TXZK51TTF3YX0WN" localSheetId="9" hidden="1">#REF!</definedName>
    <definedName name="BExGVV6OOLDQ3TXZK51TTF3YX0WN" localSheetId="10" hidden="1">#REF!</definedName>
    <definedName name="BExGVV6OOLDQ3TXZK51TTF3YX0WN" localSheetId="11" hidden="1">#REF!</definedName>
    <definedName name="BExGVV6OOLDQ3TXZK51TTF3YX0WN" localSheetId="12" hidden="1">#REF!</definedName>
    <definedName name="BExGVV6OOLDQ3TXZK51TTF3YX0WN" localSheetId="13" hidden="1">#REF!</definedName>
    <definedName name="BExGVV6OOLDQ3TXZK51TTF3YX0WN" localSheetId="17" hidden="1">#REF!</definedName>
    <definedName name="BExGVV6OOLDQ3TXZK51TTF3YX0WN" localSheetId="16" hidden="1">#REF!</definedName>
    <definedName name="BExGVV6OOLDQ3TXZK51TTF3YX0WN" hidden="1">#REF!</definedName>
    <definedName name="BExGW0KVS7U0C87XFZ78QW991IEV" localSheetId="19" hidden="1">#REF!</definedName>
    <definedName name="BExGW0KVS7U0C87XFZ78QW991IEV" localSheetId="27" hidden="1">#REF!</definedName>
    <definedName name="BExGW0KVS7U0C87XFZ78QW991IEV" localSheetId="18" hidden="1">#REF!</definedName>
    <definedName name="BExGW0KVS7U0C87XFZ78QW991IEV" localSheetId="30" hidden="1">#REF!</definedName>
    <definedName name="BExGW0KVS7U0C87XFZ78QW991IEV" localSheetId="4" hidden="1">#REF!</definedName>
    <definedName name="BExGW0KVS7U0C87XFZ78QW991IEV" localSheetId="14" hidden="1">#REF!</definedName>
    <definedName name="BExGW0KVS7U0C87XFZ78QW991IEV" localSheetId="6" hidden="1">#REF!</definedName>
    <definedName name="BExGW0KVS7U0C87XFZ78QW991IEV" localSheetId="7" hidden="1">#REF!</definedName>
    <definedName name="BExGW0KVS7U0C87XFZ78QW991IEV" localSheetId="8" hidden="1">#REF!</definedName>
    <definedName name="BExGW0KVS7U0C87XFZ78QW991IEV" localSheetId="9" hidden="1">#REF!</definedName>
    <definedName name="BExGW0KVS7U0C87XFZ78QW991IEV" localSheetId="10" hidden="1">#REF!</definedName>
    <definedName name="BExGW0KVS7U0C87XFZ78QW991IEV" localSheetId="11" hidden="1">#REF!</definedName>
    <definedName name="BExGW0KVS7U0C87XFZ78QW991IEV" localSheetId="12" hidden="1">#REF!</definedName>
    <definedName name="BExGW0KVS7U0C87XFZ78QW991IEV" localSheetId="13" hidden="1">#REF!</definedName>
    <definedName name="BExGW0KVS7U0C87XFZ78QW991IEV" localSheetId="17" hidden="1">#REF!</definedName>
    <definedName name="BExGW0KVS7U0C87XFZ78QW991IEV" localSheetId="16" hidden="1">#REF!</definedName>
    <definedName name="BExGW0KVS7U0C87XFZ78QW991IEV" hidden="1">#REF!</definedName>
    <definedName name="BExGW0Q7QHE29TGNWAWQ6GR0V6TQ" localSheetId="19" hidden="1">#REF!</definedName>
    <definedName name="BExGW0Q7QHE29TGNWAWQ6GR0V6TQ" localSheetId="27" hidden="1">#REF!</definedName>
    <definedName name="BExGW0Q7QHE29TGNWAWQ6GR0V6TQ" localSheetId="18" hidden="1">#REF!</definedName>
    <definedName name="BExGW0Q7QHE29TGNWAWQ6GR0V6TQ" localSheetId="30" hidden="1">#REF!</definedName>
    <definedName name="BExGW0Q7QHE29TGNWAWQ6GR0V6TQ" localSheetId="4" hidden="1">#REF!</definedName>
    <definedName name="BExGW0Q7QHE29TGNWAWQ6GR0V6TQ" localSheetId="14" hidden="1">#REF!</definedName>
    <definedName name="BExGW0Q7QHE29TGNWAWQ6GR0V6TQ" localSheetId="6" hidden="1">#REF!</definedName>
    <definedName name="BExGW0Q7QHE29TGNWAWQ6GR0V6TQ" localSheetId="7" hidden="1">#REF!</definedName>
    <definedName name="BExGW0Q7QHE29TGNWAWQ6GR0V6TQ" localSheetId="8" hidden="1">#REF!</definedName>
    <definedName name="BExGW0Q7QHE29TGNWAWQ6GR0V6TQ" localSheetId="9" hidden="1">#REF!</definedName>
    <definedName name="BExGW0Q7QHE29TGNWAWQ6GR0V6TQ" localSheetId="10" hidden="1">#REF!</definedName>
    <definedName name="BExGW0Q7QHE29TGNWAWQ6GR0V6TQ" localSheetId="11" hidden="1">#REF!</definedName>
    <definedName name="BExGW0Q7QHE29TGNWAWQ6GR0V6TQ" localSheetId="12" hidden="1">#REF!</definedName>
    <definedName name="BExGW0Q7QHE29TGNWAWQ6GR0V6TQ" localSheetId="13" hidden="1">#REF!</definedName>
    <definedName name="BExGW0Q7QHE29TGNWAWQ6GR0V6TQ" localSheetId="17" hidden="1">#REF!</definedName>
    <definedName name="BExGW0Q7QHE29TGNWAWQ6GR0V6TQ" localSheetId="16" hidden="1">#REF!</definedName>
    <definedName name="BExGW0Q7QHE29TGNWAWQ6GR0V6TQ" hidden="1">#REF!</definedName>
    <definedName name="BExGW2Z7AMPG6H9EXA9ML6EZVGGA" localSheetId="19" hidden="1">#REF!</definedName>
    <definedName name="BExGW2Z7AMPG6H9EXA9ML6EZVGGA" localSheetId="27" hidden="1">#REF!</definedName>
    <definedName name="BExGW2Z7AMPG6H9EXA9ML6EZVGGA" localSheetId="18" hidden="1">#REF!</definedName>
    <definedName name="BExGW2Z7AMPG6H9EXA9ML6EZVGGA" localSheetId="30" hidden="1">#REF!</definedName>
    <definedName name="BExGW2Z7AMPG6H9EXA9ML6EZVGGA" localSheetId="4" hidden="1">#REF!</definedName>
    <definedName name="BExGW2Z7AMPG6H9EXA9ML6EZVGGA" localSheetId="14" hidden="1">#REF!</definedName>
    <definedName name="BExGW2Z7AMPG6H9EXA9ML6EZVGGA" localSheetId="6" hidden="1">#REF!</definedName>
    <definedName name="BExGW2Z7AMPG6H9EXA9ML6EZVGGA" localSheetId="7" hidden="1">#REF!</definedName>
    <definedName name="BExGW2Z7AMPG6H9EXA9ML6EZVGGA" localSheetId="8" hidden="1">#REF!</definedName>
    <definedName name="BExGW2Z7AMPG6H9EXA9ML6EZVGGA" localSheetId="9" hidden="1">#REF!</definedName>
    <definedName name="BExGW2Z7AMPG6H9EXA9ML6EZVGGA" localSheetId="10" hidden="1">#REF!</definedName>
    <definedName name="BExGW2Z7AMPG6H9EXA9ML6EZVGGA" localSheetId="11" hidden="1">#REF!</definedName>
    <definedName name="BExGW2Z7AMPG6H9EXA9ML6EZVGGA" localSheetId="12" hidden="1">#REF!</definedName>
    <definedName name="BExGW2Z7AMPG6H9EXA9ML6EZVGGA" localSheetId="13" hidden="1">#REF!</definedName>
    <definedName name="BExGW2Z7AMPG6H9EXA9ML6EZVGGA" localSheetId="17" hidden="1">#REF!</definedName>
    <definedName name="BExGW2Z7AMPG6H9EXA9ML6EZVGGA" localSheetId="16" hidden="1">#REF!</definedName>
    <definedName name="BExGW2Z7AMPG6H9EXA9ML6EZVGGA" hidden="1">#REF!</definedName>
    <definedName name="BExGWABG5VT5XO1A196RK61AXA8C" localSheetId="19" hidden="1">#REF!</definedName>
    <definedName name="BExGWABG5VT5XO1A196RK61AXA8C" localSheetId="27" hidden="1">#REF!</definedName>
    <definedName name="BExGWABG5VT5XO1A196RK61AXA8C" localSheetId="18" hidden="1">#REF!</definedName>
    <definedName name="BExGWABG5VT5XO1A196RK61AXA8C" localSheetId="30" hidden="1">#REF!</definedName>
    <definedName name="BExGWABG5VT5XO1A196RK61AXA8C" localSheetId="4" hidden="1">#REF!</definedName>
    <definedName name="BExGWABG5VT5XO1A196RK61AXA8C" localSheetId="14" hidden="1">#REF!</definedName>
    <definedName name="BExGWABG5VT5XO1A196RK61AXA8C" localSheetId="6" hidden="1">#REF!</definedName>
    <definedName name="BExGWABG5VT5XO1A196RK61AXA8C" localSheetId="7" hidden="1">#REF!</definedName>
    <definedName name="BExGWABG5VT5XO1A196RK61AXA8C" localSheetId="8" hidden="1">#REF!</definedName>
    <definedName name="BExGWABG5VT5XO1A196RK61AXA8C" localSheetId="9" hidden="1">#REF!</definedName>
    <definedName name="BExGWABG5VT5XO1A196RK61AXA8C" localSheetId="10" hidden="1">#REF!</definedName>
    <definedName name="BExGWABG5VT5XO1A196RK61AXA8C" localSheetId="11" hidden="1">#REF!</definedName>
    <definedName name="BExGWABG5VT5XO1A196RK61AXA8C" localSheetId="12" hidden="1">#REF!</definedName>
    <definedName name="BExGWABG5VT5XO1A196RK61AXA8C" localSheetId="13" hidden="1">#REF!</definedName>
    <definedName name="BExGWABG5VT5XO1A196RK61AXA8C" localSheetId="17" hidden="1">#REF!</definedName>
    <definedName name="BExGWABG5VT5XO1A196RK61AXA8C" localSheetId="16" hidden="1">#REF!</definedName>
    <definedName name="BExGWABG5VT5XO1A196RK61AXA8C" hidden="1">#REF!</definedName>
    <definedName name="BExGWEO0JDG84NYLEAV5NSOAGMJZ" localSheetId="19" hidden="1">#REF!</definedName>
    <definedName name="BExGWEO0JDG84NYLEAV5NSOAGMJZ" localSheetId="27" hidden="1">#REF!</definedName>
    <definedName name="BExGWEO0JDG84NYLEAV5NSOAGMJZ" localSheetId="18" hidden="1">#REF!</definedName>
    <definedName name="BExGWEO0JDG84NYLEAV5NSOAGMJZ" localSheetId="30" hidden="1">#REF!</definedName>
    <definedName name="BExGWEO0JDG84NYLEAV5NSOAGMJZ" localSheetId="4" hidden="1">#REF!</definedName>
    <definedName name="BExGWEO0JDG84NYLEAV5NSOAGMJZ" localSheetId="14" hidden="1">#REF!</definedName>
    <definedName name="BExGWEO0JDG84NYLEAV5NSOAGMJZ" localSheetId="6" hidden="1">#REF!</definedName>
    <definedName name="BExGWEO0JDG84NYLEAV5NSOAGMJZ" localSheetId="7" hidden="1">#REF!</definedName>
    <definedName name="BExGWEO0JDG84NYLEAV5NSOAGMJZ" localSheetId="8" hidden="1">#REF!</definedName>
    <definedName name="BExGWEO0JDG84NYLEAV5NSOAGMJZ" localSheetId="9" hidden="1">#REF!</definedName>
    <definedName name="BExGWEO0JDG84NYLEAV5NSOAGMJZ" localSheetId="10" hidden="1">#REF!</definedName>
    <definedName name="BExGWEO0JDG84NYLEAV5NSOAGMJZ" localSheetId="11" hidden="1">#REF!</definedName>
    <definedName name="BExGWEO0JDG84NYLEAV5NSOAGMJZ" localSheetId="12" hidden="1">#REF!</definedName>
    <definedName name="BExGWEO0JDG84NYLEAV5NSOAGMJZ" localSheetId="13" hidden="1">#REF!</definedName>
    <definedName name="BExGWEO0JDG84NYLEAV5NSOAGMJZ" localSheetId="17" hidden="1">#REF!</definedName>
    <definedName name="BExGWEO0JDG84NYLEAV5NSOAGMJZ" localSheetId="16" hidden="1">#REF!</definedName>
    <definedName name="BExGWEO0JDG84NYLEAV5NSOAGMJZ" hidden="1">#REF!</definedName>
    <definedName name="BExGWLEOC70Z8QAJTPT2PDHTNM4L" localSheetId="19" hidden="1">#REF!</definedName>
    <definedName name="BExGWLEOC70Z8QAJTPT2PDHTNM4L" localSheetId="27" hidden="1">#REF!</definedName>
    <definedName name="BExGWLEOC70Z8QAJTPT2PDHTNM4L" localSheetId="18" hidden="1">#REF!</definedName>
    <definedName name="BExGWLEOC70Z8QAJTPT2PDHTNM4L" localSheetId="30" hidden="1">#REF!</definedName>
    <definedName name="BExGWLEOC70Z8QAJTPT2PDHTNM4L" localSheetId="4" hidden="1">#REF!</definedName>
    <definedName name="BExGWLEOC70Z8QAJTPT2PDHTNM4L" localSheetId="14" hidden="1">#REF!</definedName>
    <definedName name="BExGWLEOC70Z8QAJTPT2PDHTNM4L" localSheetId="6" hidden="1">#REF!</definedName>
    <definedName name="BExGWLEOC70Z8QAJTPT2PDHTNM4L" localSheetId="7" hidden="1">#REF!</definedName>
    <definedName name="BExGWLEOC70Z8QAJTPT2PDHTNM4L" localSheetId="8" hidden="1">#REF!</definedName>
    <definedName name="BExGWLEOC70Z8QAJTPT2PDHTNM4L" localSheetId="9" hidden="1">#REF!</definedName>
    <definedName name="BExGWLEOC70Z8QAJTPT2PDHTNM4L" localSheetId="10" hidden="1">#REF!</definedName>
    <definedName name="BExGWLEOC70Z8QAJTPT2PDHTNM4L" localSheetId="11" hidden="1">#REF!</definedName>
    <definedName name="BExGWLEOC70Z8QAJTPT2PDHTNM4L" localSheetId="12" hidden="1">#REF!</definedName>
    <definedName name="BExGWLEOC70Z8QAJTPT2PDHTNM4L" localSheetId="13" hidden="1">#REF!</definedName>
    <definedName name="BExGWLEOC70Z8QAJTPT2PDHTNM4L" localSheetId="17" hidden="1">#REF!</definedName>
    <definedName name="BExGWLEOC70Z8QAJTPT2PDHTNM4L" localSheetId="16" hidden="1">#REF!</definedName>
    <definedName name="BExGWLEOC70Z8QAJTPT2PDHTNM4L" hidden="1">#REF!</definedName>
    <definedName name="BExGWNCXLCRTLBVMTXYJ5PHQI6SS" localSheetId="19" hidden="1">#REF!</definedName>
    <definedName name="BExGWNCXLCRTLBVMTXYJ5PHQI6SS" localSheetId="27" hidden="1">#REF!</definedName>
    <definedName name="BExGWNCXLCRTLBVMTXYJ5PHQI6SS" localSheetId="18" hidden="1">#REF!</definedName>
    <definedName name="BExGWNCXLCRTLBVMTXYJ5PHQI6SS" localSheetId="30" hidden="1">#REF!</definedName>
    <definedName name="BExGWNCXLCRTLBVMTXYJ5PHQI6SS" localSheetId="4" hidden="1">#REF!</definedName>
    <definedName name="BExGWNCXLCRTLBVMTXYJ5PHQI6SS" localSheetId="14" hidden="1">#REF!</definedName>
    <definedName name="BExGWNCXLCRTLBVMTXYJ5PHQI6SS" localSheetId="6" hidden="1">#REF!</definedName>
    <definedName name="BExGWNCXLCRTLBVMTXYJ5PHQI6SS" localSheetId="7" hidden="1">#REF!</definedName>
    <definedName name="BExGWNCXLCRTLBVMTXYJ5PHQI6SS" localSheetId="8" hidden="1">#REF!</definedName>
    <definedName name="BExGWNCXLCRTLBVMTXYJ5PHQI6SS" localSheetId="9" hidden="1">#REF!</definedName>
    <definedName name="BExGWNCXLCRTLBVMTXYJ5PHQI6SS" localSheetId="10" hidden="1">#REF!</definedName>
    <definedName name="BExGWNCXLCRTLBVMTXYJ5PHQI6SS" localSheetId="11" hidden="1">#REF!</definedName>
    <definedName name="BExGWNCXLCRTLBVMTXYJ5PHQI6SS" localSheetId="12" hidden="1">#REF!</definedName>
    <definedName name="BExGWNCXLCRTLBVMTXYJ5PHQI6SS" localSheetId="13" hidden="1">#REF!</definedName>
    <definedName name="BExGWNCXLCRTLBVMTXYJ5PHQI6SS" localSheetId="17" hidden="1">#REF!</definedName>
    <definedName name="BExGWNCXLCRTLBVMTXYJ5PHQI6SS" localSheetId="16" hidden="1">#REF!</definedName>
    <definedName name="BExGWNCXLCRTLBVMTXYJ5PHQI6SS" hidden="1">#REF!</definedName>
    <definedName name="BExGX4L8N6ERT0Q4EVVNA97EGD80" localSheetId="19" hidden="1">#REF!</definedName>
    <definedName name="BExGX4L8N6ERT0Q4EVVNA97EGD80" localSheetId="27" hidden="1">#REF!</definedName>
    <definedName name="BExGX4L8N6ERT0Q4EVVNA97EGD80" localSheetId="18" hidden="1">#REF!</definedName>
    <definedName name="BExGX4L8N6ERT0Q4EVVNA97EGD80" localSheetId="30" hidden="1">#REF!</definedName>
    <definedName name="BExGX4L8N6ERT0Q4EVVNA97EGD80" localSheetId="4" hidden="1">#REF!</definedName>
    <definedName name="BExGX4L8N6ERT0Q4EVVNA97EGD80" localSheetId="14" hidden="1">#REF!</definedName>
    <definedName name="BExGX4L8N6ERT0Q4EVVNA97EGD80" localSheetId="6" hidden="1">#REF!</definedName>
    <definedName name="BExGX4L8N6ERT0Q4EVVNA97EGD80" localSheetId="7" hidden="1">#REF!</definedName>
    <definedName name="BExGX4L8N6ERT0Q4EVVNA97EGD80" localSheetId="8" hidden="1">#REF!</definedName>
    <definedName name="BExGX4L8N6ERT0Q4EVVNA97EGD80" localSheetId="9" hidden="1">#REF!</definedName>
    <definedName name="BExGX4L8N6ERT0Q4EVVNA97EGD80" localSheetId="10" hidden="1">#REF!</definedName>
    <definedName name="BExGX4L8N6ERT0Q4EVVNA97EGD80" localSheetId="11" hidden="1">#REF!</definedName>
    <definedName name="BExGX4L8N6ERT0Q4EVVNA97EGD80" localSheetId="12" hidden="1">#REF!</definedName>
    <definedName name="BExGX4L8N6ERT0Q4EVVNA97EGD80" localSheetId="13" hidden="1">#REF!</definedName>
    <definedName name="BExGX4L8N6ERT0Q4EVVNA97EGD80" localSheetId="17" hidden="1">#REF!</definedName>
    <definedName name="BExGX4L8N6ERT0Q4EVVNA97EGD80" localSheetId="16" hidden="1">#REF!</definedName>
    <definedName name="BExGX4L8N6ERT0Q4EVVNA97EGD80" hidden="1">#REF!</definedName>
    <definedName name="BExGX5MWTL78XM0QCP4NT564ML39" localSheetId="19" hidden="1">#REF!</definedName>
    <definedName name="BExGX5MWTL78XM0QCP4NT564ML39" localSheetId="27" hidden="1">#REF!</definedName>
    <definedName name="BExGX5MWTL78XM0QCP4NT564ML39" localSheetId="18" hidden="1">#REF!</definedName>
    <definedName name="BExGX5MWTL78XM0QCP4NT564ML39" localSheetId="30" hidden="1">#REF!</definedName>
    <definedName name="BExGX5MWTL78XM0QCP4NT564ML39" localSheetId="4" hidden="1">#REF!</definedName>
    <definedName name="BExGX5MWTL78XM0QCP4NT564ML39" localSheetId="14" hidden="1">#REF!</definedName>
    <definedName name="BExGX5MWTL78XM0QCP4NT564ML39" localSheetId="6" hidden="1">#REF!</definedName>
    <definedName name="BExGX5MWTL78XM0QCP4NT564ML39" localSheetId="7" hidden="1">#REF!</definedName>
    <definedName name="BExGX5MWTL78XM0QCP4NT564ML39" localSheetId="8" hidden="1">#REF!</definedName>
    <definedName name="BExGX5MWTL78XM0QCP4NT564ML39" localSheetId="9" hidden="1">#REF!</definedName>
    <definedName name="BExGX5MWTL78XM0QCP4NT564ML39" localSheetId="10" hidden="1">#REF!</definedName>
    <definedName name="BExGX5MWTL78XM0QCP4NT564ML39" localSheetId="11" hidden="1">#REF!</definedName>
    <definedName name="BExGX5MWTL78XM0QCP4NT564ML39" localSheetId="12" hidden="1">#REF!</definedName>
    <definedName name="BExGX5MWTL78XM0QCP4NT564ML39" localSheetId="13" hidden="1">#REF!</definedName>
    <definedName name="BExGX5MWTL78XM0QCP4NT564ML39" localSheetId="17" hidden="1">#REF!</definedName>
    <definedName name="BExGX5MWTL78XM0QCP4NT564ML39" localSheetId="16" hidden="1">#REF!</definedName>
    <definedName name="BExGX5MWTL78XM0QCP4NT564ML39" hidden="1">#REF!</definedName>
    <definedName name="BExGX6U988MCFIGDA1282F92U9AA" localSheetId="19" hidden="1">#REF!</definedName>
    <definedName name="BExGX6U988MCFIGDA1282F92U9AA" localSheetId="27" hidden="1">#REF!</definedName>
    <definedName name="BExGX6U988MCFIGDA1282F92U9AA" localSheetId="18" hidden="1">#REF!</definedName>
    <definedName name="BExGX6U988MCFIGDA1282F92U9AA" localSheetId="30" hidden="1">#REF!</definedName>
    <definedName name="BExGX6U988MCFIGDA1282F92U9AA" localSheetId="4" hidden="1">#REF!</definedName>
    <definedName name="BExGX6U988MCFIGDA1282F92U9AA" localSheetId="14" hidden="1">#REF!</definedName>
    <definedName name="BExGX6U988MCFIGDA1282F92U9AA" localSheetId="6" hidden="1">#REF!</definedName>
    <definedName name="BExGX6U988MCFIGDA1282F92U9AA" localSheetId="7" hidden="1">#REF!</definedName>
    <definedName name="BExGX6U988MCFIGDA1282F92U9AA" localSheetId="8" hidden="1">#REF!</definedName>
    <definedName name="BExGX6U988MCFIGDA1282F92U9AA" localSheetId="9" hidden="1">#REF!</definedName>
    <definedName name="BExGX6U988MCFIGDA1282F92U9AA" localSheetId="10" hidden="1">#REF!</definedName>
    <definedName name="BExGX6U988MCFIGDA1282F92U9AA" localSheetId="11" hidden="1">#REF!</definedName>
    <definedName name="BExGX6U988MCFIGDA1282F92U9AA" localSheetId="12" hidden="1">#REF!</definedName>
    <definedName name="BExGX6U988MCFIGDA1282F92U9AA" localSheetId="13" hidden="1">#REF!</definedName>
    <definedName name="BExGX6U988MCFIGDA1282F92U9AA" localSheetId="17" hidden="1">#REF!</definedName>
    <definedName name="BExGX6U988MCFIGDA1282F92U9AA" localSheetId="16" hidden="1">#REF!</definedName>
    <definedName name="BExGX6U988MCFIGDA1282F92U9AA" hidden="1">#REF!</definedName>
    <definedName name="BExGX7FTB1CKAT5HUW6H531FIY6I" localSheetId="19" hidden="1">#REF!</definedName>
    <definedName name="BExGX7FTB1CKAT5HUW6H531FIY6I" localSheetId="27" hidden="1">#REF!</definedName>
    <definedName name="BExGX7FTB1CKAT5HUW6H531FIY6I" localSheetId="18" hidden="1">#REF!</definedName>
    <definedName name="BExGX7FTB1CKAT5HUW6H531FIY6I" localSheetId="30" hidden="1">#REF!</definedName>
    <definedName name="BExGX7FTB1CKAT5HUW6H531FIY6I" localSheetId="4" hidden="1">#REF!</definedName>
    <definedName name="BExGX7FTB1CKAT5HUW6H531FIY6I" localSheetId="14" hidden="1">#REF!</definedName>
    <definedName name="BExGX7FTB1CKAT5HUW6H531FIY6I" localSheetId="6" hidden="1">#REF!</definedName>
    <definedName name="BExGX7FTB1CKAT5HUW6H531FIY6I" localSheetId="7" hidden="1">#REF!</definedName>
    <definedName name="BExGX7FTB1CKAT5HUW6H531FIY6I" localSheetId="8" hidden="1">#REF!</definedName>
    <definedName name="BExGX7FTB1CKAT5HUW6H531FIY6I" localSheetId="9" hidden="1">#REF!</definedName>
    <definedName name="BExGX7FTB1CKAT5HUW6H531FIY6I" localSheetId="10" hidden="1">#REF!</definedName>
    <definedName name="BExGX7FTB1CKAT5HUW6H531FIY6I" localSheetId="11" hidden="1">#REF!</definedName>
    <definedName name="BExGX7FTB1CKAT5HUW6H531FIY6I" localSheetId="12" hidden="1">#REF!</definedName>
    <definedName name="BExGX7FTB1CKAT5HUW6H531FIY6I" localSheetId="13" hidden="1">#REF!</definedName>
    <definedName name="BExGX7FTB1CKAT5HUW6H531FIY6I" localSheetId="17" hidden="1">#REF!</definedName>
    <definedName name="BExGX7FTB1CKAT5HUW6H531FIY6I" localSheetId="16" hidden="1">#REF!</definedName>
    <definedName name="BExGX7FTB1CKAT5HUW6H531FIY6I" hidden="1">#REF!</definedName>
    <definedName name="BExGX9DVACJQIZ4GH6YAD2A7F70O" localSheetId="19" hidden="1">#REF!</definedName>
    <definedName name="BExGX9DVACJQIZ4GH6YAD2A7F70O" localSheetId="27" hidden="1">#REF!</definedName>
    <definedName name="BExGX9DVACJQIZ4GH6YAD2A7F70O" localSheetId="18" hidden="1">#REF!</definedName>
    <definedName name="BExGX9DVACJQIZ4GH6YAD2A7F70O" localSheetId="30" hidden="1">#REF!</definedName>
    <definedName name="BExGX9DVACJQIZ4GH6YAD2A7F70O" localSheetId="4" hidden="1">#REF!</definedName>
    <definedName name="BExGX9DVACJQIZ4GH6YAD2A7F70O" localSheetId="14" hidden="1">#REF!</definedName>
    <definedName name="BExGX9DVACJQIZ4GH6YAD2A7F70O" localSheetId="6" hidden="1">#REF!</definedName>
    <definedName name="BExGX9DVACJQIZ4GH6YAD2A7F70O" localSheetId="7" hidden="1">#REF!</definedName>
    <definedName name="BExGX9DVACJQIZ4GH6YAD2A7F70O" localSheetId="8" hidden="1">#REF!</definedName>
    <definedName name="BExGX9DVACJQIZ4GH6YAD2A7F70O" localSheetId="9" hidden="1">#REF!</definedName>
    <definedName name="BExGX9DVACJQIZ4GH6YAD2A7F70O" localSheetId="10" hidden="1">#REF!</definedName>
    <definedName name="BExGX9DVACJQIZ4GH6YAD2A7F70O" localSheetId="11" hidden="1">#REF!</definedName>
    <definedName name="BExGX9DVACJQIZ4GH6YAD2A7F70O" localSheetId="12" hidden="1">#REF!</definedName>
    <definedName name="BExGX9DVACJQIZ4GH6YAD2A7F70O" localSheetId="13" hidden="1">#REF!</definedName>
    <definedName name="BExGX9DVACJQIZ4GH6YAD2A7F70O" localSheetId="17" hidden="1">#REF!</definedName>
    <definedName name="BExGX9DVACJQIZ4GH6YAD2A7F70O" localSheetId="16" hidden="1">#REF!</definedName>
    <definedName name="BExGX9DVACJQIZ4GH6YAD2A7F70O" hidden="1">#REF!</definedName>
    <definedName name="BExGXCZBQISQ3IMF6DJH1OXNAQP8" localSheetId="19" hidden="1">#REF!</definedName>
    <definedName name="BExGXCZBQISQ3IMF6DJH1OXNAQP8" localSheetId="27" hidden="1">#REF!</definedName>
    <definedName name="BExGXCZBQISQ3IMF6DJH1OXNAQP8" localSheetId="18" hidden="1">#REF!</definedName>
    <definedName name="BExGXCZBQISQ3IMF6DJH1OXNAQP8" localSheetId="30" hidden="1">#REF!</definedName>
    <definedName name="BExGXCZBQISQ3IMF6DJH1OXNAQP8" localSheetId="4" hidden="1">#REF!</definedName>
    <definedName name="BExGXCZBQISQ3IMF6DJH1OXNAQP8" localSheetId="14" hidden="1">#REF!</definedName>
    <definedName name="BExGXCZBQISQ3IMF6DJH1OXNAQP8" localSheetId="6" hidden="1">#REF!</definedName>
    <definedName name="BExGXCZBQISQ3IMF6DJH1OXNAQP8" localSheetId="7" hidden="1">#REF!</definedName>
    <definedName name="BExGXCZBQISQ3IMF6DJH1OXNAQP8" localSheetId="8" hidden="1">#REF!</definedName>
    <definedName name="BExGXCZBQISQ3IMF6DJH1OXNAQP8" localSheetId="9" hidden="1">#REF!</definedName>
    <definedName name="BExGXCZBQISQ3IMF6DJH1OXNAQP8" localSheetId="10" hidden="1">#REF!</definedName>
    <definedName name="BExGXCZBQISQ3IMF6DJH1OXNAQP8" localSheetId="11" hidden="1">#REF!</definedName>
    <definedName name="BExGXCZBQISQ3IMF6DJH1OXNAQP8" localSheetId="12" hidden="1">#REF!</definedName>
    <definedName name="BExGXCZBQISQ3IMF6DJH1OXNAQP8" localSheetId="13" hidden="1">#REF!</definedName>
    <definedName name="BExGXCZBQISQ3IMF6DJH1OXNAQP8" localSheetId="17" hidden="1">#REF!</definedName>
    <definedName name="BExGXCZBQISQ3IMF6DJH1OXNAQP8" localSheetId="16" hidden="1">#REF!</definedName>
    <definedName name="BExGXCZBQISQ3IMF6DJH1OXNAQP8" hidden="1">#REF!</definedName>
    <definedName name="BExGXDVP2S2Y8Z8Q43I78RCIK3DD" localSheetId="19" hidden="1">#REF!</definedName>
    <definedName name="BExGXDVP2S2Y8Z8Q43I78RCIK3DD" localSheetId="27" hidden="1">#REF!</definedName>
    <definedName name="BExGXDVP2S2Y8Z8Q43I78RCIK3DD" localSheetId="18" hidden="1">#REF!</definedName>
    <definedName name="BExGXDVP2S2Y8Z8Q43I78RCIK3DD" localSheetId="30" hidden="1">#REF!</definedName>
    <definedName name="BExGXDVP2S2Y8Z8Q43I78RCIK3DD" localSheetId="4" hidden="1">#REF!</definedName>
    <definedName name="BExGXDVP2S2Y8Z8Q43I78RCIK3DD" localSheetId="14" hidden="1">#REF!</definedName>
    <definedName name="BExGXDVP2S2Y8Z8Q43I78RCIK3DD" localSheetId="6" hidden="1">#REF!</definedName>
    <definedName name="BExGXDVP2S2Y8Z8Q43I78RCIK3DD" localSheetId="7" hidden="1">#REF!</definedName>
    <definedName name="BExGXDVP2S2Y8Z8Q43I78RCIK3DD" localSheetId="8" hidden="1">#REF!</definedName>
    <definedName name="BExGXDVP2S2Y8Z8Q43I78RCIK3DD" localSheetId="9" hidden="1">#REF!</definedName>
    <definedName name="BExGXDVP2S2Y8Z8Q43I78RCIK3DD" localSheetId="10" hidden="1">#REF!</definedName>
    <definedName name="BExGXDVP2S2Y8Z8Q43I78RCIK3DD" localSheetId="11" hidden="1">#REF!</definedName>
    <definedName name="BExGXDVP2S2Y8Z8Q43I78RCIK3DD" localSheetId="12" hidden="1">#REF!</definedName>
    <definedName name="BExGXDVP2S2Y8Z8Q43I78RCIK3DD" localSheetId="13" hidden="1">#REF!</definedName>
    <definedName name="BExGXDVP2S2Y8Z8Q43I78RCIK3DD" localSheetId="17" hidden="1">#REF!</definedName>
    <definedName name="BExGXDVP2S2Y8Z8Q43I78RCIK3DD" localSheetId="16" hidden="1">#REF!</definedName>
    <definedName name="BExGXDVP2S2Y8Z8Q43I78RCIK3DD" hidden="1">#REF!</definedName>
    <definedName name="BExGXJ9W5JU7TT9S0BKL5Y6VVB39" localSheetId="19" hidden="1">#REF!</definedName>
    <definedName name="BExGXJ9W5JU7TT9S0BKL5Y6VVB39" localSheetId="27" hidden="1">#REF!</definedName>
    <definedName name="BExGXJ9W5JU7TT9S0BKL5Y6VVB39" localSheetId="18" hidden="1">#REF!</definedName>
    <definedName name="BExGXJ9W5JU7TT9S0BKL5Y6VVB39" localSheetId="30" hidden="1">#REF!</definedName>
    <definedName name="BExGXJ9W5JU7TT9S0BKL5Y6VVB39" localSheetId="4" hidden="1">#REF!</definedName>
    <definedName name="BExGXJ9W5JU7TT9S0BKL5Y6VVB39" localSheetId="14" hidden="1">#REF!</definedName>
    <definedName name="BExGXJ9W5JU7TT9S0BKL5Y6VVB39" localSheetId="6" hidden="1">#REF!</definedName>
    <definedName name="BExGXJ9W5JU7TT9S0BKL5Y6VVB39" localSheetId="7" hidden="1">#REF!</definedName>
    <definedName name="BExGXJ9W5JU7TT9S0BKL5Y6VVB39" localSheetId="8" hidden="1">#REF!</definedName>
    <definedName name="BExGXJ9W5JU7TT9S0BKL5Y6VVB39" localSheetId="9" hidden="1">#REF!</definedName>
    <definedName name="BExGXJ9W5JU7TT9S0BKL5Y6VVB39" localSheetId="10" hidden="1">#REF!</definedName>
    <definedName name="BExGXJ9W5JU7TT9S0BKL5Y6VVB39" localSheetId="11" hidden="1">#REF!</definedName>
    <definedName name="BExGXJ9W5JU7TT9S0BKL5Y6VVB39" localSheetId="12" hidden="1">#REF!</definedName>
    <definedName name="BExGXJ9W5JU7TT9S0BKL5Y6VVB39" localSheetId="13" hidden="1">#REF!</definedName>
    <definedName name="BExGXJ9W5JU7TT9S0BKL5Y6VVB39" localSheetId="17" hidden="1">#REF!</definedName>
    <definedName name="BExGXJ9W5JU7TT9S0BKL5Y6VVB39" localSheetId="16" hidden="1">#REF!</definedName>
    <definedName name="BExGXJ9W5JU7TT9S0BKL5Y6VVB39" hidden="1">#REF!</definedName>
    <definedName name="BExGXWB73RJ4BASBQTQ8EY0EC1EB" localSheetId="19" hidden="1">#REF!</definedName>
    <definedName name="BExGXWB73RJ4BASBQTQ8EY0EC1EB" localSheetId="27" hidden="1">#REF!</definedName>
    <definedName name="BExGXWB73RJ4BASBQTQ8EY0EC1EB" localSheetId="18" hidden="1">#REF!</definedName>
    <definedName name="BExGXWB73RJ4BASBQTQ8EY0EC1EB" localSheetId="30" hidden="1">#REF!</definedName>
    <definedName name="BExGXWB73RJ4BASBQTQ8EY0EC1EB" localSheetId="4" hidden="1">#REF!</definedName>
    <definedName name="BExGXWB73RJ4BASBQTQ8EY0EC1EB" localSheetId="14" hidden="1">#REF!</definedName>
    <definedName name="BExGXWB73RJ4BASBQTQ8EY0EC1EB" localSheetId="6" hidden="1">#REF!</definedName>
    <definedName name="BExGXWB73RJ4BASBQTQ8EY0EC1EB" localSheetId="7" hidden="1">#REF!</definedName>
    <definedName name="BExGXWB73RJ4BASBQTQ8EY0EC1EB" localSheetId="8" hidden="1">#REF!</definedName>
    <definedName name="BExGXWB73RJ4BASBQTQ8EY0EC1EB" localSheetId="9" hidden="1">#REF!</definedName>
    <definedName name="BExGXWB73RJ4BASBQTQ8EY0EC1EB" localSheetId="10" hidden="1">#REF!</definedName>
    <definedName name="BExGXWB73RJ4BASBQTQ8EY0EC1EB" localSheetId="11" hidden="1">#REF!</definedName>
    <definedName name="BExGXWB73RJ4BASBQTQ8EY0EC1EB" localSheetId="12" hidden="1">#REF!</definedName>
    <definedName name="BExGXWB73RJ4BASBQTQ8EY0EC1EB" localSheetId="13" hidden="1">#REF!</definedName>
    <definedName name="BExGXWB73RJ4BASBQTQ8EY0EC1EB" localSheetId="17" hidden="1">#REF!</definedName>
    <definedName name="BExGXWB73RJ4BASBQTQ8EY0EC1EB" localSheetId="16" hidden="1">#REF!</definedName>
    <definedName name="BExGXWB73RJ4BASBQTQ8EY0EC1EB" hidden="1">#REF!</definedName>
    <definedName name="BExGXZ0ABB43C7SMRKZHWOSU9EQX" localSheetId="19" hidden="1">#REF!</definedName>
    <definedName name="BExGXZ0ABB43C7SMRKZHWOSU9EQX" localSheetId="27" hidden="1">#REF!</definedName>
    <definedName name="BExGXZ0ABB43C7SMRKZHWOSU9EQX" localSheetId="18" hidden="1">#REF!</definedName>
    <definedName name="BExGXZ0ABB43C7SMRKZHWOSU9EQX" localSheetId="30" hidden="1">#REF!</definedName>
    <definedName name="BExGXZ0ABB43C7SMRKZHWOSU9EQX" localSheetId="4" hidden="1">#REF!</definedName>
    <definedName name="BExGXZ0ABB43C7SMRKZHWOSU9EQX" localSheetId="14" hidden="1">#REF!</definedName>
    <definedName name="BExGXZ0ABB43C7SMRKZHWOSU9EQX" localSheetId="6" hidden="1">#REF!</definedName>
    <definedName name="BExGXZ0ABB43C7SMRKZHWOSU9EQX" localSheetId="7" hidden="1">#REF!</definedName>
    <definedName name="BExGXZ0ABB43C7SMRKZHWOSU9EQX" localSheetId="8" hidden="1">#REF!</definedName>
    <definedName name="BExGXZ0ABB43C7SMRKZHWOSU9EQX" localSheetId="9" hidden="1">#REF!</definedName>
    <definedName name="BExGXZ0ABB43C7SMRKZHWOSU9EQX" localSheetId="10" hidden="1">#REF!</definedName>
    <definedName name="BExGXZ0ABB43C7SMRKZHWOSU9EQX" localSheetId="11" hidden="1">#REF!</definedName>
    <definedName name="BExGXZ0ABB43C7SMRKZHWOSU9EQX" localSheetId="12" hidden="1">#REF!</definedName>
    <definedName name="BExGXZ0ABB43C7SMRKZHWOSU9EQX" localSheetId="13" hidden="1">#REF!</definedName>
    <definedName name="BExGXZ0ABB43C7SMRKZHWOSU9EQX" localSheetId="17" hidden="1">#REF!</definedName>
    <definedName name="BExGXZ0ABB43C7SMRKZHWOSU9EQX" localSheetId="16" hidden="1">#REF!</definedName>
    <definedName name="BExGXZ0ABB43C7SMRKZHWOSU9EQX" hidden="1">#REF!</definedName>
    <definedName name="BExGY6SU3SYVCJ3AG2ITY59SAZ5A" localSheetId="19" hidden="1">#REF!</definedName>
    <definedName name="BExGY6SU3SYVCJ3AG2ITY59SAZ5A" localSheetId="27" hidden="1">#REF!</definedName>
    <definedName name="BExGY6SU3SYVCJ3AG2ITY59SAZ5A" localSheetId="18" hidden="1">#REF!</definedName>
    <definedName name="BExGY6SU3SYVCJ3AG2ITY59SAZ5A" localSheetId="30" hidden="1">#REF!</definedName>
    <definedName name="BExGY6SU3SYVCJ3AG2ITY59SAZ5A" localSheetId="4" hidden="1">#REF!</definedName>
    <definedName name="BExGY6SU3SYVCJ3AG2ITY59SAZ5A" localSheetId="14" hidden="1">#REF!</definedName>
    <definedName name="BExGY6SU3SYVCJ3AG2ITY59SAZ5A" localSheetId="6" hidden="1">#REF!</definedName>
    <definedName name="BExGY6SU3SYVCJ3AG2ITY59SAZ5A" localSheetId="7" hidden="1">#REF!</definedName>
    <definedName name="BExGY6SU3SYVCJ3AG2ITY59SAZ5A" localSheetId="8" hidden="1">#REF!</definedName>
    <definedName name="BExGY6SU3SYVCJ3AG2ITY59SAZ5A" localSheetId="9" hidden="1">#REF!</definedName>
    <definedName name="BExGY6SU3SYVCJ3AG2ITY59SAZ5A" localSheetId="10" hidden="1">#REF!</definedName>
    <definedName name="BExGY6SU3SYVCJ3AG2ITY59SAZ5A" localSheetId="11" hidden="1">#REF!</definedName>
    <definedName name="BExGY6SU3SYVCJ3AG2ITY59SAZ5A" localSheetId="12" hidden="1">#REF!</definedName>
    <definedName name="BExGY6SU3SYVCJ3AG2ITY59SAZ5A" localSheetId="13" hidden="1">#REF!</definedName>
    <definedName name="BExGY6SU3SYVCJ3AG2ITY59SAZ5A" localSheetId="17" hidden="1">#REF!</definedName>
    <definedName name="BExGY6SU3SYVCJ3AG2ITY59SAZ5A" localSheetId="16" hidden="1">#REF!</definedName>
    <definedName name="BExGY6SU3SYVCJ3AG2ITY59SAZ5A" hidden="1">#REF!</definedName>
    <definedName name="BExGY6YA4P5KMY2VHT0DYK3YTFAX" localSheetId="19" hidden="1">#REF!</definedName>
    <definedName name="BExGY6YA4P5KMY2VHT0DYK3YTFAX" localSheetId="27" hidden="1">#REF!</definedName>
    <definedName name="BExGY6YA4P5KMY2VHT0DYK3YTFAX" localSheetId="18" hidden="1">#REF!</definedName>
    <definedName name="BExGY6YA4P5KMY2VHT0DYK3YTFAX" localSheetId="30" hidden="1">#REF!</definedName>
    <definedName name="BExGY6YA4P5KMY2VHT0DYK3YTFAX" localSheetId="4" hidden="1">#REF!</definedName>
    <definedName name="BExGY6YA4P5KMY2VHT0DYK3YTFAX" localSheetId="14" hidden="1">#REF!</definedName>
    <definedName name="BExGY6YA4P5KMY2VHT0DYK3YTFAX" localSheetId="6" hidden="1">#REF!</definedName>
    <definedName name="BExGY6YA4P5KMY2VHT0DYK3YTFAX" localSheetId="7" hidden="1">#REF!</definedName>
    <definedName name="BExGY6YA4P5KMY2VHT0DYK3YTFAX" localSheetId="8" hidden="1">#REF!</definedName>
    <definedName name="BExGY6YA4P5KMY2VHT0DYK3YTFAX" localSheetId="9" hidden="1">#REF!</definedName>
    <definedName name="BExGY6YA4P5KMY2VHT0DYK3YTFAX" localSheetId="10" hidden="1">#REF!</definedName>
    <definedName name="BExGY6YA4P5KMY2VHT0DYK3YTFAX" localSheetId="11" hidden="1">#REF!</definedName>
    <definedName name="BExGY6YA4P5KMY2VHT0DYK3YTFAX" localSheetId="12" hidden="1">#REF!</definedName>
    <definedName name="BExGY6YA4P5KMY2VHT0DYK3YTFAX" localSheetId="13" hidden="1">#REF!</definedName>
    <definedName name="BExGY6YA4P5KMY2VHT0DYK3YTFAX" localSheetId="17" hidden="1">#REF!</definedName>
    <definedName name="BExGY6YA4P5KMY2VHT0DYK3YTFAX" localSheetId="16" hidden="1">#REF!</definedName>
    <definedName name="BExGY6YA4P5KMY2VHT0DYK3YTFAX" hidden="1">#REF!</definedName>
    <definedName name="BExGY8G88PVVRYHPHRPJZFSX6HSC" localSheetId="19" hidden="1">#REF!</definedName>
    <definedName name="BExGY8G88PVVRYHPHRPJZFSX6HSC" localSheetId="27" hidden="1">#REF!</definedName>
    <definedName name="BExGY8G88PVVRYHPHRPJZFSX6HSC" localSheetId="18" hidden="1">#REF!</definedName>
    <definedName name="BExGY8G88PVVRYHPHRPJZFSX6HSC" localSheetId="30" hidden="1">#REF!</definedName>
    <definedName name="BExGY8G88PVVRYHPHRPJZFSX6HSC" localSheetId="4" hidden="1">#REF!</definedName>
    <definedName name="BExGY8G88PVVRYHPHRPJZFSX6HSC" localSheetId="14" hidden="1">#REF!</definedName>
    <definedName name="BExGY8G88PVVRYHPHRPJZFSX6HSC" localSheetId="6" hidden="1">#REF!</definedName>
    <definedName name="BExGY8G88PVVRYHPHRPJZFSX6HSC" localSheetId="7" hidden="1">#REF!</definedName>
    <definedName name="BExGY8G88PVVRYHPHRPJZFSX6HSC" localSheetId="8" hidden="1">#REF!</definedName>
    <definedName name="BExGY8G88PVVRYHPHRPJZFSX6HSC" localSheetId="9" hidden="1">#REF!</definedName>
    <definedName name="BExGY8G88PVVRYHPHRPJZFSX6HSC" localSheetId="10" hidden="1">#REF!</definedName>
    <definedName name="BExGY8G88PVVRYHPHRPJZFSX6HSC" localSheetId="11" hidden="1">#REF!</definedName>
    <definedName name="BExGY8G88PVVRYHPHRPJZFSX6HSC" localSheetId="12" hidden="1">#REF!</definedName>
    <definedName name="BExGY8G88PVVRYHPHRPJZFSX6HSC" localSheetId="13" hidden="1">#REF!</definedName>
    <definedName name="BExGY8G88PVVRYHPHRPJZFSX6HSC" localSheetId="17" hidden="1">#REF!</definedName>
    <definedName name="BExGY8G88PVVRYHPHRPJZFSX6HSC" localSheetId="16" hidden="1">#REF!</definedName>
    <definedName name="BExGY8G88PVVRYHPHRPJZFSX6HSC" hidden="1">#REF!</definedName>
    <definedName name="BExGYC718HTZ80PNKYPVIYGRJVF6" localSheetId="19" hidden="1">#REF!</definedName>
    <definedName name="BExGYC718HTZ80PNKYPVIYGRJVF6" localSheetId="27" hidden="1">#REF!</definedName>
    <definedName name="BExGYC718HTZ80PNKYPVIYGRJVF6" localSheetId="18" hidden="1">#REF!</definedName>
    <definedName name="BExGYC718HTZ80PNKYPVIYGRJVF6" localSheetId="30" hidden="1">#REF!</definedName>
    <definedName name="BExGYC718HTZ80PNKYPVIYGRJVF6" localSheetId="4" hidden="1">#REF!</definedName>
    <definedName name="BExGYC718HTZ80PNKYPVIYGRJVF6" localSheetId="14" hidden="1">#REF!</definedName>
    <definedName name="BExGYC718HTZ80PNKYPVIYGRJVF6" localSheetId="6" hidden="1">#REF!</definedName>
    <definedName name="BExGYC718HTZ80PNKYPVIYGRJVF6" localSheetId="7" hidden="1">#REF!</definedName>
    <definedName name="BExGYC718HTZ80PNKYPVIYGRJVF6" localSheetId="8" hidden="1">#REF!</definedName>
    <definedName name="BExGYC718HTZ80PNKYPVIYGRJVF6" localSheetId="9" hidden="1">#REF!</definedName>
    <definedName name="BExGYC718HTZ80PNKYPVIYGRJVF6" localSheetId="10" hidden="1">#REF!</definedName>
    <definedName name="BExGYC718HTZ80PNKYPVIYGRJVF6" localSheetId="11" hidden="1">#REF!</definedName>
    <definedName name="BExGYC718HTZ80PNKYPVIYGRJVF6" localSheetId="12" hidden="1">#REF!</definedName>
    <definedName name="BExGYC718HTZ80PNKYPVIYGRJVF6" localSheetId="13" hidden="1">#REF!</definedName>
    <definedName name="BExGYC718HTZ80PNKYPVIYGRJVF6" localSheetId="17" hidden="1">#REF!</definedName>
    <definedName name="BExGYC718HTZ80PNKYPVIYGRJVF6" localSheetId="16" hidden="1">#REF!</definedName>
    <definedName name="BExGYC718HTZ80PNKYPVIYGRJVF6" hidden="1">#REF!</definedName>
    <definedName name="BExGYCNATXZY2FID93B17YWIPPRD" localSheetId="19" hidden="1">#REF!</definedName>
    <definedName name="BExGYCNATXZY2FID93B17YWIPPRD" localSheetId="27" hidden="1">#REF!</definedName>
    <definedName name="BExGYCNATXZY2FID93B17YWIPPRD" localSheetId="18" hidden="1">#REF!</definedName>
    <definedName name="BExGYCNATXZY2FID93B17YWIPPRD" localSheetId="30" hidden="1">#REF!</definedName>
    <definedName name="BExGYCNATXZY2FID93B17YWIPPRD" localSheetId="4" hidden="1">#REF!</definedName>
    <definedName name="BExGYCNATXZY2FID93B17YWIPPRD" localSheetId="14" hidden="1">#REF!</definedName>
    <definedName name="BExGYCNATXZY2FID93B17YWIPPRD" localSheetId="6" hidden="1">#REF!</definedName>
    <definedName name="BExGYCNATXZY2FID93B17YWIPPRD" localSheetId="7" hidden="1">#REF!</definedName>
    <definedName name="BExGYCNATXZY2FID93B17YWIPPRD" localSheetId="8" hidden="1">#REF!</definedName>
    <definedName name="BExGYCNATXZY2FID93B17YWIPPRD" localSheetId="9" hidden="1">#REF!</definedName>
    <definedName name="BExGYCNATXZY2FID93B17YWIPPRD" localSheetId="10" hidden="1">#REF!</definedName>
    <definedName name="BExGYCNATXZY2FID93B17YWIPPRD" localSheetId="11" hidden="1">#REF!</definedName>
    <definedName name="BExGYCNATXZY2FID93B17YWIPPRD" localSheetId="12" hidden="1">#REF!</definedName>
    <definedName name="BExGYCNATXZY2FID93B17YWIPPRD" localSheetId="13" hidden="1">#REF!</definedName>
    <definedName name="BExGYCNATXZY2FID93B17YWIPPRD" localSheetId="17" hidden="1">#REF!</definedName>
    <definedName name="BExGYCNATXZY2FID93B17YWIPPRD" localSheetId="16" hidden="1">#REF!</definedName>
    <definedName name="BExGYCNATXZY2FID93B17YWIPPRD" hidden="1">#REF!</definedName>
    <definedName name="BExGYGJJJ3BBCQAOA51WHP01HN73" localSheetId="19" hidden="1">#REF!</definedName>
    <definedName name="BExGYGJJJ3BBCQAOA51WHP01HN73" localSheetId="27" hidden="1">#REF!</definedName>
    <definedName name="BExGYGJJJ3BBCQAOA51WHP01HN73" localSheetId="18" hidden="1">#REF!</definedName>
    <definedName name="BExGYGJJJ3BBCQAOA51WHP01HN73" localSheetId="30" hidden="1">#REF!</definedName>
    <definedName name="BExGYGJJJ3BBCQAOA51WHP01HN73" localSheetId="4" hidden="1">#REF!</definedName>
    <definedName name="BExGYGJJJ3BBCQAOA51WHP01HN73" localSheetId="14" hidden="1">#REF!</definedName>
    <definedName name="BExGYGJJJ3BBCQAOA51WHP01HN73" localSheetId="6" hidden="1">#REF!</definedName>
    <definedName name="BExGYGJJJ3BBCQAOA51WHP01HN73" localSheetId="7" hidden="1">#REF!</definedName>
    <definedName name="BExGYGJJJ3BBCQAOA51WHP01HN73" localSheetId="8" hidden="1">#REF!</definedName>
    <definedName name="BExGYGJJJ3BBCQAOA51WHP01HN73" localSheetId="9" hidden="1">#REF!</definedName>
    <definedName name="BExGYGJJJ3BBCQAOA51WHP01HN73" localSheetId="10" hidden="1">#REF!</definedName>
    <definedName name="BExGYGJJJ3BBCQAOA51WHP01HN73" localSheetId="11" hidden="1">#REF!</definedName>
    <definedName name="BExGYGJJJ3BBCQAOA51WHP01HN73" localSheetId="12" hidden="1">#REF!</definedName>
    <definedName name="BExGYGJJJ3BBCQAOA51WHP01HN73" localSheetId="13" hidden="1">#REF!</definedName>
    <definedName name="BExGYGJJJ3BBCQAOA51WHP01HN73" localSheetId="17" hidden="1">#REF!</definedName>
    <definedName name="BExGYGJJJ3BBCQAOA51WHP01HN73" localSheetId="16" hidden="1">#REF!</definedName>
    <definedName name="BExGYGJJJ3BBCQAOA51WHP01HN73" hidden="1">#REF!</definedName>
    <definedName name="BExGYOS6TV2C72PLRFU8RP1I58GY" localSheetId="19" hidden="1">#REF!</definedName>
    <definedName name="BExGYOS6TV2C72PLRFU8RP1I58GY" localSheetId="27" hidden="1">#REF!</definedName>
    <definedName name="BExGYOS6TV2C72PLRFU8RP1I58GY" localSheetId="18" hidden="1">#REF!</definedName>
    <definedName name="BExGYOS6TV2C72PLRFU8RP1I58GY" localSheetId="30" hidden="1">#REF!</definedName>
    <definedName name="BExGYOS6TV2C72PLRFU8RP1I58GY" localSheetId="4" hidden="1">#REF!</definedName>
    <definedName name="BExGYOS6TV2C72PLRFU8RP1I58GY" localSheetId="14" hidden="1">#REF!</definedName>
    <definedName name="BExGYOS6TV2C72PLRFU8RP1I58GY" localSheetId="6" hidden="1">#REF!</definedName>
    <definedName name="BExGYOS6TV2C72PLRFU8RP1I58GY" localSheetId="7" hidden="1">#REF!</definedName>
    <definedName name="BExGYOS6TV2C72PLRFU8RP1I58GY" localSheetId="8" hidden="1">#REF!</definedName>
    <definedName name="BExGYOS6TV2C72PLRFU8RP1I58GY" localSheetId="9" hidden="1">#REF!</definedName>
    <definedName name="BExGYOS6TV2C72PLRFU8RP1I58GY" localSheetId="10" hidden="1">#REF!</definedName>
    <definedName name="BExGYOS6TV2C72PLRFU8RP1I58GY" localSheetId="11" hidden="1">#REF!</definedName>
    <definedName name="BExGYOS6TV2C72PLRFU8RP1I58GY" localSheetId="12" hidden="1">#REF!</definedName>
    <definedName name="BExGYOS6TV2C72PLRFU8RP1I58GY" localSheetId="13" hidden="1">#REF!</definedName>
    <definedName name="BExGYOS6TV2C72PLRFU8RP1I58GY" localSheetId="17" hidden="1">#REF!</definedName>
    <definedName name="BExGYOS6TV2C72PLRFU8RP1I58GY" localSheetId="16" hidden="1">#REF!</definedName>
    <definedName name="BExGYOS6TV2C72PLRFU8RP1I58GY" hidden="1">#REF!</definedName>
    <definedName name="BExGYXBM828PX0KPDVAZBWDL6MJZ" localSheetId="19" hidden="1">#REF!</definedName>
    <definedName name="BExGYXBM828PX0KPDVAZBWDL6MJZ" localSheetId="27" hidden="1">#REF!</definedName>
    <definedName name="BExGYXBM828PX0KPDVAZBWDL6MJZ" localSheetId="18" hidden="1">#REF!</definedName>
    <definedName name="BExGYXBM828PX0KPDVAZBWDL6MJZ" localSheetId="30" hidden="1">#REF!</definedName>
    <definedName name="BExGYXBM828PX0KPDVAZBWDL6MJZ" localSheetId="4" hidden="1">#REF!</definedName>
    <definedName name="BExGYXBM828PX0KPDVAZBWDL6MJZ" localSheetId="14" hidden="1">#REF!</definedName>
    <definedName name="BExGYXBM828PX0KPDVAZBWDL6MJZ" localSheetId="6" hidden="1">#REF!</definedName>
    <definedName name="BExGYXBM828PX0KPDVAZBWDL6MJZ" localSheetId="7" hidden="1">#REF!</definedName>
    <definedName name="BExGYXBM828PX0KPDVAZBWDL6MJZ" localSheetId="8" hidden="1">#REF!</definedName>
    <definedName name="BExGYXBM828PX0KPDVAZBWDL6MJZ" localSheetId="9" hidden="1">#REF!</definedName>
    <definedName name="BExGYXBM828PX0KPDVAZBWDL6MJZ" localSheetId="10" hidden="1">#REF!</definedName>
    <definedName name="BExGYXBM828PX0KPDVAZBWDL6MJZ" localSheetId="11" hidden="1">#REF!</definedName>
    <definedName name="BExGYXBM828PX0KPDVAZBWDL6MJZ" localSheetId="12" hidden="1">#REF!</definedName>
    <definedName name="BExGYXBM828PX0KPDVAZBWDL6MJZ" localSheetId="13" hidden="1">#REF!</definedName>
    <definedName name="BExGYXBM828PX0KPDVAZBWDL6MJZ" localSheetId="17" hidden="1">#REF!</definedName>
    <definedName name="BExGYXBM828PX0KPDVAZBWDL6MJZ" localSheetId="16" hidden="1">#REF!</definedName>
    <definedName name="BExGYXBM828PX0KPDVAZBWDL6MJZ" hidden="1">#REF!</definedName>
    <definedName name="BExGZJ78ZWZCVHZ3BKEKFJZ6MAEO" localSheetId="19" hidden="1">#REF!</definedName>
    <definedName name="BExGZJ78ZWZCVHZ3BKEKFJZ6MAEO" localSheetId="27" hidden="1">#REF!</definedName>
    <definedName name="BExGZJ78ZWZCVHZ3BKEKFJZ6MAEO" localSheetId="18" hidden="1">#REF!</definedName>
    <definedName name="BExGZJ78ZWZCVHZ3BKEKFJZ6MAEO" localSheetId="30" hidden="1">#REF!</definedName>
    <definedName name="BExGZJ78ZWZCVHZ3BKEKFJZ6MAEO" localSheetId="4" hidden="1">#REF!</definedName>
    <definedName name="BExGZJ78ZWZCVHZ3BKEKFJZ6MAEO" localSheetId="14" hidden="1">#REF!</definedName>
    <definedName name="BExGZJ78ZWZCVHZ3BKEKFJZ6MAEO" localSheetId="6" hidden="1">#REF!</definedName>
    <definedName name="BExGZJ78ZWZCVHZ3BKEKFJZ6MAEO" localSheetId="7" hidden="1">#REF!</definedName>
    <definedName name="BExGZJ78ZWZCVHZ3BKEKFJZ6MAEO" localSheetId="8" hidden="1">#REF!</definedName>
    <definedName name="BExGZJ78ZWZCVHZ3BKEKFJZ6MAEO" localSheetId="9" hidden="1">#REF!</definedName>
    <definedName name="BExGZJ78ZWZCVHZ3BKEKFJZ6MAEO" localSheetId="10" hidden="1">#REF!</definedName>
    <definedName name="BExGZJ78ZWZCVHZ3BKEKFJZ6MAEO" localSheetId="11" hidden="1">#REF!</definedName>
    <definedName name="BExGZJ78ZWZCVHZ3BKEKFJZ6MAEO" localSheetId="12" hidden="1">#REF!</definedName>
    <definedName name="BExGZJ78ZWZCVHZ3BKEKFJZ6MAEO" localSheetId="13" hidden="1">#REF!</definedName>
    <definedName name="BExGZJ78ZWZCVHZ3BKEKFJZ6MAEO" localSheetId="17" hidden="1">#REF!</definedName>
    <definedName name="BExGZJ78ZWZCVHZ3BKEKFJZ6MAEO" localSheetId="16" hidden="1">#REF!</definedName>
    <definedName name="BExGZJ78ZWZCVHZ3BKEKFJZ6MAEO" hidden="1">#REF!</definedName>
    <definedName name="BExGZOLH2QV73J3M9IWDDPA62TP4" localSheetId="19" hidden="1">#REF!</definedName>
    <definedName name="BExGZOLH2QV73J3M9IWDDPA62TP4" localSheetId="27" hidden="1">#REF!</definedName>
    <definedName name="BExGZOLH2QV73J3M9IWDDPA62TP4" localSheetId="18" hidden="1">#REF!</definedName>
    <definedName name="BExGZOLH2QV73J3M9IWDDPA62TP4" localSheetId="30" hidden="1">#REF!</definedName>
    <definedName name="BExGZOLH2QV73J3M9IWDDPA62TP4" localSheetId="4" hidden="1">#REF!</definedName>
    <definedName name="BExGZOLH2QV73J3M9IWDDPA62TP4" localSheetId="14" hidden="1">#REF!</definedName>
    <definedName name="BExGZOLH2QV73J3M9IWDDPA62TP4" localSheetId="6" hidden="1">#REF!</definedName>
    <definedName name="BExGZOLH2QV73J3M9IWDDPA62TP4" localSheetId="7" hidden="1">#REF!</definedName>
    <definedName name="BExGZOLH2QV73J3M9IWDDPA62TP4" localSheetId="8" hidden="1">#REF!</definedName>
    <definedName name="BExGZOLH2QV73J3M9IWDDPA62TP4" localSheetId="9" hidden="1">#REF!</definedName>
    <definedName name="BExGZOLH2QV73J3M9IWDDPA62TP4" localSheetId="10" hidden="1">#REF!</definedName>
    <definedName name="BExGZOLH2QV73J3M9IWDDPA62TP4" localSheetId="11" hidden="1">#REF!</definedName>
    <definedName name="BExGZOLH2QV73J3M9IWDDPA62TP4" localSheetId="12" hidden="1">#REF!</definedName>
    <definedName name="BExGZOLH2QV73J3M9IWDDPA62TP4" localSheetId="13" hidden="1">#REF!</definedName>
    <definedName name="BExGZOLH2QV73J3M9IWDDPA62TP4" localSheetId="17" hidden="1">#REF!</definedName>
    <definedName name="BExGZOLH2QV73J3M9IWDDPA62TP4" localSheetId="16" hidden="1">#REF!</definedName>
    <definedName name="BExGZOLH2QV73J3M9IWDDPA62TP4" hidden="1">#REF!</definedName>
    <definedName name="BExGZP1PWGFKVVVN4YDIS22DZPCR" localSheetId="19" hidden="1">#REF!</definedName>
    <definedName name="BExGZP1PWGFKVVVN4YDIS22DZPCR" localSheetId="27" hidden="1">#REF!</definedName>
    <definedName name="BExGZP1PWGFKVVVN4YDIS22DZPCR" localSheetId="18" hidden="1">#REF!</definedName>
    <definedName name="BExGZP1PWGFKVVVN4YDIS22DZPCR" localSheetId="30" hidden="1">#REF!</definedName>
    <definedName name="BExGZP1PWGFKVVVN4YDIS22DZPCR" localSheetId="4" hidden="1">#REF!</definedName>
    <definedName name="BExGZP1PWGFKVVVN4YDIS22DZPCR" localSheetId="14" hidden="1">#REF!</definedName>
    <definedName name="BExGZP1PWGFKVVVN4YDIS22DZPCR" localSheetId="6" hidden="1">#REF!</definedName>
    <definedName name="BExGZP1PWGFKVVVN4YDIS22DZPCR" localSheetId="7" hidden="1">#REF!</definedName>
    <definedName name="BExGZP1PWGFKVVVN4YDIS22DZPCR" localSheetId="8" hidden="1">#REF!</definedName>
    <definedName name="BExGZP1PWGFKVVVN4YDIS22DZPCR" localSheetId="9" hidden="1">#REF!</definedName>
    <definedName name="BExGZP1PWGFKVVVN4YDIS22DZPCR" localSheetId="10" hidden="1">#REF!</definedName>
    <definedName name="BExGZP1PWGFKVVVN4YDIS22DZPCR" localSheetId="11" hidden="1">#REF!</definedName>
    <definedName name="BExGZP1PWGFKVVVN4YDIS22DZPCR" localSheetId="12" hidden="1">#REF!</definedName>
    <definedName name="BExGZP1PWGFKVVVN4YDIS22DZPCR" localSheetId="13" hidden="1">#REF!</definedName>
    <definedName name="BExGZP1PWGFKVVVN4YDIS22DZPCR" localSheetId="17" hidden="1">#REF!</definedName>
    <definedName name="BExGZP1PWGFKVVVN4YDIS22DZPCR" localSheetId="16" hidden="1">#REF!</definedName>
    <definedName name="BExGZP1PWGFKVVVN4YDIS22DZPCR" hidden="1">#REF!</definedName>
    <definedName name="BExGZQUHCPM6G5U9OM8JU339JAG6" localSheetId="19" hidden="1">#REF!</definedName>
    <definedName name="BExGZQUHCPM6G5U9OM8JU339JAG6" localSheetId="27" hidden="1">#REF!</definedName>
    <definedName name="BExGZQUHCPM6G5U9OM8JU339JAG6" localSheetId="18" hidden="1">#REF!</definedName>
    <definedName name="BExGZQUHCPM6G5U9OM8JU339JAG6" localSheetId="30" hidden="1">#REF!</definedName>
    <definedName name="BExGZQUHCPM6G5U9OM8JU339JAG6" localSheetId="4" hidden="1">#REF!</definedName>
    <definedName name="BExGZQUHCPM6G5U9OM8JU339JAG6" localSheetId="14" hidden="1">#REF!</definedName>
    <definedName name="BExGZQUHCPM6G5U9OM8JU339JAG6" localSheetId="6" hidden="1">#REF!</definedName>
    <definedName name="BExGZQUHCPM6G5U9OM8JU339JAG6" localSheetId="7" hidden="1">#REF!</definedName>
    <definedName name="BExGZQUHCPM6G5U9OM8JU339JAG6" localSheetId="8" hidden="1">#REF!</definedName>
    <definedName name="BExGZQUHCPM6G5U9OM8JU339JAG6" localSheetId="9" hidden="1">#REF!</definedName>
    <definedName name="BExGZQUHCPM6G5U9OM8JU339JAG6" localSheetId="10" hidden="1">#REF!</definedName>
    <definedName name="BExGZQUHCPM6G5U9OM8JU339JAG6" localSheetId="11" hidden="1">#REF!</definedName>
    <definedName name="BExGZQUHCPM6G5U9OM8JU339JAG6" localSheetId="12" hidden="1">#REF!</definedName>
    <definedName name="BExGZQUHCPM6G5U9OM8JU339JAG6" localSheetId="13" hidden="1">#REF!</definedName>
    <definedName name="BExGZQUHCPM6G5U9OM8JU339JAG6" localSheetId="17" hidden="1">#REF!</definedName>
    <definedName name="BExGZQUHCPM6G5U9OM8JU339JAG6" localSheetId="16" hidden="1">#REF!</definedName>
    <definedName name="BExGZQUHCPM6G5U9OM8JU339JAG6" hidden="1">#REF!</definedName>
    <definedName name="BExH00FQKX09BD5WU4DB5KPXAUYA" localSheetId="19" hidden="1">#REF!</definedName>
    <definedName name="BExH00FQKX09BD5WU4DB5KPXAUYA" localSheetId="27" hidden="1">#REF!</definedName>
    <definedName name="BExH00FQKX09BD5WU4DB5KPXAUYA" localSheetId="18" hidden="1">#REF!</definedName>
    <definedName name="BExH00FQKX09BD5WU4DB5KPXAUYA" localSheetId="30" hidden="1">#REF!</definedName>
    <definedName name="BExH00FQKX09BD5WU4DB5KPXAUYA" localSheetId="4" hidden="1">#REF!</definedName>
    <definedName name="BExH00FQKX09BD5WU4DB5KPXAUYA" localSheetId="14" hidden="1">#REF!</definedName>
    <definedName name="BExH00FQKX09BD5WU4DB5KPXAUYA" localSheetId="6" hidden="1">#REF!</definedName>
    <definedName name="BExH00FQKX09BD5WU4DB5KPXAUYA" localSheetId="7" hidden="1">#REF!</definedName>
    <definedName name="BExH00FQKX09BD5WU4DB5KPXAUYA" localSheetId="8" hidden="1">#REF!</definedName>
    <definedName name="BExH00FQKX09BD5WU4DB5KPXAUYA" localSheetId="9" hidden="1">#REF!</definedName>
    <definedName name="BExH00FQKX09BD5WU4DB5KPXAUYA" localSheetId="10" hidden="1">#REF!</definedName>
    <definedName name="BExH00FQKX09BD5WU4DB5KPXAUYA" localSheetId="11" hidden="1">#REF!</definedName>
    <definedName name="BExH00FQKX09BD5WU4DB5KPXAUYA" localSheetId="12" hidden="1">#REF!</definedName>
    <definedName name="BExH00FQKX09BD5WU4DB5KPXAUYA" localSheetId="13" hidden="1">#REF!</definedName>
    <definedName name="BExH00FQKX09BD5WU4DB5KPXAUYA" localSheetId="17" hidden="1">#REF!</definedName>
    <definedName name="BExH00FQKX09BD5WU4DB5KPXAUYA" localSheetId="16" hidden="1">#REF!</definedName>
    <definedName name="BExH00FQKX09BD5WU4DB5KPXAUYA" hidden="1">#REF!</definedName>
    <definedName name="BExH00L21GZX5YJJGVMOAWBERLP5" localSheetId="19" hidden="1">#REF!</definedName>
    <definedName name="BExH00L21GZX5YJJGVMOAWBERLP5" localSheetId="27" hidden="1">#REF!</definedName>
    <definedName name="BExH00L21GZX5YJJGVMOAWBERLP5" localSheetId="18" hidden="1">#REF!</definedName>
    <definedName name="BExH00L21GZX5YJJGVMOAWBERLP5" localSheetId="30" hidden="1">#REF!</definedName>
    <definedName name="BExH00L21GZX5YJJGVMOAWBERLP5" localSheetId="4" hidden="1">#REF!</definedName>
    <definedName name="BExH00L21GZX5YJJGVMOAWBERLP5" localSheetId="14" hidden="1">#REF!</definedName>
    <definedName name="BExH00L21GZX5YJJGVMOAWBERLP5" localSheetId="6" hidden="1">#REF!</definedName>
    <definedName name="BExH00L21GZX5YJJGVMOAWBERLP5" localSheetId="7" hidden="1">#REF!</definedName>
    <definedName name="BExH00L21GZX5YJJGVMOAWBERLP5" localSheetId="8" hidden="1">#REF!</definedName>
    <definedName name="BExH00L21GZX5YJJGVMOAWBERLP5" localSheetId="9" hidden="1">#REF!</definedName>
    <definedName name="BExH00L21GZX5YJJGVMOAWBERLP5" localSheetId="10" hidden="1">#REF!</definedName>
    <definedName name="BExH00L21GZX5YJJGVMOAWBERLP5" localSheetId="11" hidden="1">#REF!</definedName>
    <definedName name="BExH00L21GZX5YJJGVMOAWBERLP5" localSheetId="12" hidden="1">#REF!</definedName>
    <definedName name="BExH00L21GZX5YJJGVMOAWBERLP5" localSheetId="13" hidden="1">#REF!</definedName>
    <definedName name="BExH00L21GZX5YJJGVMOAWBERLP5" localSheetId="17" hidden="1">#REF!</definedName>
    <definedName name="BExH00L21GZX5YJJGVMOAWBERLP5" localSheetId="16" hidden="1">#REF!</definedName>
    <definedName name="BExH00L21GZX5YJJGVMOAWBERLP5" hidden="1">#REF!</definedName>
    <definedName name="BExH02ZD6VAY1KQLAQYBBI6WWIZB" localSheetId="19" hidden="1">#REF!</definedName>
    <definedName name="BExH02ZD6VAY1KQLAQYBBI6WWIZB" localSheetId="27" hidden="1">#REF!</definedName>
    <definedName name="BExH02ZD6VAY1KQLAQYBBI6WWIZB" localSheetId="18" hidden="1">#REF!</definedName>
    <definedName name="BExH02ZD6VAY1KQLAQYBBI6WWIZB" localSheetId="30" hidden="1">#REF!</definedName>
    <definedName name="BExH02ZD6VAY1KQLAQYBBI6WWIZB" localSheetId="4" hidden="1">#REF!</definedName>
    <definedName name="BExH02ZD6VAY1KQLAQYBBI6WWIZB" localSheetId="14" hidden="1">#REF!</definedName>
    <definedName name="BExH02ZD6VAY1KQLAQYBBI6WWIZB" localSheetId="6" hidden="1">#REF!</definedName>
    <definedName name="BExH02ZD6VAY1KQLAQYBBI6WWIZB" localSheetId="7" hidden="1">#REF!</definedName>
    <definedName name="BExH02ZD6VAY1KQLAQYBBI6WWIZB" localSheetId="8" hidden="1">#REF!</definedName>
    <definedName name="BExH02ZD6VAY1KQLAQYBBI6WWIZB" localSheetId="9" hidden="1">#REF!</definedName>
    <definedName name="BExH02ZD6VAY1KQLAQYBBI6WWIZB" localSheetId="10" hidden="1">#REF!</definedName>
    <definedName name="BExH02ZD6VAY1KQLAQYBBI6WWIZB" localSheetId="11" hidden="1">#REF!</definedName>
    <definedName name="BExH02ZD6VAY1KQLAQYBBI6WWIZB" localSheetId="12" hidden="1">#REF!</definedName>
    <definedName name="BExH02ZD6VAY1KQLAQYBBI6WWIZB" localSheetId="13" hidden="1">#REF!</definedName>
    <definedName name="BExH02ZD6VAY1KQLAQYBBI6WWIZB" localSheetId="17" hidden="1">#REF!</definedName>
    <definedName name="BExH02ZD6VAY1KQLAQYBBI6WWIZB" localSheetId="16" hidden="1">#REF!</definedName>
    <definedName name="BExH02ZD6VAY1KQLAQYBBI6WWIZB" hidden="1">#REF!</definedName>
    <definedName name="BExH08Z6LQCGGSGSAILMHX4X7JMD" localSheetId="19" hidden="1">#REF!</definedName>
    <definedName name="BExH08Z6LQCGGSGSAILMHX4X7JMD" localSheetId="27" hidden="1">#REF!</definedName>
    <definedName name="BExH08Z6LQCGGSGSAILMHX4X7JMD" localSheetId="18" hidden="1">#REF!</definedName>
    <definedName name="BExH08Z6LQCGGSGSAILMHX4X7JMD" localSheetId="30" hidden="1">#REF!</definedName>
    <definedName name="BExH08Z6LQCGGSGSAILMHX4X7JMD" localSheetId="4" hidden="1">#REF!</definedName>
    <definedName name="BExH08Z6LQCGGSGSAILMHX4X7JMD" localSheetId="14" hidden="1">#REF!</definedName>
    <definedName name="BExH08Z6LQCGGSGSAILMHX4X7JMD" localSheetId="6" hidden="1">#REF!</definedName>
    <definedName name="BExH08Z6LQCGGSGSAILMHX4X7JMD" localSheetId="7" hidden="1">#REF!</definedName>
    <definedName name="BExH08Z6LQCGGSGSAILMHX4X7JMD" localSheetId="8" hidden="1">#REF!</definedName>
    <definedName name="BExH08Z6LQCGGSGSAILMHX4X7JMD" localSheetId="9" hidden="1">#REF!</definedName>
    <definedName name="BExH08Z6LQCGGSGSAILMHX4X7JMD" localSheetId="10" hidden="1">#REF!</definedName>
    <definedName name="BExH08Z6LQCGGSGSAILMHX4X7JMD" localSheetId="11" hidden="1">#REF!</definedName>
    <definedName name="BExH08Z6LQCGGSGSAILMHX4X7JMD" localSheetId="12" hidden="1">#REF!</definedName>
    <definedName name="BExH08Z6LQCGGSGSAILMHX4X7JMD" localSheetId="13" hidden="1">#REF!</definedName>
    <definedName name="BExH08Z6LQCGGSGSAILMHX4X7JMD" localSheetId="17" hidden="1">#REF!</definedName>
    <definedName name="BExH08Z6LQCGGSGSAILMHX4X7JMD" localSheetId="16" hidden="1">#REF!</definedName>
    <definedName name="BExH08Z6LQCGGSGSAILMHX4X7JMD" hidden="1">#REF!</definedName>
    <definedName name="BExH0KT9Z8HEVRRQRGQ8YHXRLIJA" localSheetId="19" hidden="1">#REF!</definedName>
    <definedName name="BExH0KT9Z8HEVRRQRGQ8YHXRLIJA" localSheetId="27" hidden="1">#REF!</definedName>
    <definedName name="BExH0KT9Z8HEVRRQRGQ8YHXRLIJA" localSheetId="18" hidden="1">#REF!</definedName>
    <definedName name="BExH0KT9Z8HEVRRQRGQ8YHXRLIJA" localSheetId="30" hidden="1">#REF!</definedName>
    <definedName name="BExH0KT9Z8HEVRRQRGQ8YHXRLIJA" localSheetId="4" hidden="1">#REF!</definedName>
    <definedName name="BExH0KT9Z8HEVRRQRGQ8YHXRLIJA" localSheetId="14" hidden="1">#REF!</definedName>
    <definedName name="BExH0KT9Z8HEVRRQRGQ8YHXRLIJA" localSheetId="6" hidden="1">#REF!</definedName>
    <definedName name="BExH0KT9Z8HEVRRQRGQ8YHXRLIJA" localSheetId="7" hidden="1">#REF!</definedName>
    <definedName name="BExH0KT9Z8HEVRRQRGQ8YHXRLIJA" localSheetId="8" hidden="1">#REF!</definedName>
    <definedName name="BExH0KT9Z8HEVRRQRGQ8YHXRLIJA" localSheetId="9" hidden="1">#REF!</definedName>
    <definedName name="BExH0KT9Z8HEVRRQRGQ8YHXRLIJA" localSheetId="10" hidden="1">#REF!</definedName>
    <definedName name="BExH0KT9Z8HEVRRQRGQ8YHXRLIJA" localSheetId="11" hidden="1">#REF!</definedName>
    <definedName name="BExH0KT9Z8HEVRRQRGQ8YHXRLIJA" localSheetId="12" hidden="1">#REF!</definedName>
    <definedName name="BExH0KT9Z8HEVRRQRGQ8YHXRLIJA" localSheetId="13" hidden="1">#REF!</definedName>
    <definedName name="BExH0KT9Z8HEVRRQRGQ8YHXRLIJA" localSheetId="17" hidden="1">#REF!</definedName>
    <definedName name="BExH0KT9Z8HEVRRQRGQ8YHXRLIJA" localSheetId="16" hidden="1">#REF!</definedName>
    <definedName name="BExH0KT9Z8HEVRRQRGQ8YHXRLIJA" hidden="1">#REF!</definedName>
    <definedName name="BExH0M0FDN12YBOCKL3XL2Z7T7Y8" localSheetId="19" hidden="1">#REF!</definedName>
    <definedName name="BExH0M0FDN12YBOCKL3XL2Z7T7Y8" localSheetId="27" hidden="1">#REF!</definedName>
    <definedName name="BExH0M0FDN12YBOCKL3XL2Z7T7Y8" localSheetId="18" hidden="1">#REF!</definedName>
    <definedName name="BExH0M0FDN12YBOCKL3XL2Z7T7Y8" localSheetId="30" hidden="1">#REF!</definedName>
    <definedName name="BExH0M0FDN12YBOCKL3XL2Z7T7Y8" localSheetId="4" hidden="1">#REF!</definedName>
    <definedName name="BExH0M0FDN12YBOCKL3XL2Z7T7Y8" localSheetId="14" hidden="1">#REF!</definedName>
    <definedName name="BExH0M0FDN12YBOCKL3XL2Z7T7Y8" localSheetId="6" hidden="1">#REF!</definedName>
    <definedName name="BExH0M0FDN12YBOCKL3XL2Z7T7Y8" localSheetId="7" hidden="1">#REF!</definedName>
    <definedName name="BExH0M0FDN12YBOCKL3XL2Z7T7Y8" localSheetId="8" hidden="1">#REF!</definedName>
    <definedName name="BExH0M0FDN12YBOCKL3XL2Z7T7Y8" localSheetId="9" hidden="1">#REF!</definedName>
    <definedName name="BExH0M0FDN12YBOCKL3XL2Z7T7Y8" localSheetId="10" hidden="1">#REF!</definedName>
    <definedName name="BExH0M0FDN12YBOCKL3XL2Z7T7Y8" localSheetId="11" hidden="1">#REF!</definedName>
    <definedName name="BExH0M0FDN12YBOCKL3XL2Z7T7Y8" localSheetId="12" hidden="1">#REF!</definedName>
    <definedName name="BExH0M0FDN12YBOCKL3XL2Z7T7Y8" localSheetId="13" hidden="1">#REF!</definedName>
    <definedName name="BExH0M0FDN12YBOCKL3XL2Z7T7Y8" localSheetId="17" hidden="1">#REF!</definedName>
    <definedName name="BExH0M0FDN12YBOCKL3XL2Z7T7Y8" localSheetId="16" hidden="1">#REF!</definedName>
    <definedName name="BExH0M0FDN12YBOCKL3XL2Z7T7Y8" hidden="1">#REF!</definedName>
    <definedName name="BExH0O9G06YPZ5TN9RYT326I1CP2" localSheetId="19" hidden="1">#REF!</definedName>
    <definedName name="BExH0O9G06YPZ5TN9RYT326I1CP2" localSheetId="27" hidden="1">#REF!</definedName>
    <definedName name="BExH0O9G06YPZ5TN9RYT326I1CP2" localSheetId="18" hidden="1">#REF!</definedName>
    <definedName name="BExH0O9G06YPZ5TN9RYT326I1CP2" localSheetId="30" hidden="1">#REF!</definedName>
    <definedName name="BExH0O9G06YPZ5TN9RYT326I1CP2" localSheetId="4" hidden="1">#REF!</definedName>
    <definedName name="BExH0O9G06YPZ5TN9RYT326I1CP2" localSheetId="14" hidden="1">#REF!</definedName>
    <definedName name="BExH0O9G06YPZ5TN9RYT326I1CP2" localSheetId="6" hidden="1">#REF!</definedName>
    <definedName name="BExH0O9G06YPZ5TN9RYT326I1CP2" localSheetId="7" hidden="1">#REF!</definedName>
    <definedName name="BExH0O9G06YPZ5TN9RYT326I1CP2" localSheetId="8" hidden="1">#REF!</definedName>
    <definedName name="BExH0O9G06YPZ5TN9RYT326I1CP2" localSheetId="9" hidden="1">#REF!</definedName>
    <definedName name="BExH0O9G06YPZ5TN9RYT326I1CP2" localSheetId="10" hidden="1">#REF!</definedName>
    <definedName name="BExH0O9G06YPZ5TN9RYT326I1CP2" localSheetId="11" hidden="1">#REF!</definedName>
    <definedName name="BExH0O9G06YPZ5TN9RYT326I1CP2" localSheetId="12" hidden="1">#REF!</definedName>
    <definedName name="BExH0O9G06YPZ5TN9RYT326I1CP2" localSheetId="13" hidden="1">#REF!</definedName>
    <definedName name="BExH0O9G06YPZ5TN9RYT326I1CP2" localSheetId="17" hidden="1">#REF!</definedName>
    <definedName name="BExH0O9G06YPZ5TN9RYT326I1CP2" localSheetId="16" hidden="1">#REF!</definedName>
    <definedName name="BExH0O9G06YPZ5TN9RYT326I1CP2" hidden="1">#REF!</definedName>
    <definedName name="BExH0PGM6RG0F3AAGULBIGOH91C2" localSheetId="19" hidden="1">#REF!</definedName>
    <definedName name="BExH0PGM6RG0F3AAGULBIGOH91C2" localSheetId="27" hidden="1">#REF!</definedName>
    <definedName name="BExH0PGM6RG0F3AAGULBIGOH91C2" localSheetId="18" hidden="1">#REF!</definedName>
    <definedName name="BExH0PGM6RG0F3AAGULBIGOH91C2" localSheetId="30" hidden="1">#REF!</definedName>
    <definedName name="BExH0PGM6RG0F3AAGULBIGOH91C2" localSheetId="4" hidden="1">#REF!</definedName>
    <definedName name="BExH0PGM6RG0F3AAGULBIGOH91C2" localSheetId="14" hidden="1">#REF!</definedName>
    <definedName name="BExH0PGM6RG0F3AAGULBIGOH91C2" localSheetId="6" hidden="1">#REF!</definedName>
    <definedName name="BExH0PGM6RG0F3AAGULBIGOH91C2" localSheetId="7" hidden="1">#REF!</definedName>
    <definedName name="BExH0PGM6RG0F3AAGULBIGOH91C2" localSheetId="8" hidden="1">#REF!</definedName>
    <definedName name="BExH0PGM6RG0F3AAGULBIGOH91C2" localSheetId="9" hidden="1">#REF!</definedName>
    <definedName name="BExH0PGM6RG0F3AAGULBIGOH91C2" localSheetId="10" hidden="1">#REF!</definedName>
    <definedName name="BExH0PGM6RG0F3AAGULBIGOH91C2" localSheetId="11" hidden="1">#REF!</definedName>
    <definedName name="BExH0PGM6RG0F3AAGULBIGOH91C2" localSheetId="12" hidden="1">#REF!</definedName>
    <definedName name="BExH0PGM6RG0F3AAGULBIGOH91C2" localSheetId="13" hidden="1">#REF!</definedName>
    <definedName name="BExH0PGM6RG0F3AAGULBIGOH91C2" localSheetId="17" hidden="1">#REF!</definedName>
    <definedName name="BExH0PGM6RG0F3AAGULBIGOH91C2" localSheetId="16" hidden="1">#REF!</definedName>
    <definedName name="BExH0PGM6RG0F3AAGULBIGOH91C2" hidden="1">#REF!</definedName>
    <definedName name="BExH0QIB3F0YZLM5XYHBCU5F0OVR" localSheetId="19" hidden="1">#REF!</definedName>
    <definedName name="BExH0QIB3F0YZLM5XYHBCU5F0OVR" localSheetId="27" hidden="1">#REF!</definedName>
    <definedName name="BExH0QIB3F0YZLM5XYHBCU5F0OVR" localSheetId="18" hidden="1">#REF!</definedName>
    <definedName name="BExH0QIB3F0YZLM5XYHBCU5F0OVR" localSheetId="30" hidden="1">#REF!</definedName>
    <definedName name="BExH0QIB3F0YZLM5XYHBCU5F0OVR" localSheetId="4" hidden="1">#REF!</definedName>
    <definedName name="BExH0QIB3F0YZLM5XYHBCU5F0OVR" localSheetId="14" hidden="1">#REF!</definedName>
    <definedName name="BExH0QIB3F0YZLM5XYHBCU5F0OVR" localSheetId="6" hidden="1">#REF!</definedName>
    <definedName name="BExH0QIB3F0YZLM5XYHBCU5F0OVR" localSheetId="7" hidden="1">#REF!</definedName>
    <definedName name="BExH0QIB3F0YZLM5XYHBCU5F0OVR" localSheetId="8" hidden="1">#REF!</definedName>
    <definedName name="BExH0QIB3F0YZLM5XYHBCU5F0OVR" localSheetId="9" hidden="1">#REF!</definedName>
    <definedName name="BExH0QIB3F0YZLM5XYHBCU5F0OVR" localSheetId="10" hidden="1">#REF!</definedName>
    <definedName name="BExH0QIB3F0YZLM5XYHBCU5F0OVR" localSheetId="11" hidden="1">#REF!</definedName>
    <definedName name="BExH0QIB3F0YZLM5XYHBCU5F0OVR" localSheetId="12" hidden="1">#REF!</definedName>
    <definedName name="BExH0QIB3F0YZLM5XYHBCU5F0OVR" localSheetId="13" hidden="1">#REF!</definedName>
    <definedName name="BExH0QIB3F0YZLM5XYHBCU5F0OVR" localSheetId="17" hidden="1">#REF!</definedName>
    <definedName name="BExH0QIB3F0YZLM5XYHBCU5F0OVR" localSheetId="16" hidden="1">#REF!</definedName>
    <definedName name="BExH0QIB3F0YZLM5XYHBCU5F0OVR" hidden="1">#REF!</definedName>
    <definedName name="BExH0RK5LJAAP7O67ZFB4RG6WPPL" localSheetId="19" hidden="1">#REF!</definedName>
    <definedName name="BExH0RK5LJAAP7O67ZFB4RG6WPPL" localSheetId="27" hidden="1">#REF!</definedName>
    <definedName name="BExH0RK5LJAAP7O67ZFB4RG6WPPL" localSheetId="18" hidden="1">#REF!</definedName>
    <definedName name="BExH0RK5LJAAP7O67ZFB4RG6WPPL" localSheetId="30" hidden="1">#REF!</definedName>
    <definedName name="BExH0RK5LJAAP7O67ZFB4RG6WPPL" localSheetId="4" hidden="1">#REF!</definedName>
    <definedName name="BExH0RK5LJAAP7O67ZFB4RG6WPPL" localSheetId="14" hidden="1">#REF!</definedName>
    <definedName name="BExH0RK5LJAAP7O67ZFB4RG6WPPL" localSheetId="6" hidden="1">#REF!</definedName>
    <definedName name="BExH0RK5LJAAP7O67ZFB4RG6WPPL" localSheetId="7" hidden="1">#REF!</definedName>
    <definedName name="BExH0RK5LJAAP7O67ZFB4RG6WPPL" localSheetId="8" hidden="1">#REF!</definedName>
    <definedName name="BExH0RK5LJAAP7O67ZFB4RG6WPPL" localSheetId="9" hidden="1">#REF!</definedName>
    <definedName name="BExH0RK5LJAAP7O67ZFB4RG6WPPL" localSheetId="10" hidden="1">#REF!</definedName>
    <definedName name="BExH0RK5LJAAP7O67ZFB4RG6WPPL" localSheetId="11" hidden="1">#REF!</definedName>
    <definedName name="BExH0RK5LJAAP7O67ZFB4RG6WPPL" localSheetId="12" hidden="1">#REF!</definedName>
    <definedName name="BExH0RK5LJAAP7O67ZFB4RG6WPPL" localSheetId="13" hidden="1">#REF!</definedName>
    <definedName name="BExH0RK5LJAAP7O67ZFB4RG6WPPL" localSheetId="17" hidden="1">#REF!</definedName>
    <definedName name="BExH0RK5LJAAP7O67ZFB4RG6WPPL" localSheetId="16" hidden="1">#REF!</definedName>
    <definedName name="BExH0RK5LJAAP7O67ZFB4RG6WPPL" hidden="1">#REF!</definedName>
    <definedName name="BExH0WNJAKTJRCKMTX8O4KNMIIJM" localSheetId="19" hidden="1">#REF!</definedName>
    <definedName name="BExH0WNJAKTJRCKMTX8O4KNMIIJM" localSheetId="27" hidden="1">#REF!</definedName>
    <definedName name="BExH0WNJAKTJRCKMTX8O4KNMIIJM" localSheetId="18" hidden="1">#REF!</definedName>
    <definedName name="BExH0WNJAKTJRCKMTX8O4KNMIIJM" localSheetId="30" hidden="1">#REF!</definedName>
    <definedName name="BExH0WNJAKTJRCKMTX8O4KNMIIJM" localSheetId="4" hidden="1">#REF!</definedName>
    <definedName name="BExH0WNJAKTJRCKMTX8O4KNMIIJM" localSheetId="14" hidden="1">#REF!</definedName>
    <definedName name="BExH0WNJAKTJRCKMTX8O4KNMIIJM" localSheetId="6" hidden="1">#REF!</definedName>
    <definedName name="BExH0WNJAKTJRCKMTX8O4KNMIIJM" localSheetId="7" hidden="1">#REF!</definedName>
    <definedName name="BExH0WNJAKTJRCKMTX8O4KNMIIJM" localSheetId="8" hidden="1">#REF!</definedName>
    <definedName name="BExH0WNJAKTJRCKMTX8O4KNMIIJM" localSheetId="9" hidden="1">#REF!</definedName>
    <definedName name="BExH0WNJAKTJRCKMTX8O4KNMIIJM" localSheetId="10" hidden="1">#REF!</definedName>
    <definedName name="BExH0WNJAKTJRCKMTX8O4KNMIIJM" localSheetId="11" hidden="1">#REF!</definedName>
    <definedName name="BExH0WNJAKTJRCKMTX8O4KNMIIJM" localSheetId="12" hidden="1">#REF!</definedName>
    <definedName name="BExH0WNJAKTJRCKMTX8O4KNMIIJM" localSheetId="13" hidden="1">#REF!</definedName>
    <definedName name="BExH0WNJAKTJRCKMTX8O4KNMIIJM" localSheetId="17" hidden="1">#REF!</definedName>
    <definedName name="BExH0WNJAKTJRCKMTX8O4KNMIIJM" localSheetId="16" hidden="1">#REF!</definedName>
    <definedName name="BExH0WNJAKTJRCKMTX8O4KNMIIJM" hidden="1">#REF!</definedName>
    <definedName name="BExH12Y4WX542WI3ZEM15AK4UM9J" localSheetId="19" hidden="1">#REF!</definedName>
    <definedName name="BExH12Y4WX542WI3ZEM15AK4UM9J" localSheetId="27" hidden="1">#REF!</definedName>
    <definedName name="BExH12Y4WX542WI3ZEM15AK4UM9J" localSheetId="18" hidden="1">#REF!</definedName>
    <definedName name="BExH12Y4WX542WI3ZEM15AK4UM9J" localSheetId="30" hidden="1">#REF!</definedName>
    <definedName name="BExH12Y4WX542WI3ZEM15AK4UM9J" localSheetId="4" hidden="1">#REF!</definedName>
    <definedName name="BExH12Y4WX542WI3ZEM15AK4UM9J" localSheetId="14" hidden="1">#REF!</definedName>
    <definedName name="BExH12Y4WX542WI3ZEM15AK4UM9J" localSheetId="6" hidden="1">#REF!</definedName>
    <definedName name="BExH12Y4WX542WI3ZEM15AK4UM9J" localSheetId="7" hidden="1">#REF!</definedName>
    <definedName name="BExH12Y4WX542WI3ZEM15AK4UM9J" localSheetId="8" hidden="1">#REF!</definedName>
    <definedName name="BExH12Y4WX542WI3ZEM15AK4UM9J" localSheetId="9" hidden="1">#REF!</definedName>
    <definedName name="BExH12Y4WX542WI3ZEM15AK4UM9J" localSheetId="10" hidden="1">#REF!</definedName>
    <definedName name="BExH12Y4WX542WI3ZEM15AK4UM9J" localSheetId="11" hidden="1">#REF!</definedName>
    <definedName name="BExH12Y4WX542WI3ZEM15AK4UM9J" localSheetId="12" hidden="1">#REF!</definedName>
    <definedName name="BExH12Y4WX542WI3ZEM15AK4UM9J" localSheetId="13" hidden="1">#REF!</definedName>
    <definedName name="BExH12Y4WX542WI3ZEM15AK4UM9J" localSheetId="17" hidden="1">#REF!</definedName>
    <definedName name="BExH12Y4WX542WI3ZEM15AK4UM9J" localSheetId="16" hidden="1">#REF!</definedName>
    <definedName name="BExH12Y4WX542WI3ZEM15AK4UM9J" hidden="1">#REF!</definedName>
    <definedName name="BExH18CCU7B8JWO8AWGEQRLWZG6J" localSheetId="19" hidden="1">#REF!</definedName>
    <definedName name="BExH18CCU7B8JWO8AWGEQRLWZG6J" localSheetId="27" hidden="1">#REF!</definedName>
    <definedName name="BExH18CCU7B8JWO8AWGEQRLWZG6J" localSheetId="18" hidden="1">#REF!</definedName>
    <definedName name="BExH18CCU7B8JWO8AWGEQRLWZG6J" localSheetId="30" hidden="1">#REF!</definedName>
    <definedName name="BExH18CCU7B8JWO8AWGEQRLWZG6J" localSheetId="4" hidden="1">#REF!</definedName>
    <definedName name="BExH18CCU7B8JWO8AWGEQRLWZG6J" localSheetId="14" hidden="1">#REF!</definedName>
    <definedName name="BExH18CCU7B8JWO8AWGEQRLWZG6J" localSheetId="6" hidden="1">#REF!</definedName>
    <definedName name="BExH18CCU7B8JWO8AWGEQRLWZG6J" localSheetId="7" hidden="1">#REF!</definedName>
    <definedName name="BExH18CCU7B8JWO8AWGEQRLWZG6J" localSheetId="8" hidden="1">#REF!</definedName>
    <definedName name="BExH18CCU7B8JWO8AWGEQRLWZG6J" localSheetId="9" hidden="1">#REF!</definedName>
    <definedName name="BExH18CCU7B8JWO8AWGEQRLWZG6J" localSheetId="10" hidden="1">#REF!</definedName>
    <definedName name="BExH18CCU7B8JWO8AWGEQRLWZG6J" localSheetId="11" hidden="1">#REF!</definedName>
    <definedName name="BExH18CCU7B8JWO8AWGEQRLWZG6J" localSheetId="12" hidden="1">#REF!</definedName>
    <definedName name="BExH18CCU7B8JWO8AWGEQRLWZG6J" localSheetId="13" hidden="1">#REF!</definedName>
    <definedName name="BExH18CCU7B8JWO8AWGEQRLWZG6J" localSheetId="17" hidden="1">#REF!</definedName>
    <definedName name="BExH18CCU7B8JWO8AWGEQRLWZG6J" localSheetId="16" hidden="1">#REF!</definedName>
    <definedName name="BExH18CCU7B8JWO8AWGEQRLWZG6J" hidden="1">#REF!</definedName>
    <definedName name="BExH1BN2H92IQKKP5IREFSS9FBF2" localSheetId="19" hidden="1">#REF!</definedName>
    <definedName name="BExH1BN2H92IQKKP5IREFSS9FBF2" localSheetId="27" hidden="1">#REF!</definedName>
    <definedName name="BExH1BN2H92IQKKP5IREFSS9FBF2" localSheetId="18" hidden="1">#REF!</definedName>
    <definedName name="BExH1BN2H92IQKKP5IREFSS9FBF2" localSheetId="30" hidden="1">#REF!</definedName>
    <definedName name="BExH1BN2H92IQKKP5IREFSS9FBF2" localSheetId="4" hidden="1">#REF!</definedName>
    <definedName name="BExH1BN2H92IQKKP5IREFSS9FBF2" localSheetId="14" hidden="1">#REF!</definedName>
    <definedName name="BExH1BN2H92IQKKP5IREFSS9FBF2" localSheetId="6" hidden="1">#REF!</definedName>
    <definedName name="BExH1BN2H92IQKKP5IREFSS9FBF2" localSheetId="7" hidden="1">#REF!</definedName>
    <definedName name="BExH1BN2H92IQKKP5IREFSS9FBF2" localSheetId="8" hidden="1">#REF!</definedName>
    <definedName name="BExH1BN2H92IQKKP5IREFSS9FBF2" localSheetId="9" hidden="1">#REF!</definedName>
    <definedName name="BExH1BN2H92IQKKP5IREFSS9FBF2" localSheetId="10" hidden="1">#REF!</definedName>
    <definedName name="BExH1BN2H92IQKKP5IREFSS9FBF2" localSheetId="11" hidden="1">#REF!</definedName>
    <definedName name="BExH1BN2H92IQKKP5IREFSS9FBF2" localSheetId="12" hidden="1">#REF!</definedName>
    <definedName name="BExH1BN2H92IQKKP5IREFSS9FBF2" localSheetId="13" hidden="1">#REF!</definedName>
    <definedName name="BExH1BN2H92IQKKP5IREFSS9FBF2" localSheetId="17" hidden="1">#REF!</definedName>
    <definedName name="BExH1BN2H92IQKKP5IREFSS9FBF2" localSheetId="16" hidden="1">#REF!</definedName>
    <definedName name="BExH1BN2H92IQKKP5IREFSS9FBF2" hidden="1">#REF!</definedName>
    <definedName name="BExH1FDTQXR9QQ31WDB7OPXU7MPT" localSheetId="19" hidden="1">#REF!</definedName>
    <definedName name="BExH1FDTQXR9QQ31WDB7OPXU7MPT" localSheetId="27" hidden="1">#REF!</definedName>
    <definedName name="BExH1FDTQXR9QQ31WDB7OPXU7MPT" localSheetId="18" hidden="1">#REF!</definedName>
    <definedName name="BExH1FDTQXR9QQ31WDB7OPXU7MPT" localSheetId="30" hidden="1">#REF!</definedName>
    <definedName name="BExH1FDTQXR9QQ31WDB7OPXU7MPT" localSheetId="4" hidden="1">#REF!</definedName>
    <definedName name="BExH1FDTQXR9QQ31WDB7OPXU7MPT" localSheetId="14" hidden="1">#REF!</definedName>
    <definedName name="BExH1FDTQXR9QQ31WDB7OPXU7MPT" localSheetId="6" hidden="1">#REF!</definedName>
    <definedName name="BExH1FDTQXR9QQ31WDB7OPXU7MPT" localSheetId="7" hidden="1">#REF!</definedName>
    <definedName name="BExH1FDTQXR9QQ31WDB7OPXU7MPT" localSheetId="8" hidden="1">#REF!</definedName>
    <definedName name="BExH1FDTQXR9QQ31WDB7OPXU7MPT" localSheetId="9" hidden="1">#REF!</definedName>
    <definedName name="BExH1FDTQXR9QQ31WDB7OPXU7MPT" localSheetId="10" hidden="1">#REF!</definedName>
    <definedName name="BExH1FDTQXR9QQ31WDB7OPXU7MPT" localSheetId="11" hidden="1">#REF!</definedName>
    <definedName name="BExH1FDTQXR9QQ31WDB7OPXU7MPT" localSheetId="12" hidden="1">#REF!</definedName>
    <definedName name="BExH1FDTQXR9QQ31WDB7OPXU7MPT" localSheetId="13" hidden="1">#REF!</definedName>
    <definedName name="BExH1FDTQXR9QQ31WDB7OPXU7MPT" localSheetId="17" hidden="1">#REF!</definedName>
    <definedName name="BExH1FDTQXR9QQ31WDB7OPXU7MPT" localSheetId="16" hidden="1">#REF!</definedName>
    <definedName name="BExH1FDTQXR9QQ31WDB7OPXU7MPT" hidden="1">#REF!</definedName>
    <definedName name="BExH1FOMEUIJNIDJAUY0ZQFBJSY9" localSheetId="19" hidden="1">#REF!</definedName>
    <definedName name="BExH1FOMEUIJNIDJAUY0ZQFBJSY9" localSheetId="27" hidden="1">#REF!</definedName>
    <definedName name="BExH1FOMEUIJNIDJAUY0ZQFBJSY9" localSheetId="18" hidden="1">#REF!</definedName>
    <definedName name="BExH1FOMEUIJNIDJAUY0ZQFBJSY9" localSheetId="30" hidden="1">#REF!</definedName>
    <definedName name="BExH1FOMEUIJNIDJAUY0ZQFBJSY9" localSheetId="4" hidden="1">#REF!</definedName>
    <definedName name="BExH1FOMEUIJNIDJAUY0ZQFBJSY9" localSheetId="14" hidden="1">#REF!</definedName>
    <definedName name="BExH1FOMEUIJNIDJAUY0ZQFBJSY9" localSheetId="6" hidden="1">#REF!</definedName>
    <definedName name="BExH1FOMEUIJNIDJAUY0ZQFBJSY9" localSheetId="7" hidden="1">#REF!</definedName>
    <definedName name="BExH1FOMEUIJNIDJAUY0ZQFBJSY9" localSheetId="8" hidden="1">#REF!</definedName>
    <definedName name="BExH1FOMEUIJNIDJAUY0ZQFBJSY9" localSheetId="9" hidden="1">#REF!</definedName>
    <definedName name="BExH1FOMEUIJNIDJAUY0ZQFBJSY9" localSheetId="10" hidden="1">#REF!</definedName>
    <definedName name="BExH1FOMEUIJNIDJAUY0ZQFBJSY9" localSheetId="11" hidden="1">#REF!</definedName>
    <definedName name="BExH1FOMEUIJNIDJAUY0ZQFBJSY9" localSheetId="12" hidden="1">#REF!</definedName>
    <definedName name="BExH1FOMEUIJNIDJAUY0ZQFBJSY9" localSheetId="13" hidden="1">#REF!</definedName>
    <definedName name="BExH1FOMEUIJNIDJAUY0ZQFBJSY9" localSheetId="17" hidden="1">#REF!</definedName>
    <definedName name="BExH1FOMEUIJNIDJAUY0ZQFBJSY9" localSheetId="16" hidden="1">#REF!</definedName>
    <definedName name="BExH1FOMEUIJNIDJAUY0ZQFBJSY9" hidden="1">#REF!</definedName>
    <definedName name="BExH1GA6TT290OTIZ8C3N610CYZ1" localSheetId="19" hidden="1">#REF!</definedName>
    <definedName name="BExH1GA6TT290OTIZ8C3N610CYZ1" localSheetId="27" hidden="1">#REF!</definedName>
    <definedName name="BExH1GA6TT290OTIZ8C3N610CYZ1" localSheetId="18" hidden="1">#REF!</definedName>
    <definedName name="BExH1GA6TT290OTIZ8C3N610CYZ1" localSheetId="30" hidden="1">#REF!</definedName>
    <definedName name="BExH1GA6TT290OTIZ8C3N610CYZ1" localSheetId="4" hidden="1">#REF!</definedName>
    <definedName name="BExH1GA6TT290OTIZ8C3N610CYZ1" localSheetId="14" hidden="1">#REF!</definedName>
    <definedName name="BExH1GA6TT290OTIZ8C3N610CYZ1" localSheetId="6" hidden="1">#REF!</definedName>
    <definedName name="BExH1GA6TT290OTIZ8C3N610CYZ1" localSheetId="7" hidden="1">#REF!</definedName>
    <definedName name="BExH1GA6TT290OTIZ8C3N610CYZ1" localSheetId="8" hidden="1">#REF!</definedName>
    <definedName name="BExH1GA6TT290OTIZ8C3N610CYZ1" localSheetId="9" hidden="1">#REF!</definedName>
    <definedName name="BExH1GA6TT290OTIZ8C3N610CYZ1" localSheetId="10" hidden="1">#REF!</definedName>
    <definedName name="BExH1GA6TT290OTIZ8C3N610CYZ1" localSheetId="11" hidden="1">#REF!</definedName>
    <definedName name="BExH1GA6TT290OTIZ8C3N610CYZ1" localSheetId="12" hidden="1">#REF!</definedName>
    <definedName name="BExH1GA6TT290OTIZ8C3N610CYZ1" localSheetId="13" hidden="1">#REF!</definedName>
    <definedName name="BExH1GA6TT290OTIZ8C3N610CYZ1" localSheetId="17" hidden="1">#REF!</definedName>
    <definedName name="BExH1GA6TT290OTIZ8C3N610CYZ1" localSheetId="16" hidden="1">#REF!</definedName>
    <definedName name="BExH1GA6TT290OTIZ8C3N610CYZ1" hidden="1">#REF!</definedName>
    <definedName name="BExH1I8E3HJSZLFRZZ1ZKX7TBJEP" localSheetId="19" hidden="1">#REF!</definedName>
    <definedName name="BExH1I8E3HJSZLFRZZ1ZKX7TBJEP" localSheetId="27" hidden="1">#REF!</definedName>
    <definedName name="BExH1I8E3HJSZLFRZZ1ZKX7TBJEP" localSheetId="18" hidden="1">#REF!</definedName>
    <definedName name="BExH1I8E3HJSZLFRZZ1ZKX7TBJEP" localSheetId="30" hidden="1">#REF!</definedName>
    <definedName name="BExH1I8E3HJSZLFRZZ1ZKX7TBJEP" localSheetId="4" hidden="1">#REF!</definedName>
    <definedName name="BExH1I8E3HJSZLFRZZ1ZKX7TBJEP" localSheetId="14" hidden="1">#REF!</definedName>
    <definedName name="BExH1I8E3HJSZLFRZZ1ZKX7TBJEP" localSheetId="6" hidden="1">#REF!</definedName>
    <definedName name="BExH1I8E3HJSZLFRZZ1ZKX7TBJEP" localSheetId="7" hidden="1">#REF!</definedName>
    <definedName name="BExH1I8E3HJSZLFRZZ1ZKX7TBJEP" localSheetId="8" hidden="1">#REF!</definedName>
    <definedName name="BExH1I8E3HJSZLFRZZ1ZKX7TBJEP" localSheetId="9" hidden="1">#REF!</definedName>
    <definedName name="BExH1I8E3HJSZLFRZZ1ZKX7TBJEP" localSheetId="10" hidden="1">#REF!</definedName>
    <definedName name="BExH1I8E3HJSZLFRZZ1ZKX7TBJEP" localSheetId="11" hidden="1">#REF!</definedName>
    <definedName name="BExH1I8E3HJSZLFRZZ1ZKX7TBJEP" localSheetId="12" hidden="1">#REF!</definedName>
    <definedName name="BExH1I8E3HJSZLFRZZ1ZKX7TBJEP" localSheetId="13" hidden="1">#REF!</definedName>
    <definedName name="BExH1I8E3HJSZLFRZZ1ZKX7TBJEP" localSheetId="17" hidden="1">#REF!</definedName>
    <definedName name="BExH1I8E3HJSZLFRZZ1ZKX7TBJEP" localSheetId="16" hidden="1">#REF!</definedName>
    <definedName name="BExH1I8E3HJSZLFRZZ1ZKX7TBJEP" hidden="1">#REF!</definedName>
    <definedName name="BExH1JFFHEBFX9BWJMNIA3N66R3Z" localSheetId="19" hidden="1">#REF!</definedName>
    <definedName name="BExH1JFFHEBFX9BWJMNIA3N66R3Z" localSheetId="27" hidden="1">#REF!</definedName>
    <definedName name="BExH1JFFHEBFX9BWJMNIA3N66R3Z" localSheetId="18" hidden="1">#REF!</definedName>
    <definedName name="BExH1JFFHEBFX9BWJMNIA3N66R3Z" localSheetId="30" hidden="1">#REF!</definedName>
    <definedName name="BExH1JFFHEBFX9BWJMNIA3N66R3Z" localSheetId="4" hidden="1">#REF!</definedName>
    <definedName name="BExH1JFFHEBFX9BWJMNIA3N66R3Z" localSheetId="14" hidden="1">#REF!</definedName>
    <definedName name="BExH1JFFHEBFX9BWJMNIA3N66R3Z" localSheetId="6" hidden="1">#REF!</definedName>
    <definedName name="BExH1JFFHEBFX9BWJMNIA3N66R3Z" localSheetId="7" hidden="1">#REF!</definedName>
    <definedName name="BExH1JFFHEBFX9BWJMNIA3N66R3Z" localSheetId="8" hidden="1">#REF!</definedName>
    <definedName name="BExH1JFFHEBFX9BWJMNIA3N66R3Z" localSheetId="9" hidden="1">#REF!</definedName>
    <definedName name="BExH1JFFHEBFX9BWJMNIA3N66R3Z" localSheetId="10" hidden="1">#REF!</definedName>
    <definedName name="BExH1JFFHEBFX9BWJMNIA3N66R3Z" localSheetId="11" hidden="1">#REF!</definedName>
    <definedName name="BExH1JFFHEBFX9BWJMNIA3N66R3Z" localSheetId="12" hidden="1">#REF!</definedName>
    <definedName name="BExH1JFFHEBFX9BWJMNIA3N66R3Z" localSheetId="13" hidden="1">#REF!</definedName>
    <definedName name="BExH1JFFHEBFX9BWJMNIA3N66R3Z" localSheetId="17" hidden="1">#REF!</definedName>
    <definedName name="BExH1JFFHEBFX9BWJMNIA3N66R3Z" localSheetId="16" hidden="1">#REF!</definedName>
    <definedName name="BExH1JFFHEBFX9BWJMNIA3N66R3Z" hidden="1">#REF!</definedName>
    <definedName name="BExH1XYRKX51T571O1SRBP9J1D98" localSheetId="19" hidden="1">#REF!</definedName>
    <definedName name="BExH1XYRKX51T571O1SRBP9J1D98" localSheetId="27" hidden="1">#REF!</definedName>
    <definedName name="BExH1XYRKX51T571O1SRBP9J1D98" localSheetId="18" hidden="1">#REF!</definedName>
    <definedName name="BExH1XYRKX51T571O1SRBP9J1D98" localSheetId="30" hidden="1">#REF!</definedName>
    <definedName name="BExH1XYRKX51T571O1SRBP9J1D98" localSheetId="4" hidden="1">#REF!</definedName>
    <definedName name="BExH1XYRKX51T571O1SRBP9J1D98" localSheetId="14" hidden="1">#REF!</definedName>
    <definedName name="BExH1XYRKX51T571O1SRBP9J1D98" localSheetId="6" hidden="1">#REF!</definedName>
    <definedName name="BExH1XYRKX51T571O1SRBP9J1D98" localSheetId="7" hidden="1">#REF!</definedName>
    <definedName name="BExH1XYRKX51T571O1SRBP9J1D98" localSheetId="8" hidden="1">#REF!</definedName>
    <definedName name="BExH1XYRKX51T571O1SRBP9J1D98" localSheetId="9" hidden="1">#REF!</definedName>
    <definedName name="BExH1XYRKX51T571O1SRBP9J1D98" localSheetId="10" hidden="1">#REF!</definedName>
    <definedName name="BExH1XYRKX51T571O1SRBP9J1D98" localSheetId="11" hidden="1">#REF!</definedName>
    <definedName name="BExH1XYRKX51T571O1SRBP9J1D98" localSheetId="12" hidden="1">#REF!</definedName>
    <definedName name="BExH1XYRKX51T571O1SRBP9J1D98" localSheetId="13" hidden="1">#REF!</definedName>
    <definedName name="BExH1XYRKX51T571O1SRBP9J1D98" localSheetId="17" hidden="1">#REF!</definedName>
    <definedName name="BExH1XYRKX51T571O1SRBP9J1D98" localSheetId="16" hidden="1">#REF!</definedName>
    <definedName name="BExH1XYRKX51T571O1SRBP9J1D98" hidden="1">#REF!</definedName>
    <definedName name="BExH1Z0GIUSVTF2H1G1I3PDGBNK2" localSheetId="19" hidden="1">#REF!</definedName>
    <definedName name="BExH1Z0GIUSVTF2H1G1I3PDGBNK2" localSheetId="27" hidden="1">#REF!</definedName>
    <definedName name="BExH1Z0GIUSVTF2H1G1I3PDGBNK2" localSheetId="18" hidden="1">#REF!</definedName>
    <definedName name="BExH1Z0GIUSVTF2H1G1I3PDGBNK2" localSheetId="30" hidden="1">#REF!</definedName>
    <definedName name="BExH1Z0GIUSVTF2H1G1I3PDGBNK2" localSheetId="4" hidden="1">#REF!</definedName>
    <definedName name="BExH1Z0GIUSVTF2H1G1I3PDGBNK2" localSheetId="14" hidden="1">#REF!</definedName>
    <definedName name="BExH1Z0GIUSVTF2H1G1I3PDGBNK2" localSheetId="6" hidden="1">#REF!</definedName>
    <definedName name="BExH1Z0GIUSVTF2H1G1I3PDGBNK2" localSheetId="7" hidden="1">#REF!</definedName>
    <definedName name="BExH1Z0GIUSVTF2H1G1I3PDGBNK2" localSheetId="8" hidden="1">#REF!</definedName>
    <definedName name="BExH1Z0GIUSVTF2H1G1I3PDGBNK2" localSheetId="9" hidden="1">#REF!</definedName>
    <definedName name="BExH1Z0GIUSVTF2H1G1I3PDGBNK2" localSheetId="10" hidden="1">#REF!</definedName>
    <definedName name="BExH1Z0GIUSVTF2H1G1I3PDGBNK2" localSheetId="11" hidden="1">#REF!</definedName>
    <definedName name="BExH1Z0GIUSVTF2H1G1I3PDGBNK2" localSheetId="12" hidden="1">#REF!</definedName>
    <definedName name="BExH1Z0GIUSVTF2H1G1I3PDGBNK2" localSheetId="13" hidden="1">#REF!</definedName>
    <definedName name="BExH1Z0GIUSVTF2H1G1I3PDGBNK2" localSheetId="17" hidden="1">#REF!</definedName>
    <definedName name="BExH1Z0GIUSVTF2H1G1I3PDGBNK2" localSheetId="16" hidden="1">#REF!</definedName>
    <definedName name="BExH1Z0GIUSVTF2H1G1I3PDGBNK2" hidden="1">#REF!</definedName>
    <definedName name="BExH225UTM6S9FW4MUDZS7F1PQSH" localSheetId="19" hidden="1">#REF!</definedName>
    <definedName name="BExH225UTM6S9FW4MUDZS7F1PQSH" localSheetId="27" hidden="1">#REF!</definedName>
    <definedName name="BExH225UTM6S9FW4MUDZS7F1PQSH" localSheetId="18" hidden="1">#REF!</definedName>
    <definedName name="BExH225UTM6S9FW4MUDZS7F1PQSH" localSheetId="30" hidden="1">#REF!</definedName>
    <definedName name="BExH225UTM6S9FW4MUDZS7F1PQSH" localSheetId="4" hidden="1">#REF!</definedName>
    <definedName name="BExH225UTM6S9FW4MUDZS7F1PQSH" localSheetId="14" hidden="1">#REF!</definedName>
    <definedName name="BExH225UTM6S9FW4MUDZS7F1PQSH" localSheetId="6" hidden="1">#REF!</definedName>
    <definedName name="BExH225UTM6S9FW4MUDZS7F1PQSH" localSheetId="7" hidden="1">#REF!</definedName>
    <definedName name="BExH225UTM6S9FW4MUDZS7F1PQSH" localSheetId="8" hidden="1">#REF!</definedName>
    <definedName name="BExH225UTM6S9FW4MUDZS7F1PQSH" localSheetId="9" hidden="1">#REF!</definedName>
    <definedName name="BExH225UTM6S9FW4MUDZS7F1PQSH" localSheetId="10" hidden="1">#REF!</definedName>
    <definedName name="BExH225UTM6S9FW4MUDZS7F1PQSH" localSheetId="11" hidden="1">#REF!</definedName>
    <definedName name="BExH225UTM6S9FW4MUDZS7F1PQSH" localSheetId="12" hidden="1">#REF!</definedName>
    <definedName name="BExH225UTM6S9FW4MUDZS7F1PQSH" localSheetId="13" hidden="1">#REF!</definedName>
    <definedName name="BExH225UTM6S9FW4MUDZS7F1PQSH" localSheetId="17" hidden="1">#REF!</definedName>
    <definedName name="BExH225UTM6S9FW4MUDZS7F1PQSH" localSheetId="16" hidden="1">#REF!</definedName>
    <definedName name="BExH225UTM6S9FW4MUDZS7F1PQSH" hidden="1">#REF!</definedName>
    <definedName name="BExH23271RF7AYZ542KHQTH68GQ7" localSheetId="19" hidden="1">#REF!</definedName>
    <definedName name="BExH23271RF7AYZ542KHQTH68GQ7" localSheetId="27" hidden="1">#REF!</definedName>
    <definedName name="BExH23271RF7AYZ542KHQTH68GQ7" localSheetId="18" hidden="1">#REF!</definedName>
    <definedName name="BExH23271RF7AYZ542KHQTH68GQ7" localSheetId="30" hidden="1">#REF!</definedName>
    <definedName name="BExH23271RF7AYZ542KHQTH68GQ7" localSheetId="4" hidden="1">#REF!</definedName>
    <definedName name="BExH23271RF7AYZ542KHQTH68GQ7" localSheetId="14" hidden="1">#REF!</definedName>
    <definedName name="BExH23271RF7AYZ542KHQTH68GQ7" localSheetId="6" hidden="1">#REF!</definedName>
    <definedName name="BExH23271RF7AYZ542KHQTH68GQ7" localSheetId="7" hidden="1">#REF!</definedName>
    <definedName name="BExH23271RF7AYZ542KHQTH68GQ7" localSheetId="8" hidden="1">#REF!</definedName>
    <definedName name="BExH23271RF7AYZ542KHQTH68GQ7" localSheetId="9" hidden="1">#REF!</definedName>
    <definedName name="BExH23271RF7AYZ542KHQTH68GQ7" localSheetId="10" hidden="1">#REF!</definedName>
    <definedName name="BExH23271RF7AYZ542KHQTH68GQ7" localSheetId="11" hidden="1">#REF!</definedName>
    <definedName name="BExH23271RF7AYZ542KHQTH68GQ7" localSheetId="12" hidden="1">#REF!</definedName>
    <definedName name="BExH23271RF7AYZ542KHQTH68GQ7" localSheetId="13" hidden="1">#REF!</definedName>
    <definedName name="BExH23271RF7AYZ542KHQTH68GQ7" localSheetId="17" hidden="1">#REF!</definedName>
    <definedName name="BExH23271RF7AYZ542KHQTH68GQ7" localSheetId="16" hidden="1">#REF!</definedName>
    <definedName name="BExH23271RF7AYZ542KHQTH68GQ7" hidden="1">#REF!</definedName>
    <definedName name="BExH2DP58R7D1BGUFBM2FHESVRF0" localSheetId="19" hidden="1">#REF!</definedName>
    <definedName name="BExH2DP58R7D1BGUFBM2FHESVRF0" localSheetId="27" hidden="1">#REF!</definedName>
    <definedName name="BExH2DP58R7D1BGUFBM2FHESVRF0" localSheetId="18" hidden="1">#REF!</definedName>
    <definedName name="BExH2DP58R7D1BGUFBM2FHESVRF0" localSheetId="30" hidden="1">#REF!</definedName>
    <definedName name="BExH2DP58R7D1BGUFBM2FHESVRF0" localSheetId="4" hidden="1">#REF!</definedName>
    <definedName name="BExH2DP58R7D1BGUFBM2FHESVRF0" localSheetId="14" hidden="1">#REF!</definedName>
    <definedName name="BExH2DP58R7D1BGUFBM2FHESVRF0" localSheetId="6" hidden="1">#REF!</definedName>
    <definedName name="BExH2DP58R7D1BGUFBM2FHESVRF0" localSheetId="7" hidden="1">#REF!</definedName>
    <definedName name="BExH2DP58R7D1BGUFBM2FHESVRF0" localSheetId="8" hidden="1">#REF!</definedName>
    <definedName name="BExH2DP58R7D1BGUFBM2FHESVRF0" localSheetId="9" hidden="1">#REF!</definedName>
    <definedName name="BExH2DP58R7D1BGUFBM2FHESVRF0" localSheetId="10" hidden="1">#REF!</definedName>
    <definedName name="BExH2DP58R7D1BGUFBM2FHESVRF0" localSheetId="11" hidden="1">#REF!</definedName>
    <definedName name="BExH2DP58R7D1BGUFBM2FHESVRF0" localSheetId="12" hidden="1">#REF!</definedName>
    <definedName name="BExH2DP58R7D1BGUFBM2FHESVRF0" localSheetId="13" hidden="1">#REF!</definedName>
    <definedName name="BExH2DP58R7D1BGUFBM2FHESVRF0" localSheetId="17" hidden="1">#REF!</definedName>
    <definedName name="BExH2DP58R7D1BGUFBM2FHESVRF0" localSheetId="16" hidden="1">#REF!</definedName>
    <definedName name="BExH2DP58R7D1BGUFBM2FHESVRF0" hidden="1">#REF!</definedName>
    <definedName name="BExH2GJQR4JALNB314RY0LDI49VH" localSheetId="19" hidden="1">#REF!</definedName>
    <definedName name="BExH2GJQR4JALNB314RY0LDI49VH" localSheetId="27" hidden="1">#REF!</definedName>
    <definedName name="BExH2GJQR4JALNB314RY0LDI49VH" localSheetId="18" hidden="1">#REF!</definedName>
    <definedName name="BExH2GJQR4JALNB314RY0LDI49VH" localSheetId="30" hidden="1">#REF!</definedName>
    <definedName name="BExH2GJQR4JALNB314RY0LDI49VH" localSheetId="4" hidden="1">#REF!</definedName>
    <definedName name="BExH2GJQR4JALNB314RY0LDI49VH" localSheetId="14" hidden="1">#REF!</definedName>
    <definedName name="BExH2GJQR4JALNB314RY0LDI49VH" localSheetId="6" hidden="1">#REF!</definedName>
    <definedName name="BExH2GJQR4JALNB314RY0LDI49VH" localSheetId="7" hidden="1">#REF!</definedName>
    <definedName name="BExH2GJQR4JALNB314RY0LDI49VH" localSheetId="8" hidden="1">#REF!</definedName>
    <definedName name="BExH2GJQR4JALNB314RY0LDI49VH" localSheetId="9" hidden="1">#REF!</definedName>
    <definedName name="BExH2GJQR4JALNB314RY0LDI49VH" localSheetId="10" hidden="1">#REF!</definedName>
    <definedName name="BExH2GJQR4JALNB314RY0LDI49VH" localSheetId="11" hidden="1">#REF!</definedName>
    <definedName name="BExH2GJQR4JALNB314RY0LDI49VH" localSheetId="12" hidden="1">#REF!</definedName>
    <definedName name="BExH2GJQR4JALNB314RY0LDI49VH" localSheetId="13" hidden="1">#REF!</definedName>
    <definedName name="BExH2GJQR4JALNB314RY0LDI49VH" localSheetId="17" hidden="1">#REF!</definedName>
    <definedName name="BExH2GJQR4JALNB314RY0LDI49VH" localSheetId="16" hidden="1">#REF!</definedName>
    <definedName name="BExH2GJQR4JALNB314RY0LDI49VH" hidden="1">#REF!</definedName>
    <definedName name="BExH2JZR49T7644JFVE7B3N7RZM9" localSheetId="19" hidden="1">#REF!</definedName>
    <definedName name="BExH2JZR49T7644JFVE7B3N7RZM9" localSheetId="27" hidden="1">#REF!</definedName>
    <definedName name="BExH2JZR49T7644JFVE7B3N7RZM9" localSheetId="18" hidden="1">#REF!</definedName>
    <definedName name="BExH2JZR49T7644JFVE7B3N7RZM9" localSheetId="30" hidden="1">#REF!</definedName>
    <definedName name="BExH2JZR49T7644JFVE7B3N7RZM9" localSheetId="4" hidden="1">#REF!</definedName>
    <definedName name="BExH2JZR49T7644JFVE7B3N7RZM9" localSheetId="14" hidden="1">#REF!</definedName>
    <definedName name="BExH2JZR49T7644JFVE7B3N7RZM9" localSheetId="6" hidden="1">#REF!</definedName>
    <definedName name="BExH2JZR49T7644JFVE7B3N7RZM9" localSheetId="7" hidden="1">#REF!</definedName>
    <definedName name="BExH2JZR49T7644JFVE7B3N7RZM9" localSheetId="8" hidden="1">#REF!</definedName>
    <definedName name="BExH2JZR49T7644JFVE7B3N7RZM9" localSheetId="9" hidden="1">#REF!</definedName>
    <definedName name="BExH2JZR49T7644JFVE7B3N7RZM9" localSheetId="10" hidden="1">#REF!</definedName>
    <definedName name="BExH2JZR49T7644JFVE7B3N7RZM9" localSheetId="11" hidden="1">#REF!</definedName>
    <definedName name="BExH2JZR49T7644JFVE7B3N7RZM9" localSheetId="12" hidden="1">#REF!</definedName>
    <definedName name="BExH2JZR49T7644JFVE7B3N7RZM9" localSheetId="13" hidden="1">#REF!</definedName>
    <definedName name="BExH2JZR49T7644JFVE7B3N7RZM9" localSheetId="17" hidden="1">#REF!</definedName>
    <definedName name="BExH2JZR49T7644JFVE7B3N7RZM9" localSheetId="16" hidden="1">#REF!</definedName>
    <definedName name="BExH2JZR49T7644JFVE7B3N7RZM9" hidden="1">#REF!</definedName>
    <definedName name="BExH2QVWL3AXHSB9EK2GQRD0DBRH" localSheetId="19" hidden="1">#REF!</definedName>
    <definedName name="BExH2QVWL3AXHSB9EK2GQRD0DBRH" localSheetId="27" hidden="1">#REF!</definedName>
    <definedName name="BExH2QVWL3AXHSB9EK2GQRD0DBRH" localSheetId="18" hidden="1">#REF!</definedName>
    <definedName name="BExH2QVWL3AXHSB9EK2GQRD0DBRH" localSheetId="30" hidden="1">#REF!</definedName>
    <definedName name="BExH2QVWL3AXHSB9EK2GQRD0DBRH" localSheetId="4" hidden="1">#REF!</definedName>
    <definedName name="BExH2QVWL3AXHSB9EK2GQRD0DBRH" localSheetId="14" hidden="1">#REF!</definedName>
    <definedName name="BExH2QVWL3AXHSB9EK2GQRD0DBRH" localSheetId="6" hidden="1">#REF!</definedName>
    <definedName name="BExH2QVWL3AXHSB9EK2GQRD0DBRH" localSheetId="7" hidden="1">#REF!</definedName>
    <definedName name="BExH2QVWL3AXHSB9EK2GQRD0DBRH" localSheetId="8" hidden="1">#REF!</definedName>
    <definedName name="BExH2QVWL3AXHSB9EK2GQRD0DBRH" localSheetId="9" hidden="1">#REF!</definedName>
    <definedName name="BExH2QVWL3AXHSB9EK2GQRD0DBRH" localSheetId="10" hidden="1">#REF!</definedName>
    <definedName name="BExH2QVWL3AXHSB9EK2GQRD0DBRH" localSheetId="11" hidden="1">#REF!</definedName>
    <definedName name="BExH2QVWL3AXHSB9EK2GQRD0DBRH" localSheetId="12" hidden="1">#REF!</definedName>
    <definedName name="BExH2QVWL3AXHSB9EK2GQRD0DBRH" localSheetId="13" hidden="1">#REF!</definedName>
    <definedName name="BExH2QVWL3AXHSB9EK2GQRD0DBRH" localSheetId="17" hidden="1">#REF!</definedName>
    <definedName name="BExH2QVWL3AXHSB9EK2GQRD0DBRH" localSheetId="16" hidden="1">#REF!</definedName>
    <definedName name="BExH2QVWL3AXHSB9EK2GQRD0DBRH" hidden="1">#REF!</definedName>
    <definedName name="BExH2WKXV8X5S2GSBBTWGI0NLNAH" localSheetId="19" hidden="1">#REF!</definedName>
    <definedName name="BExH2WKXV8X5S2GSBBTWGI0NLNAH" localSheetId="27" hidden="1">#REF!</definedName>
    <definedName name="BExH2WKXV8X5S2GSBBTWGI0NLNAH" localSheetId="18" hidden="1">#REF!</definedName>
    <definedName name="BExH2WKXV8X5S2GSBBTWGI0NLNAH" localSheetId="30" hidden="1">#REF!</definedName>
    <definedName name="BExH2WKXV8X5S2GSBBTWGI0NLNAH" localSheetId="4" hidden="1">#REF!</definedName>
    <definedName name="BExH2WKXV8X5S2GSBBTWGI0NLNAH" localSheetId="14" hidden="1">#REF!</definedName>
    <definedName name="BExH2WKXV8X5S2GSBBTWGI0NLNAH" localSheetId="6" hidden="1">#REF!</definedName>
    <definedName name="BExH2WKXV8X5S2GSBBTWGI0NLNAH" localSheetId="7" hidden="1">#REF!</definedName>
    <definedName name="BExH2WKXV8X5S2GSBBTWGI0NLNAH" localSheetId="8" hidden="1">#REF!</definedName>
    <definedName name="BExH2WKXV8X5S2GSBBTWGI0NLNAH" localSheetId="9" hidden="1">#REF!</definedName>
    <definedName name="BExH2WKXV8X5S2GSBBTWGI0NLNAH" localSheetId="10" hidden="1">#REF!</definedName>
    <definedName name="BExH2WKXV8X5S2GSBBTWGI0NLNAH" localSheetId="11" hidden="1">#REF!</definedName>
    <definedName name="BExH2WKXV8X5S2GSBBTWGI0NLNAH" localSheetId="12" hidden="1">#REF!</definedName>
    <definedName name="BExH2WKXV8X5S2GSBBTWGI0NLNAH" localSheetId="13" hidden="1">#REF!</definedName>
    <definedName name="BExH2WKXV8X5S2GSBBTWGI0NLNAH" localSheetId="17" hidden="1">#REF!</definedName>
    <definedName name="BExH2WKXV8X5S2GSBBTWGI0NLNAH" localSheetId="16" hidden="1">#REF!</definedName>
    <definedName name="BExH2WKXV8X5S2GSBBTWGI0NLNAH" hidden="1">#REF!</definedName>
    <definedName name="BExH2XS1UFYFGU0S0EBXX90W2WE8" localSheetId="19" hidden="1">#REF!</definedName>
    <definedName name="BExH2XS1UFYFGU0S0EBXX90W2WE8" localSheetId="27" hidden="1">#REF!</definedName>
    <definedName name="BExH2XS1UFYFGU0S0EBXX90W2WE8" localSheetId="18" hidden="1">#REF!</definedName>
    <definedName name="BExH2XS1UFYFGU0S0EBXX90W2WE8" localSheetId="30" hidden="1">#REF!</definedName>
    <definedName name="BExH2XS1UFYFGU0S0EBXX90W2WE8" localSheetId="4" hidden="1">#REF!</definedName>
    <definedName name="BExH2XS1UFYFGU0S0EBXX90W2WE8" localSheetId="14" hidden="1">#REF!</definedName>
    <definedName name="BExH2XS1UFYFGU0S0EBXX90W2WE8" localSheetId="6" hidden="1">#REF!</definedName>
    <definedName name="BExH2XS1UFYFGU0S0EBXX90W2WE8" localSheetId="7" hidden="1">#REF!</definedName>
    <definedName name="BExH2XS1UFYFGU0S0EBXX90W2WE8" localSheetId="8" hidden="1">#REF!</definedName>
    <definedName name="BExH2XS1UFYFGU0S0EBXX90W2WE8" localSheetId="9" hidden="1">#REF!</definedName>
    <definedName name="BExH2XS1UFYFGU0S0EBXX90W2WE8" localSheetId="10" hidden="1">#REF!</definedName>
    <definedName name="BExH2XS1UFYFGU0S0EBXX90W2WE8" localSheetId="11" hidden="1">#REF!</definedName>
    <definedName name="BExH2XS1UFYFGU0S0EBXX90W2WE8" localSheetId="12" hidden="1">#REF!</definedName>
    <definedName name="BExH2XS1UFYFGU0S0EBXX90W2WE8" localSheetId="13" hidden="1">#REF!</definedName>
    <definedName name="BExH2XS1UFYFGU0S0EBXX90W2WE8" localSheetId="17" hidden="1">#REF!</definedName>
    <definedName name="BExH2XS1UFYFGU0S0EBXX90W2WE8" localSheetId="16" hidden="1">#REF!</definedName>
    <definedName name="BExH2XS1UFYFGU0S0EBXX90W2WE8" hidden="1">#REF!</definedName>
    <definedName name="BExH2XS1X04DMUN544K5RU4XPDCI" localSheetId="19" hidden="1">#REF!</definedName>
    <definedName name="BExH2XS1X04DMUN544K5RU4XPDCI" localSheetId="27" hidden="1">#REF!</definedName>
    <definedName name="BExH2XS1X04DMUN544K5RU4XPDCI" localSheetId="18" hidden="1">#REF!</definedName>
    <definedName name="BExH2XS1X04DMUN544K5RU4XPDCI" localSheetId="30" hidden="1">#REF!</definedName>
    <definedName name="BExH2XS1X04DMUN544K5RU4XPDCI" localSheetId="4" hidden="1">#REF!</definedName>
    <definedName name="BExH2XS1X04DMUN544K5RU4XPDCI" localSheetId="14" hidden="1">#REF!</definedName>
    <definedName name="BExH2XS1X04DMUN544K5RU4XPDCI" localSheetId="6" hidden="1">#REF!</definedName>
    <definedName name="BExH2XS1X04DMUN544K5RU4XPDCI" localSheetId="7" hidden="1">#REF!</definedName>
    <definedName name="BExH2XS1X04DMUN544K5RU4XPDCI" localSheetId="8" hidden="1">#REF!</definedName>
    <definedName name="BExH2XS1X04DMUN544K5RU4XPDCI" localSheetId="9" hidden="1">#REF!</definedName>
    <definedName name="BExH2XS1X04DMUN544K5RU4XPDCI" localSheetId="10" hidden="1">#REF!</definedName>
    <definedName name="BExH2XS1X04DMUN544K5RU4XPDCI" localSheetId="11" hidden="1">#REF!</definedName>
    <definedName name="BExH2XS1X04DMUN544K5RU4XPDCI" localSheetId="12" hidden="1">#REF!</definedName>
    <definedName name="BExH2XS1X04DMUN544K5RU4XPDCI" localSheetId="13" hidden="1">#REF!</definedName>
    <definedName name="BExH2XS1X04DMUN544K5RU4XPDCI" localSheetId="17" hidden="1">#REF!</definedName>
    <definedName name="BExH2XS1X04DMUN544K5RU4XPDCI" localSheetId="16" hidden="1">#REF!</definedName>
    <definedName name="BExH2XS1X04DMUN544K5RU4XPDCI" hidden="1">#REF!</definedName>
    <definedName name="BExH2XS2TND9SB0GC295R4FP6K5Y" localSheetId="19" hidden="1">#REF!</definedName>
    <definedName name="BExH2XS2TND9SB0GC295R4FP6K5Y" localSheetId="27" hidden="1">#REF!</definedName>
    <definedName name="BExH2XS2TND9SB0GC295R4FP6K5Y" localSheetId="18" hidden="1">#REF!</definedName>
    <definedName name="BExH2XS2TND9SB0GC295R4FP6K5Y" localSheetId="30" hidden="1">#REF!</definedName>
    <definedName name="BExH2XS2TND9SB0GC295R4FP6K5Y" localSheetId="4" hidden="1">#REF!</definedName>
    <definedName name="BExH2XS2TND9SB0GC295R4FP6K5Y" localSheetId="14" hidden="1">#REF!</definedName>
    <definedName name="BExH2XS2TND9SB0GC295R4FP6K5Y" localSheetId="6" hidden="1">#REF!</definedName>
    <definedName name="BExH2XS2TND9SB0GC295R4FP6K5Y" localSheetId="7" hidden="1">#REF!</definedName>
    <definedName name="BExH2XS2TND9SB0GC295R4FP6K5Y" localSheetId="8" hidden="1">#REF!</definedName>
    <definedName name="BExH2XS2TND9SB0GC295R4FP6K5Y" localSheetId="9" hidden="1">#REF!</definedName>
    <definedName name="BExH2XS2TND9SB0GC295R4FP6K5Y" localSheetId="10" hidden="1">#REF!</definedName>
    <definedName name="BExH2XS2TND9SB0GC295R4FP6K5Y" localSheetId="11" hidden="1">#REF!</definedName>
    <definedName name="BExH2XS2TND9SB0GC295R4FP6K5Y" localSheetId="12" hidden="1">#REF!</definedName>
    <definedName name="BExH2XS2TND9SB0GC295R4FP6K5Y" localSheetId="13" hidden="1">#REF!</definedName>
    <definedName name="BExH2XS2TND9SB0GC295R4FP6K5Y" localSheetId="17" hidden="1">#REF!</definedName>
    <definedName name="BExH2XS2TND9SB0GC295R4FP6K5Y" localSheetId="16" hidden="1">#REF!</definedName>
    <definedName name="BExH2XS2TND9SB0GC295R4FP6K5Y" hidden="1">#REF!</definedName>
    <definedName name="BExH2ZA0SZ4SSITL50NA8LZ3OEX6" localSheetId="19" hidden="1">#REF!</definedName>
    <definedName name="BExH2ZA0SZ4SSITL50NA8LZ3OEX6" localSheetId="27" hidden="1">#REF!</definedName>
    <definedName name="BExH2ZA0SZ4SSITL50NA8LZ3OEX6" localSheetId="18" hidden="1">#REF!</definedName>
    <definedName name="BExH2ZA0SZ4SSITL50NA8LZ3OEX6" localSheetId="30" hidden="1">#REF!</definedName>
    <definedName name="BExH2ZA0SZ4SSITL50NA8LZ3OEX6" localSheetId="4" hidden="1">#REF!</definedName>
    <definedName name="BExH2ZA0SZ4SSITL50NA8LZ3OEX6" localSheetId="14" hidden="1">#REF!</definedName>
    <definedName name="BExH2ZA0SZ4SSITL50NA8LZ3OEX6" localSheetId="6" hidden="1">#REF!</definedName>
    <definedName name="BExH2ZA0SZ4SSITL50NA8LZ3OEX6" localSheetId="7" hidden="1">#REF!</definedName>
    <definedName name="BExH2ZA0SZ4SSITL50NA8LZ3OEX6" localSheetId="8" hidden="1">#REF!</definedName>
    <definedName name="BExH2ZA0SZ4SSITL50NA8LZ3OEX6" localSheetId="9" hidden="1">#REF!</definedName>
    <definedName name="BExH2ZA0SZ4SSITL50NA8LZ3OEX6" localSheetId="10" hidden="1">#REF!</definedName>
    <definedName name="BExH2ZA0SZ4SSITL50NA8LZ3OEX6" localSheetId="11" hidden="1">#REF!</definedName>
    <definedName name="BExH2ZA0SZ4SSITL50NA8LZ3OEX6" localSheetId="12" hidden="1">#REF!</definedName>
    <definedName name="BExH2ZA0SZ4SSITL50NA8LZ3OEX6" localSheetId="13" hidden="1">#REF!</definedName>
    <definedName name="BExH2ZA0SZ4SSITL50NA8LZ3OEX6" localSheetId="17" hidden="1">#REF!</definedName>
    <definedName name="BExH2ZA0SZ4SSITL50NA8LZ3OEX6" localSheetId="16" hidden="1">#REF!</definedName>
    <definedName name="BExH2ZA0SZ4SSITL50NA8LZ3OEX6" hidden="1">#REF!</definedName>
    <definedName name="BExH31Z3JNVJPESWKXHILGXZHP2M" localSheetId="19" hidden="1">#REF!</definedName>
    <definedName name="BExH31Z3JNVJPESWKXHILGXZHP2M" localSheetId="27" hidden="1">#REF!</definedName>
    <definedName name="BExH31Z3JNVJPESWKXHILGXZHP2M" localSheetId="18" hidden="1">#REF!</definedName>
    <definedName name="BExH31Z3JNVJPESWKXHILGXZHP2M" localSheetId="30" hidden="1">#REF!</definedName>
    <definedName name="BExH31Z3JNVJPESWKXHILGXZHP2M" localSheetId="4" hidden="1">#REF!</definedName>
    <definedName name="BExH31Z3JNVJPESWKXHILGXZHP2M" localSheetId="14" hidden="1">#REF!</definedName>
    <definedName name="BExH31Z3JNVJPESWKXHILGXZHP2M" localSheetId="6" hidden="1">#REF!</definedName>
    <definedName name="BExH31Z3JNVJPESWKXHILGXZHP2M" localSheetId="7" hidden="1">#REF!</definedName>
    <definedName name="BExH31Z3JNVJPESWKXHILGXZHP2M" localSheetId="8" hidden="1">#REF!</definedName>
    <definedName name="BExH31Z3JNVJPESWKXHILGXZHP2M" localSheetId="9" hidden="1">#REF!</definedName>
    <definedName name="BExH31Z3JNVJPESWKXHILGXZHP2M" localSheetId="10" hidden="1">#REF!</definedName>
    <definedName name="BExH31Z3JNVJPESWKXHILGXZHP2M" localSheetId="11" hidden="1">#REF!</definedName>
    <definedName name="BExH31Z3JNVJPESWKXHILGXZHP2M" localSheetId="12" hidden="1">#REF!</definedName>
    <definedName name="BExH31Z3JNVJPESWKXHILGXZHP2M" localSheetId="13" hidden="1">#REF!</definedName>
    <definedName name="BExH31Z3JNVJPESWKXHILGXZHP2M" localSheetId="17" hidden="1">#REF!</definedName>
    <definedName name="BExH31Z3JNVJPESWKXHILGXZHP2M" localSheetId="16" hidden="1">#REF!</definedName>
    <definedName name="BExH31Z3JNVJPESWKXHILGXZHP2M" hidden="1">#REF!</definedName>
    <definedName name="BExH3E9HZ3QJCDZW7WI7YACFQCHE" localSheetId="19" hidden="1">#REF!</definedName>
    <definedName name="BExH3E9HZ3QJCDZW7WI7YACFQCHE" localSheetId="27" hidden="1">#REF!</definedName>
    <definedName name="BExH3E9HZ3QJCDZW7WI7YACFQCHE" localSheetId="18" hidden="1">#REF!</definedName>
    <definedName name="BExH3E9HZ3QJCDZW7WI7YACFQCHE" localSheetId="30" hidden="1">#REF!</definedName>
    <definedName name="BExH3E9HZ3QJCDZW7WI7YACFQCHE" localSheetId="4" hidden="1">#REF!</definedName>
    <definedName name="BExH3E9HZ3QJCDZW7WI7YACFQCHE" localSheetId="14" hidden="1">#REF!</definedName>
    <definedName name="BExH3E9HZ3QJCDZW7WI7YACFQCHE" localSheetId="6" hidden="1">#REF!</definedName>
    <definedName name="BExH3E9HZ3QJCDZW7WI7YACFQCHE" localSheetId="7" hidden="1">#REF!</definedName>
    <definedName name="BExH3E9HZ3QJCDZW7WI7YACFQCHE" localSheetId="8" hidden="1">#REF!</definedName>
    <definedName name="BExH3E9HZ3QJCDZW7WI7YACFQCHE" localSheetId="9" hidden="1">#REF!</definedName>
    <definedName name="BExH3E9HZ3QJCDZW7WI7YACFQCHE" localSheetId="10" hidden="1">#REF!</definedName>
    <definedName name="BExH3E9HZ3QJCDZW7WI7YACFQCHE" localSheetId="11" hidden="1">#REF!</definedName>
    <definedName name="BExH3E9HZ3QJCDZW7WI7YACFQCHE" localSheetId="12" hidden="1">#REF!</definedName>
    <definedName name="BExH3E9HZ3QJCDZW7WI7YACFQCHE" localSheetId="13" hidden="1">#REF!</definedName>
    <definedName name="BExH3E9HZ3QJCDZW7WI7YACFQCHE" localSheetId="17" hidden="1">#REF!</definedName>
    <definedName name="BExH3E9HZ3QJCDZW7WI7YACFQCHE" localSheetId="16" hidden="1">#REF!</definedName>
    <definedName name="BExH3E9HZ3QJCDZW7WI7YACFQCHE" hidden="1">#REF!</definedName>
    <definedName name="BExH3IRB6764RQ5HBYRLH6XCT29X" localSheetId="19" hidden="1">#REF!</definedName>
    <definedName name="BExH3IRB6764RQ5HBYRLH6XCT29X" localSheetId="27" hidden="1">#REF!</definedName>
    <definedName name="BExH3IRB6764RQ5HBYRLH6XCT29X" localSheetId="18" hidden="1">#REF!</definedName>
    <definedName name="BExH3IRB6764RQ5HBYRLH6XCT29X" localSheetId="30" hidden="1">#REF!</definedName>
    <definedName name="BExH3IRB6764RQ5HBYRLH6XCT29X" localSheetId="4" hidden="1">#REF!</definedName>
    <definedName name="BExH3IRB6764RQ5HBYRLH6XCT29X" localSheetId="14" hidden="1">#REF!</definedName>
    <definedName name="BExH3IRB6764RQ5HBYRLH6XCT29X" localSheetId="6" hidden="1">#REF!</definedName>
    <definedName name="BExH3IRB6764RQ5HBYRLH6XCT29X" localSheetId="7" hidden="1">#REF!</definedName>
    <definedName name="BExH3IRB6764RQ5HBYRLH6XCT29X" localSheetId="8" hidden="1">#REF!</definedName>
    <definedName name="BExH3IRB6764RQ5HBYRLH6XCT29X" localSheetId="9" hidden="1">#REF!</definedName>
    <definedName name="BExH3IRB6764RQ5HBYRLH6XCT29X" localSheetId="10" hidden="1">#REF!</definedName>
    <definedName name="BExH3IRB6764RQ5HBYRLH6XCT29X" localSheetId="11" hidden="1">#REF!</definedName>
    <definedName name="BExH3IRB6764RQ5HBYRLH6XCT29X" localSheetId="12" hidden="1">#REF!</definedName>
    <definedName name="BExH3IRB6764RQ5HBYRLH6XCT29X" localSheetId="13" hidden="1">#REF!</definedName>
    <definedName name="BExH3IRB6764RQ5HBYRLH6XCT29X" localSheetId="17" hidden="1">#REF!</definedName>
    <definedName name="BExH3IRB6764RQ5HBYRLH6XCT29X" localSheetId="16" hidden="1">#REF!</definedName>
    <definedName name="BExH3IRB6764RQ5HBYRLH6XCT29X" hidden="1">#REF!</definedName>
    <definedName name="BExIG2U8V6RSB47SXLCQG3Q68YRO" localSheetId="19" hidden="1">#REF!</definedName>
    <definedName name="BExIG2U8V6RSB47SXLCQG3Q68YRO" localSheetId="27" hidden="1">#REF!</definedName>
    <definedName name="BExIG2U8V6RSB47SXLCQG3Q68YRO" localSheetId="18" hidden="1">#REF!</definedName>
    <definedName name="BExIG2U8V6RSB47SXLCQG3Q68YRO" localSheetId="30" hidden="1">#REF!</definedName>
    <definedName name="BExIG2U8V6RSB47SXLCQG3Q68YRO" localSheetId="4" hidden="1">#REF!</definedName>
    <definedName name="BExIG2U8V6RSB47SXLCQG3Q68YRO" localSheetId="14" hidden="1">#REF!</definedName>
    <definedName name="BExIG2U8V6RSB47SXLCQG3Q68YRO" localSheetId="6" hidden="1">#REF!</definedName>
    <definedName name="BExIG2U8V6RSB47SXLCQG3Q68YRO" localSheetId="7" hidden="1">#REF!</definedName>
    <definedName name="BExIG2U8V6RSB47SXLCQG3Q68YRO" localSheetId="8" hidden="1">#REF!</definedName>
    <definedName name="BExIG2U8V6RSB47SXLCQG3Q68YRO" localSheetId="9" hidden="1">#REF!</definedName>
    <definedName name="BExIG2U8V6RSB47SXLCQG3Q68YRO" localSheetId="10" hidden="1">#REF!</definedName>
    <definedName name="BExIG2U8V6RSB47SXLCQG3Q68YRO" localSheetId="11" hidden="1">#REF!</definedName>
    <definedName name="BExIG2U8V6RSB47SXLCQG3Q68YRO" localSheetId="12" hidden="1">#REF!</definedName>
    <definedName name="BExIG2U8V6RSB47SXLCQG3Q68YRO" localSheetId="13" hidden="1">#REF!</definedName>
    <definedName name="BExIG2U8V6RSB47SXLCQG3Q68YRO" localSheetId="17" hidden="1">#REF!</definedName>
    <definedName name="BExIG2U8V6RSB47SXLCQG3Q68YRO" localSheetId="16" hidden="1">#REF!</definedName>
    <definedName name="BExIG2U8V6RSB47SXLCQG3Q68YRO" hidden="1">#REF!</definedName>
    <definedName name="BExIGJBO8R13LV7CZ7C1YCP974NN" localSheetId="19" hidden="1">#REF!</definedName>
    <definedName name="BExIGJBO8R13LV7CZ7C1YCP974NN" localSheetId="27" hidden="1">#REF!</definedName>
    <definedName name="BExIGJBO8R13LV7CZ7C1YCP974NN" localSheetId="18" hidden="1">#REF!</definedName>
    <definedName name="BExIGJBO8R13LV7CZ7C1YCP974NN" localSheetId="30" hidden="1">#REF!</definedName>
    <definedName name="BExIGJBO8R13LV7CZ7C1YCP974NN" localSheetId="4" hidden="1">#REF!</definedName>
    <definedName name="BExIGJBO8R13LV7CZ7C1YCP974NN" localSheetId="14" hidden="1">#REF!</definedName>
    <definedName name="BExIGJBO8R13LV7CZ7C1YCP974NN" localSheetId="6" hidden="1">#REF!</definedName>
    <definedName name="BExIGJBO8R13LV7CZ7C1YCP974NN" localSheetId="7" hidden="1">#REF!</definedName>
    <definedName name="BExIGJBO8R13LV7CZ7C1YCP974NN" localSheetId="8" hidden="1">#REF!</definedName>
    <definedName name="BExIGJBO8R13LV7CZ7C1YCP974NN" localSheetId="9" hidden="1">#REF!</definedName>
    <definedName name="BExIGJBO8R13LV7CZ7C1YCP974NN" localSheetId="10" hidden="1">#REF!</definedName>
    <definedName name="BExIGJBO8R13LV7CZ7C1YCP974NN" localSheetId="11" hidden="1">#REF!</definedName>
    <definedName name="BExIGJBO8R13LV7CZ7C1YCP974NN" localSheetId="12" hidden="1">#REF!</definedName>
    <definedName name="BExIGJBO8R13LV7CZ7C1YCP974NN" localSheetId="13" hidden="1">#REF!</definedName>
    <definedName name="BExIGJBO8R13LV7CZ7C1YCP974NN" localSheetId="17" hidden="1">#REF!</definedName>
    <definedName name="BExIGJBO8R13LV7CZ7C1YCP974NN" localSheetId="16" hidden="1">#REF!</definedName>
    <definedName name="BExIGJBO8R13LV7CZ7C1YCP974NN" hidden="1">#REF!</definedName>
    <definedName name="BExIGWT86FPOEYTI8GXCGU5Y3KGK" localSheetId="19" hidden="1">#REF!</definedName>
    <definedName name="BExIGWT86FPOEYTI8GXCGU5Y3KGK" localSheetId="27" hidden="1">#REF!</definedName>
    <definedName name="BExIGWT86FPOEYTI8GXCGU5Y3KGK" localSheetId="18" hidden="1">#REF!</definedName>
    <definedName name="BExIGWT86FPOEYTI8GXCGU5Y3KGK" localSheetId="30" hidden="1">#REF!</definedName>
    <definedName name="BExIGWT86FPOEYTI8GXCGU5Y3KGK" localSheetId="4" hidden="1">#REF!</definedName>
    <definedName name="BExIGWT86FPOEYTI8GXCGU5Y3KGK" localSheetId="14" hidden="1">#REF!</definedName>
    <definedName name="BExIGWT86FPOEYTI8GXCGU5Y3KGK" localSheetId="6" hidden="1">#REF!</definedName>
    <definedName name="BExIGWT86FPOEYTI8GXCGU5Y3KGK" localSheetId="7" hidden="1">#REF!</definedName>
    <definedName name="BExIGWT86FPOEYTI8GXCGU5Y3KGK" localSheetId="8" hidden="1">#REF!</definedName>
    <definedName name="BExIGWT86FPOEYTI8GXCGU5Y3KGK" localSheetId="9" hidden="1">#REF!</definedName>
    <definedName name="BExIGWT86FPOEYTI8GXCGU5Y3KGK" localSheetId="10" hidden="1">#REF!</definedName>
    <definedName name="BExIGWT86FPOEYTI8GXCGU5Y3KGK" localSheetId="11" hidden="1">#REF!</definedName>
    <definedName name="BExIGWT86FPOEYTI8GXCGU5Y3KGK" localSheetId="12" hidden="1">#REF!</definedName>
    <definedName name="BExIGWT86FPOEYTI8GXCGU5Y3KGK" localSheetId="13" hidden="1">#REF!</definedName>
    <definedName name="BExIGWT86FPOEYTI8GXCGU5Y3KGK" localSheetId="17" hidden="1">#REF!</definedName>
    <definedName name="BExIGWT86FPOEYTI8GXCGU5Y3KGK" localSheetId="16" hidden="1">#REF!</definedName>
    <definedName name="BExIGWT86FPOEYTI8GXCGU5Y3KGK" hidden="1">#REF!</definedName>
    <definedName name="BExIHBHXA7E7VUTBVHXXXCH3A5CL" localSheetId="19" hidden="1">#REF!</definedName>
    <definedName name="BExIHBHXA7E7VUTBVHXXXCH3A5CL" localSheetId="27" hidden="1">#REF!</definedName>
    <definedName name="BExIHBHXA7E7VUTBVHXXXCH3A5CL" localSheetId="18" hidden="1">#REF!</definedName>
    <definedName name="BExIHBHXA7E7VUTBVHXXXCH3A5CL" localSheetId="30" hidden="1">#REF!</definedName>
    <definedName name="BExIHBHXA7E7VUTBVHXXXCH3A5CL" localSheetId="4" hidden="1">#REF!</definedName>
    <definedName name="BExIHBHXA7E7VUTBVHXXXCH3A5CL" localSheetId="14" hidden="1">#REF!</definedName>
    <definedName name="BExIHBHXA7E7VUTBVHXXXCH3A5CL" localSheetId="6" hidden="1">#REF!</definedName>
    <definedName name="BExIHBHXA7E7VUTBVHXXXCH3A5CL" localSheetId="7" hidden="1">#REF!</definedName>
    <definedName name="BExIHBHXA7E7VUTBVHXXXCH3A5CL" localSheetId="8" hidden="1">#REF!</definedName>
    <definedName name="BExIHBHXA7E7VUTBVHXXXCH3A5CL" localSheetId="9" hidden="1">#REF!</definedName>
    <definedName name="BExIHBHXA7E7VUTBVHXXXCH3A5CL" localSheetId="10" hidden="1">#REF!</definedName>
    <definedName name="BExIHBHXA7E7VUTBVHXXXCH3A5CL" localSheetId="11" hidden="1">#REF!</definedName>
    <definedName name="BExIHBHXA7E7VUTBVHXXXCH3A5CL" localSheetId="12" hidden="1">#REF!</definedName>
    <definedName name="BExIHBHXA7E7VUTBVHXXXCH3A5CL" localSheetId="13" hidden="1">#REF!</definedName>
    <definedName name="BExIHBHXA7E7VUTBVHXXXCH3A5CL" localSheetId="17" hidden="1">#REF!</definedName>
    <definedName name="BExIHBHXA7E7VUTBVHXXXCH3A5CL" localSheetId="16" hidden="1">#REF!</definedName>
    <definedName name="BExIHBHXA7E7VUTBVHXXXCH3A5CL" hidden="1">#REF!</definedName>
    <definedName name="BExIHBSOGRSH1GKS6GKBRAJ7GXFQ" localSheetId="19" hidden="1">#REF!</definedName>
    <definedName name="BExIHBSOGRSH1GKS6GKBRAJ7GXFQ" localSheetId="27" hidden="1">#REF!</definedName>
    <definedName name="BExIHBSOGRSH1GKS6GKBRAJ7GXFQ" localSheetId="18" hidden="1">#REF!</definedName>
    <definedName name="BExIHBSOGRSH1GKS6GKBRAJ7GXFQ" localSheetId="30" hidden="1">#REF!</definedName>
    <definedName name="BExIHBSOGRSH1GKS6GKBRAJ7GXFQ" localSheetId="4" hidden="1">#REF!</definedName>
    <definedName name="BExIHBSOGRSH1GKS6GKBRAJ7GXFQ" localSheetId="14" hidden="1">#REF!</definedName>
    <definedName name="BExIHBSOGRSH1GKS6GKBRAJ7GXFQ" localSheetId="6" hidden="1">#REF!</definedName>
    <definedName name="BExIHBSOGRSH1GKS6GKBRAJ7GXFQ" localSheetId="7" hidden="1">#REF!</definedName>
    <definedName name="BExIHBSOGRSH1GKS6GKBRAJ7GXFQ" localSheetId="8" hidden="1">#REF!</definedName>
    <definedName name="BExIHBSOGRSH1GKS6GKBRAJ7GXFQ" localSheetId="9" hidden="1">#REF!</definedName>
    <definedName name="BExIHBSOGRSH1GKS6GKBRAJ7GXFQ" localSheetId="10" hidden="1">#REF!</definedName>
    <definedName name="BExIHBSOGRSH1GKS6GKBRAJ7GXFQ" localSheetId="11" hidden="1">#REF!</definedName>
    <definedName name="BExIHBSOGRSH1GKS6GKBRAJ7GXFQ" localSheetId="12" hidden="1">#REF!</definedName>
    <definedName name="BExIHBSOGRSH1GKS6GKBRAJ7GXFQ" localSheetId="13" hidden="1">#REF!</definedName>
    <definedName name="BExIHBSOGRSH1GKS6GKBRAJ7GXFQ" localSheetId="17" hidden="1">#REF!</definedName>
    <definedName name="BExIHBSOGRSH1GKS6GKBRAJ7GXFQ" localSheetId="16" hidden="1">#REF!</definedName>
    <definedName name="BExIHBSOGRSH1GKS6GKBRAJ7GXFQ" hidden="1">#REF!</definedName>
    <definedName name="BExIHDFY73YM0AHAR2Z5OJTFKSL2" localSheetId="19" hidden="1">#REF!</definedName>
    <definedName name="BExIHDFY73YM0AHAR2Z5OJTFKSL2" localSheetId="27" hidden="1">#REF!</definedName>
    <definedName name="BExIHDFY73YM0AHAR2Z5OJTFKSL2" localSheetId="18" hidden="1">#REF!</definedName>
    <definedName name="BExIHDFY73YM0AHAR2Z5OJTFKSL2" localSheetId="30" hidden="1">#REF!</definedName>
    <definedName name="BExIHDFY73YM0AHAR2Z5OJTFKSL2" localSheetId="4" hidden="1">#REF!</definedName>
    <definedName name="BExIHDFY73YM0AHAR2Z5OJTFKSL2" localSheetId="14" hidden="1">#REF!</definedName>
    <definedName name="BExIHDFY73YM0AHAR2Z5OJTFKSL2" localSheetId="6" hidden="1">#REF!</definedName>
    <definedName name="BExIHDFY73YM0AHAR2Z5OJTFKSL2" localSheetId="7" hidden="1">#REF!</definedName>
    <definedName name="BExIHDFY73YM0AHAR2Z5OJTFKSL2" localSheetId="8" hidden="1">#REF!</definedName>
    <definedName name="BExIHDFY73YM0AHAR2Z5OJTFKSL2" localSheetId="9" hidden="1">#REF!</definedName>
    <definedName name="BExIHDFY73YM0AHAR2Z5OJTFKSL2" localSheetId="10" hidden="1">#REF!</definedName>
    <definedName name="BExIHDFY73YM0AHAR2Z5OJTFKSL2" localSheetId="11" hidden="1">#REF!</definedName>
    <definedName name="BExIHDFY73YM0AHAR2Z5OJTFKSL2" localSheetId="12" hidden="1">#REF!</definedName>
    <definedName name="BExIHDFY73YM0AHAR2Z5OJTFKSL2" localSheetId="13" hidden="1">#REF!</definedName>
    <definedName name="BExIHDFY73YM0AHAR2Z5OJTFKSL2" localSheetId="17" hidden="1">#REF!</definedName>
    <definedName name="BExIHDFY73YM0AHAR2Z5OJTFKSL2" localSheetId="16" hidden="1">#REF!</definedName>
    <definedName name="BExIHDFY73YM0AHAR2Z5OJTFKSL2" hidden="1">#REF!</definedName>
    <definedName name="BExIHPQCQTGEW8QOJVIQ4VX0P6DX" localSheetId="19" hidden="1">#REF!</definedName>
    <definedName name="BExIHPQCQTGEW8QOJVIQ4VX0P6DX" localSheetId="27" hidden="1">#REF!</definedName>
    <definedName name="BExIHPQCQTGEW8QOJVIQ4VX0P6DX" localSheetId="18" hidden="1">#REF!</definedName>
    <definedName name="BExIHPQCQTGEW8QOJVIQ4VX0P6DX" localSheetId="30" hidden="1">#REF!</definedName>
    <definedName name="BExIHPQCQTGEW8QOJVIQ4VX0P6DX" localSheetId="4" hidden="1">#REF!</definedName>
    <definedName name="BExIHPQCQTGEW8QOJVIQ4VX0P6DX" localSheetId="14" hidden="1">#REF!</definedName>
    <definedName name="BExIHPQCQTGEW8QOJVIQ4VX0P6DX" localSheetId="6" hidden="1">#REF!</definedName>
    <definedName name="BExIHPQCQTGEW8QOJVIQ4VX0P6DX" localSheetId="7" hidden="1">#REF!</definedName>
    <definedName name="BExIHPQCQTGEW8QOJVIQ4VX0P6DX" localSheetId="8" hidden="1">#REF!</definedName>
    <definedName name="BExIHPQCQTGEW8QOJVIQ4VX0P6DX" localSheetId="9" hidden="1">#REF!</definedName>
    <definedName name="BExIHPQCQTGEW8QOJVIQ4VX0P6DX" localSheetId="10" hidden="1">#REF!</definedName>
    <definedName name="BExIHPQCQTGEW8QOJVIQ4VX0P6DX" localSheetId="11" hidden="1">#REF!</definedName>
    <definedName name="BExIHPQCQTGEW8QOJVIQ4VX0P6DX" localSheetId="12" hidden="1">#REF!</definedName>
    <definedName name="BExIHPQCQTGEW8QOJVIQ4VX0P6DX" localSheetId="13" hidden="1">#REF!</definedName>
    <definedName name="BExIHPQCQTGEW8QOJVIQ4VX0P6DX" localSheetId="17" hidden="1">#REF!</definedName>
    <definedName name="BExIHPQCQTGEW8QOJVIQ4VX0P6DX" localSheetId="16" hidden="1">#REF!</definedName>
    <definedName name="BExIHPQCQTGEW8QOJVIQ4VX0P6DX" hidden="1">#REF!</definedName>
    <definedName name="BExII1KN91Q7DLW0UB7W2TJ5ACT9" localSheetId="19" hidden="1">#REF!</definedName>
    <definedName name="BExII1KN91Q7DLW0UB7W2TJ5ACT9" localSheetId="27" hidden="1">#REF!</definedName>
    <definedName name="BExII1KN91Q7DLW0UB7W2TJ5ACT9" localSheetId="18" hidden="1">#REF!</definedName>
    <definedName name="BExII1KN91Q7DLW0UB7W2TJ5ACT9" localSheetId="30" hidden="1">#REF!</definedName>
    <definedName name="BExII1KN91Q7DLW0UB7W2TJ5ACT9" localSheetId="4" hidden="1">#REF!</definedName>
    <definedName name="BExII1KN91Q7DLW0UB7W2TJ5ACT9" localSheetId="14" hidden="1">#REF!</definedName>
    <definedName name="BExII1KN91Q7DLW0UB7W2TJ5ACT9" localSheetId="6" hidden="1">#REF!</definedName>
    <definedName name="BExII1KN91Q7DLW0UB7W2TJ5ACT9" localSheetId="7" hidden="1">#REF!</definedName>
    <definedName name="BExII1KN91Q7DLW0UB7W2TJ5ACT9" localSheetId="8" hidden="1">#REF!</definedName>
    <definedName name="BExII1KN91Q7DLW0UB7W2TJ5ACT9" localSheetId="9" hidden="1">#REF!</definedName>
    <definedName name="BExII1KN91Q7DLW0UB7W2TJ5ACT9" localSheetId="10" hidden="1">#REF!</definedName>
    <definedName name="BExII1KN91Q7DLW0UB7W2TJ5ACT9" localSheetId="11" hidden="1">#REF!</definedName>
    <definedName name="BExII1KN91Q7DLW0UB7W2TJ5ACT9" localSheetId="12" hidden="1">#REF!</definedName>
    <definedName name="BExII1KN91Q7DLW0UB7W2TJ5ACT9" localSheetId="13" hidden="1">#REF!</definedName>
    <definedName name="BExII1KN91Q7DLW0UB7W2TJ5ACT9" localSheetId="17" hidden="1">#REF!</definedName>
    <definedName name="BExII1KN91Q7DLW0UB7W2TJ5ACT9" localSheetId="16" hidden="1">#REF!</definedName>
    <definedName name="BExII1KN91Q7DLW0UB7W2TJ5ACT9" hidden="1">#REF!</definedName>
    <definedName name="BExII50LI8I0CDOOZEMIVHVA2V95" localSheetId="19" hidden="1">#REF!</definedName>
    <definedName name="BExII50LI8I0CDOOZEMIVHVA2V95" localSheetId="27" hidden="1">#REF!</definedName>
    <definedName name="BExII50LI8I0CDOOZEMIVHVA2V95" localSheetId="18" hidden="1">#REF!</definedName>
    <definedName name="BExII50LI8I0CDOOZEMIVHVA2V95" localSheetId="30" hidden="1">#REF!</definedName>
    <definedName name="BExII50LI8I0CDOOZEMIVHVA2V95" localSheetId="4" hidden="1">#REF!</definedName>
    <definedName name="BExII50LI8I0CDOOZEMIVHVA2V95" localSheetId="14" hidden="1">#REF!</definedName>
    <definedName name="BExII50LI8I0CDOOZEMIVHVA2V95" localSheetId="6" hidden="1">#REF!</definedName>
    <definedName name="BExII50LI8I0CDOOZEMIVHVA2V95" localSheetId="7" hidden="1">#REF!</definedName>
    <definedName name="BExII50LI8I0CDOOZEMIVHVA2V95" localSheetId="8" hidden="1">#REF!</definedName>
    <definedName name="BExII50LI8I0CDOOZEMIVHVA2V95" localSheetId="9" hidden="1">#REF!</definedName>
    <definedName name="BExII50LI8I0CDOOZEMIVHVA2V95" localSheetId="10" hidden="1">#REF!</definedName>
    <definedName name="BExII50LI8I0CDOOZEMIVHVA2V95" localSheetId="11" hidden="1">#REF!</definedName>
    <definedName name="BExII50LI8I0CDOOZEMIVHVA2V95" localSheetId="12" hidden="1">#REF!</definedName>
    <definedName name="BExII50LI8I0CDOOZEMIVHVA2V95" localSheetId="13" hidden="1">#REF!</definedName>
    <definedName name="BExII50LI8I0CDOOZEMIVHVA2V95" localSheetId="17" hidden="1">#REF!</definedName>
    <definedName name="BExII50LI8I0CDOOZEMIVHVA2V95" localSheetId="16" hidden="1">#REF!</definedName>
    <definedName name="BExII50LI8I0CDOOZEMIVHVA2V95" hidden="1">#REF!</definedName>
    <definedName name="BExIINQWABWRGYDT02DOJQ5L7BQF" localSheetId="19" hidden="1">#REF!</definedName>
    <definedName name="BExIINQWABWRGYDT02DOJQ5L7BQF" localSheetId="27" hidden="1">#REF!</definedName>
    <definedName name="BExIINQWABWRGYDT02DOJQ5L7BQF" localSheetId="18" hidden="1">#REF!</definedName>
    <definedName name="BExIINQWABWRGYDT02DOJQ5L7BQF" localSheetId="30" hidden="1">#REF!</definedName>
    <definedName name="BExIINQWABWRGYDT02DOJQ5L7BQF" localSheetId="4" hidden="1">#REF!</definedName>
    <definedName name="BExIINQWABWRGYDT02DOJQ5L7BQF" localSheetId="14" hidden="1">#REF!</definedName>
    <definedName name="BExIINQWABWRGYDT02DOJQ5L7BQF" localSheetId="6" hidden="1">#REF!</definedName>
    <definedName name="BExIINQWABWRGYDT02DOJQ5L7BQF" localSheetId="7" hidden="1">#REF!</definedName>
    <definedName name="BExIINQWABWRGYDT02DOJQ5L7BQF" localSheetId="8" hidden="1">#REF!</definedName>
    <definedName name="BExIINQWABWRGYDT02DOJQ5L7BQF" localSheetId="9" hidden="1">#REF!</definedName>
    <definedName name="BExIINQWABWRGYDT02DOJQ5L7BQF" localSheetId="10" hidden="1">#REF!</definedName>
    <definedName name="BExIINQWABWRGYDT02DOJQ5L7BQF" localSheetId="11" hidden="1">#REF!</definedName>
    <definedName name="BExIINQWABWRGYDT02DOJQ5L7BQF" localSheetId="12" hidden="1">#REF!</definedName>
    <definedName name="BExIINQWABWRGYDT02DOJQ5L7BQF" localSheetId="13" hidden="1">#REF!</definedName>
    <definedName name="BExIINQWABWRGYDT02DOJQ5L7BQF" localSheetId="17" hidden="1">#REF!</definedName>
    <definedName name="BExIINQWABWRGYDT02DOJQ5L7BQF" localSheetId="16" hidden="1">#REF!</definedName>
    <definedName name="BExIINQWABWRGYDT02DOJQ5L7BQF" hidden="1">#REF!</definedName>
    <definedName name="BExIIXMY38TQD12CVV4S57L3I809" localSheetId="19" hidden="1">#REF!</definedName>
    <definedName name="BExIIXMY38TQD12CVV4S57L3I809" localSheetId="27" hidden="1">#REF!</definedName>
    <definedName name="BExIIXMY38TQD12CVV4S57L3I809" localSheetId="18" hidden="1">#REF!</definedName>
    <definedName name="BExIIXMY38TQD12CVV4S57L3I809" localSheetId="30" hidden="1">#REF!</definedName>
    <definedName name="BExIIXMY38TQD12CVV4S57L3I809" localSheetId="4" hidden="1">#REF!</definedName>
    <definedName name="BExIIXMY38TQD12CVV4S57L3I809" localSheetId="14" hidden="1">#REF!</definedName>
    <definedName name="BExIIXMY38TQD12CVV4S57L3I809" localSheetId="6" hidden="1">#REF!</definedName>
    <definedName name="BExIIXMY38TQD12CVV4S57L3I809" localSheetId="7" hidden="1">#REF!</definedName>
    <definedName name="BExIIXMY38TQD12CVV4S57L3I809" localSheetId="8" hidden="1">#REF!</definedName>
    <definedName name="BExIIXMY38TQD12CVV4S57L3I809" localSheetId="9" hidden="1">#REF!</definedName>
    <definedName name="BExIIXMY38TQD12CVV4S57L3I809" localSheetId="10" hidden="1">#REF!</definedName>
    <definedName name="BExIIXMY38TQD12CVV4S57L3I809" localSheetId="11" hidden="1">#REF!</definedName>
    <definedName name="BExIIXMY38TQD12CVV4S57L3I809" localSheetId="12" hidden="1">#REF!</definedName>
    <definedName name="BExIIXMY38TQD12CVV4S57L3I809" localSheetId="13" hidden="1">#REF!</definedName>
    <definedName name="BExIIXMY38TQD12CVV4S57L3I809" localSheetId="17" hidden="1">#REF!</definedName>
    <definedName name="BExIIXMY38TQD12CVV4S57L3I809" localSheetId="16" hidden="1">#REF!</definedName>
    <definedName name="BExIIXMY38TQD12CVV4S57L3I809" hidden="1">#REF!</definedName>
    <definedName name="BExIIY37NEVU2LGS1JE4VR9AN6W4" localSheetId="19" hidden="1">#REF!</definedName>
    <definedName name="BExIIY37NEVU2LGS1JE4VR9AN6W4" localSheetId="27" hidden="1">#REF!</definedName>
    <definedName name="BExIIY37NEVU2LGS1JE4VR9AN6W4" localSheetId="18" hidden="1">#REF!</definedName>
    <definedName name="BExIIY37NEVU2LGS1JE4VR9AN6W4" localSheetId="30" hidden="1">#REF!</definedName>
    <definedName name="BExIIY37NEVU2LGS1JE4VR9AN6W4" localSheetId="4" hidden="1">#REF!</definedName>
    <definedName name="BExIIY37NEVU2LGS1JE4VR9AN6W4" localSheetId="14" hidden="1">#REF!</definedName>
    <definedName name="BExIIY37NEVU2LGS1JE4VR9AN6W4" localSheetId="6" hidden="1">#REF!</definedName>
    <definedName name="BExIIY37NEVU2LGS1JE4VR9AN6W4" localSheetId="7" hidden="1">#REF!</definedName>
    <definedName name="BExIIY37NEVU2LGS1JE4VR9AN6W4" localSheetId="8" hidden="1">#REF!</definedName>
    <definedName name="BExIIY37NEVU2LGS1JE4VR9AN6W4" localSheetId="9" hidden="1">#REF!</definedName>
    <definedName name="BExIIY37NEVU2LGS1JE4VR9AN6W4" localSheetId="10" hidden="1">#REF!</definedName>
    <definedName name="BExIIY37NEVU2LGS1JE4VR9AN6W4" localSheetId="11" hidden="1">#REF!</definedName>
    <definedName name="BExIIY37NEVU2LGS1JE4VR9AN6W4" localSheetId="12" hidden="1">#REF!</definedName>
    <definedName name="BExIIY37NEVU2LGS1JE4VR9AN6W4" localSheetId="13" hidden="1">#REF!</definedName>
    <definedName name="BExIIY37NEVU2LGS1JE4VR9AN6W4" localSheetId="17" hidden="1">#REF!</definedName>
    <definedName name="BExIIY37NEVU2LGS1JE4VR9AN6W4" localSheetId="16" hidden="1">#REF!</definedName>
    <definedName name="BExIIY37NEVU2LGS1JE4VR9AN6W4" hidden="1">#REF!</definedName>
    <definedName name="BExIIYJAGXR8TPZ1KCYM7EGJ79UW" localSheetId="19" hidden="1">#REF!</definedName>
    <definedName name="BExIIYJAGXR8TPZ1KCYM7EGJ79UW" localSheetId="27" hidden="1">#REF!</definedName>
    <definedName name="BExIIYJAGXR8TPZ1KCYM7EGJ79UW" localSheetId="18" hidden="1">#REF!</definedName>
    <definedName name="BExIIYJAGXR8TPZ1KCYM7EGJ79UW" localSheetId="30" hidden="1">#REF!</definedName>
    <definedName name="BExIIYJAGXR8TPZ1KCYM7EGJ79UW" localSheetId="4" hidden="1">#REF!</definedName>
    <definedName name="BExIIYJAGXR8TPZ1KCYM7EGJ79UW" localSheetId="14" hidden="1">#REF!</definedName>
    <definedName name="BExIIYJAGXR8TPZ1KCYM7EGJ79UW" localSheetId="6" hidden="1">#REF!</definedName>
    <definedName name="BExIIYJAGXR8TPZ1KCYM7EGJ79UW" localSheetId="7" hidden="1">#REF!</definedName>
    <definedName name="BExIIYJAGXR8TPZ1KCYM7EGJ79UW" localSheetId="8" hidden="1">#REF!</definedName>
    <definedName name="BExIIYJAGXR8TPZ1KCYM7EGJ79UW" localSheetId="9" hidden="1">#REF!</definedName>
    <definedName name="BExIIYJAGXR8TPZ1KCYM7EGJ79UW" localSheetId="10" hidden="1">#REF!</definedName>
    <definedName name="BExIIYJAGXR8TPZ1KCYM7EGJ79UW" localSheetId="11" hidden="1">#REF!</definedName>
    <definedName name="BExIIYJAGXR8TPZ1KCYM7EGJ79UW" localSheetId="12" hidden="1">#REF!</definedName>
    <definedName name="BExIIYJAGXR8TPZ1KCYM7EGJ79UW" localSheetId="13" hidden="1">#REF!</definedName>
    <definedName name="BExIIYJAGXR8TPZ1KCYM7EGJ79UW" localSheetId="17" hidden="1">#REF!</definedName>
    <definedName name="BExIIYJAGXR8TPZ1KCYM7EGJ79UW" localSheetId="16" hidden="1">#REF!</definedName>
    <definedName name="BExIIYJAGXR8TPZ1KCYM7EGJ79UW" hidden="1">#REF!</definedName>
    <definedName name="BExIJ3160YCWGAVEU0208ZGXXG3P" localSheetId="19" hidden="1">#REF!</definedName>
    <definedName name="BExIJ3160YCWGAVEU0208ZGXXG3P" localSheetId="27" hidden="1">#REF!</definedName>
    <definedName name="BExIJ3160YCWGAVEU0208ZGXXG3P" localSheetId="18" hidden="1">#REF!</definedName>
    <definedName name="BExIJ3160YCWGAVEU0208ZGXXG3P" localSheetId="30" hidden="1">#REF!</definedName>
    <definedName name="BExIJ3160YCWGAVEU0208ZGXXG3P" localSheetId="4" hidden="1">#REF!</definedName>
    <definedName name="BExIJ3160YCWGAVEU0208ZGXXG3P" localSheetId="14" hidden="1">#REF!</definedName>
    <definedName name="BExIJ3160YCWGAVEU0208ZGXXG3P" localSheetId="6" hidden="1">#REF!</definedName>
    <definedName name="BExIJ3160YCWGAVEU0208ZGXXG3P" localSheetId="7" hidden="1">#REF!</definedName>
    <definedName name="BExIJ3160YCWGAVEU0208ZGXXG3P" localSheetId="8" hidden="1">#REF!</definedName>
    <definedName name="BExIJ3160YCWGAVEU0208ZGXXG3P" localSheetId="9" hidden="1">#REF!</definedName>
    <definedName name="BExIJ3160YCWGAVEU0208ZGXXG3P" localSheetId="10" hidden="1">#REF!</definedName>
    <definedName name="BExIJ3160YCWGAVEU0208ZGXXG3P" localSheetId="11" hidden="1">#REF!</definedName>
    <definedName name="BExIJ3160YCWGAVEU0208ZGXXG3P" localSheetId="12" hidden="1">#REF!</definedName>
    <definedName name="BExIJ3160YCWGAVEU0208ZGXXG3P" localSheetId="13" hidden="1">#REF!</definedName>
    <definedName name="BExIJ3160YCWGAVEU0208ZGXXG3P" localSheetId="17" hidden="1">#REF!</definedName>
    <definedName name="BExIJ3160YCWGAVEU0208ZGXXG3P" localSheetId="16" hidden="1">#REF!</definedName>
    <definedName name="BExIJ3160YCWGAVEU0208ZGXXG3P" hidden="1">#REF!</definedName>
    <definedName name="BExIJFGZJ5ED9D6KAY4PGQYLELAX" localSheetId="19" hidden="1">#REF!</definedName>
    <definedName name="BExIJFGZJ5ED9D6KAY4PGQYLELAX" localSheetId="27" hidden="1">#REF!</definedName>
    <definedName name="BExIJFGZJ5ED9D6KAY4PGQYLELAX" localSheetId="18" hidden="1">#REF!</definedName>
    <definedName name="BExIJFGZJ5ED9D6KAY4PGQYLELAX" localSheetId="30" hidden="1">#REF!</definedName>
    <definedName name="BExIJFGZJ5ED9D6KAY4PGQYLELAX" localSheetId="4" hidden="1">#REF!</definedName>
    <definedName name="BExIJFGZJ5ED9D6KAY4PGQYLELAX" localSheetId="14" hidden="1">#REF!</definedName>
    <definedName name="BExIJFGZJ5ED9D6KAY4PGQYLELAX" localSheetId="6" hidden="1">#REF!</definedName>
    <definedName name="BExIJFGZJ5ED9D6KAY4PGQYLELAX" localSheetId="7" hidden="1">#REF!</definedName>
    <definedName name="BExIJFGZJ5ED9D6KAY4PGQYLELAX" localSheetId="8" hidden="1">#REF!</definedName>
    <definedName name="BExIJFGZJ5ED9D6KAY4PGQYLELAX" localSheetId="9" hidden="1">#REF!</definedName>
    <definedName name="BExIJFGZJ5ED9D6KAY4PGQYLELAX" localSheetId="10" hidden="1">#REF!</definedName>
    <definedName name="BExIJFGZJ5ED9D6KAY4PGQYLELAX" localSheetId="11" hidden="1">#REF!</definedName>
    <definedName name="BExIJFGZJ5ED9D6KAY4PGQYLELAX" localSheetId="12" hidden="1">#REF!</definedName>
    <definedName name="BExIJFGZJ5ED9D6KAY4PGQYLELAX" localSheetId="13" hidden="1">#REF!</definedName>
    <definedName name="BExIJFGZJ5ED9D6KAY4PGQYLELAX" localSheetId="17" hidden="1">#REF!</definedName>
    <definedName name="BExIJFGZJ5ED9D6KAY4PGQYLELAX" localSheetId="16" hidden="1">#REF!</definedName>
    <definedName name="BExIJFGZJ5ED9D6KAY4PGQYLELAX" hidden="1">#REF!</definedName>
    <definedName name="BExIJQK80ZEKSTV62E59AYJYUNLI" localSheetId="19" hidden="1">#REF!</definedName>
    <definedName name="BExIJQK80ZEKSTV62E59AYJYUNLI" localSheetId="27" hidden="1">#REF!</definedName>
    <definedName name="BExIJQK80ZEKSTV62E59AYJYUNLI" localSheetId="18" hidden="1">#REF!</definedName>
    <definedName name="BExIJQK80ZEKSTV62E59AYJYUNLI" localSheetId="30" hidden="1">#REF!</definedName>
    <definedName name="BExIJQK80ZEKSTV62E59AYJYUNLI" localSheetId="4" hidden="1">#REF!</definedName>
    <definedName name="BExIJQK80ZEKSTV62E59AYJYUNLI" localSheetId="14" hidden="1">#REF!</definedName>
    <definedName name="BExIJQK80ZEKSTV62E59AYJYUNLI" localSheetId="6" hidden="1">#REF!</definedName>
    <definedName name="BExIJQK80ZEKSTV62E59AYJYUNLI" localSheetId="7" hidden="1">#REF!</definedName>
    <definedName name="BExIJQK80ZEKSTV62E59AYJYUNLI" localSheetId="8" hidden="1">#REF!</definedName>
    <definedName name="BExIJQK80ZEKSTV62E59AYJYUNLI" localSheetId="9" hidden="1">#REF!</definedName>
    <definedName name="BExIJQK80ZEKSTV62E59AYJYUNLI" localSheetId="10" hidden="1">#REF!</definedName>
    <definedName name="BExIJQK80ZEKSTV62E59AYJYUNLI" localSheetId="11" hidden="1">#REF!</definedName>
    <definedName name="BExIJQK80ZEKSTV62E59AYJYUNLI" localSheetId="12" hidden="1">#REF!</definedName>
    <definedName name="BExIJQK80ZEKSTV62E59AYJYUNLI" localSheetId="13" hidden="1">#REF!</definedName>
    <definedName name="BExIJQK80ZEKSTV62E59AYJYUNLI" localSheetId="17" hidden="1">#REF!</definedName>
    <definedName name="BExIJQK80ZEKSTV62E59AYJYUNLI" localSheetId="16" hidden="1">#REF!</definedName>
    <definedName name="BExIJQK80ZEKSTV62E59AYJYUNLI" hidden="1">#REF!</definedName>
    <definedName name="BExIJRLX3M0YQLU1D5Y9V7HM5QNM" localSheetId="19" hidden="1">#REF!</definedName>
    <definedName name="BExIJRLX3M0YQLU1D5Y9V7HM5QNM" localSheetId="27" hidden="1">#REF!</definedName>
    <definedName name="BExIJRLX3M0YQLU1D5Y9V7HM5QNM" localSheetId="18" hidden="1">#REF!</definedName>
    <definedName name="BExIJRLX3M0YQLU1D5Y9V7HM5QNM" localSheetId="30" hidden="1">#REF!</definedName>
    <definedName name="BExIJRLX3M0YQLU1D5Y9V7HM5QNM" localSheetId="4" hidden="1">#REF!</definedName>
    <definedName name="BExIJRLX3M0YQLU1D5Y9V7HM5QNM" localSheetId="14" hidden="1">#REF!</definedName>
    <definedName name="BExIJRLX3M0YQLU1D5Y9V7HM5QNM" localSheetId="6" hidden="1">#REF!</definedName>
    <definedName name="BExIJRLX3M0YQLU1D5Y9V7HM5QNM" localSheetId="7" hidden="1">#REF!</definedName>
    <definedName name="BExIJRLX3M0YQLU1D5Y9V7HM5QNM" localSheetId="8" hidden="1">#REF!</definedName>
    <definedName name="BExIJRLX3M0YQLU1D5Y9V7HM5QNM" localSheetId="9" hidden="1">#REF!</definedName>
    <definedName name="BExIJRLX3M0YQLU1D5Y9V7HM5QNM" localSheetId="10" hidden="1">#REF!</definedName>
    <definedName name="BExIJRLX3M0YQLU1D5Y9V7HM5QNM" localSheetId="11" hidden="1">#REF!</definedName>
    <definedName name="BExIJRLX3M0YQLU1D5Y9V7HM5QNM" localSheetId="12" hidden="1">#REF!</definedName>
    <definedName name="BExIJRLX3M0YQLU1D5Y9V7HM5QNM" localSheetId="13" hidden="1">#REF!</definedName>
    <definedName name="BExIJRLX3M0YQLU1D5Y9V7HM5QNM" localSheetId="17" hidden="1">#REF!</definedName>
    <definedName name="BExIJRLX3M0YQLU1D5Y9V7HM5QNM" localSheetId="16" hidden="1">#REF!</definedName>
    <definedName name="BExIJRLX3M0YQLU1D5Y9V7HM5QNM" hidden="1">#REF!</definedName>
    <definedName name="BExIJV22J0QA7286KNPMHO1ZUCB3" localSheetId="19" hidden="1">#REF!</definedName>
    <definedName name="BExIJV22J0QA7286KNPMHO1ZUCB3" localSheetId="27" hidden="1">#REF!</definedName>
    <definedName name="BExIJV22J0QA7286KNPMHO1ZUCB3" localSheetId="18" hidden="1">#REF!</definedName>
    <definedName name="BExIJV22J0QA7286KNPMHO1ZUCB3" localSheetId="30" hidden="1">#REF!</definedName>
    <definedName name="BExIJV22J0QA7286KNPMHO1ZUCB3" localSheetId="4" hidden="1">#REF!</definedName>
    <definedName name="BExIJV22J0QA7286KNPMHO1ZUCB3" localSheetId="14" hidden="1">#REF!</definedName>
    <definedName name="BExIJV22J0QA7286KNPMHO1ZUCB3" localSheetId="6" hidden="1">#REF!</definedName>
    <definedName name="BExIJV22J0QA7286KNPMHO1ZUCB3" localSheetId="7" hidden="1">#REF!</definedName>
    <definedName name="BExIJV22J0QA7286KNPMHO1ZUCB3" localSheetId="8" hidden="1">#REF!</definedName>
    <definedName name="BExIJV22J0QA7286KNPMHO1ZUCB3" localSheetId="9" hidden="1">#REF!</definedName>
    <definedName name="BExIJV22J0QA7286KNPMHO1ZUCB3" localSheetId="10" hidden="1">#REF!</definedName>
    <definedName name="BExIJV22J0QA7286KNPMHO1ZUCB3" localSheetId="11" hidden="1">#REF!</definedName>
    <definedName name="BExIJV22J0QA7286KNPMHO1ZUCB3" localSheetId="12" hidden="1">#REF!</definedName>
    <definedName name="BExIJV22J0QA7286KNPMHO1ZUCB3" localSheetId="13" hidden="1">#REF!</definedName>
    <definedName name="BExIJV22J0QA7286KNPMHO1ZUCB3" localSheetId="17" hidden="1">#REF!</definedName>
    <definedName name="BExIJV22J0QA7286KNPMHO1ZUCB3" localSheetId="16" hidden="1">#REF!</definedName>
    <definedName name="BExIJV22J0QA7286KNPMHO1ZUCB3" hidden="1">#REF!</definedName>
    <definedName name="BExIJVI6OC7B6ZE9V4PAOYZXKNER" localSheetId="19" hidden="1">#REF!</definedName>
    <definedName name="BExIJVI6OC7B6ZE9V4PAOYZXKNER" localSheetId="27" hidden="1">#REF!</definedName>
    <definedName name="BExIJVI6OC7B6ZE9V4PAOYZXKNER" localSheetId="18" hidden="1">#REF!</definedName>
    <definedName name="BExIJVI6OC7B6ZE9V4PAOYZXKNER" localSheetId="30" hidden="1">#REF!</definedName>
    <definedName name="BExIJVI6OC7B6ZE9V4PAOYZXKNER" localSheetId="4" hidden="1">#REF!</definedName>
    <definedName name="BExIJVI6OC7B6ZE9V4PAOYZXKNER" localSheetId="14" hidden="1">#REF!</definedName>
    <definedName name="BExIJVI6OC7B6ZE9V4PAOYZXKNER" localSheetId="6" hidden="1">#REF!</definedName>
    <definedName name="BExIJVI6OC7B6ZE9V4PAOYZXKNER" localSheetId="7" hidden="1">#REF!</definedName>
    <definedName name="BExIJVI6OC7B6ZE9V4PAOYZXKNER" localSheetId="8" hidden="1">#REF!</definedName>
    <definedName name="BExIJVI6OC7B6ZE9V4PAOYZXKNER" localSheetId="9" hidden="1">#REF!</definedName>
    <definedName name="BExIJVI6OC7B6ZE9V4PAOYZXKNER" localSheetId="10" hidden="1">#REF!</definedName>
    <definedName name="BExIJVI6OC7B6ZE9V4PAOYZXKNER" localSheetId="11" hidden="1">#REF!</definedName>
    <definedName name="BExIJVI6OC7B6ZE9V4PAOYZXKNER" localSheetId="12" hidden="1">#REF!</definedName>
    <definedName name="BExIJVI6OC7B6ZE9V4PAOYZXKNER" localSheetId="13" hidden="1">#REF!</definedName>
    <definedName name="BExIJVI6OC7B6ZE9V4PAOYZXKNER" localSheetId="17" hidden="1">#REF!</definedName>
    <definedName name="BExIJVI6OC7B6ZE9V4PAOYZXKNER" localSheetId="16" hidden="1">#REF!</definedName>
    <definedName name="BExIJVI6OC7B6ZE9V4PAOYZXKNER" hidden="1">#REF!</definedName>
    <definedName name="BExIJWK0NGTGQ4X7D5VIVXD14JHI" localSheetId="19" hidden="1">#REF!</definedName>
    <definedName name="BExIJWK0NGTGQ4X7D5VIVXD14JHI" localSheetId="27" hidden="1">#REF!</definedName>
    <definedName name="BExIJWK0NGTGQ4X7D5VIVXD14JHI" localSheetId="18" hidden="1">#REF!</definedName>
    <definedName name="BExIJWK0NGTGQ4X7D5VIVXD14JHI" localSheetId="30" hidden="1">#REF!</definedName>
    <definedName name="BExIJWK0NGTGQ4X7D5VIVXD14JHI" localSheetId="4" hidden="1">#REF!</definedName>
    <definedName name="BExIJWK0NGTGQ4X7D5VIVXD14JHI" localSheetId="14" hidden="1">#REF!</definedName>
    <definedName name="BExIJWK0NGTGQ4X7D5VIVXD14JHI" localSheetId="6" hidden="1">#REF!</definedName>
    <definedName name="BExIJWK0NGTGQ4X7D5VIVXD14JHI" localSheetId="7" hidden="1">#REF!</definedName>
    <definedName name="BExIJWK0NGTGQ4X7D5VIVXD14JHI" localSheetId="8" hidden="1">#REF!</definedName>
    <definedName name="BExIJWK0NGTGQ4X7D5VIVXD14JHI" localSheetId="9" hidden="1">#REF!</definedName>
    <definedName name="BExIJWK0NGTGQ4X7D5VIVXD14JHI" localSheetId="10" hidden="1">#REF!</definedName>
    <definedName name="BExIJWK0NGTGQ4X7D5VIVXD14JHI" localSheetId="11" hidden="1">#REF!</definedName>
    <definedName name="BExIJWK0NGTGQ4X7D5VIVXD14JHI" localSheetId="12" hidden="1">#REF!</definedName>
    <definedName name="BExIJWK0NGTGQ4X7D5VIVXD14JHI" localSheetId="13" hidden="1">#REF!</definedName>
    <definedName name="BExIJWK0NGTGQ4X7D5VIVXD14JHI" localSheetId="17" hidden="1">#REF!</definedName>
    <definedName name="BExIJWK0NGTGQ4X7D5VIVXD14JHI" localSheetId="16" hidden="1">#REF!</definedName>
    <definedName name="BExIJWK0NGTGQ4X7D5VIVXD14JHI" hidden="1">#REF!</definedName>
    <definedName name="BExIJWPCIYINEJUTXU74VK7WG031" localSheetId="19" hidden="1">#REF!</definedName>
    <definedName name="BExIJWPCIYINEJUTXU74VK7WG031" localSheetId="27" hidden="1">#REF!</definedName>
    <definedName name="BExIJWPCIYINEJUTXU74VK7WG031" localSheetId="18" hidden="1">#REF!</definedName>
    <definedName name="BExIJWPCIYINEJUTXU74VK7WG031" localSheetId="30" hidden="1">#REF!</definedName>
    <definedName name="BExIJWPCIYINEJUTXU74VK7WG031" localSheetId="4" hidden="1">#REF!</definedName>
    <definedName name="BExIJWPCIYINEJUTXU74VK7WG031" localSheetId="14" hidden="1">#REF!</definedName>
    <definedName name="BExIJWPCIYINEJUTXU74VK7WG031" localSheetId="6" hidden="1">#REF!</definedName>
    <definedName name="BExIJWPCIYINEJUTXU74VK7WG031" localSheetId="7" hidden="1">#REF!</definedName>
    <definedName name="BExIJWPCIYINEJUTXU74VK7WG031" localSheetId="8" hidden="1">#REF!</definedName>
    <definedName name="BExIJWPCIYINEJUTXU74VK7WG031" localSheetId="9" hidden="1">#REF!</definedName>
    <definedName name="BExIJWPCIYINEJUTXU74VK7WG031" localSheetId="10" hidden="1">#REF!</definedName>
    <definedName name="BExIJWPCIYINEJUTXU74VK7WG031" localSheetId="11" hidden="1">#REF!</definedName>
    <definedName name="BExIJWPCIYINEJUTXU74VK7WG031" localSheetId="12" hidden="1">#REF!</definedName>
    <definedName name="BExIJWPCIYINEJUTXU74VK7WG031" localSheetId="13" hidden="1">#REF!</definedName>
    <definedName name="BExIJWPCIYINEJUTXU74VK7WG031" localSheetId="17" hidden="1">#REF!</definedName>
    <definedName name="BExIJWPCIYINEJUTXU74VK7WG031" localSheetId="16" hidden="1">#REF!</definedName>
    <definedName name="BExIJWPCIYINEJUTXU74VK7WG031" hidden="1">#REF!</definedName>
    <definedName name="BExIKHTXPZR5A8OHB6HDP6QWDHAD" localSheetId="19" hidden="1">#REF!</definedName>
    <definedName name="BExIKHTXPZR5A8OHB6HDP6QWDHAD" localSheetId="27" hidden="1">#REF!</definedName>
    <definedName name="BExIKHTXPZR5A8OHB6HDP6QWDHAD" localSheetId="18" hidden="1">#REF!</definedName>
    <definedName name="BExIKHTXPZR5A8OHB6HDP6QWDHAD" localSheetId="30" hidden="1">#REF!</definedName>
    <definedName name="BExIKHTXPZR5A8OHB6HDP6QWDHAD" localSheetId="4" hidden="1">#REF!</definedName>
    <definedName name="BExIKHTXPZR5A8OHB6HDP6QWDHAD" localSheetId="14" hidden="1">#REF!</definedName>
    <definedName name="BExIKHTXPZR5A8OHB6HDP6QWDHAD" localSheetId="6" hidden="1">#REF!</definedName>
    <definedName name="BExIKHTXPZR5A8OHB6HDP6QWDHAD" localSheetId="7" hidden="1">#REF!</definedName>
    <definedName name="BExIKHTXPZR5A8OHB6HDP6QWDHAD" localSheetId="8" hidden="1">#REF!</definedName>
    <definedName name="BExIKHTXPZR5A8OHB6HDP6QWDHAD" localSheetId="9" hidden="1">#REF!</definedName>
    <definedName name="BExIKHTXPZR5A8OHB6HDP6QWDHAD" localSheetId="10" hidden="1">#REF!</definedName>
    <definedName name="BExIKHTXPZR5A8OHB6HDP6QWDHAD" localSheetId="11" hidden="1">#REF!</definedName>
    <definedName name="BExIKHTXPZR5A8OHB6HDP6QWDHAD" localSheetId="12" hidden="1">#REF!</definedName>
    <definedName name="BExIKHTXPZR5A8OHB6HDP6QWDHAD" localSheetId="13" hidden="1">#REF!</definedName>
    <definedName name="BExIKHTXPZR5A8OHB6HDP6QWDHAD" localSheetId="17" hidden="1">#REF!</definedName>
    <definedName name="BExIKHTXPZR5A8OHB6HDP6QWDHAD" localSheetId="16" hidden="1">#REF!</definedName>
    <definedName name="BExIKHTXPZR5A8OHB6HDP6QWDHAD" hidden="1">#REF!</definedName>
    <definedName name="BExIKMMJOETSAXJYY1SIKM58LMA2" localSheetId="19" hidden="1">#REF!</definedName>
    <definedName name="BExIKMMJOETSAXJYY1SIKM58LMA2" localSheetId="27" hidden="1">#REF!</definedName>
    <definedName name="BExIKMMJOETSAXJYY1SIKM58LMA2" localSheetId="18" hidden="1">#REF!</definedName>
    <definedName name="BExIKMMJOETSAXJYY1SIKM58LMA2" localSheetId="30" hidden="1">#REF!</definedName>
    <definedName name="BExIKMMJOETSAXJYY1SIKM58LMA2" localSheetId="4" hidden="1">#REF!</definedName>
    <definedName name="BExIKMMJOETSAXJYY1SIKM58LMA2" localSheetId="14" hidden="1">#REF!</definedName>
    <definedName name="BExIKMMJOETSAXJYY1SIKM58LMA2" localSheetId="6" hidden="1">#REF!</definedName>
    <definedName name="BExIKMMJOETSAXJYY1SIKM58LMA2" localSheetId="7" hidden="1">#REF!</definedName>
    <definedName name="BExIKMMJOETSAXJYY1SIKM58LMA2" localSheetId="8" hidden="1">#REF!</definedName>
    <definedName name="BExIKMMJOETSAXJYY1SIKM58LMA2" localSheetId="9" hidden="1">#REF!</definedName>
    <definedName name="BExIKMMJOETSAXJYY1SIKM58LMA2" localSheetId="10" hidden="1">#REF!</definedName>
    <definedName name="BExIKMMJOETSAXJYY1SIKM58LMA2" localSheetId="11" hidden="1">#REF!</definedName>
    <definedName name="BExIKMMJOETSAXJYY1SIKM58LMA2" localSheetId="12" hidden="1">#REF!</definedName>
    <definedName name="BExIKMMJOETSAXJYY1SIKM58LMA2" localSheetId="13" hidden="1">#REF!</definedName>
    <definedName name="BExIKMMJOETSAXJYY1SIKM58LMA2" localSheetId="17" hidden="1">#REF!</definedName>
    <definedName name="BExIKMMJOETSAXJYY1SIKM58LMA2" localSheetId="16" hidden="1">#REF!</definedName>
    <definedName name="BExIKMMJOETSAXJYY1SIKM58LMA2" hidden="1">#REF!</definedName>
    <definedName name="BExIKRF6AQ6VOO9KCIWSM6FY8M7D" localSheetId="19" hidden="1">#REF!</definedName>
    <definedName name="BExIKRF6AQ6VOO9KCIWSM6FY8M7D" localSheetId="27" hidden="1">#REF!</definedName>
    <definedName name="BExIKRF6AQ6VOO9KCIWSM6FY8M7D" localSheetId="18" hidden="1">#REF!</definedName>
    <definedName name="BExIKRF6AQ6VOO9KCIWSM6FY8M7D" localSheetId="30" hidden="1">#REF!</definedName>
    <definedName name="BExIKRF6AQ6VOO9KCIWSM6FY8M7D" localSheetId="4" hidden="1">#REF!</definedName>
    <definedName name="BExIKRF6AQ6VOO9KCIWSM6FY8M7D" localSheetId="14" hidden="1">#REF!</definedName>
    <definedName name="BExIKRF6AQ6VOO9KCIWSM6FY8M7D" localSheetId="6" hidden="1">#REF!</definedName>
    <definedName name="BExIKRF6AQ6VOO9KCIWSM6FY8M7D" localSheetId="7" hidden="1">#REF!</definedName>
    <definedName name="BExIKRF6AQ6VOO9KCIWSM6FY8M7D" localSheetId="8" hidden="1">#REF!</definedName>
    <definedName name="BExIKRF6AQ6VOO9KCIWSM6FY8M7D" localSheetId="9" hidden="1">#REF!</definedName>
    <definedName name="BExIKRF6AQ6VOO9KCIWSM6FY8M7D" localSheetId="10" hidden="1">#REF!</definedName>
    <definedName name="BExIKRF6AQ6VOO9KCIWSM6FY8M7D" localSheetId="11" hidden="1">#REF!</definedName>
    <definedName name="BExIKRF6AQ6VOO9KCIWSM6FY8M7D" localSheetId="12" hidden="1">#REF!</definedName>
    <definedName name="BExIKRF6AQ6VOO9KCIWSM6FY8M7D" localSheetId="13" hidden="1">#REF!</definedName>
    <definedName name="BExIKRF6AQ6VOO9KCIWSM6FY8M7D" localSheetId="17" hidden="1">#REF!</definedName>
    <definedName name="BExIKRF6AQ6VOO9KCIWSM6FY8M7D" localSheetId="16" hidden="1">#REF!</definedName>
    <definedName name="BExIKRF6AQ6VOO9KCIWSM6FY8M7D" hidden="1">#REF!</definedName>
    <definedName name="BExIKTYZESFT3LC0ASFMFKSE0D1X" localSheetId="19" hidden="1">#REF!</definedName>
    <definedName name="BExIKTYZESFT3LC0ASFMFKSE0D1X" localSheetId="27" hidden="1">#REF!</definedName>
    <definedName name="BExIKTYZESFT3LC0ASFMFKSE0D1X" localSheetId="18" hidden="1">#REF!</definedName>
    <definedName name="BExIKTYZESFT3LC0ASFMFKSE0D1X" localSheetId="30" hidden="1">#REF!</definedName>
    <definedName name="BExIKTYZESFT3LC0ASFMFKSE0D1X" localSheetId="4" hidden="1">#REF!</definedName>
    <definedName name="BExIKTYZESFT3LC0ASFMFKSE0D1X" localSheetId="14" hidden="1">#REF!</definedName>
    <definedName name="BExIKTYZESFT3LC0ASFMFKSE0D1X" localSheetId="6" hidden="1">#REF!</definedName>
    <definedName name="BExIKTYZESFT3LC0ASFMFKSE0D1X" localSheetId="7" hidden="1">#REF!</definedName>
    <definedName name="BExIKTYZESFT3LC0ASFMFKSE0D1X" localSheetId="8" hidden="1">#REF!</definedName>
    <definedName name="BExIKTYZESFT3LC0ASFMFKSE0D1X" localSheetId="9" hidden="1">#REF!</definedName>
    <definedName name="BExIKTYZESFT3LC0ASFMFKSE0D1X" localSheetId="10" hidden="1">#REF!</definedName>
    <definedName name="BExIKTYZESFT3LC0ASFMFKSE0D1X" localSheetId="11" hidden="1">#REF!</definedName>
    <definedName name="BExIKTYZESFT3LC0ASFMFKSE0D1X" localSheetId="12" hidden="1">#REF!</definedName>
    <definedName name="BExIKTYZESFT3LC0ASFMFKSE0D1X" localSheetId="13" hidden="1">#REF!</definedName>
    <definedName name="BExIKTYZESFT3LC0ASFMFKSE0D1X" localSheetId="17" hidden="1">#REF!</definedName>
    <definedName name="BExIKTYZESFT3LC0ASFMFKSE0D1X" localSheetId="16" hidden="1">#REF!</definedName>
    <definedName name="BExIKTYZESFT3LC0ASFMFKSE0D1X" hidden="1">#REF!</definedName>
    <definedName name="BExIKXVA6M8K0PTRYAGXS666L335" localSheetId="19" hidden="1">#REF!</definedName>
    <definedName name="BExIKXVA6M8K0PTRYAGXS666L335" localSheetId="27" hidden="1">#REF!</definedName>
    <definedName name="BExIKXVA6M8K0PTRYAGXS666L335" localSheetId="18" hidden="1">#REF!</definedName>
    <definedName name="BExIKXVA6M8K0PTRYAGXS666L335" localSheetId="30" hidden="1">#REF!</definedName>
    <definedName name="BExIKXVA6M8K0PTRYAGXS666L335" localSheetId="4" hidden="1">#REF!</definedName>
    <definedName name="BExIKXVA6M8K0PTRYAGXS666L335" localSheetId="14" hidden="1">#REF!</definedName>
    <definedName name="BExIKXVA6M8K0PTRYAGXS666L335" localSheetId="6" hidden="1">#REF!</definedName>
    <definedName name="BExIKXVA6M8K0PTRYAGXS666L335" localSheetId="7" hidden="1">#REF!</definedName>
    <definedName name="BExIKXVA6M8K0PTRYAGXS666L335" localSheetId="8" hidden="1">#REF!</definedName>
    <definedName name="BExIKXVA6M8K0PTRYAGXS666L335" localSheetId="9" hidden="1">#REF!</definedName>
    <definedName name="BExIKXVA6M8K0PTRYAGXS666L335" localSheetId="10" hidden="1">#REF!</definedName>
    <definedName name="BExIKXVA6M8K0PTRYAGXS666L335" localSheetId="11" hidden="1">#REF!</definedName>
    <definedName name="BExIKXVA6M8K0PTRYAGXS666L335" localSheetId="12" hidden="1">#REF!</definedName>
    <definedName name="BExIKXVA6M8K0PTRYAGXS666L335" localSheetId="13" hidden="1">#REF!</definedName>
    <definedName name="BExIKXVA6M8K0PTRYAGXS666L335" localSheetId="17" hidden="1">#REF!</definedName>
    <definedName name="BExIKXVA6M8K0PTRYAGXS666L335" localSheetId="16" hidden="1">#REF!</definedName>
    <definedName name="BExIKXVA6M8K0PTRYAGXS666L335" hidden="1">#REF!</definedName>
    <definedName name="BExIL0PMZ2SXK9R6MLP43KBU1J2P" localSheetId="19" hidden="1">#REF!</definedName>
    <definedName name="BExIL0PMZ2SXK9R6MLP43KBU1J2P" localSheetId="27" hidden="1">#REF!</definedName>
    <definedName name="BExIL0PMZ2SXK9R6MLP43KBU1J2P" localSheetId="18" hidden="1">#REF!</definedName>
    <definedName name="BExIL0PMZ2SXK9R6MLP43KBU1J2P" localSheetId="30" hidden="1">#REF!</definedName>
    <definedName name="BExIL0PMZ2SXK9R6MLP43KBU1J2P" localSheetId="4" hidden="1">#REF!</definedName>
    <definedName name="BExIL0PMZ2SXK9R6MLP43KBU1J2P" localSheetId="14" hidden="1">#REF!</definedName>
    <definedName name="BExIL0PMZ2SXK9R6MLP43KBU1J2P" localSheetId="6" hidden="1">#REF!</definedName>
    <definedName name="BExIL0PMZ2SXK9R6MLP43KBU1J2P" localSheetId="7" hidden="1">#REF!</definedName>
    <definedName name="BExIL0PMZ2SXK9R6MLP43KBU1J2P" localSheetId="8" hidden="1">#REF!</definedName>
    <definedName name="BExIL0PMZ2SXK9R6MLP43KBU1J2P" localSheetId="9" hidden="1">#REF!</definedName>
    <definedName name="BExIL0PMZ2SXK9R6MLP43KBU1J2P" localSheetId="10" hidden="1">#REF!</definedName>
    <definedName name="BExIL0PMZ2SXK9R6MLP43KBU1J2P" localSheetId="11" hidden="1">#REF!</definedName>
    <definedName name="BExIL0PMZ2SXK9R6MLP43KBU1J2P" localSheetId="12" hidden="1">#REF!</definedName>
    <definedName name="BExIL0PMZ2SXK9R6MLP43KBU1J2P" localSheetId="13" hidden="1">#REF!</definedName>
    <definedName name="BExIL0PMZ2SXK9R6MLP43KBU1J2P" localSheetId="17" hidden="1">#REF!</definedName>
    <definedName name="BExIL0PMZ2SXK9R6MLP43KBU1J2P" localSheetId="16" hidden="1">#REF!</definedName>
    <definedName name="BExIL0PMZ2SXK9R6MLP43KBU1J2P" hidden="1">#REF!</definedName>
    <definedName name="BExIL1WSMNNQQK98YHWHV5HVONIZ" localSheetId="19" hidden="1">#REF!</definedName>
    <definedName name="BExIL1WSMNNQQK98YHWHV5HVONIZ" localSheetId="27" hidden="1">#REF!</definedName>
    <definedName name="BExIL1WSMNNQQK98YHWHV5HVONIZ" localSheetId="18" hidden="1">#REF!</definedName>
    <definedName name="BExIL1WSMNNQQK98YHWHV5HVONIZ" localSheetId="30" hidden="1">#REF!</definedName>
    <definedName name="BExIL1WSMNNQQK98YHWHV5HVONIZ" localSheetId="4" hidden="1">#REF!</definedName>
    <definedName name="BExIL1WSMNNQQK98YHWHV5HVONIZ" localSheetId="14" hidden="1">#REF!</definedName>
    <definedName name="BExIL1WSMNNQQK98YHWHV5HVONIZ" localSheetId="6" hidden="1">#REF!</definedName>
    <definedName name="BExIL1WSMNNQQK98YHWHV5HVONIZ" localSheetId="7" hidden="1">#REF!</definedName>
    <definedName name="BExIL1WSMNNQQK98YHWHV5HVONIZ" localSheetId="8" hidden="1">#REF!</definedName>
    <definedName name="BExIL1WSMNNQQK98YHWHV5HVONIZ" localSheetId="9" hidden="1">#REF!</definedName>
    <definedName name="BExIL1WSMNNQQK98YHWHV5HVONIZ" localSheetId="10" hidden="1">#REF!</definedName>
    <definedName name="BExIL1WSMNNQQK98YHWHV5HVONIZ" localSheetId="11" hidden="1">#REF!</definedName>
    <definedName name="BExIL1WSMNNQQK98YHWHV5HVONIZ" localSheetId="12" hidden="1">#REF!</definedName>
    <definedName name="BExIL1WSMNNQQK98YHWHV5HVONIZ" localSheetId="13" hidden="1">#REF!</definedName>
    <definedName name="BExIL1WSMNNQQK98YHWHV5HVONIZ" localSheetId="17" hidden="1">#REF!</definedName>
    <definedName name="BExIL1WSMNNQQK98YHWHV5HVONIZ" localSheetId="16" hidden="1">#REF!</definedName>
    <definedName name="BExIL1WSMNNQQK98YHWHV5HVONIZ" hidden="1">#REF!</definedName>
    <definedName name="BExILAAXRTRAD18K74M6MGUEEPUM" localSheetId="19" hidden="1">#REF!</definedName>
    <definedName name="BExILAAXRTRAD18K74M6MGUEEPUM" localSheetId="27" hidden="1">#REF!</definedName>
    <definedName name="BExILAAXRTRAD18K74M6MGUEEPUM" localSheetId="18" hidden="1">#REF!</definedName>
    <definedName name="BExILAAXRTRAD18K74M6MGUEEPUM" localSheetId="30" hidden="1">#REF!</definedName>
    <definedName name="BExILAAXRTRAD18K74M6MGUEEPUM" localSheetId="4" hidden="1">#REF!</definedName>
    <definedName name="BExILAAXRTRAD18K74M6MGUEEPUM" localSheetId="14" hidden="1">#REF!</definedName>
    <definedName name="BExILAAXRTRAD18K74M6MGUEEPUM" localSheetId="6" hidden="1">#REF!</definedName>
    <definedName name="BExILAAXRTRAD18K74M6MGUEEPUM" localSheetId="7" hidden="1">#REF!</definedName>
    <definedName name="BExILAAXRTRAD18K74M6MGUEEPUM" localSheetId="8" hidden="1">#REF!</definedName>
    <definedName name="BExILAAXRTRAD18K74M6MGUEEPUM" localSheetId="9" hidden="1">#REF!</definedName>
    <definedName name="BExILAAXRTRAD18K74M6MGUEEPUM" localSheetId="10" hidden="1">#REF!</definedName>
    <definedName name="BExILAAXRTRAD18K74M6MGUEEPUM" localSheetId="11" hidden="1">#REF!</definedName>
    <definedName name="BExILAAXRTRAD18K74M6MGUEEPUM" localSheetId="12" hidden="1">#REF!</definedName>
    <definedName name="BExILAAXRTRAD18K74M6MGUEEPUM" localSheetId="13" hidden="1">#REF!</definedName>
    <definedName name="BExILAAXRTRAD18K74M6MGUEEPUM" localSheetId="17" hidden="1">#REF!</definedName>
    <definedName name="BExILAAXRTRAD18K74M6MGUEEPUM" localSheetId="16" hidden="1">#REF!</definedName>
    <definedName name="BExILAAXRTRAD18K74M6MGUEEPUM" hidden="1">#REF!</definedName>
    <definedName name="BExILG5F338C0FFLMVOKMKF8X5ZP" localSheetId="19" hidden="1">#REF!</definedName>
    <definedName name="BExILG5F338C0FFLMVOKMKF8X5ZP" localSheetId="27" hidden="1">#REF!</definedName>
    <definedName name="BExILG5F338C0FFLMVOKMKF8X5ZP" localSheetId="18" hidden="1">#REF!</definedName>
    <definedName name="BExILG5F338C0FFLMVOKMKF8X5ZP" localSheetId="30" hidden="1">#REF!</definedName>
    <definedName name="BExILG5F338C0FFLMVOKMKF8X5ZP" localSheetId="4" hidden="1">#REF!</definedName>
    <definedName name="BExILG5F338C0FFLMVOKMKF8X5ZP" localSheetId="14" hidden="1">#REF!</definedName>
    <definedName name="BExILG5F338C0FFLMVOKMKF8X5ZP" localSheetId="6" hidden="1">#REF!</definedName>
    <definedName name="BExILG5F338C0FFLMVOKMKF8X5ZP" localSheetId="7" hidden="1">#REF!</definedName>
    <definedName name="BExILG5F338C0FFLMVOKMKF8X5ZP" localSheetId="8" hidden="1">#REF!</definedName>
    <definedName name="BExILG5F338C0FFLMVOKMKF8X5ZP" localSheetId="9" hidden="1">#REF!</definedName>
    <definedName name="BExILG5F338C0FFLMVOKMKF8X5ZP" localSheetId="10" hidden="1">#REF!</definedName>
    <definedName name="BExILG5F338C0FFLMVOKMKF8X5ZP" localSheetId="11" hidden="1">#REF!</definedName>
    <definedName name="BExILG5F338C0FFLMVOKMKF8X5ZP" localSheetId="12" hidden="1">#REF!</definedName>
    <definedName name="BExILG5F338C0FFLMVOKMKF8X5ZP" localSheetId="13" hidden="1">#REF!</definedName>
    <definedName name="BExILG5F338C0FFLMVOKMKF8X5ZP" localSheetId="17" hidden="1">#REF!</definedName>
    <definedName name="BExILG5F338C0FFLMVOKMKF8X5ZP" localSheetId="16" hidden="1">#REF!</definedName>
    <definedName name="BExILG5F338C0FFLMVOKMKF8X5ZP" hidden="1">#REF!</definedName>
    <definedName name="BExILGQTQM0HOD0BJI90YO7GOIN3" localSheetId="19" hidden="1">#REF!</definedName>
    <definedName name="BExILGQTQM0HOD0BJI90YO7GOIN3" localSheetId="27" hidden="1">#REF!</definedName>
    <definedName name="BExILGQTQM0HOD0BJI90YO7GOIN3" localSheetId="18" hidden="1">#REF!</definedName>
    <definedName name="BExILGQTQM0HOD0BJI90YO7GOIN3" localSheetId="30" hidden="1">#REF!</definedName>
    <definedName name="BExILGQTQM0HOD0BJI90YO7GOIN3" localSheetId="4" hidden="1">#REF!</definedName>
    <definedName name="BExILGQTQM0HOD0BJI90YO7GOIN3" localSheetId="14" hidden="1">#REF!</definedName>
    <definedName name="BExILGQTQM0HOD0BJI90YO7GOIN3" localSheetId="6" hidden="1">#REF!</definedName>
    <definedName name="BExILGQTQM0HOD0BJI90YO7GOIN3" localSheetId="7" hidden="1">#REF!</definedName>
    <definedName name="BExILGQTQM0HOD0BJI90YO7GOIN3" localSheetId="8" hidden="1">#REF!</definedName>
    <definedName name="BExILGQTQM0HOD0BJI90YO7GOIN3" localSheetId="9" hidden="1">#REF!</definedName>
    <definedName name="BExILGQTQM0HOD0BJI90YO7GOIN3" localSheetId="10" hidden="1">#REF!</definedName>
    <definedName name="BExILGQTQM0HOD0BJI90YO7GOIN3" localSheetId="11" hidden="1">#REF!</definedName>
    <definedName name="BExILGQTQM0HOD0BJI90YO7GOIN3" localSheetId="12" hidden="1">#REF!</definedName>
    <definedName name="BExILGQTQM0HOD0BJI90YO7GOIN3" localSheetId="13" hidden="1">#REF!</definedName>
    <definedName name="BExILGQTQM0HOD0BJI90YO7GOIN3" localSheetId="17" hidden="1">#REF!</definedName>
    <definedName name="BExILGQTQM0HOD0BJI90YO7GOIN3" localSheetId="16" hidden="1">#REF!</definedName>
    <definedName name="BExILGQTQM0HOD0BJI90YO7GOIN3" hidden="1">#REF!</definedName>
    <definedName name="BExILPL7P2BNCD7MYCGTQ9F0R5JX" localSheetId="19" hidden="1">#REF!</definedName>
    <definedName name="BExILPL7P2BNCD7MYCGTQ9F0R5JX" localSheetId="27" hidden="1">#REF!</definedName>
    <definedName name="BExILPL7P2BNCD7MYCGTQ9F0R5JX" localSheetId="18" hidden="1">#REF!</definedName>
    <definedName name="BExILPL7P2BNCD7MYCGTQ9F0R5JX" localSheetId="30" hidden="1">#REF!</definedName>
    <definedName name="BExILPL7P2BNCD7MYCGTQ9F0R5JX" localSheetId="4" hidden="1">#REF!</definedName>
    <definedName name="BExILPL7P2BNCD7MYCGTQ9F0R5JX" localSheetId="14" hidden="1">#REF!</definedName>
    <definedName name="BExILPL7P2BNCD7MYCGTQ9F0R5JX" localSheetId="6" hidden="1">#REF!</definedName>
    <definedName name="BExILPL7P2BNCD7MYCGTQ9F0R5JX" localSheetId="7" hidden="1">#REF!</definedName>
    <definedName name="BExILPL7P2BNCD7MYCGTQ9F0R5JX" localSheetId="8" hidden="1">#REF!</definedName>
    <definedName name="BExILPL7P2BNCD7MYCGTQ9F0R5JX" localSheetId="9" hidden="1">#REF!</definedName>
    <definedName name="BExILPL7P2BNCD7MYCGTQ9F0R5JX" localSheetId="10" hidden="1">#REF!</definedName>
    <definedName name="BExILPL7P2BNCD7MYCGTQ9F0R5JX" localSheetId="11" hidden="1">#REF!</definedName>
    <definedName name="BExILPL7P2BNCD7MYCGTQ9F0R5JX" localSheetId="12" hidden="1">#REF!</definedName>
    <definedName name="BExILPL7P2BNCD7MYCGTQ9F0R5JX" localSheetId="13" hidden="1">#REF!</definedName>
    <definedName name="BExILPL7P2BNCD7MYCGTQ9F0R5JX" localSheetId="17" hidden="1">#REF!</definedName>
    <definedName name="BExILPL7P2BNCD7MYCGTQ9F0R5JX" localSheetId="16" hidden="1">#REF!</definedName>
    <definedName name="BExILPL7P2BNCD7MYCGTQ9F0R5JX" hidden="1">#REF!</definedName>
    <definedName name="BExILVVS4B1B4G7IO0LPUDWY9K8W" localSheetId="19" hidden="1">#REF!</definedName>
    <definedName name="BExILVVS4B1B4G7IO0LPUDWY9K8W" localSheetId="27" hidden="1">#REF!</definedName>
    <definedName name="BExILVVS4B1B4G7IO0LPUDWY9K8W" localSheetId="18" hidden="1">#REF!</definedName>
    <definedName name="BExILVVS4B1B4G7IO0LPUDWY9K8W" localSheetId="30" hidden="1">#REF!</definedName>
    <definedName name="BExILVVS4B1B4G7IO0LPUDWY9K8W" localSheetId="4" hidden="1">#REF!</definedName>
    <definedName name="BExILVVS4B1B4G7IO0LPUDWY9K8W" localSheetId="14" hidden="1">#REF!</definedName>
    <definedName name="BExILVVS4B1B4G7IO0LPUDWY9K8W" localSheetId="6" hidden="1">#REF!</definedName>
    <definedName name="BExILVVS4B1B4G7IO0LPUDWY9K8W" localSheetId="7" hidden="1">#REF!</definedName>
    <definedName name="BExILVVS4B1B4G7IO0LPUDWY9K8W" localSheetId="8" hidden="1">#REF!</definedName>
    <definedName name="BExILVVS4B1B4G7IO0LPUDWY9K8W" localSheetId="9" hidden="1">#REF!</definedName>
    <definedName name="BExILVVS4B1B4G7IO0LPUDWY9K8W" localSheetId="10" hidden="1">#REF!</definedName>
    <definedName name="BExILVVS4B1B4G7IO0LPUDWY9K8W" localSheetId="11" hidden="1">#REF!</definedName>
    <definedName name="BExILVVS4B1B4G7IO0LPUDWY9K8W" localSheetId="12" hidden="1">#REF!</definedName>
    <definedName name="BExILVVS4B1B4G7IO0LPUDWY9K8W" localSheetId="13" hidden="1">#REF!</definedName>
    <definedName name="BExILVVS4B1B4G7IO0LPUDWY9K8W" localSheetId="17" hidden="1">#REF!</definedName>
    <definedName name="BExILVVS4B1B4G7IO0LPUDWY9K8W" localSheetId="16" hidden="1">#REF!</definedName>
    <definedName name="BExILVVS4B1B4G7IO0LPUDWY9K8W" hidden="1">#REF!</definedName>
    <definedName name="BExIM9DBUB7ZGF4B20FVUO9QGOX2" localSheetId="19" hidden="1">#REF!</definedName>
    <definedName name="BExIM9DBUB7ZGF4B20FVUO9QGOX2" localSheetId="27" hidden="1">#REF!</definedName>
    <definedName name="BExIM9DBUB7ZGF4B20FVUO9QGOX2" localSheetId="18" hidden="1">#REF!</definedName>
    <definedName name="BExIM9DBUB7ZGF4B20FVUO9QGOX2" localSheetId="30" hidden="1">#REF!</definedName>
    <definedName name="BExIM9DBUB7ZGF4B20FVUO9QGOX2" localSheetId="4" hidden="1">#REF!</definedName>
    <definedName name="BExIM9DBUB7ZGF4B20FVUO9QGOX2" localSheetId="14" hidden="1">#REF!</definedName>
    <definedName name="BExIM9DBUB7ZGF4B20FVUO9QGOX2" localSheetId="6" hidden="1">#REF!</definedName>
    <definedName name="BExIM9DBUB7ZGF4B20FVUO9QGOX2" localSheetId="7" hidden="1">#REF!</definedName>
    <definedName name="BExIM9DBUB7ZGF4B20FVUO9QGOX2" localSheetId="8" hidden="1">#REF!</definedName>
    <definedName name="BExIM9DBUB7ZGF4B20FVUO9QGOX2" localSheetId="9" hidden="1">#REF!</definedName>
    <definedName name="BExIM9DBUB7ZGF4B20FVUO9QGOX2" localSheetId="10" hidden="1">#REF!</definedName>
    <definedName name="BExIM9DBUB7ZGF4B20FVUO9QGOX2" localSheetId="11" hidden="1">#REF!</definedName>
    <definedName name="BExIM9DBUB7ZGF4B20FVUO9QGOX2" localSheetId="12" hidden="1">#REF!</definedName>
    <definedName name="BExIM9DBUB7ZGF4B20FVUO9QGOX2" localSheetId="13" hidden="1">#REF!</definedName>
    <definedName name="BExIM9DBUB7ZGF4B20FVUO9QGOX2" localSheetId="17" hidden="1">#REF!</definedName>
    <definedName name="BExIM9DBUB7ZGF4B20FVUO9QGOX2" localSheetId="16" hidden="1">#REF!</definedName>
    <definedName name="BExIM9DBUB7ZGF4B20FVUO9QGOX2" hidden="1">#REF!</definedName>
    <definedName name="BExIMCTBZ4WAESGCDWJ64SB4F0L1" localSheetId="19" hidden="1">#REF!</definedName>
    <definedName name="BExIMCTBZ4WAESGCDWJ64SB4F0L1" localSheetId="27" hidden="1">#REF!</definedName>
    <definedName name="BExIMCTBZ4WAESGCDWJ64SB4F0L1" localSheetId="18" hidden="1">#REF!</definedName>
    <definedName name="BExIMCTBZ4WAESGCDWJ64SB4F0L1" localSheetId="30" hidden="1">#REF!</definedName>
    <definedName name="BExIMCTBZ4WAESGCDWJ64SB4F0L1" localSheetId="4" hidden="1">#REF!</definedName>
    <definedName name="BExIMCTBZ4WAESGCDWJ64SB4F0L1" localSheetId="14" hidden="1">#REF!</definedName>
    <definedName name="BExIMCTBZ4WAESGCDWJ64SB4F0L1" localSheetId="6" hidden="1">#REF!</definedName>
    <definedName name="BExIMCTBZ4WAESGCDWJ64SB4F0L1" localSheetId="7" hidden="1">#REF!</definedName>
    <definedName name="BExIMCTBZ4WAESGCDWJ64SB4F0L1" localSheetId="8" hidden="1">#REF!</definedName>
    <definedName name="BExIMCTBZ4WAESGCDWJ64SB4F0L1" localSheetId="9" hidden="1">#REF!</definedName>
    <definedName name="BExIMCTBZ4WAESGCDWJ64SB4F0L1" localSheetId="10" hidden="1">#REF!</definedName>
    <definedName name="BExIMCTBZ4WAESGCDWJ64SB4F0L1" localSheetId="11" hidden="1">#REF!</definedName>
    <definedName name="BExIMCTBZ4WAESGCDWJ64SB4F0L1" localSheetId="12" hidden="1">#REF!</definedName>
    <definedName name="BExIMCTBZ4WAESGCDWJ64SB4F0L1" localSheetId="13" hidden="1">#REF!</definedName>
    <definedName name="BExIMCTBZ4WAESGCDWJ64SB4F0L1" localSheetId="17" hidden="1">#REF!</definedName>
    <definedName name="BExIMCTBZ4WAESGCDWJ64SB4F0L1" localSheetId="16" hidden="1">#REF!</definedName>
    <definedName name="BExIMCTBZ4WAESGCDWJ64SB4F0L1" hidden="1">#REF!</definedName>
    <definedName name="BExIMGK9Z94TFPWWZFMD10HV0IF6" localSheetId="19" hidden="1">#REF!</definedName>
    <definedName name="BExIMGK9Z94TFPWWZFMD10HV0IF6" localSheetId="27" hidden="1">#REF!</definedName>
    <definedName name="BExIMGK9Z94TFPWWZFMD10HV0IF6" localSheetId="18" hidden="1">#REF!</definedName>
    <definedName name="BExIMGK9Z94TFPWWZFMD10HV0IF6" localSheetId="30" hidden="1">#REF!</definedName>
    <definedName name="BExIMGK9Z94TFPWWZFMD10HV0IF6" localSheetId="4" hidden="1">#REF!</definedName>
    <definedName name="BExIMGK9Z94TFPWWZFMD10HV0IF6" localSheetId="14" hidden="1">#REF!</definedName>
    <definedName name="BExIMGK9Z94TFPWWZFMD10HV0IF6" localSheetId="6" hidden="1">#REF!</definedName>
    <definedName name="BExIMGK9Z94TFPWWZFMD10HV0IF6" localSheetId="7" hidden="1">#REF!</definedName>
    <definedName name="BExIMGK9Z94TFPWWZFMD10HV0IF6" localSheetId="8" hidden="1">#REF!</definedName>
    <definedName name="BExIMGK9Z94TFPWWZFMD10HV0IF6" localSheetId="9" hidden="1">#REF!</definedName>
    <definedName name="BExIMGK9Z94TFPWWZFMD10HV0IF6" localSheetId="10" hidden="1">#REF!</definedName>
    <definedName name="BExIMGK9Z94TFPWWZFMD10HV0IF6" localSheetId="11" hidden="1">#REF!</definedName>
    <definedName name="BExIMGK9Z94TFPWWZFMD10HV0IF6" localSheetId="12" hidden="1">#REF!</definedName>
    <definedName name="BExIMGK9Z94TFPWWZFMD10HV0IF6" localSheetId="13" hidden="1">#REF!</definedName>
    <definedName name="BExIMGK9Z94TFPWWZFMD10HV0IF6" localSheetId="17" hidden="1">#REF!</definedName>
    <definedName name="BExIMGK9Z94TFPWWZFMD10HV0IF6" localSheetId="16" hidden="1">#REF!</definedName>
    <definedName name="BExIMGK9Z94TFPWWZFMD10HV0IF6" hidden="1">#REF!</definedName>
    <definedName name="BExIMPEGKG18TELVC33T4OQTNBWC" localSheetId="19" hidden="1">#REF!</definedName>
    <definedName name="BExIMPEGKG18TELVC33T4OQTNBWC" localSheetId="27" hidden="1">#REF!</definedName>
    <definedName name="BExIMPEGKG18TELVC33T4OQTNBWC" localSheetId="18" hidden="1">#REF!</definedName>
    <definedName name="BExIMPEGKG18TELVC33T4OQTNBWC" localSheetId="30" hidden="1">#REF!</definedName>
    <definedName name="BExIMPEGKG18TELVC33T4OQTNBWC" localSheetId="4" hidden="1">#REF!</definedName>
    <definedName name="BExIMPEGKG18TELVC33T4OQTNBWC" localSheetId="14" hidden="1">#REF!</definedName>
    <definedName name="BExIMPEGKG18TELVC33T4OQTNBWC" localSheetId="6" hidden="1">#REF!</definedName>
    <definedName name="BExIMPEGKG18TELVC33T4OQTNBWC" localSheetId="7" hidden="1">#REF!</definedName>
    <definedName name="BExIMPEGKG18TELVC33T4OQTNBWC" localSheetId="8" hidden="1">#REF!</definedName>
    <definedName name="BExIMPEGKG18TELVC33T4OQTNBWC" localSheetId="9" hidden="1">#REF!</definedName>
    <definedName name="BExIMPEGKG18TELVC33T4OQTNBWC" localSheetId="10" hidden="1">#REF!</definedName>
    <definedName name="BExIMPEGKG18TELVC33T4OQTNBWC" localSheetId="11" hidden="1">#REF!</definedName>
    <definedName name="BExIMPEGKG18TELVC33T4OQTNBWC" localSheetId="12" hidden="1">#REF!</definedName>
    <definedName name="BExIMPEGKG18TELVC33T4OQTNBWC" localSheetId="13" hidden="1">#REF!</definedName>
    <definedName name="BExIMPEGKG18TELVC33T4OQTNBWC" localSheetId="17" hidden="1">#REF!</definedName>
    <definedName name="BExIMPEGKG18TELVC33T4OQTNBWC" localSheetId="16" hidden="1">#REF!</definedName>
    <definedName name="BExIMPEGKG18TELVC33T4OQTNBWC" hidden="1">#REF!</definedName>
    <definedName name="BExIN4OR435DL1US13JQPOQK8GD5" localSheetId="19" hidden="1">#REF!</definedName>
    <definedName name="BExIN4OR435DL1US13JQPOQK8GD5" localSheetId="27" hidden="1">#REF!</definedName>
    <definedName name="BExIN4OR435DL1US13JQPOQK8GD5" localSheetId="18" hidden="1">#REF!</definedName>
    <definedName name="BExIN4OR435DL1US13JQPOQK8GD5" localSheetId="30" hidden="1">#REF!</definedName>
    <definedName name="BExIN4OR435DL1US13JQPOQK8GD5" localSheetId="4" hidden="1">#REF!</definedName>
    <definedName name="BExIN4OR435DL1US13JQPOQK8GD5" localSheetId="14" hidden="1">#REF!</definedName>
    <definedName name="BExIN4OR435DL1US13JQPOQK8GD5" localSheetId="6" hidden="1">#REF!</definedName>
    <definedName name="BExIN4OR435DL1US13JQPOQK8GD5" localSheetId="7" hidden="1">#REF!</definedName>
    <definedName name="BExIN4OR435DL1US13JQPOQK8GD5" localSheetId="8" hidden="1">#REF!</definedName>
    <definedName name="BExIN4OR435DL1US13JQPOQK8GD5" localSheetId="9" hidden="1">#REF!</definedName>
    <definedName name="BExIN4OR435DL1US13JQPOQK8GD5" localSheetId="10" hidden="1">#REF!</definedName>
    <definedName name="BExIN4OR435DL1US13JQPOQK8GD5" localSheetId="11" hidden="1">#REF!</definedName>
    <definedName name="BExIN4OR435DL1US13JQPOQK8GD5" localSheetId="12" hidden="1">#REF!</definedName>
    <definedName name="BExIN4OR435DL1US13JQPOQK8GD5" localSheetId="13" hidden="1">#REF!</definedName>
    <definedName name="BExIN4OR435DL1US13JQPOQK8GD5" localSheetId="17" hidden="1">#REF!</definedName>
    <definedName name="BExIN4OR435DL1US13JQPOQK8GD5" localSheetId="16" hidden="1">#REF!</definedName>
    <definedName name="BExIN4OR435DL1US13JQPOQK8GD5" hidden="1">#REF!</definedName>
    <definedName name="BExINI6A7H3KSFRFA6UBBDPKW37F" localSheetId="19" hidden="1">#REF!</definedName>
    <definedName name="BExINI6A7H3KSFRFA6UBBDPKW37F" localSheetId="27" hidden="1">#REF!</definedName>
    <definedName name="BExINI6A7H3KSFRFA6UBBDPKW37F" localSheetId="18" hidden="1">#REF!</definedName>
    <definedName name="BExINI6A7H3KSFRFA6UBBDPKW37F" localSheetId="30" hidden="1">#REF!</definedName>
    <definedName name="BExINI6A7H3KSFRFA6UBBDPKW37F" localSheetId="4" hidden="1">#REF!</definedName>
    <definedName name="BExINI6A7H3KSFRFA6UBBDPKW37F" localSheetId="14" hidden="1">#REF!</definedName>
    <definedName name="BExINI6A7H3KSFRFA6UBBDPKW37F" localSheetId="6" hidden="1">#REF!</definedName>
    <definedName name="BExINI6A7H3KSFRFA6UBBDPKW37F" localSheetId="7" hidden="1">#REF!</definedName>
    <definedName name="BExINI6A7H3KSFRFA6UBBDPKW37F" localSheetId="8" hidden="1">#REF!</definedName>
    <definedName name="BExINI6A7H3KSFRFA6UBBDPKW37F" localSheetId="9" hidden="1">#REF!</definedName>
    <definedName name="BExINI6A7H3KSFRFA6UBBDPKW37F" localSheetId="10" hidden="1">#REF!</definedName>
    <definedName name="BExINI6A7H3KSFRFA6UBBDPKW37F" localSheetId="11" hidden="1">#REF!</definedName>
    <definedName name="BExINI6A7H3KSFRFA6UBBDPKW37F" localSheetId="12" hidden="1">#REF!</definedName>
    <definedName name="BExINI6A7H3KSFRFA6UBBDPKW37F" localSheetId="13" hidden="1">#REF!</definedName>
    <definedName name="BExINI6A7H3KSFRFA6UBBDPKW37F" localSheetId="17" hidden="1">#REF!</definedName>
    <definedName name="BExINI6A7H3KSFRFA6UBBDPKW37F" localSheetId="16" hidden="1">#REF!</definedName>
    <definedName name="BExINI6A7H3KSFRFA6UBBDPKW37F" hidden="1">#REF!</definedName>
    <definedName name="BExINIMK8XC3JOBT2EXYFHHH52H0" localSheetId="19" hidden="1">#REF!</definedName>
    <definedName name="BExINIMK8XC3JOBT2EXYFHHH52H0" localSheetId="27" hidden="1">#REF!</definedName>
    <definedName name="BExINIMK8XC3JOBT2EXYFHHH52H0" localSheetId="18" hidden="1">#REF!</definedName>
    <definedName name="BExINIMK8XC3JOBT2EXYFHHH52H0" localSheetId="30" hidden="1">#REF!</definedName>
    <definedName name="BExINIMK8XC3JOBT2EXYFHHH52H0" localSheetId="4" hidden="1">#REF!</definedName>
    <definedName name="BExINIMK8XC3JOBT2EXYFHHH52H0" localSheetId="14" hidden="1">#REF!</definedName>
    <definedName name="BExINIMK8XC3JOBT2EXYFHHH52H0" localSheetId="6" hidden="1">#REF!</definedName>
    <definedName name="BExINIMK8XC3JOBT2EXYFHHH52H0" localSheetId="7" hidden="1">#REF!</definedName>
    <definedName name="BExINIMK8XC3JOBT2EXYFHHH52H0" localSheetId="8" hidden="1">#REF!</definedName>
    <definedName name="BExINIMK8XC3JOBT2EXYFHHH52H0" localSheetId="9" hidden="1">#REF!</definedName>
    <definedName name="BExINIMK8XC3JOBT2EXYFHHH52H0" localSheetId="10" hidden="1">#REF!</definedName>
    <definedName name="BExINIMK8XC3JOBT2EXYFHHH52H0" localSheetId="11" hidden="1">#REF!</definedName>
    <definedName name="BExINIMK8XC3JOBT2EXYFHHH52H0" localSheetId="12" hidden="1">#REF!</definedName>
    <definedName name="BExINIMK8XC3JOBT2EXYFHHH52H0" localSheetId="13" hidden="1">#REF!</definedName>
    <definedName name="BExINIMK8XC3JOBT2EXYFHHH52H0" localSheetId="17" hidden="1">#REF!</definedName>
    <definedName name="BExINIMK8XC3JOBT2EXYFHHH52H0" localSheetId="16" hidden="1">#REF!</definedName>
    <definedName name="BExINIMK8XC3JOBT2EXYFHHH52H0" hidden="1">#REF!</definedName>
    <definedName name="BExINLX401ZKEGWU168DS4JUM2J6" localSheetId="19" hidden="1">#REF!</definedName>
    <definedName name="BExINLX401ZKEGWU168DS4JUM2J6" localSheetId="27" hidden="1">#REF!</definedName>
    <definedName name="BExINLX401ZKEGWU168DS4JUM2J6" localSheetId="18" hidden="1">#REF!</definedName>
    <definedName name="BExINLX401ZKEGWU168DS4JUM2J6" localSheetId="30" hidden="1">#REF!</definedName>
    <definedName name="BExINLX401ZKEGWU168DS4JUM2J6" localSheetId="4" hidden="1">#REF!</definedName>
    <definedName name="BExINLX401ZKEGWU168DS4JUM2J6" localSheetId="14" hidden="1">#REF!</definedName>
    <definedName name="BExINLX401ZKEGWU168DS4JUM2J6" localSheetId="6" hidden="1">#REF!</definedName>
    <definedName name="BExINLX401ZKEGWU168DS4JUM2J6" localSheetId="7" hidden="1">#REF!</definedName>
    <definedName name="BExINLX401ZKEGWU168DS4JUM2J6" localSheetId="8" hidden="1">#REF!</definedName>
    <definedName name="BExINLX401ZKEGWU168DS4JUM2J6" localSheetId="9" hidden="1">#REF!</definedName>
    <definedName name="BExINLX401ZKEGWU168DS4JUM2J6" localSheetId="10" hidden="1">#REF!</definedName>
    <definedName name="BExINLX401ZKEGWU168DS4JUM2J6" localSheetId="11" hidden="1">#REF!</definedName>
    <definedName name="BExINLX401ZKEGWU168DS4JUM2J6" localSheetId="12" hidden="1">#REF!</definedName>
    <definedName name="BExINLX401ZKEGWU168DS4JUM2J6" localSheetId="13" hidden="1">#REF!</definedName>
    <definedName name="BExINLX401ZKEGWU168DS4JUM2J6" localSheetId="17" hidden="1">#REF!</definedName>
    <definedName name="BExINLX401ZKEGWU168DS4JUM2J6" localSheetId="16" hidden="1">#REF!</definedName>
    <definedName name="BExINLX401ZKEGWU168DS4JUM2J6" hidden="1">#REF!</definedName>
    <definedName name="BExINMYYJO1FTV1CZF6O5XCFAMQX" localSheetId="19" hidden="1">#REF!</definedName>
    <definedName name="BExINMYYJO1FTV1CZF6O5XCFAMQX" localSheetId="27" hidden="1">#REF!</definedName>
    <definedName name="BExINMYYJO1FTV1CZF6O5XCFAMQX" localSheetId="18" hidden="1">#REF!</definedName>
    <definedName name="BExINMYYJO1FTV1CZF6O5XCFAMQX" localSheetId="30" hidden="1">#REF!</definedName>
    <definedName name="BExINMYYJO1FTV1CZF6O5XCFAMQX" localSheetId="4" hidden="1">#REF!</definedName>
    <definedName name="BExINMYYJO1FTV1CZF6O5XCFAMQX" localSheetId="14" hidden="1">#REF!</definedName>
    <definedName name="BExINMYYJO1FTV1CZF6O5XCFAMQX" localSheetId="6" hidden="1">#REF!</definedName>
    <definedName name="BExINMYYJO1FTV1CZF6O5XCFAMQX" localSheetId="7" hidden="1">#REF!</definedName>
    <definedName name="BExINMYYJO1FTV1CZF6O5XCFAMQX" localSheetId="8" hidden="1">#REF!</definedName>
    <definedName name="BExINMYYJO1FTV1CZF6O5XCFAMQX" localSheetId="9" hidden="1">#REF!</definedName>
    <definedName name="BExINMYYJO1FTV1CZF6O5XCFAMQX" localSheetId="10" hidden="1">#REF!</definedName>
    <definedName name="BExINMYYJO1FTV1CZF6O5XCFAMQX" localSheetId="11" hidden="1">#REF!</definedName>
    <definedName name="BExINMYYJO1FTV1CZF6O5XCFAMQX" localSheetId="12" hidden="1">#REF!</definedName>
    <definedName name="BExINMYYJO1FTV1CZF6O5XCFAMQX" localSheetId="13" hidden="1">#REF!</definedName>
    <definedName name="BExINMYYJO1FTV1CZF6O5XCFAMQX" localSheetId="17" hidden="1">#REF!</definedName>
    <definedName name="BExINMYYJO1FTV1CZF6O5XCFAMQX" localSheetId="16" hidden="1">#REF!</definedName>
    <definedName name="BExINMYYJO1FTV1CZF6O5XCFAMQX" hidden="1">#REF!</definedName>
    <definedName name="BExINP2H4KI05FRFV5PKZFE00HKO" localSheetId="19" hidden="1">#REF!</definedName>
    <definedName name="BExINP2H4KI05FRFV5PKZFE00HKO" localSheetId="27" hidden="1">#REF!</definedName>
    <definedName name="BExINP2H4KI05FRFV5PKZFE00HKO" localSheetId="18" hidden="1">#REF!</definedName>
    <definedName name="BExINP2H4KI05FRFV5PKZFE00HKO" localSheetId="30" hidden="1">#REF!</definedName>
    <definedName name="BExINP2H4KI05FRFV5PKZFE00HKO" localSheetId="4" hidden="1">#REF!</definedName>
    <definedName name="BExINP2H4KI05FRFV5PKZFE00HKO" localSheetId="14" hidden="1">#REF!</definedName>
    <definedName name="BExINP2H4KI05FRFV5PKZFE00HKO" localSheetId="6" hidden="1">#REF!</definedName>
    <definedName name="BExINP2H4KI05FRFV5PKZFE00HKO" localSheetId="7" hidden="1">#REF!</definedName>
    <definedName name="BExINP2H4KI05FRFV5PKZFE00HKO" localSheetId="8" hidden="1">#REF!</definedName>
    <definedName name="BExINP2H4KI05FRFV5PKZFE00HKO" localSheetId="9" hidden="1">#REF!</definedName>
    <definedName name="BExINP2H4KI05FRFV5PKZFE00HKO" localSheetId="10" hidden="1">#REF!</definedName>
    <definedName name="BExINP2H4KI05FRFV5PKZFE00HKO" localSheetId="11" hidden="1">#REF!</definedName>
    <definedName name="BExINP2H4KI05FRFV5PKZFE00HKO" localSheetId="12" hidden="1">#REF!</definedName>
    <definedName name="BExINP2H4KI05FRFV5PKZFE00HKO" localSheetId="13" hidden="1">#REF!</definedName>
    <definedName name="BExINP2H4KI05FRFV5PKZFE00HKO" localSheetId="17" hidden="1">#REF!</definedName>
    <definedName name="BExINP2H4KI05FRFV5PKZFE00HKO" localSheetId="16" hidden="1">#REF!</definedName>
    <definedName name="BExINP2H4KI05FRFV5PKZFE00HKO" hidden="1">#REF!</definedName>
    <definedName name="BExINPTCEJ9RPDEBJEJH80NATGUQ" localSheetId="19" hidden="1">#REF!</definedName>
    <definedName name="BExINPTCEJ9RPDEBJEJH80NATGUQ" localSheetId="27" hidden="1">#REF!</definedName>
    <definedName name="BExINPTCEJ9RPDEBJEJH80NATGUQ" localSheetId="18" hidden="1">#REF!</definedName>
    <definedName name="BExINPTCEJ9RPDEBJEJH80NATGUQ" localSheetId="30" hidden="1">#REF!</definedName>
    <definedName name="BExINPTCEJ9RPDEBJEJH80NATGUQ" localSheetId="4" hidden="1">#REF!</definedName>
    <definedName name="BExINPTCEJ9RPDEBJEJH80NATGUQ" localSheetId="14" hidden="1">#REF!</definedName>
    <definedName name="BExINPTCEJ9RPDEBJEJH80NATGUQ" localSheetId="6" hidden="1">#REF!</definedName>
    <definedName name="BExINPTCEJ9RPDEBJEJH80NATGUQ" localSheetId="7" hidden="1">#REF!</definedName>
    <definedName name="BExINPTCEJ9RPDEBJEJH80NATGUQ" localSheetId="8" hidden="1">#REF!</definedName>
    <definedName name="BExINPTCEJ9RPDEBJEJH80NATGUQ" localSheetId="9" hidden="1">#REF!</definedName>
    <definedName name="BExINPTCEJ9RPDEBJEJH80NATGUQ" localSheetId="10" hidden="1">#REF!</definedName>
    <definedName name="BExINPTCEJ9RPDEBJEJH80NATGUQ" localSheetId="11" hidden="1">#REF!</definedName>
    <definedName name="BExINPTCEJ9RPDEBJEJH80NATGUQ" localSheetId="12" hidden="1">#REF!</definedName>
    <definedName name="BExINPTCEJ9RPDEBJEJH80NATGUQ" localSheetId="13" hidden="1">#REF!</definedName>
    <definedName name="BExINPTCEJ9RPDEBJEJH80NATGUQ" localSheetId="17" hidden="1">#REF!</definedName>
    <definedName name="BExINPTCEJ9RPDEBJEJH80NATGUQ" localSheetId="16" hidden="1">#REF!</definedName>
    <definedName name="BExINPTCEJ9RPDEBJEJH80NATGUQ" hidden="1">#REF!</definedName>
    <definedName name="BExINWEQMNJ70A6JRXC2LACBX1GX" localSheetId="19" hidden="1">#REF!</definedName>
    <definedName name="BExINWEQMNJ70A6JRXC2LACBX1GX" localSheetId="27" hidden="1">#REF!</definedName>
    <definedName name="BExINWEQMNJ70A6JRXC2LACBX1GX" localSheetId="18" hidden="1">#REF!</definedName>
    <definedName name="BExINWEQMNJ70A6JRXC2LACBX1GX" localSheetId="30" hidden="1">#REF!</definedName>
    <definedName name="BExINWEQMNJ70A6JRXC2LACBX1GX" localSheetId="4" hidden="1">#REF!</definedName>
    <definedName name="BExINWEQMNJ70A6JRXC2LACBX1GX" localSheetId="14" hidden="1">#REF!</definedName>
    <definedName name="BExINWEQMNJ70A6JRXC2LACBX1GX" localSheetId="6" hidden="1">#REF!</definedName>
    <definedName name="BExINWEQMNJ70A6JRXC2LACBX1GX" localSheetId="7" hidden="1">#REF!</definedName>
    <definedName name="BExINWEQMNJ70A6JRXC2LACBX1GX" localSheetId="8" hidden="1">#REF!</definedName>
    <definedName name="BExINWEQMNJ70A6JRXC2LACBX1GX" localSheetId="9" hidden="1">#REF!</definedName>
    <definedName name="BExINWEQMNJ70A6JRXC2LACBX1GX" localSheetId="10" hidden="1">#REF!</definedName>
    <definedName name="BExINWEQMNJ70A6JRXC2LACBX1GX" localSheetId="11" hidden="1">#REF!</definedName>
    <definedName name="BExINWEQMNJ70A6JRXC2LACBX1GX" localSheetId="12" hidden="1">#REF!</definedName>
    <definedName name="BExINWEQMNJ70A6JRXC2LACBX1GX" localSheetId="13" hidden="1">#REF!</definedName>
    <definedName name="BExINWEQMNJ70A6JRXC2LACBX1GX" localSheetId="17" hidden="1">#REF!</definedName>
    <definedName name="BExINWEQMNJ70A6JRXC2LACBX1GX" localSheetId="16" hidden="1">#REF!</definedName>
    <definedName name="BExINWEQMNJ70A6JRXC2LACBX1GX" hidden="1">#REF!</definedName>
    <definedName name="BExINZELVWYGU876QUUZCIMXPBQC" localSheetId="19" hidden="1">#REF!</definedName>
    <definedName name="BExINZELVWYGU876QUUZCIMXPBQC" localSheetId="27" hidden="1">#REF!</definedName>
    <definedName name="BExINZELVWYGU876QUUZCIMXPBQC" localSheetId="18" hidden="1">#REF!</definedName>
    <definedName name="BExINZELVWYGU876QUUZCIMXPBQC" localSheetId="30" hidden="1">#REF!</definedName>
    <definedName name="BExINZELVWYGU876QUUZCIMXPBQC" localSheetId="4" hidden="1">#REF!</definedName>
    <definedName name="BExINZELVWYGU876QUUZCIMXPBQC" localSheetId="14" hidden="1">#REF!</definedName>
    <definedName name="BExINZELVWYGU876QUUZCIMXPBQC" localSheetId="6" hidden="1">#REF!</definedName>
    <definedName name="BExINZELVWYGU876QUUZCIMXPBQC" localSheetId="7" hidden="1">#REF!</definedName>
    <definedName name="BExINZELVWYGU876QUUZCIMXPBQC" localSheetId="8" hidden="1">#REF!</definedName>
    <definedName name="BExINZELVWYGU876QUUZCIMXPBQC" localSheetId="9" hidden="1">#REF!</definedName>
    <definedName name="BExINZELVWYGU876QUUZCIMXPBQC" localSheetId="10" hidden="1">#REF!</definedName>
    <definedName name="BExINZELVWYGU876QUUZCIMXPBQC" localSheetId="11" hidden="1">#REF!</definedName>
    <definedName name="BExINZELVWYGU876QUUZCIMXPBQC" localSheetId="12" hidden="1">#REF!</definedName>
    <definedName name="BExINZELVWYGU876QUUZCIMXPBQC" localSheetId="13" hidden="1">#REF!</definedName>
    <definedName name="BExINZELVWYGU876QUUZCIMXPBQC" localSheetId="17" hidden="1">#REF!</definedName>
    <definedName name="BExINZELVWYGU876QUUZCIMXPBQC" localSheetId="16" hidden="1">#REF!</definedName>
    <definedName name="BExINZELVWYGU876QUUZCIMXPBQC" hidden="1">#REF!</definedName>
    <definedName name="BExIO9QZ59ZHRA8SX6QICH2AY8A2" localSheetId="19" hidden="1">#REF!</definedName>
    <definedName name="BExIO9QZ59ZHRA8SX6QICH2AY8A2" localSheetId="27" hidden="1">#REF!</definedName>
    <definedName name="BExIO9QZ59ZHRA8SX6QICH2AY8A2" localSheetId="18" hidden="1">#REF!</definedName>
    <definedName name="BExIO9QZ59ZHRA8SX6QICH2AY8A2" localSheetId="30" hidden="1">#REF!</definedName>
    <definedName name="BExIO9QZ59ZHRA8SX6QICH2AY8A2" localSheetId="4" hidden="1">#REF!</definedName>
    <definedName name="BExIO9QZ59ZHRA8SX6QICH2AY8A2" localSheetId="14" hidden="1">#REF!</definedName>
    <definedName name="BExIO9QZ59ZHRA8SX6QICH2AY8A2" localSheetId="6" hidden="1">#REF!</definedName>
    <definedName name="BExIO9QZ59ZHRA8SX6QICH2AY8A2" localSheetId="7" hidden="1">#REF!</definedName>
    <definedName name="BExIO9QZ59ZHRA8SX6QICH2AY8A2" localSheetId="8" hidden="1">#REF!</definedName>
    <definedName name="BExIO9QZ59ZHRA8SX6QICH2AY8A2" localSheetId="9" hidden="1">#REF!</definedName>
    <definedName name="BExIO9QZ59ZHRA8SX6QICH2AY8A2" localSheetId="10" hidden="1">#REF!</definedName>
    <definedName name="BExIO9QZ59ZHRA8SX6QICH2AY8A2" localSheetId="11" hidden="1">#REF!</definedName>
    <definedName name="BExIO9QZ59ZHRA8SX6QICH2AY8A2" localSheetId="12" hidden="1">#REF!</definedName>
    <definedName name="BExIO9QZ59ZHRA8SX6QICH2AY8A2" localSheetId="13" hidden="1">#REF!</definedName>
    <definedName name="BExIO9QZ59ZHRA8SX6QICH2AY8A2" localSheetId="17" hidden="1">#REF!</definedName>
    <definedName name="BExIO9QZ59ZHRA8SX6QICH2AY8A2" localSheetId="16" hidden="1">#REF!</definedName>
    <definedName name="BExIO9QZ59ZHRA8SX6QICH2AY8A2" hidden="1">#REF!</definedName>
    <definedName name="BExIOAHV525SMMGFDJFE7456JPBD" localSheetId="19" hidden="1">#REF!</definedName>
    <definedName name="BExIOAHV525SMMGFDJFE7456JPBD" localSheetId="27" hidden="1">#REF!</definedName>
    <definedName name="BExIOAHV525SMMGFDJFE7456JPBD" localSheetId="18" hidden="1">#REF!</definedName>
    <definedName name="BExIOAHV525SMMGFDJFE7456JPBD" localSheetId="30" hidden="1">#REF!</definedName>
    <definedName name="BExIOAHV525SMMGFDJFE7456JPBD" localSheetId="4" hidden="1">#REF!</definedName>
    <definedName name="BExIOAHV525SMMGFDJFE7456JPBD" localSheetId="14" hidden="1">#REF!</definedName>
    <definedName name="BExIOAHV525SMMGFDJFE7456JPBD" localSheetId="6" hidden="1">#REF!</definedName>
    <definedName name="BExIOAHV525SMMGFDJFE7456JPBD" localSheetId="7" hidden="1">#REF!</definedName>
    <definedName name="BExIOAHV525SMMGFDJFE7456JPBD" localSheetId="8" hidden="1">#REF!</definedName>
    <definedName name="BExIOAHV525SMMGFDJFE7456JPBD" localSheetId="9" hidden="1">#REF!</definedName>
    <definedName name="BExIOAHV525SMMGFDJFE7456JPBD" localSheetId="10" hidden="1">#REF!</definedName>
    <definedName name="BExIOAHV525SMMGFDJFE7456JPBD" localSheetId="11" hidden="1">#REF!</definedName>
    <definedName name="BExIOAHV525SMMGFDJFE7456JPBD" localSheetId="12" hidden="1">#REF!</definedName>
    <definedName name="BExIOAHV525SMMGFDJFE7456JPBD" localSheetId="13" hidden="1">#REF!</definedName>
    <definedName name="BExIOAHV525SMMGFDJFE7456JPBD" localSheetId="17" hidden="1">#REF!</definedName>
    <definedName name="BExIOAHV525SMMGFDJFE7456JPBD" localSheetId="16" hidden="1">#REF!</definedName>
    <definedName name="BExIOAHV525SMMGFDJFE7456JPBD" hidden="1">#REF!</definedName>
    <definedName name="BExIOCQUQHKUU1KONGSDOLQTQEIC" localSheetId="19" hidden="1">#REF!</definedName>
    <definedName name="BExIOCQUQHKUU1KONGSDOLQTQEIC" localSheetId="27" hidden="1">#REF!</definedName>
    <definedName name="BExIOCQUQHKUU1KONGSDOLQTQEIC" localSheetId="18" hidden="1">#REF!</definedName>
    <definedName name="BExIOCQUQHKUU1KONGSDOLQTQEIC" localSheetId="30" hidden="1">#REF!</definedName>
    <definedName name="BExIOCQUQHKUU1KONGSDOLQTQEIC" localSheetId="4" hidden="1">#REF!</definedName>
    <definedName name="BExIOCQUQHKUU1KONGSDOLQTQEIC" localSheetId="14" hidden="1">#REF!</definedName>
    <definedName name="BExIOCQUQHKUU1KONGSDOLQTQEIC" localSheetId="6" hidden="1">#REF!</definedName>
    <definedName name="BExIOCQUQHKUU1KONGSDOLQTQEIC" localSheetId="7" hidden="1">#REF!</definedName>
    <definedName name="BExIOCQUQHKUU1KONGSDOLQTQEIC" localSheetId="8" hidden="1">#REF!</definedName>
    <definedName name="BExIOCQUQHKUU1KONGSDOLQTQEIC" localSheetId="9" hidden="1">#REF!</definedName>
    <definedName name="BExIOCQUQHKUU1KONGSDOLQTQEIC" localSheetId="10" hidden="1">#REF!</definedName>
    <definedName name="BExIOCQUQHKUU1KONGSDOLQTQEIC" localSheetId="11" hidden="1">#REF!</definedName>
    <definedName name="BExIOCQUQHKUU1KONGSDOLQTQEIC" localSheetId="12" hidden="1">#REF!</definedName>
    <definedName name="BExIOCQUQHKUU1KONGSDOLQTQEIC" localSheetId="13" hidden="1">#REF!</definedName>
    <definedName name="BExIOCQUQHKUU1KONGSDOLQTQEIC" localSheetId="17" hidden="1">#REF!</definedName>
    <definedName name="BExIOCQUQHKUU1KONGSDOLQTQEIC" localSheetId="16" hidden="1">#REF!</definedName>
    <definedName name="BExIOCQUQHKUU1KONGSDOLQTQEIC" hidden="1">#REF!</definedName>
    <definedName name="BExIOFAGCDQQKALMX3V0KU94KUQO" localSheetId="19" hidden="1">#REF!</definedName>
    <definedName name="BExIOFAGCDQQKALMX3V0KU94KUQO" localSheetId="27" hidden="1">#REF!</definedName>
    <definedName name="BExIOFAGCDQQKALMX3V0KU94KUQO" localSheetId="18" hidden="1">#REF!</definedName>
    <definedName name="BExIOFAGCDQQKALMX3V0KU94KUQO" localSheetId="30" hidden="1">#REF!</definedName>
    <definedName name="BExIOFAGCDQQKALMX3V0KU94KUQO" localSheetId="4" hidden="1">#REF!</definedName>
    <definedName name="BExIOFAGCDQQKALMX3V0KU94KUQO" localSheetId="14" hidden="1">#REF!</definedName>
    <definedName name="BExIOFAGCDQQKALMX3V0KU94KUQO" localSheetId="6" hidden="1">#REF!</definedName>
    <definedName name="BExIOFAGCDQQKALMX3V0KU94KUQO" localSheetId="7" hidden="1">#REF!</definedName>
    <definedName name="BExIOFAGCDQQKALMX3V0KU94KUQO" localSheetId="8" hidden="1">#REF!</definedName>
    <definedName name="BExIOFAGCDQQKALMX3V0KU94KUQO" localSheetId="9" hidden="1">#REF!</definedName>
    <definedName name="BExIOFAGCDQQKALMX3V0KU94KUQO" localSheetId="10" hidden="1">#REF!</definedName>
    <definedName name="BExIOFAGCDQQKALMX3V0KU94KUQO" localSheetId="11" hidden="1">#REF!</definedName>
    <definedName name="BExIOFAGCDQQKALMX3V0KU94KUQO" localSheetId="12" hidden="1">#REF!</definedName>
    <definedName name="BExIOFAGCDQQKALMX3V0KU94KUQO" localSheetId="13" hidden="1">#REF!</definedName>
    <definedName name="BExIOFAGCDQQKALMX3V0KU94KUQO" localSheetId="17" hidden="1">#REF!</definedName>
    <definedName name="BExIOFAGCDQQKALMX3V0KU94KUQO" localSheetId="16" hidden="1">#REF!</definedName>
    <definedName name="BExIOFAGCDQQKALMX3V0KU94KUQO" hidden="1">#REF!</definedName>
    <definedName name="BExIOFL8Y5O61VLKTB4H20IJNWS1" localSheetId="19" hidden="1">#REF!</definedName>
    <definedName name="BExIOFL8Y5O61VLKTB4H20IJNWS1" localSheetId="27" hidden="1">#REF!</definedName>
    <definedName name="BExIOFL8Y5O61VLKTB4H20IJNWS1" localSheetId="18" hidden="1">#REF!</definedName>
    <definedName name="BExIOFL8Y5O61VLKTB4H20IJNWS1" localSheetId="30" hidden="1">#REF!</definedName>
    <definedName name="BExIOFL8Y5O61VLKTB4H20IJNWS1" localSheetId="4" hidden="1">#REF!</definedName>
    <definedName name="BExIOFL8Y5O61VLKTB4H20IJNWS1" localSheetId="14" hidden="1">#REF!</definedName>
    <definedName name="BExIOFL8Y5O61VLKTB4H20IJNWS1" localSheetId="6" hidden="1">#REF!</definedName>
    <definedName name="BExIOFL8Y5O61VLKTB4H20IJNWS1" localSheetId="7" hidden="1">#REF!</definedName>
    <definedName name="BExIOFL8Y5O61VLKTB4H20IJNWS1" localSheetId="8" hidden="1">#REF!</definedName>
    <definedName name="BExIOFL8Y5O61VLKTB4H20IJNWS1" localSheetId="9" hidden="1">#REF!</definedName>
    <definedName name="BExIOFL8Y5O61VLKTB4H20IJNWS1" localSheetId="10" hidden="1">#REF!</definedName>
    <definedName name="BExIOFL8Y5O61VLKTB4H20IJNWS1" localSheetId="11" hidden="1">#REF!</definedName>
    <definedName name="BExIOFL8Y5O61VLKTB4H20IJNWS1" localSheetId="12" hidden="1">#REF!</definedName>
    <definedName name="BExIOFL8Y5O61VLKTB4H20IJNWS1" localSheetId="13" hidden="1">#REF!</definedName>
    <definedName name="BExIOFL8Y5O61VLKTB4H20IJNWS1" localSheetId="17" hidden="1">#REF!</definedName>
    <definedName name="BExIOFL8Y5O61VLKTB4H20IJNWS1" localSheetId="16" hidden="1">#REF!</definedName>
    <definedName name="BExIOFL8Y5O61VLKTB4H20IJNWS1" hidden="1">#REF!</definedName>
    <definedName name="BExIOMBXRW5NS4ZPYX9G5QREZ5J6" localSheetId="19" hidden="1">#REF!</definedName>
    <definedName name="BExIOMBXRW5NS4ZPYX9G5QREZ5J6" localSheetId="27" hidden="1">#REF!</definedName>
    <definedName name="BExIOMBXRW5NS4ZPYX9G5QREZ5J6" localSheetId="18" hidden="1">#REF!</definedName>
    <definedName name="BExIOMBXRW5NS4ZPYX9G5QREZ5J6" localSheetId="30" hidden="1">#REF!</definedName>
    <definedName name="BExIOMBXRW5NS4ZPYX9G5QREZ5J6" localSheetId="4" hidden="1">#REF!</definedName>
    <definedName name="BExIOMBXRW5NS4ZPYX9G5QREZ5J6" localSheetId="14" hidden="1">#REF!</definedName>
    <definedName name="BExIOMBXRW5NS4ZPYX9G5QREZ5J6" localSheetId="6" hidden="1">#REF!</definedName>
    <definedName name="BExIOMBXRW5NS4ZPYX9G5QREZ5J6" localSheetId="7" hidden="1">#REF!</definedName>
    <definedName name="BExIOMBXRW5NS4ZPYX9G5QREZ5J6" localSheetId="8" hidden="1">#REF!</definedName>
    <definedName name="BExIOMBXRW5NS4ZPYX9G5QREZ5J6" localSheetId="9" hidden="1">#REF!</definedName>
    <definedName name="BExIOMBXRW5NS4ZPYX9G5QREZ5J6" localSheetId="10" hidden="1">#REF!</definedName>
    <definedName name="BExIOMBXRW5NS4ZPYX9G5QREZ5J6" localSheetId="11" hidden="1">#REF!</definedName>
    <definedName name="BExIOMBXRW5NS4ZPYX9G5QREZ5J6" localSheetId="12" hidden="1">#REF!</definedName>
    <definedName name="BExIOMBXRW5NS4ZPYX9G5QREZ5J6" localSheetId="13" hidden="1">#REF!</definedName>
    <definedName name="BExIOMBXRW5NS4ZPYX9G5QREZ5J6" localSheetId="17" hidden="1">#REF!</definedName>
    <definedName name="BExIOMBXRW5NS4ZPYX9G5QREZ5J6" localSheetId="16" hidden="1">#REF!</definedName>
    <definedName name="BExIOMBXRW5NS4ZPYX9G5QREZ5J6" hidden="1">#REF!</definedName>
    <definedName name="BExIORA3GK78T7C7SNBJJUONJ0LS" localSheetId="19" hidden="1">#REF!</definedName>
    <definedName name="BExIORA3GK78T7C7SNBJJUONJ0LS" localSheetId="27" hidden="1">#REF!</definedName>
    <definedName name="BExIORA3GK78T7C7SNBJJUONJ0LS" localSheetId="18" hidden="1">#REF!</definedName>
    <definedName name="BExIORA3GK78T7C7SNBJJUONJ0LS" localSheetId="30" hidden="1">#REF!</definedName>
    <definedName name="BExIORA3GK78T7C7SNBJJUONJ0LS" localSheetId="4" hidden="1">#REF!</definedName>
    <definedName name="BExIORA3GK78T7C7SNBJJUONJ0LS" localSheetId="14" hidden="1">#REF!</definedName>
    <definedName name="BExIORA3GK78T7C7SNBJJUONJ0LS" localSheetId="6" hidden="1">#REF!</definedName>
    <definedName name="BExIORA3GK78T7C7SNBJJUONJ0LS" localSheetId="7" hidden="1">#REF!</definedName>
    <definedName name="BExIORA3GK78T7C7SNBJJUONJ0LS" localSheetId="8" hidden="1">#REF!</definedName>
    <definedName name="BExIORA3GK78T7C7SNBJJUONJ0LS" localSheetId="9" hidden="1">#REF!</definedName>
    <definedName name="BExIORA3GK78T7C7SNBJJUONJ0LS" localSheetId="10" hidden="1">#REF!</definedName>
    <definedName name="BExIORA3GK78T7C7SNBJJUONJ0LS" localSheetId="11" hidden="1">#REF!</definedName>
    <definedName name="BExIORA3GK78T7C7SNBJJUONJ0LS" localSheetId="12" hidden="1">#REF!</definedName>
    <definedName name="BExIORA3GK78T7C7SNBJJUONJ0LS" localSheetId="13" hidden="1">#REF!</definedName>
    <definedName name="BExIORA3GK78T7C7SNBJJUONJ0LS" localSheetId="17" hidden="1">#REF!</definedName>
    <definedName name="BExIORA3GK78T7C7SNBJJUONJ0LS" localSheetId="16" hidden="1">#REF!</definedName>
    <definedName name="BExIORA3GK78T7C7SNBJJUONJ0LS" hidden="1">#REF!</definedName>
    <definedName name="BExIORFDXP4AVIEBLSTZ8ETSXMNM" localSheetId="19" hidden="1">#REF!</definedName>
    <definedName name="BExIORFDXP4AVIEBLSTZ8ETSXMNM" localSheetId="27" hidden="1">#REF!</definedName>
    <definedName name="BExIORFDXP4AVIEBLSTZ8ETSXMNM" localSheetId="18" hidden="1">#REF!</definedName>
    <definedName name="BExIORFDXP4AVIEBLSTZ8ETSXMNM" localSheetId="30" hidden="1">#REF!</definedName>
    <definedName name="BExIORFDXP4AVIEBLSTZ8ETSXMNM" localSheetId="4" hidden="1">#REF!</definedName>
    <definedName name="BExIORFDXP4AVIEBLSTZ8ETSXMNM" localSheetId="14" hidden="1">#REF!</definedName>
    <definedName name="BExIORFDXP4AVIEBLSTZ8ETSXMNM" localSheetId="6" hidden="1">#REF!</definedName>
    <definedName name="BExIORFDXP4AVIEBLSTZ8ETSXMNM" localSheetId="7" hidden="1">#REF!</definedName>
    <definedName name="BExIORFDXP4AVIEBLSTZ8ETSXMNM" localSheetId="8" hidden="1">#REF!</definedName>
    <definedName name="BExIORFDXP4AVIEBLSTZ8ETSXMNM" localSheetId="9" hidden="1">#REF!</definedName>
    <definedName name="BExIORFDXP4AVIEBLSTZ8ETSXMNM" localSheetId="10" hidden="1">#REF!</definedName>
    <definedName name="BExIORFDXP4AVIEBLSTZ8ETSXMNM" localSheetId="11" hidden="1">#REF!</definedName>
    <definedName name="BExIORFDXP4AVIEBLSTZ8ETSXMNM" localSheetId="12" hidden="1">#REF!</definedName>
    <definedName name="BExIORFDXP4AVIEBLSTZ8ETSXMNM" localSheetId="13" hidden="1">#REF!</definedName>
    <definedName name="BExIORFDXP4AVIEBLSTZ8ETSXMNM" localSheetId="17" hidden="1">#REF!</definedName>
    <definedName name="BExIORFDXP4AVIEBLSTZ8ETSXMNM" localSheetId="16" hidden="1">#REF!</definedName>
    <definedName name="BExIORFDXP4AVIEBLSTZ8ETSXMNM" hidden="1">#REF!</definedName>
    <definedName name="BExIOTZ5EFZ2NASVQ05RH15HRSW6" localSheetId="19" hidden="1">#REF!</definedName>
    <definedName name="BExIOTZ5EFZ2NASVQ05RH15HRSW6" localSheetId="27" hidden="1">#REF!</definedName>
    <definedName name="BExIOTZ5EFZ2NASVQ05RH15HRSW6" localSheetId="18" hidden="1">#REF!</definedName>
    <definedName name="BExIOTZ5EFZ2NASVQ05RH15HRSW6" localSheetId="30" hidden="1">#REF!</definedName>
    <definedName name="BExIOTZ5EFZ2NASVQ05RH15HRSW6" localSheetId="4" hidden="1">#REF!</definedName>
    <definedName name="BExIOTZ5EFZ2NASVQ05RH15HRSW6" localSheetId="14" hidden="1">#REF!</definedName>
    <definedName name="BExIOTZ5EFZ2NASVQ05RH15HRSW6" localSheetId="6" hidden="1">#REF!</definedName>
    <definedName name="BExIOTZ5EFZ2NASVQ05RH15HRSW6" localSheetId="7" hidden="1">#REF!</definedName>
    <definedName name="BExIOTZ5EFZ2NASVQ05RH15HRSW6" localSheetId="8" hidden="1">#REF!</definedName>
    <definedName name="BExIOTZ5EFZ2NASVQ05RH15HRSW6" localSheetId="9" hidden="1">#REF!</definedName>
    <definedName name="BExIOTZ5EFZ2NASVQ05RH15HRSW6" localSheetId="10" hidden="1">#REF!</definedName>
    <definedName name="BExIOTZ5EFZ2NASVQ05RH15HRSW6" localSheetId="11" hidden="1">#REF!</definedName>
    <definedName name="BExIOTZ5EFZ2NASVQ05RH15HRSW6" localSheetId="12" hidden="1">#REF!</definedName>
    <definedName name="BExIOTZ5EFZ2NASVQ05RH15HRSW6" localSheetId="13" hidden="1">#REF!</definedName>
    <definedName name="BExIOTZ5EFZ2NASVQ05RH15HRSW6" localSheetId="17" hidden="1">#REF!</definedName>
    <definedName name="BExIOTZ5EFZ2NASVQ05RH15HRSW6" localSheetId="16" hidden="1">#REF!</definedName>
    <definedName name="BExIOTZ5EFZ2NASVQ05RH15HRSW6" hidden="1">#REF!</definedName>
    <definedName name="BExIP8YNN6UUE1GZ223SWH7DLGKO" localSheetId="19" hidden="1">#REF!</definedName>
    <definedName name="BExIP8YNN6UUE1GZ223SWH7DLGKO" localSheetId="27" hidden="1">#REF!</definedName>
    <definedName name="BExIP8YNN6UUE1GZ223SWH7DLGKO" localSheetId="18" hidden="1">#REF!</definedName>
    <definedName name="BExIP8YNN6UUE1GZ223SWH7DLGKO" localSheetId="30" hidden="1">#REF!</definedName>
    <definedName name="BExIP8YNN6UUE1GZ223SWH7DLGKO" localSheetId="4" hidden="1">#REF!</definedName>
    <definedName name="BExIP8YNN6UUE1GZ223SWH7DLGKO" localSheetId="14" hidden="1">#REF!</definedName>
    <definedName name="BExIP8YNN6UUE1GZ223SWH7DLGKO" localSheetId="6" hidden="1">#REF!</definedName>
    <definedName name="BExIP8YNN6UUE1GZ223SWH7DLGKO" localSheetId="7" hidden="1">#REF!</definedName>
    <definedName name="BExIP8YNN6UUE1GZ223SWH7DLGKO" localSheetId="8" hidden="1">#REF!</definedName>
    <definedName name="BExIP8YNN6UUE1GZ223SWH7DLGKO" localSheetId="9" hidden="1">#REF!</definedName>
    <definedName name="BExIP8YNN6UUE1GZ223SWH7DLGKO" localSheetId="10" hidden="1">#REF!</definedName>
    <definedName name="BExIP8YNN6UUE1GZ223SWH7DLGKO" localSheetId="11" hidden="1">#REF!</definedName>
    <definedName name="BExIP8YNN6UUE1GZ223SWH7DLGKO" localSheetId="12" hidden="1">#REF!</definedName>
    <definedName name="BExIP8YNN6UUE1GZ223SWH7DLGKO" localSheetId="13" hidden="1">#REF!</definedName>
    <definedName name="BExIP8YNN6UUE1GZ223SWH7DLGKO" localSheetId="17" hidden="1">#REF!</definedName>
    <definedName name="BExIP8YNN6UUE1GZ223SWH7DLGKO" localSheetId="16" hidden="1">#REF!</definedName>
    <definedName name="BExIP8YNN6UUE1GZ223SWH7DLGKO" hidden="1">#REF!</definedName>
    <definedName name="BExIPAB4AOL592OJCC1CFAXTLF1A" localSheetId="19" hidden="1">#REF!</definedName>
    <definedName name="BExIPAB4AOL592OJCC1CFAXTLF1A" localSheetId="27" hidden="1">#REF!</definedName>
    <definedName name="BExIPAB4AOL592OJCC1CFAXTLF1A" localSheetId="18" hidden="1">#REF!</definedName>
    <definedName name="BExIPAB4AOL592OJCC1CFAXTLF1A" localSheetId="30" hidden="1">#REF!</definedName>
    <definedName name="BExIPAB4AOL592OJCC1CFAXTLF1A" localSheetId="4" hidden="1">#REF!</definedName>
    <definedName name="BExIPAB4AOL592OJCC1CFAXTLF1A" localSheetId="14" hidden="1">#REF!</definedName>
    <definedName name="BExIPAB4AOL592OJCC1CFAXTLF1A" localSheetId="6" hidden="1">#REF!</definedName>
    <definedName name="BExIPAB4AOL592OJCC1CFAXTLF1A" localSheetId="7" hidden="1">#REF!</definedName>
    <definedName name="BExIPAB4AOL592OJCC1CFAXTLF1A" localSheetId="8" hidden="1">#REF!</definedName>
    <definedName name="BExIPAB4AOL592OJCC1CFAXTLF1A" localSheetId="9" hidden="1">#REF!</definedName>
    <definedName name="BExIPAB4AOL592OJCC1CFAXTLF1A" localSheetId="10" hidden="1">#REF!</definedName>
    <definedName name="BExIPAB4AOL592OJCC1CFAXTLF1A" localSheetId="11" hidden="1">#REF!</definedName>
    <definedName name="BExIPAB4AOL592OJCC1CFAXTLF1A" localSheetId="12" hidden="1">#REF!</definedName>
    <definedName name="BExIPAB4AOL592OJCC1CFAXTLF1A" localSheetId="13" hidden="1">#REF!</definedName>
    <definedName name="BExIPAB4AOL592OJCC1CFAXTLF1A" localSheetId="17" hidden="1">#REF!</definedName>
    <definedName name="BExIPAB4AOL592OJCC1CFAXTLF1A" localSheetId="16" hidden="1">#REF!</definedName>
    <definedName name="BExIPAB4AOL592OJCC1CFAXTLF1A" hidden="1">#REF!</definedName>
    <definedName name="BExIPB25DKX4S2ZCKQN7KWSC3JBF" localSheetId="19" hidden="1">#REF!</definedName>
    <definedName name="BExIPB25DKX4S2ZCKQN7KWSC3JBF" localSheetId="27" hidden="1">#REF!</definedName>
    <definedName name="BExIPB25DKX4S2ZCKQN7KWSC3JBF" localSheetId="18" hidden="1">#REF!</definedName>
    <definedName name="BExIPB25DKX4S2ZCKQN7KWSC3JBF" localSheetId="30" hidden="1">#REF!</definedName>
    <definedName name="BExIPB25DKX4S2ZCKQN7KWSC3JBF" localSheetId="4" hidden="1">#REF!</definedName>
    <definedName name="BExIPB25DKX4S2ZCKQN7KWSC3JBF" localSheetId="14" hidden="1">#REF!</definedName>
    <definedName name="BExIPB25DKX4S2ZCKQN7KWSC3JBF" localSheetId="6" hidden="1">#REF!</definedName>
    <definedName name="BExIPB25DKX4S2ZCKQN7KWSC3JBF" localSheetId="7" hidden="1">#REF!</definedName>
    <definedName name="BExIPB25DKX4S2ZCKQN7KWSC3JBF" localSheetId="8" hidden="1">#REF!</definedName>
    <definedName name="BExIPB25DKX4S2ZCKQN7KWSC3JBF" localSheetId="9" hidden="1">#REF!</definedName>
    <definedName name="BExIPB25DKX4S2ZCKQN7KWSC3JBF" localSheetId="10" hidden="1">#REF!</definedName>
    <definedName name="BExIPB25DKX4S2ZCKQN7KWSC3JBF" localSheetId="11" hidden="1">#REF!</definedName>
    <definedName name="BExIPB25DKX4S2ZCKQN7KWSC3JBF" localSheetId="12" hidden="1">#REF!</definedName>
    <definedName name="BExIPB25DKX4S2ZCKQN7KWSC3JBF" localSheetId="13" hidden="1">#REF!</definedName>
    <definedName name="BExIPB25DKX4S2ZCKQN7KWSC3JBF" localSheetId="17" hidden="1">#REF!</definedName>
    <definedName name="BExIPB25DKX4S2ZCKQN7KWSC3JBF" localSheetId="16" hidden="1">#REF!</definedName>
    <definedName name="BExIPB25DKX4S2ZCKQN7KWSC3JBF" hidden="1">#REF!</definedName>
    <definedName name="BExIPCUX4I4S2N50TLMMLALYLH9S" localSheetId="19" hidden="1">#REF!</definedName>
    <definedName name="BExIPCUX4I4S2N50TLMMLALYLH9S" localSheetId="27" hidden="1">#REF!</definedName>
    <definedName name="BExIPCUX4I4S2N50TLMMLALYLH9S" localSheetId="18" hidden="1">#REF!</definedName>
    <definedName name="BExIPCUX4I4S2N50TLMMLALYLH9S" localSheetId="30" hidden="1">#REF!</definedName>
    <definedName name="BExIPCUX4I4S2N50TLMMLALYLH9S" localSheetId="4" hidden="1">#REF!</definedName>
    <definedName name="BExIPCUX4I4S2N50TLMMLALYLH9S" localSheetId="14" hidden="1">#REF!</definedName>
    <definedName name="BExIPCUX4I4S2N50TLMMLALYLH9S" localSheetId="6" hidden="1">#REF!</definedName>
    <definedName name="BExIPCUX4I4S2N50TLMMLALYLH9S" localSheetId="7" hidden="1">#REF!</definedName>
    <definedName name="BExIPCUX4I4S2N50TLMMLALYLH9S" localSheetId="8" hidden="1">#REF!</definedName>
    <definedName name="BExIPCUX4I4S2N50TLMMLALYLH9S" localSheetId="9" hidden="1">#REF!</definedName>
    <definedName name="BExIPCUX4I4S2N50TLMMLALYLH9S" localSheetId="10" hidden="1">#REF!</definedName>
    <definedName name="BExIPCUX4I4S2N50TLMMLALYLH9S" localSheetId="11" hidden="1">#REF!</definedName>
    <definedName name="BExIPCUX4I4S2N50TLMMLALYLH9S" localSheetId="12" hidden="1">#REF!</definedName>
    <definedName name="BExIPCUX4I4S2N50TLMMLALYLH9S" localSheetId="13" hidden="1">#REF!</definedName>
    <definedName name="BExIPCUX4I4S2N50TLMMLALYLH9S" localSheetId="17" hidden="1">#REF!</definedName>
    <definedName name="BExIPCUX4I4S2N50TLMMLALYLH9S" localSheetId="16" hidden="1">#REF!</definedName>
    <definedName name="BExIPCUX4I4S2N50TLMMLALYLH9S" hidden="1">#REF!</definedName>
    <definedName name="BExIPDLT8JYAMGE5HTN4D1YHZF3V" localSheetId="19" hidden="1">#REF!</definedName>
    <definedName name="BExIPDLT8JYAMGE5HTN4D1YHZF3V" localSheetId="27" hidden="1">#REF!</definedName>
    <definedName name="BExIPDLT8JYAMGE5HTN4D1YHZF3V" localSheetId="18" hidden="1">#REF!</definedName>
    <definedName name="BExIPDLT8JYAMGE5HTN4D1YHZF3V" localSheetId="30" hidden="1">#REF!</definedName>
    <definedName name="BExIPDLT8JYAMGE5HTN4D1YHZF3V" localSheetId="4" hidden="1">#REF!</definedName>
    <definedName name="BExIPDLT8JYAMGE5HTN4D1YHZF3V" localSheetId="14" hidden="1">#REF!</definedName>
    <definedName name="BExIPDLT8JYAMGE5HTN4D1YHZF3V" localSheetId="6" hidden="1">#REF!</definedName>
    <definedName name="BExIPDLT8JYAMGE5HTN4D1YHZF3V" localSheetId="7" hidden="1">#REF!</definedName>
    <definedName name="BExIPDLT8JYAMGE5HTN4D1YHZF3V" localSheetId="8" hidden="1">#REF!</definedName>
    <definedName name="BExIPDLT8JYAMGE5HTN4D1YHZF3V" localSheetId="9" hidden="1">#REF!</definedName>
    <definedName name="BExIPDLT8JYAMGE5HTN4D1YHZF3V" localSheetId="10" hidden="1">#REF!</definedName>
    <definedName name="BExIPDLT8JYAMGE5HTN4D1YHZF3V" localSheetId="11" hidden="1">#REF!</definedName>
    <definedName name="BExIPDLT8JYAMGE5HTN4D1YHZF3V" localSheetId="12" hidden="1">#REF!</definedName>
    <definedName name="BExIPDLT8JYAMGE5HTN4D1YHZF3V" localSheetId="13" hidden="1">#REF!</definedName>
    <definedName name="BExIPDLT8JYAMGE5HTN4D1YHZF3V" localSheetId="17" hidden="1">#REF!</definedName>
    <definedName name="BExIPDLT8JYAMGE5HTN4D1YHZF3V" localSheetId="16" hidden="1">#REF!</definedName>
    <definedName name="BExIPDLT8JYAMGE5HTN4D1YHZF3V" hidden="1">#REF!</definedName>
    <definedName name="BExIPG040Q08EWIWL6CAVR3GRI43" localSheetId="19" hidden="1">#REF!</definedName>
    <definedName name="BExIPG040Q08EWIWL6CAVR3GRI43" localSheetId="27" hidden="1">#REF!</definedName>
    <definedName name="BExIPG040Q08EWIWL6CAVR3GRI43" localSheetId="18" hidden="1">#REF!</definedName>
    <definedName name="BExIPG040Q08EWIWL6CAVR3GRI43" localSheetId="30" hidden="1">#REF!</definedName>
    <definedName name="BExIPG040Q08EWIWL6CAVR3GRI43" localSheetId="4" hidden="1">#REF!</definedName>
    <definedName name="BExIPG040Q08EWIWL6CAVR3GRI43" localSheetId="14" hidden="1">#REF!</definedName>
    <definedName name="BExIPG040Q08EWIWL6CAVR3GRI43" localSheetId="6" hidden="1">#REF!</definedName>
    <definedName name="BExIPG040Q08EWIWL6CAVR3GRI43" localSheetId="7" hidden="1">#REF!</definedName>
    <definedName name="BExIPG040Q08EWIWL6CAVR3GRI43" localSheetId="8" hidden="1">#REF!</definedName>
    <definedName name="BExIPG040Q08EWIWL6CAVR3GRI43" localSheetId="9" hidden="1">#REF!</definedName>
    <definedName name="BExIPG040Q08EWIWL6CAVR3GRI43" localSheetId="10" hidden="1">#REF!</definedName>
    <definedName name="BExIPG040Q08EWIWL6CAVR3GRI43" localSheetId="11" hidden="1">#REF!</definedName>
    <definedName name="BExIPG040Q08EWIWL6CAVR3GRI43" localSheetId="12" hidden="1">#REF!</definedName>
    <definedName name="BExIPG040Q08EWIWL6CAVR3GRI43" localSheetId="13" hidden="1">#REF!</definedName>
    <definedName name="BExIPG040Q08EWIWL6CAVR3GRI43" localSheetId="17" hidden="1">#REF!</definedName>
    <definedName name="BExIPG040Q08EWIWL6CAVR3GRI43" localSheetId="16" hidden="1">#REF!</definedName>
    <definedName name="BExIPG040Q08EWIWL6CAVR3GRI43" hidden="1">#REF!</definedName>
    <definedName name="BExIPKNFUDPDKOSH5GHDVNA8D66S" localSheetId="19" hidden="1">#REF!</definedName>
    <definedName name="BExIPKNFUDPDKOSH5GHDVNA8D66S" localSheetId="27" hidden="1">#REF!</definedName>
    <definedName name="BExIPKNFUDPDKOSH5GHDVNA8D66S" localSheetId="18" hidden="1">#REF!</definedName>
    <definedName name="BExIPKNFUDPDKOSH5GHDVNA8D66S" localSheetId="30" hidden="1">#REF!</definedName>
    <definedName name="BExIPKNFUDPDKOSH5GHDVNA8D66S" localSheetId="4" hidden="1">#REF!</definedName>
    <definedName name="BExIPKNFUDPDKOSH5GHDVNA8D66S" localSheetId="14" hidden="1">#REF!</definedName>
    <definedName name="BExIPKNFUDPDKOSH5GHDVNA8D66S" localSheetId="6" hidden="1">#REF!</definedName>
    <definedName name="BExIPKNFUDPDKOSH5GHDVNA8D66S" localSheetId="7" hidden="1">#REF!</definedName>
    <definedName name="BExIPKNFUDPDKOSH5GHDVNA8D66S" localSheetId="8" hidden="1">#REF!</definedName>
    <definedName name="BExIPKNFUDPDKOSH5GHDVNA8D66S" localSheetId="9" hidden="1">#REF!</definedName>
    <definedName name="BExIPKNFUDPDKOSH5GHDVNA8D66S" localSheetId="10" hidden="1">#REF!</definedName>
    <definedName name="BExIPKNFUDPDKOSH5GHDVNA8D66S" localSheetId="11" hidden="1">#REF!</definedName>
    <definedName name="BExIPKNFUDPDKOSH5GHDVNA8D66S" localSheetId="12" hidden="1">#REF!</definedName>
    <definedName name="BExIPKNFUDPDKOSH5GHDVNA8D66S" localSheetId="13" hidden="1">#REF!</definedName>
    <definedName name="BExIPKNFUDPDKOSH5GHDVNA8D66S" localSheetId="17" hidden="1">#REF!</definedName>
    <definedName name="BExIPKNFUDPDKOSH5GHDVNA8D66S" localSheetId="16" hidden="1">#REF!</definedName>
    <definedName name="BExIPKNFUDPDKOSH5GHDVNA8D66S" hidden="1">#REF!</definedName>
    <definedName name="BExIPVL5VEVK9Q7AYB7EC2VZWBEZ" localSheetId="19" hidden="1">#REF!</definedName>
    <definedName name="BExIPVL5VEVK9Q7AYB7EC2VZWBEZ" localSheetId="18" hidden="1">#REF!</definedName>
    <definedName name="BExIPVL5VEVK9Q7AYB7EC2VZWBEZ" localSheetId="8" hidden="1">#REF!</definedName>
    <definedName name="BExIPVL5VEVK9Q7AYB7EC2VZWBEZ" localSheetId="12" hidden="1">#REF!</definedName>
    <definedName name="BExIPVL5VEVK9Q7AYB7EC2VZWBEZ" hidden="1">#REF!</definedName>
    <definedName name="BExIQ1VS9A2FHVD9TUHKG9K8EVVP" localSheetId="19" hidden="1">#REF!</definedName>
    <definedName name="BExIQ1VS9A2FHVD9TUHKG9K8EVVP" localSheetId="27" hidden="1">#REF!</definedName>
    <definedName name="BExIQ1VS9A2FHVD9TUHKG9K8EVVP" localSheetId="18" hidden="1">#REF!</definedName>
    <definedName name="BExIQ1VS9A2FHVD9TUHKG9K8EVVP" localSheetId="30" hidden="1">#REF!</definedName>
    <definedName name="BExIQ1VS9A2FHVD9TUHKG9K8EVVP" localSheetId="4" hidden="1">#REF!</definedName>
    <definedName name="BExIQ1VS9A2FHVD9TUHKG9K8EVVP" localSheetId="14" hidden="1">#REF!</definedName>
    <definedName name="BExIQ1VS9A2FHVD9TUHKG9K8EVVP" localSheetId="6" hidden="1">#REF!</definedName>
    <definedName name="BExIQ1VS9A2FHVD9TUHKG9K8EVVP" localSheetId="7" hidden="1">#REF!</definedName>
    <definedName name="BExIQ1VS9A2FHVD9TUHKG9K8EVVP" localSheetId="8" hidden="1">#REF!</definedName>
    <definedName name="BExIQ1VS9A2FHVD9TUHKG9K8EVVP" localSheetId="9" hidden="1">#REF!</definedName>
    <definedName name="BExIQ1VS9A2FHVD9TUHKG9K8EVVP" localSheetId="10" hidden="1">#REF!</definedName>
    <definedName name="BExIQ1VS9A2FHVD9TUHKG9K8EVVP" localSheetId="11" hidden="1">#REF!</definedName>
    <definedName name="BExIQ1VS9A2FHVD9TUHKG9K8EVVP" localSheetId="12" hidden="1">#REF!</definedName>
    <definedName name="BExIQ1VS9A2FHVD9TUHKG9K8EVVP" localSheetId="13" hidden="1">#REF!</definedName>
    <definedName name="BExIQ1VS9A2FHVD9TUHKG9K8EVVP" localSheetId="17" hidden="1">#REF!</definedName>
    <definedName name="BExIQ1VS9A2FHVD9TUHKG9K8EVVP" localSheetId="16" hidden="1">#REF!</definedName>
    <definedName name="BExIQ1VS9A2FHVD9TUHKG9K8EVVP" hidden="1">#REF!</definedName>
    <definedName name="BExIQ3J19L30PSQ2CXNT6IHW0I7V" localSheetId="19" hidden="1">#REF!</definedName>
    <definedName name="BExIQ3J19L30PSQ2CXNT6IHW0I7V" localSheetId="27" hidden="1">#REF!</definedName>
    <definedName name="BExIQ3J19L30PSQ2CXNT6IHW0I7V" localSheetId="18" hidden="1">#REF!</definedName>
    <definedName name="BExIQ3J19L30PSQ2CXNT6IHW0I7V" localSheetId="30" hidden="1">#REF!</definedName>
    <definedName name="BExIQ3J19L30PSQ2CXNT6IHW0I7V" localSheetId="4" hidden="1">#REF!</definedName>
    <definedName name="BExIQ3J19L30PSQ2CXNT6IHW0I7V" localSheetId="14" hidden="1">#REF!</definedName>
    <definedName name="BExIQ3J19L30PSQ2CXNT6IHW0I7V" localSheetId="6" hidden="1">#REF!</definedName>
    <definedName name="BExIQ3J19L30PSQ2CXNT6IHW0I7V" localSheetId="7" hidden="1">#REF!</definedName>
    <definedName name="BExIQ3J19L30PSQ2CXNT6IHW0I7V" localSheetId="8" hidden="1">#REF!</definedName>
    <definedName name="BExIQ3J19L30PSQ2CXNT6IHW0I7V" localSheetId="9" hidden="1">#REF!</definedName>
    <definedName name="BExIQ3J19L30PSQ2CXNT6IHW0I7V" localSheetId="10" hidden="1">#REF!</definedName>
    <definedName name="BExIQ3J19L30PSQ2CXNT6IHW0I7V" localSheetId="11" hidden="1">#REF!</definedName>
    <definedName name="BExIQ3J19L30PSQ2CXNT6IHW0I7V" localSheetId="12" hidden="1">#REF!</definedName>
    <definedName name="BExIQ3J19L30PSQ2CXNT6IHW0I7V" localSheetId="13" hidden="1">#REF!</definedName>
    <definedName name="BExIQ3J19L30PSQ2CXNT6IHW0I7V" localSheetId="17" hidden="1">#REF!</definedName>
    <definedName name="BExIQ3J19L30PSQ2CXNT6IHW0I7V" localSheetId="16" hidden="1">#REF!</definedName>
    <definedName name="BExIQ3J19L30PSQ2CXNT6IHW0I7V" hidden="1">#REF!</definedName>
    <definedName name="BExIQ3OJ7M04XCY276IO0LJA5XUK" localSheetId="19" hidden="1">#REF!</definedName>
    <definedName name="BExIQ3OJ7M04XCY276IO0LJA5XUK" localSheetId="27" hidden="1">#REF!</definedName>
    <definedName name="BExIQ3OJ7M04XCY276IO0LJA5XUK" localSheetId="18" hidden="1">#REF!</definedName>
    <definedName name="BExIQ3OJ7M04XCY276IO0LJA5XUK" localSheetId="30" hidden="1">#REF!</definedName>
    <definedName name="BExIQ3OJ7M04XCY276IO0LJA5XUK" localSheetId="4" hidden="1">#REF!</definedName>
    <definedName name="BExIQ3OJ7M04XCY276IO0LJA5XUK" localSheetId="14" hidden="1">#REF!</definedName>
    <definedName name="BExIQ3OJ7M04XCY276IO0LJA5XUK" localSheetId="6" hidden="1">#REF!</definedName>
    <definedName name="BExIQ3OJ7M04XCY276IO0LJA5XUK" localSheetId="7" hidden="1">#REF!</definedName>
    <definedName name="BExIQ3OJ7M04XCY276IO0LJA5XUK" localSheetId="8" hidden="1">#REF!</definedName>
    <definedName name="BExIQ3OJ7M04XCY276IO0LJA5XUK" localSheetId="9" hidden="1">#REF!</definedName>
    <definedName name="BExIQ3OJ7M04XCY276IO0LJA5XUK" localSheetId="10" hidden="1">#REF!</definedName>
    <definedName name="BExIQ3OJ7M04XCY276IO0LJA5XUK" localSheetId="11" hidden="1">#REF!</definedName>
    <definedName name="BExIQ3OJ7M04XCY276IO0LJA5XUK" localSheetId="12" hidden="1">#REF!</definedName>
    <definedName name="BExIQ3OJ7M04XCY276IO0LJA5XUK" localSheetId="13" hidden="1">#REF!</definedName>
    <definedName name="BExIQ3OJ7M04XCY276IO0LJA5XUK" localSheetId="17" hidden="1">#REF!</definedName>
    <definedName name="BExIQ3OJ7M04XCY276IO0LJA5XUK" localSheetId="16" hidden="1">#REF!</definedName>
    <definedName name="BExIQ3OJ7M04XCY276IO0LJA5XUK" hidden="1">#REF!</definedName>
    <definedName name="BExIQ5S19ITB0NDRUN4XV7B905ED" localSheetId="19" hidden="1">#REF!</definedName>
    <definedName name="BExIQ5S19ITB0NDRUN4XV7B905ED" localSheetId="27" hidden="1">#REF!</definedName>
    <definedName name="BExIQ5S19ITB0NDRUN4XV7B905ED" localSheetId="18" hidden="1">#REF!</definedName>
    <definedName name="BExIQ5S19ITB0NDRUN4XV7B905ED" localSheetId="30" hidden="1">#REF!</definedName>
    <definedName name="BExIQ5S19ITB0NDRUN4XV7B905ED" localSheetId="4" hidden="1">#REF!</definedName>
    <definedName name="BExIQ5S19ITB0NDRUN4XV7B905ED" localSheetId="14" hidden="1">#REF!</definedName>
    <definedName name="BExIQ5S19ITB0NDRUN4XV7B905ED" localSheetId="6" hidden="1">#REF!</definedName>
    <definedName name="BExIQ5S19ITB0NDRUN4XV7B905ED" localSheetId="7" hidden="1">#REF!</definedName>
    <definedName name="BExIQ5S19ITB0NDRUN4XV7B905ED" localSheetId="8" hidden="1">#REF!</definedName>
    <definedName name="BExIQ5S19ITB0NDRUN4XV7B905ED" localSheetId="9" hidden="1">#REF!</definedName>
    <definedName name="BExIQ5S19ITB0NDRUN4XV7B905ED" localSheetId="10" hidden="1">#REF!</definedName>
    <definedName name="BExIQ5S19ITB0NDRUN4XV7B905ED" localSheetId="11" hidden="1">#REF!</definedName>
    <definedName name="BExIQ5S19ITB0NDRUN4XV7B905ED" localSheetId="12" hidden="1">#REF!</definedName>
    <definedName name="BExIQ5S19ITB0NDRUN4XV7B905ED" localSheetId="13" hidden="1">#REF!</definedName>
    <definedName name="BExIQ5S19ITB0NDRUN4XV7B905ED" localSheetId="17" hidden="1">#REF!</definedName>
    <definedName name="BExIQ5S19ITB0NDRUN4XV7B905ED" localSheetId="16" hidden="1">#REF!</definedName>
    <definedName name="BExIQ5S19ITB0NDRUN4XV7B905ED" hidden="1">#REF!</definedName>
    <definedName name="BExIQ810MMN2UN0EQ9CRQAFWA19X" localSheetId="19" hidden="1">#REF!</definedName>
    <definedName name="BExIQ810MMN2UN0EQ9CRQAFWA19X" localSheetId="27" hidden="1">#REF!</definedName>
    <definedName name="BExIQ810MMN2UN0EQ9CRQAFWA19X" localSheetId="18" hidden="1">#REF!</definedName>
    <definedName name="BExIQ810MMN2UN0EQ9CRQAFWA19X" localSheetId="30" hidden="1">#REF!</definedName>
    <definedName name="BExIQ810MMN2UN0EQ9CRQAFWA19X" localSheetId="4" hidden="1">#REF!</definedName>
    <definedName name="BExIQ810MMN2UN0EQ9CRQAFWA19X" localSheetId="14" hidden="1">#REF!</definedName>
    <definedName name="BExIQ810MMN2UN0EQ9CRQAFWA19X" localSheetId="6" hidden="1">#REF!</definedName>
    <definedName name="BExIQ810MMN2UN0EQ9CRQAFWA19X" localSheetId="7" hidden="1">#REF!</definedName>
    <definedName name="BExIQ810MMN2UN0EQ9CRQAFWA19X" localSheetId="8" hidden="1">#REF!</definedName>
    <definedName name="BExIQ810MMN2UN0EQ9CRQAFWA19X" localSheetId="9" hidden="1">#REF!</definedName>
    <definedName name="BExIQ810MMN2UN0EQ9CRQAFWA19X" localSheetId="10" hidden="1">#REF!</definedName>
    <definedName name="BExIQ810MMN2UN0EQ9CRQAFWA19X" localSheetId="11" hidden="1">#REF!</definedName>
    <definedName name="BExIQ810MMN2UN0EQ9CRQAFWA19X" localSheetId="12" hidden="1">#REF!</definedName>
    <definedName name="BExIQ810MMN2UN0EQ9CRQAFWA19X" localSheetId="13" hidden="1">#REF!</definedName>
    <definedName name="BExIQ810MMN2UN0EQ9CRQAFWA19X" localSheetId="17" hidden="1">#REF!</definedName>
    <definedName name="BExIQ810MMN2UN0EQ9CRQAFWA19X" localSheetId="16" hidden="1">#REF!</definedName>
    <definedName name="BExIQ810MMN2UN0EQ9CRQAFWA19X" hidden="1">#REF!</definedName>
    <definedName name="BExIQ9TMQT2EIXSVQW7GVSOAW2VJ" localSheetId="19" hidden="1">#REF!</definedName>
    <definedName name="BExIQ9TMQT2EIXSVQW7GVSOAW2VJ" localSheetId="27" hidden="1">#REF!</definedName>
    <definedName name="BExIQ9TMQT2EIXSVQW7GVSOAW2VJ" localSheetId="18" hidden="1">#REF!</definedName>
    <definedName name="BExIQ9TMQT2EIXSVQW7GVSOAW2VJ" localSheetId="30" hidden="1">#REF!</definedName>
    <definedName name="BExIQ9TMQT2EIXSVQW7GVSOAW2VJ" localSheetId="4" hidden="1">#REF!</definedName>
    <definedName name="BExIQ9TMQT2EIXSVQW7GVSOAW2VJ" localSheetId="14" hidden="1">#REF!</definedName>
    <definedName name="BExIQ9TMQT2EIXSVQW7GVSOAW2VJ" localSheetId="6" hidden="1">#REF!</definedName>
    <definedName name="BExIQ9TMQT2EIXSVQW7GVSOAW2VJ" localSheetId="7" hidden="1">#REF!</definedName>
    <definedName name="BExIQ9TMQT2EIXSVQW7GVSOAW2VJ" localSheetId="8" hidden="1">#REF!</definedName>
    <definedName name="BExIQ9TMQT2EIXSVQW7GVSOAW2VJ" localSheetId="9" hidden="1">#REF!</definedName>
    <definedName name="BExIQ9TMQT2EIXSVQW7GVSOAW2VJ" localSheetId="10" hidden="1">#REF!</definedName>
    <definedName name="BExIQ9TMQT2EIXSVQW7GVSOAW2VJ" localSheetId="11" hidden="1">#REF!</definedName>
    <definedName name="BExIQ9TMQT2EIXSVQW7GVSOAW2VJ" localSheetId="12" hidden="1">#REF!</definedName>
    <definedName name="BExIQ9TMQT2EIXSVQW7GVSOAW2VJ" localSheetId="13" hidden="1">#REF!</definedName>
    <definedName name="BExIQ9TMQT2EIXSVQW7GVSOAW2VJ" localSheetId="17" hidden="1">#REF!</definedName>
    <definedName name="BExIQ9TMQT2EIXSVQW7GVSOAW2VJ" localSheetId="16" hidden="1">#REF!</definedName>
    <definedName name="BExIQ9TMQT2EIXSVQW7GVSOAW2VJ" hidden="1">#REF!</definedName>
    <definedName name="BExIQBMDE1L6J4H27K1FMSHQKDSE" localSheetId="19" hidden="1">#REF!</definedName>
    <definedName name="BExIQBMDE1L6J4H27K1FMSHQKDSE" localSheetId="27" hidden="1">#REF!</definedName>
    <definedName name="BExIQBMDE1L6J4H27K1FMSHQKDSE" localSheetId="18" hidden="1">#REF!</definedName>
    <definedName name="BExIQBMDE1L6J4H27K1FMSHQKDSE" localSheetId="30" hidden="1">#REF!</definedName>
    <definedName name="BExIQBMDE1L6J4H27K1FMSHQKDSE" localSheetId="4" hidden="1">#REF!</definedName>
    <definedName name="BExIQBMDE1L6J4H27K1FMSHQKDSE" localSheetId="14" hidden="1">#REF!</definedName>
    <definedName name="BExIQBMDE1L6J4H27K1FMSHQKDSE" localSheetId="6" hidden="1">#REF!</definedName>
    <definedName name="BExIQBMDE1L6J4H27K1FMSHQKDSE" localSheetId="7" hidden="1">#REF!</definedName>
    <definedName name="BExIQBMDE1L6J4H27K1FMSHQKDSE" localSheetId="8" hidden="1">#REF!</definedName>
    <definedName name="BExIQBMDE1L6J4H27K1FMSHQKDSE" localSheetId="9" hidden="1">#REF!</definedName>
    <definedName name="BExIQBMDE1L6J4H27K1FMSHQKDSE" localSheetId="10" hidden="1">#REF!</definedName>
    <definedName name="BExIQBMDE1L6J4H27K1FMSHQKDSE" localSheetId="11" hidden="1">#REF!</definedName>
    <definedName name="BExIQBMDE1L6J4H27K1FMSHQKDSE" localSheetId="12" hidden="1">#REF!</definedName>
    <definedName name="BExIQBMDE1L6J4H27K1FMSHQKDSE" localSheetId="13" hidden="1">#REF!</definedName>
    <definedName name="BExIQBMDE1L6J4H27K1FMSHQKDSE" localSheetId="17" hidden="1">#REF!</definedName>
    <definedName name="BExIQBMDE1L6J4H27K1FMSHQKDSE" localSheetId="16" hidden="1">#REF!</definedName>
    <definedName name="BExIQBMDE1L6J4H27K1FMSHQKDSE" hidden="1">#REF!</definedName>
    <definedName name="BExIQE65LVXUOF3UZFO7SDHFJH22" localSheetId="19" hidden="1">#REF!</definedName>
    <definedName name="BExIQE65LVXUOF3UZFO7SDHFJH22" localSheetId="27" hidden="1">#REF!</definedName>
    <definedName name="BExIQE65LVXUOF3UZFO7SDHFJH22" localSheetId="18" hidden="1">#REF!</definedName>
    <definedName name="BExIQE65LVXUOF3UZFO7SDHFJH22" localSheetId="30" hidden="1">#REF!</definedName>
    <definedName name="BExIQE65LVXUOF3UZFO7SDHFJH22" localSheetId="4" hidden="1">#REF!</definedName>
    <definedName name="BExIQE65LVXUOF3UZFO7SDHFJH22" localSheetId="14" hidden="1">#REF!</definedName>
    <definedName name="BExIQE65LVXUOF3UZFO7SDHFJH22" localSheetId="6" hidden="1">#REF!</definedName>
    <definedName name="BExIQE65LVXUOF3UZFO7SDHFJH22" localSheetId="7" hidden="1">#REF!</definedName>
    <definedName name="BExIQE65LVXUOF3UZFO7SDHFJH22" localSheetId="8" hidden="1">#REF!</definedName>
    <definedName name="BExIQE65LVXUOF3UZFO7SDHFJH22" localSheetId="9" hidden="1">#REF!</definedName>
    <definedName name="BExIQE65LVXUOF3UZFO7SDHFJH22" localSheetId="10" hidden="1">#REF!</definedName>
    <definedName name="BExIQE65LVXUOF3UZFO7SDHFJH22" localSheetId="11" hidden="1">#REF!</definedName>
    <definedName name="BExIQE65LVXUOF3UZFO7SDHFJH22" localSheetId="12" hidden="1">#REF!</definedName>
    <definedName name="BExIQE65LVXUOF3UZFO7SDHFJH22" localSheetId="13" hidden="1">#REF!</definedName>
    <definedName name="BExIQE65LVXUOF3UZFO7SDHFJH22" localSheetId="17" hidden="1">#REF!</definedName>
    <definedName name="BExIQE65LVXUOF3UZFO7SDHFJH22" localSheetId="16" hidden="1">#REF!</definedName>
    <definedName name="BExIQE65LVXUOF3UZFO7SDHFJH22" hidden="1">#REF!</definedName>
    <definedName name="BExIQG9OO2KKBOWTMD1OXY36TEGA" localSheetId="19" hidden="1">#REF!</definedName>
    <definedName name="BExIQG9OO2KKBOWTMD1OXY36TEGA" localSheetId="27" hidden="1">#REF!</definedName>
    <definedName name="BExIQG9OO2KKBOWTMD1OXY36TEGA" localSheetId="18" hidden="1">#REF!</definedName>
    <definedName name="BExIQG9OO2KKBOWTMD1OXY36TEGA" localSheetId="30" hidden="1">#REF!</definedName>
    <definedName name="BExIQG9OO2KKBOWTMD1OXY36TEGA" localSheetId="4" hidden="1">#REF!</definedName>
    <definedName name="BExIQG9OO2KKBOWTMD1OXY36TEGA" localSheetId="14" hidden="1">#REF!</definedName>
    <definedName name="BExIQG9OO2KKBOWTMD1OXY36TEGA" localSheetId="6" hidden="1">#REF!</definedName>
    <definedName name="BExIQG9OO2KKBOWTMD1OXY36TEGA" localSheetId="7" hidden="1">#REF!</definedName>
    <definedName name="BExIQG9OO2KKBOWTMD1OXY36TEGA" localSheetId="8" hidden="1">#REF!</definedName>
    <definedName name="BExIQG9OO2KKBOWTMD1OXY36TEGA" localSheetId="9" hidden="1">#REF!</definedName>
    <definedName name="BExIQG9OO2KKBOWTMD1OXY36TEGA" localSheetId="10" hidden="1">#REF!</definedName>
    <definedName name="BExIQG9OO2KKBOWTMD1OXY36TEGA" localSheetId="11" hidden="1">#REF!</definedName>
    <definedName name="BExIQG9OO2KKBOWTMD1OXY36TEGA" localSheetId="12" hidden="1">#REF!</definedName>
    <definedName name="BExIQG9OO2KKBOWTMD1OXY36TEGA" localSheetId="13" hidden="1">#REF!</definedName>
    <definedName name="BExIQG9OO2KKBOWTMD1OXY36TEGA" localSheetId="17" hidden="1">#REF!</definedName>
    <definedName name="BExIQG9OO2KKBOWTMD1OXY36TEGA" localSheetId="16" hidden="1">#REF!</definedName>
    <definedName name="BExIQG9OO2KKBOWTMD1OXY36TEGA" hidden="1">#REF!</definedName>
    <definedName name="BExIQHWZ65ALA9VAFCJEGIL1145G" localSheetId="19" hidden="1">#REF!</definedName>
    <definedName name="BExIQHWZ65ALA9VAFCJEGIL1145G" localSheetId="27" hidden="1">#REF!</definedName>
    <definedName name="BExIQHWZ65ALA9VAFCJEGIL1145G" localSheetId="18" hidden="1">#REF!</definedName>
    <definedName name="BExIQHWZ65ALA9VAFCJEGIL1145G" localSheetId="30" hidden="1">#REF!</definedName>
    <definedName name="BExIQHWZ65ALA9VAFCJEGIL1145G" localSheetId="4" hidden="1">#REF!</definedName>
    <definedName name="BExIQHWZ65ALA9VAFCJEGIL1145G" localSheetId="14" hidden="1">#REF!</definedName>
    <definedName name="BExIQHWZ65ALA9VAFCJEGIL1145G" localSheetId="6" hidden="1">#REF!</definedName>
    <definedName name="BExIQHWZ65ALA9VAFCJEGIL1145G" localSheetId="7" hidden="1">#REF!</definedName>
    <definedName name="BExIQHWZ65ALA9VAFCJEGIL1145G" localSheetId="8" hidden="1">#REF!</definedName>
    <definedName name="BExIQHWZ65ALA9VAFCJEGIL1145G" localSheetId="9" hidden="1">#REF!</definedName>
    <definedName name="BExIQHWZ65ALA9VAFCJEGIL1145G" localSheetId="10" hidden="1">#REF!</definedName>
    <definedName name="BExIQHWZ65ALA9VAFCJEGIL1145G" localSheetId="11" hidden="1">#REF!</definedName>
    <definedName name="BExIQHWZ65ALA9VAFCJEGIL1145G" localSheetId="12" hidden="1">#REF!</definedName>
    <definedName name="BExIQHWZ65ALA9VAFCJEGIL1145G" localSheetId="13" hidden="1">#REF!</definedName>
    <definedName name="BExIQHWZ65ALA9VAFCJEGIL1145G" localSheetId="17" hidden="1">#REF!</definedName>
    <definedName name="BExIQHWZ65ALA9VAFCJEGIL1145G" localSheetId="16" hidden="1">#REF!</definedName>
    <definedName name="BExIQHWZ65ALA9VAFCJEGIL1145G" hidden="1">#REF!</definedName>
    <definedName name="BExIQX1XBB31HZTYEEVOBSE3C5A6" localSheetId="19" hidden="1">#REF!</definedName>
    <definedName name="BExIQX1XBB31HZTYEEVOBSE3C5A6" localSheetId="27" hidden="1">#REF!</definedName>
    <definedName name="BExIQX1XBB31HZTYEEVOBSE3C5A6" localSheetId="18" hidden="1">#REF!</definedName>
    <definedName name="BExIQX1XBB31HZTYEEVOBSE3C5A6" localSheetId="30" hidden="1">#REF!</definedName>
    <definedName name="BExIQX1XBB31HZTYEEVOBSE3C5A6" localSheetId="4" hidden="1">#REF!</definedName>
    <definedName name="BExIQX1XBB31HZTYEEVOBSE3C5A6" localSheetId="14" hidden="1">#REF!</definedName>
    <definedName name="BExIQX1XBB31HZTYEEVOBSE3C5A6" localSheetId="6" hidden="1">#REF!</definedName>
    <definedName name="BExIQX1XBB31HZTYEEVOBSE3C5A6" localSheetId="7" hidden="1">#REF!</definedName>
    <definedName name="BExIQX1XBB31HZTYEEVOBSE3C5A6" localSheetId="8" hidden="1">#REF!</definedName>
    <definedName name="BExIQX1XBB31HZTYEEVOBSE3C5A6" localSheetId="9" hidden="1">#REF!</definedName>
    <definedName name="BExIQX1XBB31HZTYEEVOBSE3C5A6" localSheetId="10" hidden="1">#REF!</definedName>
    <definedName name="BExIQX1XBB31HZTYEEVOBSE3C5A6" localSheetId="11" hidden="1">#REF!</definedName>
    <definedName name="BExIQX1XBB31HZTYEEVOBSE3C5A6" localSheetId="12" hidden="1">#REF!</definedName>
    <definedName name="BExIQX1XBB31HZTYEEVOBSE3C5A6" localSheetId="13" hidden="1">#REF!</definedName>
    <definedName name="BExIQX1XBB31HZTYEEVOBSE3C5A6" localSheetId="17" hidden="1">#REF!</definedName>
    <definedName name="BExIQX1XBB31HZTYEEVOBSE3C5A6" localSheetId="16" hidden="1">#REF!</definedName>
    <definedName name="BExIQX1XBB31HZTYEEVOBSE3C5A6" hidden="1">#REF!</definedName>
    <definedName name="BExIR2ALYRP9FW99DK2084J7IIDC" localSheetId="19" hidden="1">#REF!</definedName>
    <definedName name="BExIR2ALYRP9FW99DK2084J7IIDC" localSheetId="27" hidden="1">#REF!</definedName>
    <definedName name="BExIR2ALYRP9FW99DK2084J7IIDC" localSheetId="18" hidden="1">#REF!</definedName>
    <definedName name="BExIR2ALYRP9FW99DK2084J7IIDC" localSheetId="30" hidden="1">#REF!</definedName>
    <definedName name="BExIR2ALYRP9FW99DK2084J7IIDC" localSheetId="4" hidden="1">#REF!</definedName>
    <definedName name="BExIR2ALYRP9FW99DK2084J7IIDC" localSheetId="14" hidden="1">#REF!</definedName>
    <definedName name="BExIR2ALYRP9FW99DK2084J7IIDC" localSheetId="6" hidden="1">#REF!</definedName>
    <definedName name="BExIR2ALYRP9FW99DK2084J7IIDC" localSheetId="7" hidden="1">#REF!</definedName>
    <definedName name="BExIR2ALYRP9FW99DK2084J7IIDC" localSheetId="8" hidden="1">#REF!</definedName>
    <definedName name="BExIR2ALYRP9FW99DK2084J7IIDC" localSheetId="9" hidden="1">#REF!</definedName>
    <definedName name="BExIR2ALYRP9FW99DK2084J7IIDC" localSheetId="10" hidden="1">#REF!</definedName>
    <definedName name="BExIR2ALYRP9FW99DK2084J7IIDC" localSheetId="11" hidden="1">#REF!</definedName>
    <definedName name="BExIR2ALYRP9FW99DK2084J7IIDC" localSheetId="12" hidden="1">#REF!</definedName>
    <definedName name="BExIR2ALYRP9FW99DK2084J7IIDC" localSheetId="13" hidden="1">#REF!</definedName>
    <definedName name="BExIR2ALYRP9FW99DK2084J7IIDC" localSheetId="17" hidden="1">#REF!</definedName>
    <definedName name="BExIR2ALYRP9FW99DK2084J7IIDC" localSheetId="16" hidden="1">#REF!</definedName>
    <definedName name="BExIR2ALYRP9FW99DK2084J7IIDC" hidden="1">#REF!</definedName>
    <definedName name="BExIR8FQETPTQYW37DBVDWG3J4JW" localSheetId="19" hidden="1">#REF!</definedName>
    <definedName name="BExIR8FQETPTQYW37DBVDWG3J4JW" localSheetId="27" hidden="1">#REF!</definedName>
    <definedName name="BExIR8FQETPTQYW37DBVDWG3J4JW" localSheetId="18" hidden="1">#REF!</definedName>
    <definedName name="BExIR8FQETPTQYW37DBVDWG3J4JW" localSheetId="30" hidden="1">#REF!</definedName>
    <definedName name="BExIR8FQETPTQYW37DBVDWG3J4JW" localSheetId="4" hidden="1">#REF!</definedName>
    <definedName name="BExIR8FQETPTQYW37DBVDWG3J4JW" localSheetId="14" hidden="1">#REF!</definedName>
    <definedName name="BExIR8FQETPTQYW37DBVDWG3J4JW" localSheetId="6" hidden="1">#REF!</definedName>
    <definedName name="BExIR8FQETPTQYW37DBVDWG3J4JW" localSheetId="7" hidden="1">#REF!</definedName>
    <definedName name="BExIR8FQETPTQYW37DBVDWG3J4JW" localSheetId="8" hidden="1">#REF!</definedName>
    <definedName name="BExIR8FQETPTQYW37DBVDWG3J4JW" localSheetId="9" hidden="1">#REF!</definedName>
    <definedName name="BExIR8FQETPTQYW37DBVDWG3J4JW" localSheetId="10" hidden="1">#REF!</definedName>
    <definedName name="BExIR8FQETPTQYW37DBVDWG3J4JW" localSheetId="11" hidden="1">#REF!</definedName>
    <definedName name="BExIR8FQETPTQYW37DBVDWG3J4JW" localSheetId="12" hidden="1">#REF!</definedName>
    <definedName name="BExIR8FQETPTQYW37DBVDWG3J4JW" localSheetId="13" hidden="1">#REF!</definedName>
    <definedName name="BExIR8FQETPTQYW37DBVDWG3J4JW" localSheetId="17" hidden="1">#REF!</definedName>
    <definedName name="BExIR8FQETPTQYW37DBVDWG3J4JW" localSheetId="16" hidden="1">#REF!</definedName>
    <definedName name="BExIR8FQETPTQYW37DBVDWG3J4JW" hidden="1">#REF!</definedName>
    <definedName name="BExIRHKWQB1PP4ZLB0C3AVUBAFMD" localSheetId="19" hidden="1">#REF!</definedName>
    <definedName name="BExIRHKWQB1PP4ZLB0C3AVUBAFMD" localSheetId="27" hidden="1">#REF!</definedName>
    <definedName name="BExIRHKWQB1PP4ZLB0C3AVUBAFMD" localSheetId="18" hidden="1">#REF!</definedName>
    <definedName name="BExIRHKWQB1PP4ZLB0C3AVUBAFMD" localSheetId="30" hidden="1">#REF!</definedName>
    <definedName name="BExIRHKWQB1PP4ZLB0C3AVUBAFMD" localSheetId="4" hidden="1">#REF!</definedName>
    <definedName name="BExIRHKWQB1PP4ZLB0C3AVUBAFMD" localSheetId="14" hidden="1">#REF!</definedName>
    <definedName name="BExIRHKWQB1PP4ZLB0C3AVUBAFMD" localSheetId="6" hidden="1">#REF!</definedName>
    <definedName name="BExIRHKWQB1PP4ZLB0C3AVUBAFMD" localSheetId="7" hidden="1">#REF!</definedName>
    <definedName name="BExIRHKWQB1PP4ZLB0C3AVUBAFMD" localSheetId="8" hidden="1">#REF!</definedName>
    <definedName name="BExIRHKWQB1PP4ZLB0C3AVUBAFMD" localSheetId="9" hidden="1">#REF!</definedName>
    <definedName name="BExIRHKWQB1PP4ZLB0C3AVUBAFMD" localSheetId="10" hidden="1">#REF!</definedName>
    <definedName name="BExIRHKWQB1PP4ZLB0C3AVUBAFMD" localSheetId="11" hidden="1">#REF!</definedName>
    <definedName name="BExIRHKWQB1PP4ZLB0C3AVUBAFMD" localSheetId="12" hidden="1">#REF!</definedName>
    <definedName name="BExIRHKWQB1PP4ZLB0C3AVUBAFMD" localSheetId="13" hidden="1">#REF!</definedName>
    <definedName name="BExIRHKWQB1PP4ZLB0C3AVUBAFMD" localSheetId="17" hidden="1">#REF!</definedName>
    <definedName name="BExIRHKWQB1PP4ZLB0C3AVUBAFMD" localSheetId="16" hidden="1">#REF!</definedName>
    <definedName name="BExIRHKWQB1PP4ZLB0C3AVUBAFMD" hidden="1">#REF!</definedName>
    <definedName name="BExIRJTRJPQR3OTAGAV7JTA4VMPS" localSheetId="19" hidden="1">#REF!</definedName>
    <definedName name="BExIRJTRJPQR3OTAGAV7JTA4VMPS" localSheetId="27" hidden="1">#REF!</definedName>
    <definedName name="BExIRJTRJPQR3OTAGAV7JTA4VMPS" localSheetId="18" hidden="1">#REF!</definedName>
    <definedName name="BExIRJTRJPQR3OTAGAV7JTA4VMPS" localSheetId="30" hidden="1">#REF!</definedName>
    <definedName name="BExIRJTRJPQR3OTAGAV7JTA4VMPS" localSheetId="4" hidden="1">#REF!</definedName>
    <definedName name="BExIRJTRJPQR3OTAGAV7JTA4VMPS" localSheetId="14" hidden="1">#REF!</definedName>
    <definedName name="BExIRJTRJPQR3OTAGAV7JTA4VMPS" localSheetId="6" hidden="1">#REF!</definedName>
    <definedName name="BExIRJTRJPQR3OTAGAV7JTA4VMPS" localSheetId="7" hidden="1">#REF!</definedName>
    <definedName name="BExIRJTRJPQR3OTAGAV7JTA4VMPS" localSheetId="8" hidden="1">#REF!</definedName>
    <definedName name="BExIRJTRJPQR3OTAGAV7JTA4VMPS" localSheetId="9" hidden="1">#REF!</definedName>
    <definedName name="BExIRJTRJPQR3OTAGAV7JTA4VMPS" localSheetId="10" hidden="1">#REF!</definedName>
    <definedName name="BExIRJTRJPQR3OTAGAV7JTA4VMPS" localSheetId="11" hidden="1">#REF!</definedName>
    <definedName name="BExIRJTRJPQR3OTAGAV7JTA4VMPS" localSheetId="12" hidden="1">#REF!</definedName>
    <definedName name="BExIRJTRJPQR3OTAGAV7JTA4VMPS" localSheetId="13" hidden="1">#REF!</definedName>
    <definedName name="BExIRJTRJPQR3OTAGAV7JTA4VMPS" localSheetId="17" hidden="1">#REF!</definedName>
    <definedName name="BExIRJTRJPQR3OTAGAV7JTA4VMPS" localSheetId="16" hidden="1">#REF!</definedName>
    <definedName name="BExIRJTRJPQR3OTAGAV7JTA4VMPS" hidden="1">#REF!</definedName>
    <definedName name="BExIROH27RJOG6VI7ZHR0RZGAZZ4" localSheetId="19" hidden="1">#REF!</definedName>
    <definedName name="BExIROH27RJOG6VI7ZHR0RZGAZZ4" localSheetId="27" hidden="1">#REF!</definedName>
    <definedName name="BExIROH27RJOG6VI7ZHR0RZGAZZ4" localSheetId="18" hidden="1">#REF!</definedName>
    <definedName name="BExIROH27RJOG6VI7ZHR0RZGAZZ4" localSheetId="30" hidden="1">#REF!</definedName>
    <definedName name="BExIROH27RJOG6VI7ZHR0RZGAZZ4" localSheetId="4" hidden="1">#REF!</definedName>
    <definedName name="BExIROH27RJOG6VI7ZHR0RZGAZZ4" localSheetId="14" hidden="1">#REF!</definedName>
    <definedName name="BExIROH27RJOG6VI7ZHR0RZGAZZ4" localSheetId="6" hidden="1">#REF!</definedName>
    <definedName name="BExIROH27RJOG6VI7ZHR0RZGAZZ4" localSheetId="7" hidden="1">#REF!</definedName>
    <definedName name="BExIROH27RJOG6VI7ZHR0RZGAZZ4" localSheetId="8" hidden="1">#REF!</definedName>
    <definedName name="BExIROH27RJOG6VI7ZHR0RZGAZZ4" localSheetId="9" hidden="1">#REF!</definedName>
    <definedName name="BExIROH27RJOG6VI7ZHR0RZGAZZ4" localSheetId="10" hidden="1">#REF!</definedName>
    <definedName name="BExIROH27RJOG6VI7ZHR0RZGAZZ4" localSheetId="11" hidden="1">#REF!</definedName>
    <definedName name="BExIROH27RJOG6VI7ZHR0RZGAZZ4" localSheetId="12" hidden="1">#REF!</definedName>
    <definedName name="BExIROH27RJOG6VI7ZHR0RZGAZZ4" localSheetId="13" hidden="1">#REF!</definedName>
    <definedName name="BExIROH27RJOG6VI7ZHR0RZGAZZ4" localSheetId="17" hidden="1">#REF!</definedName>
    <definedName name="BExIROH27RJOG6VI7ZHR0RZGAZZ4" localSheetId="16" hidden="1">#REF!</definedName>
    <definedName name="BExIROH27RJOG6VI7ZHR0RZGAZZ4" hidden="1">#REF!</definedName>
    <definedName name="BExIRRBGTY01OQOI3U5SW59RFDFI" localSheetId="19" hidden="1">#REF!</definedName>
    <definedName name="BExIRRBGTY01OQOI3U5SW59RFDFI" localSheetId="27" hidden="1">#REF!</definedName>
    <definedName name="BExIRRBGTY01OQOI3U5SW59RFDFI" localSheetId="18" hidden="1">#REF!</definedName>
    <definedName name="BExIRRBGTY01OQOI3U5SW59RFDFI" localSheetId="30" hidden="1">#REF!</definedName>
    <definedName name="BExIRRBGTY01OQOI3U5SW59RFDFI" localSheetId="4" hidden="1">#REF!</definedName>
    <definedName name="BExIRRBGTY01OQOI3U5SW59RFDFI" localSheetId="14" hidden="1">#REF!</definedName>
    <definedName name="BExIRRBGTY01OQOI3U5SW59RFDFI" localSheetId="6" hidden="1">#REF!</definedName>
    <definedName name="BExIRRBGTY01OQOI3U5SW59RFDFI" localSheetId="7" hidden="1">#REF!</definedName>
    <definedName name="BExIRRBGTY01OQOI3U5SW59RFDFI" localSheetId="8" hidden="1">#REF!</definedName>
    <definedName name="BExIRRBGTY01OQOI3U5SW59RFDFI" localSheetId="9" hidden="1">#REF!</definedName>
    <definedName name="BExIRRBGTY01OQOI3U5SW59RFDFI" localSheetId="10" hidden="1">#REF!</definedName>
    <definedName name="BExIRRBGTY01OQOI3U5SW59RFDFI" localSheetId="11" hidden="1">#REF!</definedName>
    <definedName name="BExIRRBGTY01OQOI3U5SW59RFDFI" localSheetId="12" hidden="1">#REF!</definedName>
    <definedName name="BExIRRBGTY01OQOI3U5SW59RFDFI" localSheetId="13" hidden="1">#REF!</definedName>
    <definedName name="BExIRRBGTY01OQOI3U5SW59RFDFI" localSheetId="17" hidden="1">#REF!</definedName>
    <definedName name="BExIRRBGTY01OQOI3U5SW59RFDFI" localSheetId="16" hidden="1">#REF!</definedName>
    <definedName name="BExIRRBGTY01OQOI3U5SW59RFDFI" hidden="1">#REF!</definedName>
    <definedName name="BExIS4T0DRF57HYO7OGG72KBOFOI" localSheetId="19" hidden="1">#REF!</definedName>
    <definedName name="BExIS4T0DRF57HYO7OGG72KBOFOI" localSheetId="27" hidden="1">#REF!</definedName>
    <definedName name="BExIS4T0DRF57HYO7OGG72KBOFOI" localSheetId="18" hidden="1">#REF!</definedName>
    <definedName name="BExIS4T0DRF57HYO7OGG72KBOFOI" localSheetId="30" hidden="1">#REF!</definedName>
    <definedName name="BExIS4T0DRF57HYO7OGG72KBOFOI" localSheetId="4" hidden="1">#REF!</definedName>
    <definedName name="BExIS4T0DRF57HYO7OGG72KBOFOI" localSheetId="14" hidden="1">#REF!</definedName>
    <definedName name="BExIS4T0DRF57HYO7OGG72KBOFOI" localSheetId="6" hidden="1">#REF!</definedName>
    <definedName name="BExIS4T0DRF57HYO7OGG72KBOFOI" localSheetId="7" hidden="1">#REF!</definedName>
    <definedName name="BExIS4T0DRF57HYO7OGG72KBOFOI" localSheetId="8" hidden="1">#REF!</definedName>
    <definedName name="BExIS4T0DRF57HYO7OGG72KBOFOI" localSheetId="9" hidden="1">#REF!</definedName>
    <definedName name="BExIS4T0DRF57HYO7OGG72KBOFOI" localSheetId="10" hidden="1">#REF!</definedName>
    <definedName name="BExIS4T0DRF57HYO7OGG72KBOFOI" localSheetId="11" hidden="1">#REF!</definedName>
    <definedName name="BExIS4T0DRF57HYO7OGG72KBOFOI" localSheetId="12" hidden="1">#REF!</definedName>
    <definedName name="BExIS4T0DRF57HYO7OGG72KBOFOI" localSheetId="13" hidden="1">#REF!</definedName>
    <definedName name="BExIS4T0DRF57HYO7OGG72KBOFOI" localSheetId="17" hidden="1">#REF!</definedName>
    <definedName name="BExIS4T0DRF57HYO7OGG72KBOFOI" localSheetId="16" hidden="1">#REF!</definedName>
    <definedName name="BExIS4T0DRF57HYO7OGG72KBOFOI" hidden="1">#REF!</definedName>
    <definedName name="BExIS77BJDDK18PGI9DSEYZPIL7P" localSheetId="19" hidden="1">#REF!</definedName>
    <definedName name="BExIS77BJDDK18PGI9DSEYZPIL7P" localSheetId="27" hidden="1">#REF!</definedName>
    <definedName name="BExIS77BJDDK18PGI9DSEYZPIL7P" localSheetId="18" hidden="1">#REF!</definedName>
    <definedName name="BExIS77BJDDK18PGI9DSEYZPIL7P" localSheetId="30" hidden="1">#REF!</definedName>
    <definedName name="BExIS77BJDDK18PGI9DSEYZPIL7P" localSheetId="4" hidden="1">#REF!</definedName>
    <definedName name="BExIS77BJDDK18PGI9DSEYZPIL7P" localSheetId="14" hidden="1">#REF!</definedName>
    <definedName name="BExIS77BJDDK18PGI9DSEYZPIL7P" localSheetId="6" hidden="1">#REF!</definedName>
    <definedName name="BExIS77BJDDK18PGI9DSEYZPIL7P" localSheetId="7" hidden="1">#REF!</definedName>
    <definedName name="BExIS77BJDDK18PGI9DSEYZPIL7P" localSheetId="8" hidden="1">#REF!</definedName>
    <definedName name="BExIS77BJDDK18PGI9DSEYZPIL7P" localSheetId="9" hidden="1">#REF!</definedName>
    <definedName name="BExIS77BJDDK18PGI9DSEYZPIL7P" localSheetId="10" hidden="1">#REF!</definedName>
    <definedName name="BExIS77BJDDK18PGI9DSEYZPIL7P" localSheetId="11" hidden="1">#REF!</definedName>
    <definedName name="BExIS77BJDDK18PGI9DSEYZPIL7P" localSheetId="12" hidden="1">#REF!</definedName>
    <definedName name="BExIS77BJDDK18PGI9DSEYZPIL7P" localSheetId="13" hidden="1">#REF!</definedName>
    <definedName name="BExIS77BJDDK18PGI9DSEYZPIL7P" localSheetId="17" hidden="1">#REF!</definedName>
    <definedName name="BExIS77BJDDK18PGI9DSEYZPIL7P" localSheetId="16" hidden="1">#REF!</definedName>
    <definedName name="BExIS77BJDDK18PGI9DSEYZPIL7P" hidden="1">#REF!</definedName>
    <definedName name="BExIS8USL1T3Z97CZ30HJ98E2GXQ" localSheetId="19" hidden="1">#REF!</definedName>
    <definedName name="BExIS8USL1T3Z97CZ30HJ98E2GXQ" localSheetId="27" hidden="1">#REF!</definedName>
    <definedName name="BExIS8USL1T3Z97CZ30HJ98E2GXQ" localSheetId="18" hidden="1">#REF!</definedName>
    <definedName name="BExIS8USL1T3Z97CZ30HJ98E2GXQ" localSheetId="30" hidden="1">#REF!</definedName>
    <definedName name="BExIS8USL1T3Z97CZ30HJ98E2GXQ" localSheetId="4" hidden="1">#REF!</definedName>
    <definedName name="BExIS8USL1T3Z97CZ30HJ98E2GXQ" localSheetId="14" hidden="1">#REF!</definedName>
    <definedName name="BExIS8USL1T3Z97CZ30HJ98E2GXQ" localSheetId="6" hidden="1">#REF!</definedName>
    <definedName name="BExIS8USL1T3Z97CZ30HJ98E2GXQ" localSheetId="7" hidden="1">#REF!</definedName>
    <definedName name="BExIS8USL1T3Z97CZ30HJ98E2GXQ" localSheetId="8" hidden="1">#REF!</definedName>
    <definedName name="BExIS8USL1T3Z97CZ30HJ98E2GXQ" localSheetId="9" hidden="1">#REF!</definedName>
    <definedName name="BExIS8USL1T3Z97CZ30HJ98E2GXQ" localSheetId="10" hidden="1">#REF!</definedName>
    <definedName name="BExIS8USL1T3Z97CZ30HJ98E2GXQ" localSheetId="11" hidden="1">#REF!</definedName>
    <definedName name="BExIS8USL1T3Z97CZ30HJ98E2GXQ" localSheetId="12" hidden="1">#REF!</definedName>
    <definedName name="BExIS8USL1T3Z97CZ30HJ98E2GXQ" localSheetId="13" hidden="1">#REF!</definedName>
    <definedName name="BExIS8USL1T3Z97CZ30HJ98E2GXQ" localSheetId="17" hidden="1">#REF!</definedName>
    <definedName name="BExIS8USL1T3Z97CZ30HJ98E2GXQ" localSheetId="16" hidden="1">#REF!</definedName>
    <definedName name="BExIS8USL1T3Z97CZ30HJ98E2GXQ" hidden="1">#REF!</definedName>
    <definedName name="BExISC5B700MZUBFTQ9K4IKTF7HR" localSheetId="19" hidden="1">#REF!</definedName>
    <definedName name="BExISC5B700MZUBFTQ9K4IKTF7HR" localSheetId="27" hidden="1">#REF!</definedName>
    <definedName name="BExISC5B700MZUBFTQ9K4IKTF7HR" localSheetId="18" hidden="1">#REF!</definedName>
    <definedName name="BExISC5B700MZUBFTQ9K4IKTF7HR" localSheetId="30" hidden="1">#REF!</definedName>
    <definedName name="BExISC5B700MZUBFTQ9K4IKTF7HR" localSheetId="4" hidden="1">#REF!</definedName>
    <definedName name="BExISC5B700MZUBFTQ9K4IKTF7HR" localSheetId="14" hidden="1">#REF!</definedName>
    <definedName name="BExISC5B700MZUBFTQ9K4IKTF7HR" localSheetId="6" hidden="1">#REF!</definedName>
    <definedName name="BExISC5B700MZUBFTQ9K4IKTF7HR" localSheetId="7" hidden="1">#REF!</definedName>
    <definedName name="BExISC5B700MZUBFTQ9K4IKTF7HR" localSheetId="8" hidden="1">#REF!</definedName>
    <definedName name="BExISC5B700MZUBFTQ9K4IKTF7HR" localSheetId="9" hidden="1">#REF!</definedName>
    <definedName name="BExISC5B700MZUBFTQ9K4IKTF7HR" localSheetId="10" hidden="1">#REF!</definedName>
    <definedName name="BExISC5B700MZUBFTQ9K4IKTF7HR" localSheetId="11" hidden="1">#REF!</definedName>
    <definedName name="BExISC5B700MZUBFTQ9K4IKTF7HR" localSheetId="12" hidden="1">#REF!</definedName>
    <definedName name="BExISC5B700MZUBFTQ9K4IKTF7HR" localSheetId="13" hidden="1">#REF!</definedName>
    <definedName name="BExISC5B700MZUBFTQ9K4IKTF7HR" localSheetId="17" hidden="1">#REF!</definedName>
    <definedName name="BExISC5B700MZUBFTQ9K4IKTF7HR" localSheetId="16" hidden="1">#REF!</definedName>
    <definedName name="BExISC5B700MZUBFTQ9K4IKTF7HR" hidden="1">#REF!</definedName>
    <definedName name="BExISDHXS49S1H56ENBPRF1NLD5C" localSheetId="19" hidden="1">#REF!</definedName>
    <definedName name="BExISDHXS49S1H56ENBPRF1NLD5C" localSheetId="27" hidden="1">#REF!</definedName>
    <definedName name="BExISDHXS49S1H56ENBPRF1NLD5C" localSheetId="18" hidden="1">#REF!</definedName>
    <definedName name="BExISDHXS49S1H56ENBPRF1NLD5C" localSheetId="30" hidden="1">#REF!</definedName>
    <definedName name="BExISDHXS49S1H56ENBPRF1NLD5C" localSheetId="4" hidden="1">#REF!</definedName>
    <definedName name="BExISDHXS49S1H56ENBPRF1NLD5C" localSheetId="14" hidden="1">#REF!</definedName>
    <definedName name="BExISDHXS49S1H56ENBPRF1NLD5C" localSheetId="6" hidden="1">#REF!</definedName>
    <definedName name="BExISDHXS49S1H56ENBPRF1NLD5C" localSheetId="7" hidden="1">#REF!</definedName>
    <definedName name="BExISDHXS49S1H56ENBPRF1NLD5C" localSheetId="8" hidden="1">#REF!</definedName>
    <definedName name="BExISDHXS49S1H56ENBPRF1NLD5C" localSheetId="9" hidden="1">#REF!</definedName>
    <definedName name="BExISDHXS49S1H56ENBPRF1NLD5C" localSheetId="10" hidden="1">#REF!</definedName>
    <definedName name="BExISDHXS49S1H56ENBPRF1NLD5C" localSheetId="11" hidden="1">#REF!</definedName>
    <definedName name="BExISDHXS49S1H56ENBPRF1NLD5C" localSheetId="12" hidden="1">#REF!</definedName>
    <definedName name="BExISDHXS49S1H56ENBPRF1NLD5C" localSheetId="13" hidden="1">#REF!</definedName>
    <definedName name="BExISDHXS49S1H56ENBPRF1NLD5C" localSheetId="17" hidden="1">#REF!</definedName>
    <definedName name="BExISDHXS49S1H56ENBPRF1NLD5C" localSheetId="16" hidden="1">#REF!</definedName>
    <definedName name="BExISDHXS49S1H56ENBPRF1NLD5C" hidden="1">#REF!</definedName>
    <definedName name="BExISM1JLV54A21A164IURMPGUMU" localSheetId="19" hidden="1">#REF!</definedName>
    <definedName name="BExISM1JLV54A21A164IURMPGUMU" localSheetId="27" hidden="1">#REF!</definedName>
    <definedName name="BExISM1JLV54A21A164IURMPGUMU" localSheetId="18" hidden="1">#REF!</definedName>
    <definedName name="BExISM1JLV54A21A164IURMPGUMU" localSheetId="30" hidden="1">#REF!</definedName>
    <definedName name="BExISM1JLV54A21A164IURMPGUMU" localSheetId="4" hidden="1">#REF!</definedName>
    <definedName name="BExISM1JLV54A21A164IURMPGUMU" localSheetId="14" hidden="1">#REF!</definedName>
    <definedName name="BExISM1JLV54A21A164IURMPGUMU" localSheetId="6" hidden="1">#REF!</definedName>
    <definedName name="BExISM1JLV54A21A164IURMPGUMU" localSheetId="7" hidden="1">#REF!</definedName>
    <definedName name="BExISM1JLV54A21A164IURMPGUMU" localSheetId="8" hidden="1">#REF!</definedName>
    <definedName name="BExISM1JLV54A21A164IURMPGUMU" localSheetId="9" hidden="1">#REF!</definedName>
    <definedName name="BExISM1JLV54A21A164IURMPGUMU" localSheetId="10" hidden="1">#REF!</definedName>
    <definedName name="BExISM1JLV54A21A164IURMPGUMU" localSheetId="11" hidden="1">#REF!</definedName>
    <definedName name="BExISM1JLV54A21A164IURMPGUMU" localSheetId="12" hidden="1">#REF!</definedName>
    <definedName name="BExISM1JLV54A21A164IURMPGUMU" localSheetId="13" hidden="1">#REF!</definedName>
    <definedName name="BExISM1JLV54A21A164IURMPGUMU" localSheetId="17" hidden="1">#REF!</definedName>
    <definedName name="BExISM1JLV54A21A164IURMPGUMU" localSheetId="16" hidden="1">#REF!</definedName>
    <definedName name="BExISM1JLV54A21A164IURMPGUMU" hidden="1">#REF!</definedName>
    <definedName name="BExISRFKJYUZ4AKW44IJF7RF9Y90" localSheetId="19" hidden="1">#REF!</definedName>
    <definedName name="BExISRFKJYUZ4AKW44IJF7RF9Y90" localSheetId="27" hidden="1">#REF!</definedName>
    <definedName name="BExISRFKJYUZ4AKW44IJF7RF9Y90" localSheetId="18" hidden="1">#REF!</definedName>
    <definedName name="BExISRFKJYUZ4AKW44IJF7RF9Y90" localSheetId="30" hidden="1">#REF!</definedName>
    <definedName name="BExISRFKJYUZ4AKW44IJF7RF9Y90" localSheetId="4" hidden="1">#REF!</definedName>
    <definedName name="BExISRFKJYUZ4AKW44IJF7RF9Y90" localSheetId="14" hidden="1">#REF!</definedName>
    <definedName name="BExISRFKJYUZ4AKW44IJF7RF9Y90" localSheetId="6" hidden="1">#REF!</definedName>
    <definedName name="BExISRFKJYUZ4AKW44IJF7RF9Y90" localSheetId="7" hidden="1">#REF!</definedName>
    <definedName name="BExISRFKJYUZ4AKW44IJF7RF9Y90" localSheetId="8" hidden="1">#REF!</definedName>
    <definedName name="BExISRFKJYUZ4AKW44IJF7RF9Y90" localSheetId="9" hidden="1">#REF!</definedName>
    <definedName name="BExISRFKJYUZ4AKW44IJF7RF9Y90" localSheetId="10" hidden="1">#REF!</definedName>
    <definedName name="BExISRFKJYUZ4AKW44IJF7RF9Y90" localSheetId="11" hidden="1">#REF!</definedName>
    <definedName name="BExISRFKJYUZ4AKW44IJF7RF9Y90" localSheetId="12" hidden="1">#REF!</definedName>
    <definedName name="BExISRFKJYUZ4AKW44IJF7RF9Y90" localSheetId="13" hidden="1">#REF!</definedName>
    <definedName name="BExISRFKJYUZ4AKW44IJF7RF9Y90" localSheetId="17" hidden="1">#REF!</definedName>
    <definedName name="BExISRFKJYUZ4AKW44IJF7RF9Y90" localSheetId="16" hidden="1">#REF!</definedName>
    <definedName name="BExISRFKJYUZ4AKW44IJF7RF9Y90" hidden="1">#REF!</definedName>
    <definedName name="BExISSMVV57JAUB6CSGBMBFVNGWK" localSheetId="19" hidden="1">#REF!</definedName>
    <definedName name="BExISSMVV57JAUB6CSGBMBFVNGWK" localSheetId="27" hidden="1">#REF!</definedName>
    <definedName name="BExISSMVV57JAUB6CSGBMBFVNGWK" localSheetId="18" hidden="1">#REF!</definedName>
    <definedName name="BExISSMVV57JAUB6CSGBMBFVNGWK" localSheetId="30" hidden="1">#REF!</definedName>
    <definedName name="BExISSMVV57JAUB6CSGBMBFVNGWK" localSheetId="4" hidden="1">#REF!</definedName>
    <definedName name="BExISSMVV57JAUB6CSGBMBFVNGWK" localSheetId="14" hidden="1">#REF!</definedName>
    <definedName name="BExISSMVV57JAUB6CSGBMBFVNGWK" localSheetId="6" hidden="1">#REF!</definedName>
    <definedName name="BExISSMVV57JAUB6CSGBMBFVNGWK" localSheetId="7" hidden="1">#REF!</definedName>
    <definedName name="BExISSMVV57JAUB6CSGBMBFVNGWK" localSheetId="8" hidden="1">#REF!</definedName>
    <definedName name="BExISSMVV57JAUB6CSGBMBFVNGWK" localSheetId="9" hidden="1">#REF!</definedName>
    <definedName name="BExISSMVV57JAUB6CSGBMBFVNGWK" localSheetId="10" hidden="1">#REF!</definedName>
    <definedName name="BExISSMVV57JAUB6CSGBMBFVNGWK" localSheetId="11" hidden="1">#REF!</definedName>
    <definedName name="BExISSMVV57JAUB6CSGBMBFVNGWK" localSheetId="12" hidden="1">#REF!</definedName>
    <definedName name="BExISSMVV57JAUB6CSGBMBFVNGWK" localSheetId="13" hidden="1">#REF!</definedName>
    <definedName name="BExISSMVV57JAUB6CSGBMBFVNGWK" localSheetId="17" hidden="1">#REF!</definedName>
    <definedName name="BExISSMVV57JAUB6CSGBMBFVNGWK" localSheetId="16" hidden="1">#REF!</definedName>
    <definedName name="BExISSMVV57JAUB6CSGBMBFVNGWK" hidden="1">#REF!</definedName>
    <definedName name="BExIT16AD4HCD0WQCCA72AKLQHK1" localSheetId="19" hidden="1">#REF!</definedName>
    <definedName name="BExIT16AD4HCD0WQCCA72AKLQHK1" localSheetId="27" hidden="1">#REF!</definedName>
    <definedName name="BExIT16AD4HCD0WQCCA72AKLQHK1" localSheetId="18" hidden="1">#REF!</definedName>
    <definedName name="BExIT16AD4HCD0WQCCA72AKLQHK1" localSheetId="30" hidden="1">#REF!</definedName>
    <definedName name="BExIT16AD4HCD0WQCCA72AKLQHK1" localSheetId="4" hidden="1">#REF!</definedName>
    <definedName name="BExIT16AD4HCD0WQCCA72AKLQHK1" localSheetId="14" hidden="1">#REF!</definedName>
    <definedName name="BExIT16AD4HCD0WQCCA72AKLQHK1" localSheetId="6" hidden="1">#REF!</definedName>
    <definedName name="BExIT16AD4HCD0WQCCA72AKLQHK1" localSheetId="7" hidden="1">#REF!</definedName>
    <definedName name="BExIT16AD4HCD0WQCCA72AKLQHK1" localSheetId="8" hidden="1">#REF!</definedName>
    <definedName name="BExIT16AD4HCD0WQCCA72AKLQHK1" localSheetId="9" hidden="1">#REF!</definedName>
    <definedName name="BExIT16AD4HCD0WQCCA72AKLQHK1" localSheetId="10" hidden="1">#REF!</definedName>
    <definedName name="BExIT16AD4HCD0WQCCA72AKLQHK1" localSheetId="11" hidden="1">#REF!</definedName>
    <definedName name="BExIT16AD4HCD0WQCCA72AKLQHK1" localSheetId="12" hidden="1">#REF!</definedName>
    <definedName name="BExIT16AD4HCD0WQCCA72AKLQHK1" localSheetId="13" hidden="1">#REF!</definedName>
    <definedName name="BExIT16AD4HCD0WQCCA72AKLQHK1" localSheetId="17" hidden="1">#REF!</definedName>
    <definedName name="BExIT16AD4HCD0WQCCA72AKLQHK1" localSheetId="16" hidden="1">#REF!</definedName>
    <definedName name="BExIT16AD4HCD0WQCCA72AKLQHK1" hidden="1">#REF!</definedName>
    <definedName name="BExIT1MK8TBAK3SNP36A8FKDQSOK" localSheetId="19" hidden="1">#REF!</definedName>
    <definedName name="BExIT1MK8TBAK3SNP36A8FKDQSOK" localSheetId="27" hidden="1">#REF!</definedName>
    <definedName name="BExIT1MK8TBAK3SNP36A8FKDQSOK" localSheetId="18" hidden="1">#REF!</definedName>
    <definedName name="BExIT1MK8TBAK3SNP36A8FKDQSOK" localSheetId="30" hidden="1">#REF!</definedName>
    <definedName name="BExIT1MK8TBAK3SNP36A8FKDQSOK" localSheetId="4" hidden="1">#REF!</definedName>
    <definedName name="BExIT1MK8TBAK3SNP36A8FKDQSOK" localSheetId="14" hidden="1">#REF!</definedName>
    <definedName name="BExIT1MK8TBAK3SNP36A8FKDQSOK" localSheetId="6" hidden="1">#REF!</definedName>
    <definedName name="BExIT1MK8TBAK3SNP36A8FKDQSOK" localSheetId="7" hidden="1">#REF!</definedName>
    <definedName name="BExIT1MK8TBAK3SNP36A8FKDQSOK" localSheetId="8" hidden="1">#REF!</definedName>
    <definedName name="BExIT1MK8TBAK3SNP36A8FKDQSOK" localSheetId="9" hidden="1">#REF!</definedName>
    <definedName name="BExIT1MK8TBAK3SNP36A8FKDQSOK" localSheetId="10" hidden="1">#REF!</definedName>
    <definedName name="BExIT1MK8TBAK3SNP36A8FKDQSOK" localSheetId="11" hidden="1">#REF!</definedName>
    <definedName name="BExIT1MK8TBAK3SNP36A8FKDQSOK" localSheetId="12" hidden="1">#REF!</definedName>
    <definedName name="BExIT1MK8TBAK3SNP36A8FKDQSOK" localSheetId="13" hidden="1">#REF!</definedName>
    <definedName name="BExIT1MK8TBAK3SNP36A8FKDQSOK" localSheetId="17" hidden="1">#REF!</definedName>
    <definedName name="BExIT1MK8TBAK3SNP36A8FKDQSOK" localSheetId="16" hidden="1">#REF!</definedName>
    <definedName name="BExIT1MK8TBAK3SNP36A8FKDQSOK" hidden="1">#REF!</definedName>
    <definedName name="BExIT9PPVL7XGGIZS7G6QI6L7H9U" localSheetId="19" hidden="1">#REF!</definedName>
    <definedName name="BExIT9PPVL7XGGIZS7G6QI6L7H9U" localSheetId="27" hidden="1">#REF!</definedName>
    <definedName name="BExIT9PPVL7XGGIZS7G6QI6L7H9U" localSheetId="18" hidden="1">#REF!</definedName>
    <definedName name="BExIT9PPVL7XGGIZS7G6QI6L7H9U" localSheetId="30" hidden="1">#REF!</definedName>
    <definedName name="BExIT9PPVL7XGGIZS7G6QI6L7H9U" localSheetId="4" hidden="1">#REF!</definedName>
    <definedName name="BExIT9PPVL7XGGIZS7G6QI6L7H9U" localSheetId="14" hidden="1">#REF!</definedName>
    <definedName name="BExIT9PPVL7XGGIZS7G6QI6L7H9U" localSheetId="6" hidden="1">#REF!</definedName>
    <definedName name="BExIT9PPVL7XGGIZS7G6QI6L7H9U" localSheetId="7" hidden="1">#REF!</definedName>
    <definedName name="BExIT9PPVL7XGGIZS7G6QI6L7H9U" localSheetId="8" hidden="1">#REF!</definedName>
    <definedName name="BExIT9PPVL7XGGIZS7G6QI6L7H9U" localSheetId="9" hidden="1">#REF!</definedName>
    <definedName name="BExIT9PPVL7XGGIZS7G6QI6L7H9U" localSheetId="10" hidden="1">#REF!</definedName>
    <definedName name="BExIT9PPVL7XGGIZS7G6QI6L7H9U" localSheetId="11" hidden="1">#REF!</definedName>
    <definedName name="BExIT9PPVL7XGGIZS7G6QI6L7H9U" localSheetId="12" hidden="1">#REF!</definedName>
    <definedName name="BExIT9PPVL7XGGIZS7G6QI6L7H9U" localSheetId="13" hidden="1">#REF!</definedName>
    <definedName name="BExIT9PPVL7XGGIZS7G6QI6L7H9U" localSheetId="17" hidden="1">#REF!</definedName>
    <definedName name="BExIT9PPVL7XGGIZS7G6QI6L7H9U" localSheetId="16" hidden="1">#REF!</definedName>
    <definedName name="BExIT9PPVL7XGGIZS7G6QI6L7H9U" hidden="1">#REF!</definedName>
    <definedName name="BExITBNYANV2S8KD56GOGCKW393R" localSheetId="19" hidden="1">#REF!</definedName>
    <definedName name="BExITBNYANV2S8KD56GOGCKW393R" localSheetId="27" hidden="1">#REF!</definedName>
    <definedName name="BExITBNYANV2S8KD56GOGCKW393R" localSheetId="18" hidden="1">#REF!</definedName>
    <definedName name="BExITBNYANV2S8KD56GOGCKW393R" localSheetId="30" hidden="1">#REF!</definedName>
    <definedName name="BExITBNYANV2S8KD56GOGCKW393R" localSheetId="4" hidden="1">#REF!</definedName>
    <definedName name="BExITBNYANV2S8KD56GOGCKW393R" localSheetId="14" hidden="1">#REF!</definedName>
    <definedName name="BExITBNYANV2S8KD56GOGCKW393R" localSheetId="6" hidden="1">#REF!</definedName>
    <definedName name="BExITBNYANV2S8KD56GOGCKW393R" localSheetId="7" hidden="1">#REF!</definedName>
    <definedName name="BExITBNYANV2S8KD56GOGCKW393R" localSheetId="8" hidden="1">#REF!</definedName>
    <definedName name="BExITBNYANV2S8KD56GOGCKW393R" localSheetId="9" hidden="1">#REF!</definedName>
    <definedName name="BExITBNYANV2S8KD56GOGCKW393R" localSheetId="10" hidden="1">#REF!</definedName>
    <definedName name="BExITBNYANV2S8KD56GOGCKW393R" localSheetId="11" hidden="1">#REF!</definedName>
    <definedName name="BExITBNYANV2S8KD56GOGCKW393R" localSheetId="12" hidden="1">#REF!</definedName>
    <definedName name="BExITBNYANV2S8KD56GOGCKW393R" localSheetId="13" hidden="1">#REF!</definedName>
    <definedName name="BExITBNYANV2S8KD56GOGCKW393R" localSheetId="17" hidden="1">#REF!</definedName>
    <definedName name="BExITBNYANV2S8KD56GOGCKW393R" localSheetId="16" hidden="1">#REF!</definedName>
    <definedName name="BExITBNYANV2S8KD56GOGCKW393R" hidden="1">#REF!</definedName>
    <definedName name="BExITGB4FVAV0LE88D7JMX7FBYXI" localSheetId="19" hidden="1">#REF!</definedName>
    <definedName name="BExITGB4FVAV0LE88D7JMX7FBYXI" localSheetId="27" hidden="1">#REF!</definedName>
    <definedName name="BExITGB4FVAV0LE88D7JMX7FBYXI" localSheetId="18" hidden="1">#REF!</definedName>
    <definedName name="BExITGB4FVAV0LE88D7JMX7FBYXI" localSheetId="30" hidden="1">#REF!</definedName>
    <definedName name="BExITGB4FVAV0LE88D7JMX7FBYXI" localSheetId="4" hidden="1">#REF!</definedName>
    <definedName name="BExITGB4FVAV0LE88D7JMX7FBYXI" localSheetId="14" hidden="1">#REF!</definedName>
    <definedName name="BExITGB4FVAV0LE88D7JMX7FBYXI" localSheetId="6" hidden="1">#REF!</definedName>
    <definedName name="BExITGB4FVAV0LE88D7JMX7FBYXI" localSheetId="7" hidden="1">#REF!</definedName>
    <definedName name="BExITGB4FVAV0LE88D7JMX7FBYXI" localSheetId="8" hidden="1">#REF!</definedName>
    <definedName name="BExITGB4FVAV0LE88D7JMX7FBYXI" localSheetId="9" hidden="1">#REF!</definedName>
    <definedName name="BExITGB4FVAV0LE88D7JMX7FBYXI" localSheetId="10" hidden="1">#REF!</definedName>
    <definedName name="BExITGB4FVAV0LE88D7JMX7FBYXI" localSheetId="11" hidden="1">#REF!</definedName>
    <definedName name="BExITGB4FVAV0LE88D7JMX7FBYXI" localSheetId="12" hidden="1">#REF!</definedName>
    <definedName name="BExITGB4FVAV0LE88D7JMX7FBYXI" localSheetId="13" hidden="1">#REF!</definedName>
    <definedName name="BExITGB4FVAV0LE88D7JMX7FBYXI" localSheetId="17" hidden="1">#REF!</definedName>
    <definedName name="BExITGB4FVAV0LE88D7JMX7FBYXI" localSheetId="16" hidden="1">#REF!</definedName>
    <definedName name="BExITGB4FVAV0LE88D7JMX7FBYXI" hidden="1">#REF!</definedName>
    <definedName name="BExITI3TQ14K842P38QF0PNWSWNO" localSheetId="19" hidden="1">#REF!</definedName>
    <definedName name="BExITI3TQ14K842P38QF0PNWSWNO" localSheetId="27" hidden="1">#REF!</definedName>
    <definedName name="BExITI3TQ14K842P38QF0PNWSWNO" localSheetId="18" hidden="1">#REF!</definedName>
    <definedName name="BExITI3TQ14K842P38QF0PNWSWNO" localSheetId="30" hidden="1">#REF!</definedName>
    <definedName name="BExITI3TQ14K842P38QF0PNWSWNO" localSheetId="4" hidden="1">#REF!</definedName>
    <definedName name="BExITI3TQ14K842P38QF0PNWSWNO" localSheetId="14" hidden="1">#REF!</definedName>
    <definedName name="BExITI3TQ14K842P38QF0PNWSWNO" localSheetId="6" hidden="1">#REF!</definedName>
    <definedName name="BExITI3TQ14K842P38QF0PNWSWNO" localSheetId="7" hidden="1">#REF!</definedName>
    <definedName name="BExITI3TQ14K842P38QF0PNWSWNO" localSheetId="8" hidden="1">#REF!</definedName>
    <definedName name="BExITI3TQ14K842P38QF0PNWSWNO" localSheetId="9" hidden="1">#REF!</definedName>
    <definedName name="BExITI3TQ14K842P38QF0PNWSWNO" localSheetId="10" hidden="1">#REF!</definedName>
    <definedName name="BExITI3TQ14K842P38QF0PNWSWNO" localSheetId="11" hidden="1">#REF!</definedName>
    <definedName name="BExITI3TQ14K842P38QF0PNWSWNO" localSheetId="12" hidden="1">#REF!</definedName>
    <definedName name="BExITI3TQ14K842P38QF0PNWSWNO" localSheetId="13" hidden="1">#REF!</definedName>
    <definedName name="BExITI3TQ14K842P38QF0PNWSWNO" localSheetId="17" hidden="1">#REF!</definedName>
    <definedName name="BExITI3TQ14K842P38QF0PNWSWNO" localSheetId="16" hidden="1">#REF!</definedName>
    <definedName name="BExITI3TQ14K842P38QF0PNWSWNO" hidden="1">#REF!</definedName>
    <definedName name="BExIU9OGER4TPMETACWUEP1UENK0" localSheetId="19" hidden="1">#REF!</definedName>
    <definedName name="BExIU9OGER4TPMETACWUEP1UENK0" localSheetId="27" hidden="1">#REF!</definedName>
    <definedName name="BExIU9OGER4TPMETACWUEP1UENK0" localSheetId="18" hidden="1">#REF!</definedName>
    <definedName name="BExIU9OGER4TPMETACWUEP1UENK0" localSheetId="30" hidden="1">#REF!</definedName>
    <definedName name="BExIU9OGER4TPMETACWUEP1UENK0" localSheetId="4" hidden="1">#REF!</definedName>
    <definedName name="BExIU9OGER4TPMETACWUEP1UENK0" localSheetId="14" hidden="1">#REF!</definedName>
    <definedName name="BExIU9OGER4TPMETACWUEP1UENK0" localSheetId="6" hidden="1">#REF!</definedName>
    <definedName name="BExIU9OGER4TPMETACWUEP1UENK0" localSheetId="7" hidden="1">#REF!</definedName>
    <definedName name="BExIU9OGER4TPMETACWUEP1UENK0" localSheetId="8" hidden="1">#REF!</definedName>
    <definedName name="BExIU9OGER4TPMETACWUEP1UENK0" localSheetId="9" hidden="1">#REF!</definedName>
    <definedName name="BExIU9OGER4TPMETACWUEP1UENK0" localSheetId="10" hidden="1">#REF!</definedName>
    <definedName name="BExIU9OGER4TPMETACWUEP1UENK0" localSheetId="11" hidden="1">#REF!</definedName>
    <definedName name="BExIU9OGER4TPMETACWUEP1UENK0" localSheetId="12" hidden="1">#REF!</definedName>
    <definedName name="BExIU9OGER4TPMETACWUEP1UENK0" localSheetId="13" hidden="1">#REF!</definedName>
    <definedName name="BExIU9OGER4TPMETACWUEP1UENK0" localSheetId="17" hidden="1">#REF!</definedName>
    <definedName name="BExIU9OGER4TPMETACWUEP1UENK0" localSheetId="16" hidden="1">#REF!</definedName>
    <definedName name="BExIU9OGER4TPMETACWUEP1UENK0" hidden="1">#REF!</definedName>
    <definedName name="BExIUD4OJGH65NFNQ4VMCE3R4J1X" localSheetId="19" hidden="1">#REF!</definedName>
    <definedName name="BExIUD4OJGH65NFNQ4VMCE3R4J1X" localSheetId="27" hidden="1">#REF!</definedName>
    <definedName name="BExIUD4OJGH65NFNQ4VMCE3R4J1X" localSheetId="18" hidden="1">#REF!</definedName>
    <definedName name="BExIUD4OJGH65NFNQ4VMCE3R4J1X" localSheetId="30" hidden="1">#REF!</definedName>
    <definedName name="BExIUD4OJGH65NFNQ4VMCE3R4J1X" localSheetId="4" hidden="1">#REF!</definedName>
    <definedName name="BExIUD4OJGH65NFNQ4VMCE3R4J1X" localSheetId="14" hidden="1">#REF!</definedName>
    <definedName name="BExIUD4OJGH65NFNQ4VMCE3R4J1X" localSheetId="6" hidden="1">#REF!</definedName>
    <definedName name="BExIUD4OJGH65NFNQ4VMCE3R4J1X" localSheetId="7" hidden="1">#REF!</definedName>
    <definedName name="BExIUD4OJGH65NFNQ4VMCE3R4J1X" localSheetId="8" hidden="1">#REF!</definedName>
    <definedName name="BExIUD4OJGH65NFNQ4VMCE3R4J1X" localSheetId="9" hidden="1">#REF!</definedName>
    <definedName name="BExIUD4OJGH65NFNQ4VMCE3R4J1X" localSheetId="10" hidden="1">#REF!</definedName>
    <definedName name="BExIUD4OJGH65NFNQ4VMCE3R4J1X" localSheetId="11" hidden="1">#REF!</definedName>
    <definedName name="BExIUD4OJGH65NFNQ4VMCE3R4J1X" localSheetId="12" hidden="1">#REF!</definedName>
    <definedName name="BExIUD4OJGH65NFNQ4VMCE3R4J1X" localSheetId="13" hidden="1">#REF!</definedName>
    <definedName name="BExIUD4OJGH65NFNQ4VMCE3R4J1X" localSheetId="17" hidden="1">#REF!</definedName>
    <definedName name="BExIUD4OJGH65NFNQ4VMCE3R4J1X" localSheetId="16" hidden="1">#REF!</definedName>
    <definedName name="BExIUD4OJGH65NFNQ4VMCE3R4J1X" hidden="1">#REF!</definedName>
    <definedName name="BExIUQM0XWNNW3MJD26EOVIT7FSU" localSheetId="19" hidden="1">#REF!</definedName>
    <definedName name="BExIUQM0XWNNW3MJD26EOVIT7FSU" localSheetId="27" hidden="1">#REF!</definedName>
    <definedName name="BExIUQM0XWNNW3MJD26EOVIT7FSU" localSheetId="18" hidden="1">#REF!</definedName>
    <definedName name="BExIUQM0XWNNW3MJD26EOVIT7FSU" localSheetId="30" hidden="1">#REF!</definedName>
    <definedName name="BExIUQM0XWNNW3MJD26EOVIT7FSU" localSheetId="4" hidden="1">#REF!</definedName>
    <definedName name="BExIUQM0XWNNW3MJD26EOVIT7FSU" localSheetId="14" hidden="1">#REF!</definedName>
    <definedName name="BExIUQM0XWNNW3MJD26EOVIT7FSU" localSheetId="6" hidden="1">#REF!</definedName>
    <definedName name="BExIUQM0XWNNW3MJD26EOVIT7FSU" localSheetId="7" hidden="1">#REF!</definedName>
    <definedName name="BExIUQM0XWNNW3MJD26EOVIT7FSU" localSheetId="8" hidden="1">#REF!</definedName>
    <definedName name="BExIUQM0XWNNW3MJD26EOVIT7FSU" localSheetId="9" hidden="1">#REF!</definedName>
    <definedName name="BExIUQM0XWNNW3MJD26EOVIT7FSU" localSheetId="10" hidden="1">#REF!</definedName>
    <definedName name="BExIUQM0XWNNW3MJD26EOVIT7FSU" localSheetId="11" hidden="1">#REF!</definedName>
    <definedName name="BExIUQM0XWNNW3MJD26EOVIT7FSU" localSheetId="12" hidden="1">#REF!</definedName>
    <definedName name="BExIUQM0XWNNW3MJD26EOVIT7FSU" localSheetId="13" hidden="1">#REF!</definedName>
    <definedName name="BExIUQM0XWNNW3MJD26EOVIT7FSU" localSheetId="17" hidden="1">#REF!</definedName>
    <definedName name="BExIUQM0XWNNW3MJD26EOVIT7FSU" localSheetId="16" hidden="1">#REF!</definedName>
    <definedName name="BExIUQM0XWNNW3MJD26EOVIT7FSU" hidden="1">#REF!</definedName>
    <definedName name="BExIUTB5OAAXYW0OFMP0PS40SPOB" localSheetId="19" hidden="1">#REF!</definedName>
    <definedName name="BExIUTB5OAAXYW0OFMP0PS40SPOB" localSheetId="27" hidden="1">#REF!</definedName>
    <definedName name="BExIUTB5OAAXYW0OFMP0PS40SPOB" localSheetId="18" hidden="1">#REF!</definedName>
    <definedName name="BExIUTB5OAAXYW0OFMP0PS40SPOB" localSheetId="30" hidden="1">#REF!</definedName>
    <definedName name="BExIUTB5OAAXYW0OFMP0PS40SPOB" localSheetId="4" hidden="1">#REF!</definedName>
    <definedName name="BExIUTB5OAAXYW0OFMP0PS40SPOB" localSheetId="14" hidden="1">#REF!</definedName>
    <definedName name="BExIUTB5OAAXYW0OFMP0PS40SPOB" localSheetId="6" hidden="1">#REF!</definedName>
    <definedName name="BExIUTB5OAAXYW0OFMP0PS40SPOB" localSheetId="7" hidden="1">#REF!</definedName>
    <definedName name="BExIUTB5OAAXYW0OFMP0PS40SPOB" localSheetId="8" hidden="1">#REF!</definedName>
    <definedName name="BExIUTB5OAAXYW0OFMP0PS40SPOB" localSheetId="9" hidden="1">#REF!</definedName>
    <definedName name="BExIUTB5OAAXYW0OFMP0PS40SPOB" localSheetId="10" hidden="1">#REF!</definedName>
    <definedName name="BExIUTB5OAAXYW0OFMP0PS40SPOB" localSheetId="11" hidden="1">#REF!</definedName>
    <definedName name="BExIUTB5OAAXYW0OFMP0PS40SPOB" localSheetId="12" hidden="1">#REF!</definedName>
    <definedName name="BExIUTB5OAAXYW0OFMP0PS40SPOB" localSheetId="13" hidden="1">#REF!</definedName>
    <definedName name="BExIUTB5OAAXYW0OFMP0PS40SPOB" localSheetId="17" hidden="1">#REF!</definedName>
    <definedName name="BExIUTB5OAAXYW0OFMP0PS40SPOB" localSheetId="16" hidden="1">#REF!</definedName>
    <definedName name="BExIUTB5OAAXYW0OFMP0PS40SPOB" hidden="1">#REF!</definedName>
    <definedName name="BExIUUT2MHIOV6R3WHA0DPM1KBKY" localSheetId="19" hidden="1">#REF!</definedName>
    <definedName name="BExIUUT2MHIOV6R3WHA0DPM1KBKY" localSheetId="27" hidden="1">#REF!</definedName>
    <definedName name="BExIUUT2MHIOV6R3WHA0DPM1KBKY" localSheetId="18" hidden="1">#REF!</definedName>
    <definedName name="BExIUUT2MHIOV6R3WHA0DPM1KBKY" localSheetId="30" hidden="1">#REF!</definedName>
    <definedName name="BExIUUT2MHIOV6R3WHA0DPM1KBKY" localSheetId="4" hidden="1">#REF!</definedName>
    <definedName name="BExIUUT2MHIOV6R3WHA0DPM1KBKY" localSheetId="14" hidden="1">#REF!</definedName>
    <definedName name="BExIUUT2MHIOV6R3WHA0DPM1KBKY" localSheetId="6" hidden="1">#REF!</definedName>
    <definedName name="BExIUUT2MHIOV6R3WHA0DPM1KBKY" localSheetId="7" hidden="1">#REF!</definedName>
    <definedName name="BExIUUT2MHIOV6R3WHA0DPM1KBKY" localSheetId="8" hidden="1">#REF!</definedName>
    <definedName name="BExIUUT2MHIOV6R3WHA0DPM1KBKY" localSheetId="9" hidden="1">#REF!</definedName>
    <definedName name="BExIUUT2MHIOV6R3WHA0DPM1KBKY" localSheetId="10" hidden="1">#REF!</definedName>
    <definedName name="BExIUUT2MHIOV6R3WHA0DPM1KBKY" localSheetId="11" hidden="1">#REF!</definedName>
    <definedName name="BExIUUT2MHIOV6R3WHA0DPM1KBKY" localSheetId="12" hidden="1">#REF!</definedName>
    <definedName name="BExIUUT2MHIOV6R3WHA0DPM1KBKY" localSheetId="13" hidden="1">#REF!</definedName>
    <definedName name="BExIUUT2MHIOV6R3WHA0DPM1KBKY" localSheetId="17" hidden="1">#REF!</definedName>
    <definedName name="BExIUUT2MHIOV6R3WHA0DPM1KBKY" localSheetId="16" hidden="1">#REF!</definedName>
    <definedName name="BExIUUT2MHIOV6R3WHA0DPM1KBKY" hidden="1">#REF!</definedName>
    <definedName name="BExIUYPDT1AM6MWGWQS646PIZIWC" localSheetId="19" hidden="1">#REF!</definedName>
    <definedName name="BExIUYPDT1AM6MWGWQS646PIZIWC" localSheetId="27" hidden="1">#REF!</definedName>
    <definedName name="BExIUYPDT1AM6MWGWQS646PIZIWC" localSheetId="18" hidden="1">#REF!</definedName>
    <definedName name="BExIUYPDT1AM6MWGWQS646PIZIWC" localSheetId="30" hidden="1">#REF!</definedName>
    <definedName name="BExIUYPDT1AM6MWGWQS646PIZIWC" localSheetId="4" hidden="1">#REF!</definedName>
    <definedName name="BExIUYPDT1AM6MWGWQS646PIZIWC" localSheetId="14" hidden="1">#REF!</definedName>
    <definedName name="BExIUYPDT1AM6MWGWQS646PIZIWC" localSheetId="6" hidden="1">#REF!</definedName>
    <definedName name="BExIUYPDT1AM6MWGWQS646PIZIWC" localSheetId="7" hidden="1">#REF!</definedName>
    <definedName name="BExIUYPDT1AM6MWGWQS646PIZIWC" localSheetId="8" hidden="1">#REF!</definedName>
    <definedName name="BExIUYPDT1AM6MWGWQS646PIZIWC" localSheetId="9" hidden="1">#REF!</definedName>
    <definedName name="BExIUYPDT1AM6MWGWQS646PIZIWC" localSheetId="10" hidden="1">#REF!</definedName>
    <definedName name="BExIUYPDT1AM6MWGWQS646PIZIWC" localSheetId="11" hidden="1">#REF!</definedName>
    <definedName name="BExIUYPDT1AM6MWGWQS646PIZIWC" localSheetId="12" hidden="1">#REF!</definedName>
    <definedName name="BExIUYPDT1AM6MWGWQS646PIZIWC" localSheetId="13" hidden="1">#REF!</definedName>
    <definedName name="BExIUYPDT1AM6MWGWQS646PIZIWC" localSheetId="17" hidden="1">#REF!</definedName>
    <definedName name="BExIUYPDT1AM6MWGWQS646PIZIWC" localSheetId="16" hidden="1">#REF!</definedName>
    <definedName name="BExIUYPDT1AM6MWGWQS646PIZIWC" hidden="1">#REF!</definedName>
    <definedName name="BExIV0I2O9F8D1UK1SI8AEYR6U0A" localSheetId="19" hidden="1">#REF!</definedName>
    <definedName name="BExIV0I2O9F8D1UK1SI8AEYR6U0A" localSheetId="27" hidden="1">#REF!</definedName>
    <definedName name="BExIV0I2O9F8D1UK1SI8AEYR6U0A" localSheetId="18" hidden="1">#REF!</definedName>
    <definedName name="BExIV0I2O9F8D1UK1SI8AEYR6U0A" localSheetId="30" hidden="1">#REF!</definedName>
    <definedName name="BExIV0I2O9F8D1UK1SI8AEYR6U0A" localSheetId="4" hidden="1">#REF!</definedName>
    <definedName name="BExIV0I2O9F8D1UK1SI8AEYR6U0A" localSheetId="14" hidden="1">#REF!</definedName>
    <definedName name="BExIV0I2O9F8D1UK1SI8AEYR6U0A" localSheetId="6" hidden="1">#REF!</definedName>
    <definedName name="BExIV0I2O9F8D1UK1SI8AEYR6U0A" localSheetId="7" hidden="1">#REF!</definedName>
    <definedName name="BExIV0I2O9F8D1UK1SI8AEYR6U0A" localSheetId="8" hidden="1">#REF!</definedName>
    <definedName name="BExIV0I2O9F8D1UK1SI8AEYR6U0A" localSheetId="9" hidden="1">#REF!</definedName>
    <definedName name="BExIV0I2O9F8D1UK1SI8AEYR6U0A" localSheetId="10" hidden="1">#REF!</definedName>
    <definedName name="BExIV0I2O9F8D1UK1SI8AEYR6U0A" localSheetId="11" hidden="1">#REF!</definedName>
    <definedName name="BExIV0I2O9F8D1UK1SI8AEYR6U0A" localSheetId="12" hidden="1">#REF!</definedName>
    <definedName name="BExIV0I2O9F8D1UK1SI8AEYR6U0A" localSheetId="13" hidden="1">#REF!</definedName>
    <definedName name="BExIV0I2O9F8D1UK1SI8AEYR6U0A" localSheetId="17" hidden="1">#REF!</definedName>
    <definedName name="BExIV0I2O9F8D1UK1SI8AEYR6U0A" localSheetId="16" hidden="1">#REF!</definedName>
    <definedName name="BExIV0I2O9F8D1UK1SI8AEYR6U0A" hidden="1">#REF!</definedName>
    <definedName name="BExIV2LM38XPLRTWT0R44TMQ59E5" localSheetId="19" hidden="1">#REF!</definedName>
    <definedName name="BExIV2LM38XPLRTWT0R44TMQ59E5" localSheetId="27" hidden="1">#REF!</definedName>
    <definedName name="BExIV2LM38XPLRTWT0R44TMQ59E5" localSheetId="18" hidden="1">#REF!</definedName>
    <definedName name="BExIV2LM38XPLRTWT0R44TMQ59E5" localSheetId="30" hidden="1">#REF!</definedName>
    <definedName name="BExIV2LM38XPLRTWT0R44TMQ59E5" localSheetId="4" hidden="1">#REF!</definedName>
    <definedName name="BExIV2LM38XPLRTWT0R44TMQ59E5" localSheetId="14" hidden="1">#REF!</definedName>
    <definedName name="BExIV2LM38XPLRTWT0R44TMQ59E5" localSheetId="6" hidden="1">#REF!</definedName>
    <definedName name="BExIV2LM38XPLRTWT0R44TMQ59E5" localSheetId="7" hidden="1">#REF!</definedName>
    <definedName name="BExIV2LM38XPLRTWT0R44TMQ59E5" localSheetId="8" hidden="1">#REF!</definedName>
    <definedName name="BExIV2LM38XPLRTWT0R44TMQ59E5" localSheetId="9" hidden="1">#REF!</definedName>
    <definedName name="BExIV2LM38XPLRTWT0R44TMQ59E5" localSheetId="10" hidden="1">#REF!</definedName>
    <definedName name="BExIV2LM38XPLRTWT0R44TMQ59E5" localSheetId="11" hidden="1">#REF!</definedName>
    <definedName name="BExIV2LM38XPLRTWT0R44TMQ59E5" localSheetId="12" hidden="1">#REF!</definedName>
    <definedName name="BExIV2LM38XPLRTWT0R44TMQ59E5" localSheetId="13" hidden="1">#REF!</definedName>
    <definedName name="BExIV2LM38XPLRTWT0R44TMQ59E5" localSheetId="17" hidden="1">#REF!</definedName>
    <definedName name="BExIV2LM38XPLRTWT0R44TMQ59E5" localSheetId="16" hidden="1">#REF!</definedName>
    <definedName name="BExIV2LM38XPLRTWT0R44TMQ59E5" hidden="1">#REF!</definedName>
    <definedName name="BExIV3HY4S0YRV1F7XEMF2YHAR2I" localSheetId="19" hidden="1">#REF!</definedName>
    <definedName name="BExIV3HY4S0YRV1F7XEMF2YHAR2I" localSheetId="27" hidden="1">#REF!</definedName>
    <definedName name="BExIV3HY4S0YRV1F7XEMF2YHAR2I" localSheetId="18" hidden="1">#REF!</definedName>
    <definedName name="BExIV3HY4S0YRV1F7XEMF2YHAR2I" localSheetId="30" hidden="1">#REF!</definedName>
    <definedName name="BExIV3HY4S0YRV1F7XEMF2YHAR2I" localSheetId="4" hidden="1">#REF!</definedName>
    <definedName name="BExIV3HY4S0YRV1F7XEMF2YHAR2I" localSheetId="14" hidden="1">#REF!</definedName>
    <definedName name="BExIV3HY4S0YRV1F7XEMF2YHAR2I" localSheetId="6" hidden="1">#REF!</definedName>
    <definedName name="BExIV3HY4S0YRV1F7XEMF2YHAR2I" localSheetId="7" hidden="1">#REF!</definedName>
    <definedName name="BExIV3HY4S0YRV1F7XEMF2YHAR2I" localSheetId="8" hidden="1">#REF!</definedName>
    <definedName name="BExIV3HY4S0YRV1F7XEMF2YHAR2I" localSheetId="9" hidden="1">#REF!</definedName>
    <definedName name="BExIV3HY4S0YRV1F7XEMF2YHAR2I" localSheetId="10" hidden="1">#REF!</definedName>
    <definedName name="BExIV3HY4S0YRV1F7XEMF2YHAR2I" localSheetId="11" hidden="1">#REF!</definedName>
    <definedName name="BExIV3HY4S0YRV1F7XEMF2YHAR2I" localSheetId="12" hidden="1">#REF!</definedName>
    <definedName name="BExIV3HY4S0YRV1F7XEMF2YHAR2I" localSheetId="13" hidden="1">#REF!</definedName>
    <definedName name="BExIV3HY4S0YRV1F7XEMF2YHAR2I" localSheetId="17" hidden="1">#REF!</definedName>
    <definedName name="BExIV3HY4S0YRV1F7XEMF2YHAR2I" localSheetId="16" hidden="1">#REF!</definedName>
    <definedName name="BExIV3HY4S0YRV1F7XEMF2YHAR2I" hidden="1">#REF!</definedName>
    <definedName name="BExIV6HUZFRIFLXW2SICKGTAH1PV" localSheetId="19" hidden="1">#REF!</definedName>
    <definedName name="BExIV6HUZFRIFLXW2SICKGTAH1PV" localSheetId="27" hidden="1">#REF!</definedName>
    <definedName name="BExIV6HUZFRIFLXW2SICKGTAH1PV" localSheetId="18" hidden="1">#REF!</definedName>
    <definedName name="BExIV6HUZFRIFLXW2SICKGTAH1PV" localSheetId="30" hidden="1">#REF!</definedName>
    <definedName name="BExIV6HUZFRIFLXW2SICKGTAH1PV" localSheetId="4" hidden="1">#REF!</definedName>
    <definedName name="BExIV6HUZFRIFLXW2SICKGTAH1PV" localSheetId="14" hidden="1">#REF!</definedName>
    <definedName name="BExIV6HUZFRIFLXW2SICKGTAH1PV" localSheetId="6" hidden="1">#REF!</definedName>
    <definedName name="BExIV6HUZFRIFLXW2SICKGTAH1PV" localSheetId="7" hidden="1">#REF!</definedName>
    <definedName name="BExIV6HUZFRIFLXW2SICKGTAH1PV" localSheetId="8" hidden="1">#REF!</definedName>
    <definedName name="BExIV6HUZFRIFLXW2SICKGTAH1PV" localSheetId="9" hidden="1">#REF!</definedName>
    <definedName name="BExIV6HUZFRIFLXW2SICKGTAH1PV" localSheetId="10" hidden="1">#REF!</definedName>
    <definedName name="BExIV6HUZFRIFLXW2SICKGTAH1PV" localSheetId="11" hidden="1">#REF!</definedName>
    <definedName name="BExIV6HUZFRIFLXW2SICKGTAH1PV" localSheetId="12" hidden="1">#REF!</definedName>
    <definedName name="BExIV6HUZFRIFLXW2SICKGTAH1PV" localSheetId="13" hidden="1">#REF!</definedName>
    <definedName name="BExIV6HUZFRIFLXW2SICKGTAH1PV" localSheetId="17" hidden="1">#REF!</definedName>
    <definedName name="BExIV6HUZFRIFLXW2SICKGTAH1PV" localSheetId="16" hidden="1">#REF!</definedName>
    <definedName name="BExIV6HUZFRIFLXW2SICKGTAH1PV" hidden="1">#REF!</definedName>
    <definedName name="BExIVCXWL6H5LD9DHDIA4F5U9TQL" localSheetId="19" hidden="1">#REF!</definedName>
    <definedName name="BExIVCXWL6H5LD9DHDIA4F5U9TQL" localSheetId="27" hidden="1">#REF!</definedName>
    <definedName name="BExIVCXWL6H5LD9DHDIA4F5U9TQL" localSheetId="18" hidden="1">#REF!</definedName>
    <definedName name="BExIVCXWL6H5LD9DHDIA4F5U9TQL" localSheetId="30" hidden="1">#REF!</definedName>
    <definedName name="BExIVCXWL6H5LD9DHDIA4F5U9TQL" localSheetId="4" hidden="1">#REF!</definedName>
    <definedName name="BExIVCXWL6H5LD9DHDIA4F5U9TQL" localSheetId="14" hidden="1">#REF!</definedName>
    <definedName name="BExIVCXWL6H5LD9DHDIA4F5U9TQL" localSheetId="6" hidden="1">#REF!</definedName>
    <definedName name="BExIVCXWL6H5LD9DHDIA4F5U9TQL" localSheetId="7" hidden="1">#REF!</definedName>
    <definedName name="BExIVCXWL6H5LD9DHDIA4F5U9TQL" localSheetId="8" hidden="1">#REF!</definedName>
    <definedName name="BExIVCXWL6H5LD9DHDIA4F5U9TQL" localSheetId="9" hidden="1">#REF!</definedName>
    <definedName name="BExIVCXWL6H5LD9DHDIA4F5U9TQL" localSheetId="10" hidden="1">#REF!</definedName>
    <definedName name="BExIVCXWL6H5LD9DHDIA4F5U9TQL" localSheetId="11" hidden="1">#REF!</definedName>
    <definedName name="BExIVCXWL6H5LD9DHDIA4F5U9TQL" localSheetId="12" hidden="1">#REF!</definedName>
    <definedName name="BExIVCXWL6H5LD9DHDIA4F5U9TQL" localSheetId="13" hidden="1">#REF!</definedName>
    <definedName name="BExIVCXWL6H5LD9DHDIA4F5U9TQL" localSheetId="17" hidden="1">#REF!</definedName>
    <definedName name="BExIVCXWL6H5LD9DHDIA4F5U9TQL" localSheetId="16" hidden="1">#REF!</definedName>
    <definedName name="BExIVCXWL6H5LD9DHDIA4F5U9TQL" hidden="1">#REF!</definedName>
    <definedName name="BExIVEVYJ7KL8QNR5ZTOSD11I5A6" localSheetId="19" hidden="1">#REF!</definedName>
    <definedName name="BExIVEVYJ7KL8QNR5ZTOSD11I5A6" localSheetId="27" hidden="1">#REF!</definedName>
    <definedName name="BExIVEVYJ7KL8QNR5ZTOSD11I5A6" localSheetId="18" hidden="1">#REF!</definedName>
    <definedName name="BExIVEVYJ7KL8QNR5ZTOSD11I5A6" localSheetId="30" hidden="1">#REF!</definedName>
    <definedName name="BExIVEVYJ7KL8QNR5ZTOSD11I5A6" localSheetId="4" hidden="1">#REF!</definedName>
    <definedName name="BExIVEVYJ7KL8QNR5ZTOSD11I5A6" localSheetId="14" hidden="1">#REF!</definedName>
    <definedName name="BExIVEVYJ7KL8QNR5ZTOSD11I5A6" localSheetId="6" hidden="1">#REF!</definedName>
    <definedName name="BExIVEVYJ7KL8QNR5ZTOSD11I5A6" localSheetId="7" hidden="1">#REF!</definedName>
    <definedName name="BExIVEVYJ7KL8QNR5ZTOSD11I5A6" localSheetId="8" hidden="1">#REF!</definedName>
    <definedName name="BExIVEVYJ7KL8QNR5ZTOSD11I5A6" localSheetId="9" hidden="1">#REF!</definedName>
    <definedName name="BExIVEVYJ7KL8QNR5ZTOSD11I5A6" localSheetId="10" hidden="1">#REF!</definedName>
    <definedName name="BExIVEVYJ7KL8QNR5ZTOSD11I5A6" localSheetId="11" hidden="1">#REF!</definedName>
    <definedName name="BExIVEVYJ7KL8QNR5ZTOSD11I5A6" localSheetId="12" hidden="1">#REF!</definedName>
    <definedName name="BExIVEVYJ7KL8QNR5ZTOSD11I5A6" localSheetId="13" hidden="1">#REF!</definedName>
    <definedName name="BExIVEVYJ7KL8QNR5ZTOSD11I5A6" localSheetId="17" hidden="1">#REF!</definedName>
    <definedName name="BExIVEVYJ7KL8QNR5ZTOSD11I5A6" localSheetId="16" hidden="1">#REF!</definedName>
    <definedName name="BExIVEVYJ7KL8QNR5ZTOSD11I5A6" hidden="1">#REF!</definedName>
    <definedName name="BExIVJ30S9U8MA1TUBRND8DGF96D" localSheetId="19" hidden="1">#REF!</definedName>
    <definedName name="BExIVJ30S9U8MA1TUBRND8DGF96D" localSheetId="27" hidden="1">#REF!</definedName>
    <definedName name="BExIVJ30S9U8MA1TUBRND8DGF96D" localSheetId="18" hidden="1">#REF!</definedName>
    <definedName name="BExIVJ30S9U8MA1TUBRND8DGF96D" localSheetId="30" hidden="1">#REF!</definedName>
    <definedName name="BExIVJ30S9U8MA1TUBRND8DGF96D" localSheetId="4" hidden="1">#REF!</definedName>
    <definedName name="BExIVJ30S9U8MA1TUBRND8DGF96D" localSheetId="14" hidden="1">#REF!</definedName>
    <definedName name="BExIVJ30S9U8MA1TUBRND8DGF96D" localSheetId="6" hidden="1">#REF!</definedName>
    <definedName name="BExIVJ30S9U8MA1TUBRND8DGF96D" localSheetId="7" hidden="1">#REF!</definedName>
    <definedName name="BExIVJ30S9U8MA1TUBRND8DGF96D" localSheetId="8" hidden="1">#REF!</definedName>
    <definedName name="BExIVJ30S9U8MA1TUBRND8DGF96D" localSheetId="9" hidden="1">#REF!</definedName>
    <definedName name="BExIVJ30S9U8MA1TUBRND8DGF96D" localSheetId="10" hidden="1">#REF!</definedName>
    <definedName name="BExIVJ30S9U8MA1TUBRND8DGF96D" localSheetId="11" hidden="1">#REF!</definedName>
    <definedName name="BExIVJ30S9U8MA1TUBRND8DGF96D" localSheetId="12" hidden="1">#REF!</definedName>
    <definedName name="BExIVJ30S9U8MA1TUBRND8DGF96D" localSheetId="13" hidden="1">#REF!</definedName>
    <definedName name="BExIVJ30S9U8MA1TUBRND8DGF96D" localSheetId="17" hidden="1">#REF!</definedName>
    <definedName name="BExIVJ30S9U8MA1TUBRND8DGF96D" localSheetId="16" hidden="1">#REF!</definedName>
    <definedName name="BExIVJ30S9U8MA1TUBRND8DGF96D" hidden="1">#REF!</definedName>
    <definedName name="BExIVMOIPSEWSIHIDDLOXESQ28A0" localSheetId="19" hidden="1">#REF!</definedName>
    <definedName name="BExIVMOIPSEWSIHIDDLOXESQ28A0" localSheetId="27" hidden="1">#REF!</definedName>
    <definedName name="BExIVMOIPSEWSIHIDDLOXESQ28A0" localSheetId="18" hidden="1">#REF!</definedName>
    <definedName name="BExIVMOIPSEWSIHIDDLOXESQ28A0" localSheetId="30" hidden="1">#REF!</definedName>
    <definedName name="BExIVMOIPSEWSIHIDDLOXESQ28A0" localSheetId="4" hidden="1">#REF!</definedName>
    <definedName name="BExIVMOIPSEWSIHIDDLOXESQ28A0" localSheetId="14" hidden="1">#REF!</definedName>
    <definedName name="BExIVMOIPSEWSIHIDDLOXESQ28A0" localSheetId="6" hidden="1">#REF!</definedName>
    <definedName name="BExIVMOIPSEWSIHIDDLOXESQ28A0" localSheetId="7" hidden="1">#REF!</definedName>
    <definedName name="BExIVMOIPSEWSIHIDDLOXESQ28A0" localSheetId="8" hidden="1">#REF!</definedName>
    <definedName name="BExIVMOIPSEWSIHIDDLOXESQ28A0" localSheetId="9" hidden="1">#REF!</definedName>
    <definedName name="BExIVMOIPSEWSIHIDDLOXESQ28A0" localSheetId="10" hidden="1">#REF!</definedName>
    <definedName name="BExIVMOIPSEWSIHIDDLOXESQ28A0" localSheetId="11" hidden="1">#REF!</definedName>
    <definedName name="BExIVMOIPSEWSIHIDDLOXESQ28A0" localSheetId="12" hidden="1">#REF!</definedName>
    <definedName name="BExIVMOIPSEWSIHIDDLOXESQ28A0" localSheetId="13" hidden="1">#REF!</definedName>
    <definedName name="BExIVMOIPSEWSIHIDDLOXESQ28A0" localSheetId="17" hidden="1">#REF!</definedName>
    <definedName name="BExIVMOIPSEWSIHIDDLOXESQ28A0" localSheetId="16" hidden="1">#REF!</definedName>
    <definedName name="BExIVMOIPSEWSIHIDDLOXESQ28A0" hidden="1">#REF!</definedName>
    <definedName name="BExIVNVNJX9BYDLC88NG09YF5XQ6" localSheetId="19" hidden="1">#REF!</definedName>
    <definedName name="BExIVNVNJX9BYDLC88NG09YF5XQ6" localSheetId="27" hidden="1">#REF!</definedName>
    <definedName name="BExIVNVNJX9BYDLC88NG09YF5XQ6" localSheetId="18" hidden="1">#REF!</definedName>
    <definedName name="BExIVNVNJX9BYDLC88NG09YF5XQ6" localSheetId="30" hidden="1">#REF!</definedName>
    <definedName name="BExIVNVNJX9BYDLC88NG09YF5XQ6" localSheetId="4" hidden="1">#REF!</definedName>
    <definedName name="BExIVNVNJX9BYDLC88NG09YF5XQ6" localSheetId="14" hidden="1">#REF!</definedName>
    <definedName name="BExIVNVNJX9BYDLC88NG09YF5XQ6" localSheetId="6" hidden="1">#REF!</definedName>
    <definedName name="BExIVNVNJX9BYDLC88NG09YF5XQ6" localSheetId="7" hidden="1">#REF!</definedName>
    <definedName name="BExIVNVNJX9BYDLC88NG09YF5XQ6" localSheetId="8" hidden="1">#REF!</definedName>
    <definedName name="BExIVNVNJX9BYDLC88NG09YF5XQ6" localSheetId="9" hidden="1">#REF!</definedName>
    <definedName name="BExIVNVNJX9BYDLC88NG09YF5XQ6" localSheetId="10" hidden="1">#REF!</definedName>
    <definedName name="BExIVNVNJX9BYDLC88NG09YF5XQ6" localSheetId="11" hidden="1">#REF!</definedName>
    <definedName name="BExIVNVNJX9BYDLC88NG09YF5XQ6" localSheetId="12" hidden="1">#REF!</definedName>
    <definedName name="BExIVNVNJX9BYDLC88NG09YF5XQ6" localSheetId="13" hidden="1">#REF!</definedName>
    <definedName name="BExIVNVNJX9BYDLC88NG09YF5XQ6" localSheetId="17" hidden="1">#REF!</definedName>
    <definedName name="BExIVNVNJX9BYDLC88NG09YF5XQ6" localSheetId="16" hidden="1">#REF!</definedName>
    <definedName name="BExIVNVNJX9BYDLC88NG09YF5XQ6" hidden="1">#REF!</definedName>
    <definedName name="BExIVQVKLMGSRYT1LFZH0KUIA4OR" localSheetId="19" hidden="1">#REF!</definedName>
    <definedName name="BExIVQVKLMGSRYT1LFZH0KUIA4OR" localSheetId="27" hidden="1">#REF!</definedName>
    <definedName name="BExIVQVKLMGSRYT1LFZH0KUIA4OR" localSheetId="18" hidden="1">#REF!</definedName>
    <definedName name="BExIVQVKLMGSRYT1LFZH0KUIA4OR" localSheetId="30" hidden="1">#REF!</definedName>
    <definedName name="BExIVQVKLMGSRYT1LFZH0KUIA4OR" localSheetId="4" hidden="1">#REF!</definedName>
    <definedName name="BExIVQVKLMGSRYT1LFZH0KUIA4OR" localSheetId="14" hidden="1">#REF!</definedName>
    <definedName name="BExIVQVKLMGSRYT1LFZH0KUIA4OR" localSheetId="6" hidden="1">#REF!</definedName>
    <definedName name="BExIVQVKLMGSRYT1LFZH0KUIA4OR" localSheetId="7" hidden="1">#REF!</definedName>
    <definedName name="BExIVQVKLMGSRYT1LFZH0KUIA4OR" localSheetId="8" hidden="1">#REF!</definedName>
    <definedName name="BExIVQVKLMGSRYT1LFZH0KUIA4OR" localSheetId="9" hidden="1">#REF!</definedName>
    <definedName name="BExIVQVKLMGSRYT1LFZH0KUIA4OR" localSheetId="10" hidden="1">#REF!</definedName>
    <definedName name="BExIVQVKLMGSRYT1LFZH0KUIA4OR" localSheetId="11" hidden="1">#REF!</definedName>
    <definedName name="BExIVQVKLMGSRYT1LFZH0KUIA4OR" localSheetId="12" hidden="1">#REF!</definedName>
    <definedName name="BExIVQVKLMGSRYT1LFZH0KUIA4OR" localSheetId="13" hidden="1">#REF!</definedName>
    <definedName name="BExIVQVKLMGSRYT1LFZH0KUIA4OR" localSheetId="17" hidden="1">#REF!</definedName>
    <definedName name="BExIVQVKLMGSRYT1LFZH0KUIA4OR" localSheetId="16" hidden="1">#REF!</definedName>
    <definedName name="BExIVQVKLMGSRYT1LFZH0KUIA4OR" hidden="1">#REF!</definedName>
    <definedName name="BExIVYTFI35KNR2XSA6N8OJYUTUR" localSheetId="19" hidden="1">#REF!</definedName>
    <definedName name="BExIVYTFI35KNR2XSA6N8OJYUTUR" localSheetId="27" hidden="1">#REF!</definedName>
    <definedName name="BExIVYTFI35KNR2XSA6N8OJYUTUR" localSheetId="18" hidden="1">#REF!</definedName>
    <definedName name="BExIVYTFI35KNR2XSA6N8OJYUTUR" localSheetId="30" hidden="1">#REF!</definedName>
    <definedName name="BExIVYTFI35KNR2XSA6N8OJYUTUR" localSheetId="4" hidden="1">#REF!</definedName>
    <definedName name="BExIVYTFI35KNR2XSA6N8OJYUTUR" localSheetId="14" hidden="1">#REF!</definedName>
    <definedName name="BExIVYTFI35KNR2XSA6N8OJYUTUR" localSheetId="6" hidden="1">#REF!</definedName>
    <definedName name="BExIVYTFI35KNR2XSA6N8OJYUTUR" localSheetId="7" hidden="1">#REF!</definedName>
    <definedName name="BExIVYTFI35KNR2XSA6N8OJYUTUR" localSheetId="8" hidden="1">#REF!</definedName>
    <definedName name="BExIVYTFI35KNR2XSA6N8OJYUTUR" localSheetId="9" hidden="1">#REF!</definedName>
    <definedName name="BExIVYTFI35KNR2XSA6N8OJYUTUR" localSheetId="10" hidden="1">#REF!</definedName>
    <definedName name="BExIVYTFI35KNR2XSA6N8OJYUTUR" localSheetId="11" hidden="1">#REF!</definedName>
    <definedName name="BExIVYTFI35KNR2XSA6N8OJYUTUR" localSheetId="12" hidden="1">#REF!</definedName>
    <definedName name="BExIVYTFI35KNR2XSA6N8OJYUTUR" localSheetId="13" hidden="1">#REF!</definedName>
    <definedName name="BExIVYTFI35KNR2XSA6N8OJYUTUR" localSheetId="17" hidden="1">#REF!</definedName>
    <definedName name="BExIVYTFI35KNR2XSA6N8OJYUTUR" localSheetId="16" hidden="1">#REF!</definedName>
    <definedName name="BExIVYTFI35KNR2XSA6N8OJYUTUR" hidden="1">#REF!</definedName>
    <definedName name="BExIVZF05SNB8DE7VLQOFG9S41HS" localSheetId="19" hidden="1">#REF!</definedName>
    <definedName name="BExIVZF05SNB8DE7VLQOFG9S41HS" localSheetId="27" hidden="1">#REF!</definedName>
    <definedName name="BExIVZF05SNB8DE7VLQOFG9S41HS" localSheetId="18" hidden="1">#REF!</definedName>
    <definedName name="BExIVZF05SNB8DE7VLQOFG9S41HS" localSheetId="30" hidden="1">#REF!</definedName>
    <definedName name="BExIVZF05SNB8DE7VLQOFG9S41HS" localSheetId="4" hidden="1">#REF!</definedName>
    <definedName name="BExIVZF05SNB8DE7VLQOFG9S41HS" localSheetId="14" hidden="1">#REF!</definedName>
    <definedName name="BExIVZF05SNB8DE7VLQOFG9S41HS" localSheetId="6" hidden="1">#REF!</definedName>
    <definedName name="BExIVZF05SNB8DE7VLQOFG9S41HS" localSheetId="7" hidden="1">#REF!</definedName>
    <definedName name="BExIVZF05SNB8DE7VLQOFG9S41HS" localSheetId="8" hidden="1">#REF!</definedName>
    <definedName name="BExIVZF05SNB8DE7VLQOFG9S41HS" localSheetId="9" hidden="1">#REF!</definedName>
    <definedName name="BExIVZF05SNB8DE7VLQOFG9S41HS" localSheetId="10" hidden="1">#REF!</definedName>
    <definedName name="BExIVZF05SNB8DE7VLQOFG9S41HS" localSheetId="11" hidden="1">#REF!</definedName>
    <definedName name="BExIVZF05SNB8DE7VLQOFG9S41HS" localSheetId="12" hidden="1">#REF!</definedName>
    <definedName name="BExIVZF05SNB8DE7VLQOFG9S41HS" localSheetId="13" hidden="1">#REF!</definedName>
    <definedName name="BExIVZF05SNB8DE7VLQOFG9S41HS" localSheetId="17" hidden="1">#REF!</definedName>
    <definedName name="BExIVZF05SNB8DE7VLQOFG9S41HS" localSheetId="16" hidden="1">#REF!</definedName>
    <definedName name="BExIVZF05SNB8DE7VLQOFG9S41HS" hidden="1">#REF!</definedName>
    <definedName name="BExIWB3SY3WRIVIOF988DNNODBOA" localSheetId="19" hidden="1">#REF!</definedName>
    <definedName name="BExIWB3SY3WRIVIOF988DNNODBOA" localSheetId="27" hidden="1">#REF!</definedName>
    <definedName name="BExIWB3SY3WRIVIOF988DNNODBOA" localSheetId="18" hidden="1">#REF!</definedName>
    <definedName name="BExIWB3SY3WRIVIOF988DNNODBOA" localSheetId="30" hidden="1">#REF!</definedName>
    <definedName name="BExIWB3SY3WRIVIOF988DNNODBOA" localSheetId="4" hidden="1">#REF!</definedName>
    <definedName name="BExIWB3SY3WRIVIOF988DNNODBOA" localSheetId="14" hidden="1">#REF!</definedName>
    <definedName name="BExIWB3SY3WRIVIOF988DNNODBOA" localSheetId="6" hidden="1">#REF!</definedName>
    <definedName name="BExIWB3SY3WRIVIOF988DNNODBOA" localSheetId="7" hidden="1">#REF!</definedName>
    <definedName name="BExIWB3SY3WRIVIOF988DNNODBOA" localSheetId="8" hidden="1">#REF!</definedName>
    <definedName name="BExIWB3SY3WRIVIOF988DNNODBOA" localSheetId="9" hidden="1">#REF!</definedName>
    <definedName name="BExIWB3SY3WRIVIOF988DNNODBOA" localSheetId="10" hidden="1">#REF!</definedName>
    <definedName name="BExIWB3SY3WRIVIOF988DNNODBOA" localSheetId="11" hidden="1">#REF!</definedName>
    <definedName name="BExIWB3SY3WRIVIOF988DNNODBOA" localSheetId="12" hidden="1">#REF!</definedName>
    <definedName name="BExIWB3SY3WRIVIOF988DNNODBOA" localSheetId="13" hidden="1">#REF!</definedName>
    <definedName name="BExIWB3SY3WRIVIOF988DNNODBOA" localSheetId="17" hidden="1">#REF!</definedName>
    <definedName name="BExIWB3SY3WRIVIOF988DNNODBOA" localSheetId="16" hidden="1">#REF!</definedName>
    <definedName name="BExIWB3SY3WRIVIOF988DNNODBOA" hidden="1">#REF!</definedName>
    <definedName name="BExIWB99CG0H52LRD6QWPN4L6DV2" localSheetId="19" hidden="1">#REF!</definedName>
    <definedName name="BExIWB99CG0H52LRD6QWPN4L6DV2" localSheetId="27" hidden="1">#REF!</definedName>
    <definedName name="BExIWB99CG0H52LRD6QWPN4L6DV2" localSheetId="18" hidden="1">#REF!</definedName>
    <definedName name="BExIWB99CG0H52LRD6QWPN4L6DV2" localSheetId="30" hidden="1">#REF!</definedName>
    <definedName name="BExIWB99CG0H52LRD6QWPN4L6DV2" localSheetId="4" hidden="1">#REF!</definedName>
    <definedName name="BExIWB99CG0H52LRD6QWPN4L6DV2" localSheetId="14" hidden="1">#REF!</definedName>
    <definedName name="BExIWB99CG0H52LRD6QWPN4L6DV2" localSheetId="6" hidden="1">#REF!</definedName>
    <definedName name="BExIWB99CG0H52LRD6QWPN4L6DV2" localSheetId="7" hidden="1">#REF!</definedName>
    <definedName name="BExIWB99CG0H52LRD6QWPN4L6DV2" localSheetId="8" hidden="1">#REF!</definedName>
    <definedName name="BExIWB99CG0H52LRD6QWPN4L6DV2" localSheetId="9" hidden="1">#REF!</definedName>
    <definedName name="BExIWB99CG0H52LRD6QWPN4L6DV2" localSheetId="10" hidden="1">#REF!</definedName>
    <definedName name="BExIWB99CG0H52LRD6QWPN4L6DV2" localSheetId="11" hidden="1">#REF!</definedName>
    <definedName name="BExIWB99CG0H52LRD6QWPN4L6DV2" localSheetId="12" hidden="1">#REF!</definedName>
    <definedName name="BExIWB99CG0H52LRD6QWPN4L6DV2" localSheetId="13" hidden="1">#REF!</definedName>
    <definedName name="BExIWB99CG0H52LRD6QWPN4L6DV2" localSheetId="17" hidden="1">#REF!</definedName>
    <definedName name="BExIWB99CG0H52LRD6QWPN4L6DV2" localSheetId="16" hidden="1">#REF!</definedName>
    <definedName name="BExIWB99CG0H52LRD6QWPN4L6DV2" hidden="1">#REF!</definedName>
    <definedName name="BExIWG1W7XP9DFYYSZAIOSHM0QLQ" localSheetId="19" hidden="1">#REF!</definedName>
    <definedName name="BExIWG1W7XP9DFYYSZAIOSHM0QLQ" localSheetId="27" hidden="1">#REF!</definedName>
    <definedName name="BExIWG1W7XP9DFYYSZAIOSHM0QLQ" localSheetId="18" hidden="1">#REF!</definedName>
    <definedName name="BExIWG1W7XP9DFYYSZAIOSHM0QLQ" localSheetId="30" hidden="1">#REF!</definedName>
    <definedName name="BExIWG1W7XP9DFYYSZAIOSHM0QLQ" localSheetId="4" hidden="1">#REF!</definedName>
    <definedName name="BExIWG1W7XP9DFYYSZAIOSHM0QLQ" localSheetId="14" hidden="1">#REF!</definedName>
    <definedName name="BExIWG1W7XP9DFYYSZAIOSHM0QLQ" localSheetId="6" hidden="1">#REF!</definedName>
    <definedName name="BExIWG1W7XP9DFYYSZAIOSHM0QLQ" localSheetId="7" hidden="1">#REF!</definedName>
    <definedName name="BExIWG1W7XP9DFYYSZAIOSHM0QLQ" localSheetId="8" hidden="1">#REF!</definedName>
    <definedName name="BExIWG1W7XP9DFYYSZAIOSHM0QLQ" localSheetId="9" hidden="1">#REF!</definedName>
    <definedName name="BExIWG1W7XP9DFYYSZAIOSHM0QLQ" localSheetId="10" hidden="1">#REF!</definedName>
    <definedName name="BExIWG1W7XP9DFYYSZAIOSHM0QLQ" localSheetId="11" hidden="1">#REF!</definedName>
    <definedName name="BExIWG1W7XP9DFYYSZAIOSHM0QLQ" localSheetId="12" hidden="1">#REF!</definedName>
    <definedName name="BExIWG1W7XP9DFYYSZAIOSHM0QLQ" localSheetId="13" hidden="1">#REF!</definedName>
    <definedName name="BExIWG1W7XP9DFYYSZAIOSHM0QLQ" localSheetId="17" hidden="1">#REF!</definedName>
    <definedName name="BExIWG1W7XP9DFYYSZAIOSHM0QLQ" localSheetId="16" hidden="1">#REF!</definedName>
    <definedName name="BExIWG1W7XP9DFYYSZAIOSHM0QLQ" hidden="1">#REF!</definedName>
    <definedName name="BExIWH3KUK94B7833DD4TB0Y6KP9" localSheetId="19" hidden="1">#REF!</definedName>
    <definedName name="BExIWH3KUK94B7833DD4TB0Y6KP9" localSheetId="27" hidden="1">#REF!</definedName>
    <definedName name="BExIWH3KUK94B7833DD4TB0Y6KP9" localSheetId="18" hidden="1">#REF!</definedName>
    <definedName name="BExIWH3KUK94B7833DD4TB0Y6KP9" localSheetId="30" hidden="1">#REF!</definedName>
    <definedName name="BExIWH3KUK94B7833DD4TB0Y6KP9" localSheetId="4" hidden="1">#REF!</definedName>
    <definedName name="BExIWH3KUK94B7833DD4TB0Y6KP9" localSheetId="14" hidden="1">#REF!</definedName>
    <definedName name="BExIWH3KUK94B7833DD4TB0Y6KP9" localSheetId="6" hidden="1">#REF!</definedName>
    <definedName name="BExIWH3KUK94B7833DD4TB0Y6KP9" localSheetId="7" hidden="1">#REF!</definedName>
    <definedName name="BExIWH3KUK94B7833DD4TB0Y6KP9" localSheetId="8" hidden="1">#REF!</definedName>
    <definedName name="BExIWH3KUK94B7833DD4TB0Y6KP9" localSheetId="9" hidden="1">#REF!</definedName>
    <definedName name="BExIWH3KUK94B7833DD4TB0Y6KP9" localSheetId="10" hidden="1">#REF!</definedName>
    <definedName name="BExIWH3KUK94B7833DD4TB0Y6KP9" localSheetId="11" hidden="1">#REF!</definedName>
    <definedName name="BExIWH3KUK94B7833DD4TB0Y6KP9" localSheetId="12" hidden="1">#REF!</definedName>
    <definedName name="BExIWH3KUK94B7833DD4TB0Y6KP9" localSheetId="13" hidden="1">#REF!</definedName>
    <definedName name="BExIWH3KUK94B7833DD4TB0Y6KP9" localSheetId="17" hidden="1">#REF!</definedName>
    <definedName name="BExIWH3KUK94B7833DD4TB0Y6KP9" localSheetId="16" hidden="1">#REF!</definedName>
    <definedName name="BExIWH3KUK94B7833DD4TB0Y6KP9" hidden="1">#REF!</definedName>
    <definedName name="BExIWHZXYAALPLS8CSHZHJ82LBOH" localSheetId="19" hidden="1">#REF!</definedName>
    <definedName name="BExIWHZXYAALPLS8CSHZHJ82LBOH" localSheetId="27" hidden="1">#REF!</definedName>
    <definedName name="BExIWHZXYAALPLS8CSHZHJ82LBOH" localSheetId="18" hidden="1">#REF!</definedName>
    <definedName name="BExIWHZXYAALPLS8CSHZHJ82LBOH" localSheetId="30" hidden="1">#REF!</definedName>
    <definedName name="BExIWHZXYAALPLS8CSHZHJ82LBOH" localSheetId="4" hidden="1">#REF!</definedName>
    <definedName name="BExIWHZXYAALPLS8CSHZHJ82LBOH" localSheetId="14" hidden="1">#REF!</definedName>
    <definedName name="BExIWHZXYAALPLS8CSHZHJ82LBOH" localSheetId="6" hidden="1">#REF!</definedName>
    <definedName name="BExIWHZXYAALPLS8CSHZHJ82LBOH" localSheetId="7" hidden="1">#REF!</definedName>
    <definedName name="BExIWHZXYAALPLS8CSHZHJ82LBOH" localSheetId="8" hidden="1">#REF!</definedName>
    <definedName name="BExIWHZXYAALPLS8CSHZHJ82LBOH" localSheetId="9" hidden="1">#REF!</definedName>
    <definedName name="BExIWHZXYAALPLS8CSHZHJ82LBOH" localSheetId="10" hidden="1">#REF!</definedName>
    <definedName name="BExIWHZXYAALPLS8CSHZHJ82LBOH" localSheetId="11" hidden="1">#REF!</definedName>
    <definedName name="BExIWHZXYAALPLS8CSHZHJ82LBOH" localSheetId="12" hidden="1">#REF!</definedName>
    <definedName name="BExIWHZXYAALPLS8CSHZHJ82LBOH" localSheetId="13" hidden="1">#REF!</definedName>
    <definedName name="BExIWHZXYAALPLS8CSHZHJ82LBOH" localSheetId="17" hidden="1">#REF!</definedName>
    <definedName name="BExIWHZXYAALPLS8CSHZHJ82LBOH" localSheetId="16" hidden="1">#REF!</definedName>
    <definedName name="BExIWHZXYAALPLS8CSHZHJ82LBOH" hidden="1">#REF!</definedName>
    <definedName name="BExIWJY6FHR6KOO0P8U4IZ7VD42D" localSheetId="19" hidden="1">#REF!</definedName>
    <definedName name="BExIWJY6FHR6KOO0P8U4IZ7VD42D" localSheetId="27" hidden="1">#REF!</definedName>
    <definedName name="BExIWJY6FHR6KOO0P8U4IZ7VD42D" localSheetId="18" hidden="1">#REF!</definedName>
    <definedName name="BExIWJY6FHR6KOO0P8U4IZ7VD42D" localSheetId="30" hidden="1">#REF!</definedName>
    <definedName name="BExIWJY6FHR6KOO0P8U4IZ7VD42D" localSheetId="4" hidden="1">#REF!</definedName>
    <definedName name="BExIWJY6FHR6KOO0P8U4IZ7VD42D" localSheetId="14" hidden="1">#REF!</definedName>
    <definedName name="BExIWJY6FHR6KOO0P8U4IZ7VD42D" localSheetId="6" hidden="1">#REF!</definedName>
    <definedName name="BExIWJY6FHR6KOO0P8U4IZ7VD42D" localSheetId="7" hidden="1">#REF!</definedName>
    <definedName name="BExIWJY6FHR6KOO0P8U4IZ7VD42D" localSheetId="8" hidden="1">#REF!</definedName>
    <definedName name="BExIWJY6FHR6KOO0P8U4IZ7VD42D" localSheetId="9" hidden="1">#REF!</definedName>
    <definedName name="BExIWJY6FHR6KOO0P8U4IZ7VD42D" localSheetId="10" hidden="1">#REF!</definedName>
    <definedName name="BExIWJY6FHR6KOO0P8U4IZ7VD42D" localSheetId="11" hidden="1">#REF!</definedName>
    <definedName name="BExIWJY6FHR6KOO0P8U4IZ7VD42D" localSheetId="12" hidden="1">#REF!</definedName>
    <definedName name="BExIWJY6FHR6KOO0P8U4IZ7VD42D" localSheetId="13" hidden="1">#REF!</definedName>
    <definedName name="BExIWJY6FHR6KOO0P8U4IZ7VD42D" localSheetId="17" hidden="1">#REF!</definedName>
    <definedName name="BExIWJY6FHR6KOO0P8U4IZ7VD42D" localSheetId="16" hidden="1">#REF!</definedName>
    <definedName name="BExIWJY6FHR6KOO0P8U4IZ7VD42D" hidden="1">#REF!</definedName>
    <definedName name="BExIWKE9MGIDWORBI43AWTUNYFAN" localSheetId="19" hidden="1">#REF!</definedName>
    <definedName name="BExIWKE9MGIDWORBI43AWTUNYFAN" localSheetId="27" hidden="1">#REF!</definedName>
    <definedName name="BExIWKE9MGIDWORBI43AWTUNYFAN" localSheetId="18" hidden="1">#REF!</definedName>
    <definedName name="BExIWKE9MGIDWORBI43AWTUNYFAN" localSheetId="30" hidden="1">#REF!</definedName>
    <definedName name="BExIWKE9MGIDWORBI43AWTUNYFAN" localSheetId="4" hidden="1">#REF!</definedName>
    <definedName name="BExIWKE9MGIDWORBI43AWTUNYFAN" localSheetId="14" hidden="1">#REF!</definedName>
    <definedName name="BExIWKE9MGIDWORBI43AWTUNYFAN" localSheetId="6" hidden="1">#REF!</definedName>
    <definedName name="BExIWKE9MGIDWORBI43AWTUNYFAN" localSheetId="7" hidden="1">#REF!</definedName>
    <definedName name="BExIWKE9MGIDWORBI43AWTUNYFAN" localSheetId="8" hidden="1">#REF!</definedName>
    <definedName name="BExIWKE9MGIDWORBI43AWTUNYFAN" localSheetId="9" hidden="1">#REF!</definedName>
    <definedName name="BExIWKE9MGIDWORBI43AWTUNYFAN" localSheetId="10" hidden="1">#REF!</definedName>
    <definedName name="BExIWKE9MGIDWORBI43AWTUNYFAN" localSheetId="11" hidden="1">#REF!</definedName>
    <definedName name="BExIWKE9MGIDWORBI43AWTUNYFAN" localSheetId="12" hidden="1">#REF!</definedName>
    <definedName name="BExIWKE9MGIDWORBI43AWTUNYFAN" localSheetId="13" hidden="1">#REF!</definedName>
    <definedName name="BExIWKE9MGIDWORBI43AWTUNYFAN" localSheetId="17" hidden="1">#REF!</definedName>
    <definedName name="BExIWKE9MGIDWORBI43AWTUNYFAN" localSheetId="16" hidden="1">#REF!</definedName>
    <definedName name="BExIWKE9MGIDWORBI43AWTUNYFAN" hidden="1">#REF!</definedName>
    <definedName name="BExIWPHOYLSNGZKVD3RRKOEALEUG" localSheetId="19" hidden="1">#REF!</definedName>
    <definedName name="BExIWPHOYLSNGZKVD3RRKOEALEUG" localSheetId="27" hidden="1">#REF!</definedName>
    <definedName name="BExIWPHOYLSNGZKVD3RRKOEALEUG" localSheetId="18" hidden="1">#REF!</definedName>
    <definedName name="BExIWPHOYLSNGZKVD3RRKOEALEUG" localSheetId="30" hidden="1">#REF!</definedName>
    <definedName name="BExIWPHOYLSNGZKVD3RRKOEALEUG" localSheetId="4" hidden="1">#REF!</definedName>
    <definedName name="BExIWPHOYLSNGZKVD3RRKOEALEUG" localSheetId="14" hidden="1">#REF!</definedName>
    <definedName name="BExIWPHOYLSNGZKVD3RRKOEALEUG" localSheetId="6" hidden="1">#REF!</definedName>
    <definedName name="BExIWPHOYLSNGZKVD3RRKOEALEUG" localSheetId="7" hidden="1">#REF!</definedName>
    <definedName name="BExIWPHOYLSNGZKVD3RRKOEALEUG" localSheetId="8" hidden="1">#REF!</definedName>
    <definedName name="BExIWPHOYLSNGZKVD3RRKOEALEUG" localSheetId="9" hidden="1">#REF!</definedName>
    <definedName name="BExIWPHOYLSNGZKVD3RRKOEALEUG" localSheetId="10" hidden="1">#REF!</definedName>
    <definedName name="BExIWPHOYLSNGZKVD3RRKOEALEUG" localSheetId="11" hidden="1">#REF!</definedName>
    <definedName name="BExIWPHOYLSNGZKVD3RRKOEALEUG" localSheetId="12" hidden="1">#REF!</definedName>
    <definedName name="BExIWPHOYLSNGZKVD3RRKOEALEUG" localSheetId="13" hidden="1">#REF!</definedName>
    <definedName name="BExIWPHOYLSNGZKVD3RRKOEALEUG" localSheetId="17" hidden="1">#REF!</definedName>
    <definedName name="BExIWPHOYLSNGZKVD3RRKOEALEUG" localSheetId="16" hidden="1">#REF!</definedName>
    <definedName name="BExIWPHOYLSNGZKVD3RRKOEALEUG" hidden="1">#REF!</definedName>
    <definedName name="BExIWSHLD1QIZPL5ARLXOJ9Y2CAA" localSheetId="19" hidden="1">#REF!</definedName>
    <definedName name="BExIWSHLD1QIZPL5ARLXOJ9Y2CAA" localSheetId="27" hidden="1">#REF!</definedName>
    <definedName name="BExIWSHLD1QIZPL5ARLXOJ9Y2CAA" localSheetId="18" hidden="1">#REF!</definedName>
    <definedName name="BExIWSHLD1QIZPL5ARLXOJ9Y2CAA" localSheetId="30" hidden="1">#REF!</definedName>
    <definedName name="BExIWSHLD1QIZPL5ARLXOJ9Y2CAA" localSheetId="4" hidden="1">#REF!</definedName>
    <definedName name="BExIWSHLD1QIZPL5ARLXOJ9Y2CAA" localSheetId="14" hidden="1">#REF!</definedName>
    <definedName name="BExIWSHLD1QIZPL5ARLXOJ9Y2CAA" localSheetId="6" hidden="1">#REF!</definedName>
    <definedName name="BExIWSHLD1QIZPL5ARLXOJ9Y2CAA" localSheetId="7" hidden="1">#REF!</definedName>
    <definedName name="BExIWSHLD1QIZPL5ARLXOJ9Y2CAA" localSheetId="8" hidden="1">#REF!</definedName>
    <definedName name="BExIWSHLD1QIZPL5ARLXOJ9Y2CAA" localSheetId="9" hidden="1">#REF!</definedName>
    <definedName name="BExIWSHLD1QIZPL5ARLXOJ9Y2CAA" localSheetId="10" hidden="1">#REF!</definedName>
    <definedName name="BExIWSHLD1QIZPL5ARLXOJ9Y2CAA" localSheetId="11" hidden="1">#REF!</definedName>
    <definedName name="BExIWSHLD1QIZPL5ARLXOJ9Y2CAA" localSheetId="12" hidden="1">#REF!</definedName>
    <definedName name="BExIWSHLD1QIZPL5ARLXOJ9Y2CAA" localSheetId="13" hidden="1">#REF!</definedName>
    <definedName name="BExIWSHLD1QIZPL5ARLXOJ9Y2CAA" localSheetId="17" hidden="1">#REF!</definedName>
    <definedName name="BExIWSHLD1QIZPL5ARLXOJ9Y2CAA" localSheetId="16" hidden="1">#REF!</definedName>
    <definedName name="BExIWSHLD1QIZPL5ARLXOJ9Y2CAA" hidden="1">#REF!</definedName>
    <definedName name="BExIX34PM5DBTRHRQWP6PL6WIX88" localSheetId="19" hidden="1">#REF!</definedName>
    <definedName name="BExIX34PM5DBTRHRQWP6PL6WIX88" localSheetId="27" hidden="1">#REF!</definedName>
    <definedName name="BExIX34PM5DBTRHRQWP6PL6WIX88" localSheetId="18" hidden="1">#REF!</definedName>
    <definedName name="BExIX34PM5DBTRHRQWP6PL6WIX88" localSheetId="30" hidden="1">#REF!</definedName>
    <definedName name="BExIX34PM5DBTRHRQWP6PL6WIX88" localSheetId="4" hidden="1">#REF!</definedName>
    <definedName name="BExIX34PM5DBTRHRQWP6PL6WIX88" localSheetId="14" hidden="1">#REF!</definedName>
    <definedName name="BExIX34PM5DBTRHRQWP6PL6WIX88" localSheetId="6" hidden="1">#REF!</definedName>
    <definedName name="BExIX34PM5DBTRHRQWP6PL6WIX88" localSheetId="7" hidden="1">#REF!</definedName>
    <definedName name="BExIX34PM5DBTRHRQWP6PL6WIX88" localSheetId="8" hidden="1">#REF!</definedName>
    <definedName name="BExIX34PM5DBTRHRQWP6PL6WIX88" localSheetId="9" hidden="1">#REF!</definedName>
    <definedName name="BExIX34PM5DBTRHRQWP6PL6WIX88" localSheetId="10" hidden="1">#REF!</definedName>
    <definedName name="BExIX34PM5DBTRHRQWP6PL6WIX88" localSheetId="11" hidden="1">#REF!</definedName>
    <definedName name="BExIX34PM5DBTRHRQWP6PL6WIX88" localSheetId="12" hidden="1">#REF!</definedName>
    <definedName name="BExIX34PM5DBTRHRQWP6PL6WIX88" localSheetId="13" hidden="1">#REF!</definedName>
    <definedName name="BExIX34PM5DBTRHRQWP6PL6WIX88" localSheetId="17" hidden="1">#REF!</definedName>
    <definedName name="BExIX34PM5DBTRHRQWP6PL6WIX88" localSheetId="16" hidden="1">#REF!</definedName>
    <definedName name="BExIX34PM5DBTRHRQWP6PL6WIX88" hidden="1">#REF!</definedName>
    <definedName name="BExIX5OAP9KSUE5SIZCW9P39Q4WE" localSheetId="19" hidden="1">#REF!</definedName>
    <definedName name="BExIX5OAP9KSUE5SIZCW9P39Q4WE" localSheetId="27" hidden="1">#REF!</definedName>
    <definedName name="BExIX5OAP9KSUE5SIZCW9P39Q4WE" localSheetId="18" hidden="1">#REF!</definedName>
    <definedName name="BExIX5OAP9KSUE5SIZCW9P39Q4WE" localSheetId="30" hidden="1">#REF!</definedName>
    <definedName name="BExIX5OAP9KSUE5SIZCW9P39Q4WE" localSheetId="4" hidden="1">#REF!</definedName>
    <definedName name="BExIX5OAP9KSUE5SIZCW9P39Q4WE" localSheetId="14" hidden="1">#REF!</definedName>
    <definedName name="BExIX5OAP9KSUE5SIZCW9P39Q4WE" localSheetId="6" hidden="1">#REF!</definedName>
    <definedName name="BExIX5OAP9KSUE5SIZCW9P39Q4WE" localSheetId="7" hidden="1">#REF!</definedName>
    <definedName name="BExIX5OAP9KSUE5SIZCW9P39Q4WE" localSheetId="8" hidden="1">#REF!</definedName>
    <definedName name="BExIX5OAP9KSUE5SIZCW9P39Q4WE" localSheetId="9" hidden="1">#REF!</definedName>
    <definedName name="BExIX5OAP9KSUE5SIZCW9P39Q4WE" localSheetId="10" hidden="1">#REF!</definedName>
    <definedName name="BExIX5OAP9KSUE5SIZCW9P39Q4WE" localSheetId="11" hidden="1">#REF!</definedName>
    <definedName name="BExIX5OAP9KSUE5SIZCW9P39Q4WE" localSheetId="12" hidden="1">#REF!</definedName>
    <definedName name="BExIX5OAP9KSUE5SIZCW9P39Q4WE" localSheetId="13" hidden="1">#REF!</definedName>
    <definedName name="BExIX5OAP9KSUE5SIZCW9P39Q4WE" localSheetId="17" hidden="1">#REF!</definedName>
    <definedName name="BExIX5OAP9KSUE5SIZCW9P39Q4WE" localSheetId="16" hidden="1">#REF!</definedName>
    <definedName name="BExIX5OAP9KSUE5SIZCW9P39Q4WE" hidden="1">#REF!</definedName>
    <definedName name="BExIXGRJPVJMUDGSG7IHPXPNO69B" localSheetId="19" hidden="1">#REF!</definedName>
    <definedName name="BExIXGRJPVJMUDGSG7IHPXPNO69B" localSheetId="27" hidden="1">#REF!</definedName>
    <definedName name="BExIXGRJPVJMUDGSG7IHPXPNO69B" localSheetId="18" hidden="1">#REF!</definedName>
    <definedName name="BExIXGRJPVJMUDGSG7IHPXPNO69B" localSheetId="30" hidden="1">#REF!</definedName>
    <definedName name="BExIXGRJPVJMUDGSG7IHPXPNO69B" localSheetId="4" hidden="1">#REF!</definedName>
    <definedName name="BExIXGRJPVJMUDGSG7IHPXPNO69B" localSheetId="14" hidden="1">#REF!</definedName>
    <definedName name="BExIXGRJPVJMUDGSG7IHPXPNO69B" localSheetId="6" hidden="1">#REF!</definedName>
    <definedName name="BExIXGRJPVJMUDGSG7IHPXPNO69B" localSheetId="7" hidden="1">#REF!</definedName>
    <definedName name="BExIXGRJPVJMUDGSG7IHPXPNO69B" localSheetId="8" hidden="1">#REF!</definedName>
    <definedName name="BExIXGRJPVJMUDGSG7IHPXPNO69B" localSheetId="9" hidden="1">#REF!</definedName>
    <definedName name="BExIXGRJPVJMUDGSG7IHPXPNO69B" localSheetId="10" hidden="1">#REF!</definedName>
    <definedName name="BExIXGRJPVJMUDGSG7IHPXPNO69B" localSheetId="11" hidden="1">#REF!</definedName>
    <definedName name="BExIXGRJPVJMUDGSG7IHPXPNO69B" localSheetId="12" hidden="1">#REF!</definedName>
    <definedName name="BExIXGRJPVJMUDGSG7IHPXPNO69B" localSheetId="13" hidden="1">#REF!</definedName>
    <definedName name="BExIXGRJPVJMUDGSG7IHPXPNO69B" localSheetId="17" hidden="1">#REF!</definedName>
    <definedName name="BExIXGRJPVJMUDGSG7IHPXPNO69B" localSheetId="16" hidden="1">#REF!</definedName>
    <definedName name="BExIXGRJPVJMUDGSG7IHPXPNO69B" hidden="1">#REF!</definedName>
    <definedName name="BExIXGWVQ9WOO0NCJLXAU4PJPOPM" localSheetId="19" hidden="1">#REF!</definedName>
    <definedName name="BExIXGWVQ9WOO0NCJLXAU4PJPOPM" localSheetId="27" hidden="1">#REF!</definedName>
    <definedName name="BExIXGWVQ9WOO0NCJLXAU4PJPOPM" localSheetId="18" hidden="1">#REF!</definedName>
    <definedName name="BExIXGWVQ9WOO0NCJLXAU4PJPOPM" localSheetId="30" hidden="1">#REF!</definedName>
    <definedName name="BExIXGWVQ9WOO0NCJLXAU4PJPOPM" localSheetId="4" hidden="1">#REF!</definedName>
    <definedName name="BExIXGWVQ9WOO0NCJLXAU4PJPOPM" localSheetId="14" hidden="1">#REF!</definedName>
    <definedName name="BExIXGWVQ9WOO0NCJLXAU4PJPOPM" localSheetId="6" hidden="1">#REF!</definedName>
    <definedName name="BExIXGWVQ9WOO0NCJLXAU4PJPOPM" localSheetId="7" hidden="1">#REF!</definedName>
    <definedName name="BExIXGWVQ9WOO0NCJLXAU4PJPOPM" localSheetId="8" hidden="1">#REF!</definedName>
    <definedName name="BExIXGWVQ9WOO0NCJLXAU4PJPOPM" localSheetId="9" hidden="1">#REF!</definedName>
    <definedName name="BExIXGWVQ9WOO0NCJLXAU4PJPOPM" localSheetId="10" hidden="1">#REF!</definedName>
    <definedName name="BExIXGWVQ9WOO0NCJLXAU4PJPOPM" localSheetId="11" hidden="1">#REF!</definedName>
    <definedName name="BExIXGWVQ9WOO0NCJLXAU4PJPOPM" localSheetId="12" hidden="1">#REF!</definedName>
    <definedName name="BExIXGWVQ9WOO0NCJLXAU4PJPOPM" localSheetId="13" hidden="1">#REF!</definedName>
    <definedName name="BExIXGWVQ9WOO0NCJLXAU4PJPOPM" localSheetId="17" hidden="1">#REF!</definedName>
    <definedName name="BExIXGWVQ9WOO0NCJLXAU4PJPOPM" localSheetId="16" hidden="1">#REF!</definedName>
    <definedName name="BExIXGWVQ9WOO0NCJLXAU4PJPOPM" hidden="1">#REF!</definedName>
    <definedName name="BExIXLK6SEOTUWQVNLCH4SAKTVGQ" localSheetId="19" hidden="1">#REF!</definedName>
    <definedName name="BExIXLK6SEOTUWQVNLCH4SAKTVGQ" localSheetId="27" hidden="1">#REF!</definedName>
    <definedName name="BExIXLK6SEOTUWQVNLCH4SAKTVGQ" localSheetId="18" hidden="1">#REF!</definedName>
    <definedName name="BExIXLK6SEOTUWQVNLCH4SAKTVGQ" localSheetId="30" hidden="1">#REF!</definedName>
    <definedName name="BExIXLK6SEOTUWQVNLCH4SAKTVGQ" localSheetId="4" hidden="1">#REF!</definedName>
    <definedName name="BExIXLK6SEOTUWQVNLCH4SAKTVGQ" localSheetId="14" hidden="1">#REF!</definedName>
    <definedName name="BExIXLK6SEOTUWQVNLCH4SAKTVGQ" localSheetId="6" hidden="1">#REF!</definedName>
    <definedName name="BExIXLK6SEOTUWQVNLCH4SAKTVGQ" localSheetId="7" hidden="1">#REF!</definedName>
    <definedName name="BExIXLK6SEOTUWQVNLCH4SAKTVGQ" localSheetId="8" hidden="1">#REF!</definedName>
    <definedName name="BExIXLK6SEOTUWQVNLCH4SAKTVGQ" localSheetId="9" hidden="1">#REF!</definedName>
    <definedName name="BExIXLK6SEOTUWQVNLCH4SAKTVGQ" localSheetId="10" hidden="1">#REF!</definedName>
    <definedName name="BExIXLK6SEOTUWQVNLCH4SAKTVGQ" localSheetId="11" hidden="1">#REF!</definedName>
    <definedName name="BExIXLK6SEOTUWQVNLCH4SAKTVGQ" localSheetId="12" hidden="1">#REF!</definedName>
    <definedName name="BExIXLK6SEOTUWQVNLCH4SAKTVGQ" localSheetId="13" hidden="1">#REF!</definedName>
    <definedName name="BExIXLK6SEOTUWQVNLCH4SAKTVGQ" localSheetId="17" hidden="1">#REF!</definedName>
    <definedName name="BExIXLK6SEOTUWQVNLCH4SAKTVGQ" localSheetId="16" hidden="1">#REF!</definedName>
    <definedName name="BExIXLK6SEOTUWQVNLCH4SAKTVGQ" hidden="1">#REF!</definedName>
    <definedName name="BExIXM5R87ZL3FHALWZXYCPHGX3E" localSheetId="19" hidden="1">#REF!</definedName>
    <definedName name="BExIXM5R87ZL3FHALWZXYCPHGX3E" localSheetId="27" hidden="1">#REF!</definedName>
    <definedName name="BExIXM5R87ZL3FHALWZXYCPHGX3E" localSheetId="18" hidden="1">#REF!</definedName>
    <definedName name="BExIXM5R87ZL3FHALWZXYCPHGX3E" localSheetId="30" hidden="1">#REF!</definedName>
    <definedName name="BExIXM5R87ZL3FHALWZXYCPHGX3E" localSheetId="4" hidden="1">#REF!</definedName>
    <definedName name="BExIXM5R87ZL3FHALWZXYCPHGX3E" localSheetId="14" hidden="1">#REF!</definedName>
    <definedName name="BExIXM5R87ZL3FHALWZXYCPHGX3E" localSheetId="6" hidden="1">#REF!</definedName>
    <definedName name="BExIXM5R87ZL3FHALWZXYCPHGX3E" localSheetId="7" hidden="1">#REF!</definedName>
    <definedName name="BExIXM5R87ZL3FHALWZXYCPHGX3E" localSheetId="8" hidden="1">#REF!</definedName>
    <definedName name="BExIXM5R87ZL3FHALWZXYCPHGX3E" localSheetId="9" hidden="1">#REF!</definedName>
    <definedName name="BExIXM5R87ZL3FHALWZXYCPHGX3E" localSheetId="10" hidden="1">#REF!</definedName>
    <definedName name="BExIXM5R87ZL3FHALWZXYCPHGX3E" localSheetId="11" hidden="1">#REF!</definedName>
    <definedName name="BExIXM5R87ZL3FHALWZXYCPHGX3E" localSheetId="12" hidden="1">#REF!</definedName>
    <definedName name="BExIXM5R87ZL3FHALWZXYCPHGX3E" localSheetId="13" hidden="1">#REF!</definedName>
    <definedName name="BExIXM5R87ZL3FHALWZXYCPHGX3E" localSheetId="17" hidden="1">#REF!</definedName>
    <definedName name="BExIXM5R87ZL3FHALWZXYCPHGX3E" localSheetId="16" hidden="1">#REF!</definedName>
    <definedName name="BExIXM5R87ZL3FHALWZXYCPHGX3E" hidden="1">#REF!</definedName>
    <definedName name="BExIXN24YK8MIB3OZ905DHU9CDH1" localSheetId="19" hidden="1">#REF!</definedName>
    <definedName name="BExIXN24YK8MIB3OZ905DHU9CDH1" localSheetId="27" hidden="1">#REF!</definedName>
    <definedName name="BExIXN24YK8MIB3OZ905DHU9CDH1" localSheetId="18" hidden="1">#REF!</definedName>
    <definedName name="BExIXN24YK8MIB3OZ905DHU9CDH1" localSheetId="30" hidden="1">#REF!</definedName>
    <definedName name="BExIXN24YK8MIB3OZ905DHU9CDH1" localSheetId="4" hidden="1">#REF!</definedName>
    <definedName name="BExIXN24YK8MIB3OZ905DHU9CDH1" localSheetId="14" hidden="1">#REF!</definedName>
    <definedName name="BExIXN24YK8MIB3OZ905DHU9CDH1" localSheetId="6" hidden="1">#REF!</definedName>
    <definedName name="BExIXN24YK8MIB3OZ905DHU9CDH1" localSheetId="7" hidden="1">#REF!</definedName>
    <definedName name="BExIXN24YK8MIB3OZ905DHU9CDH1" localSheetId="8" hidden="1">#REF!</definedName>
    <definedName name="BExIXN24YK8MIB3OZ905DHU9CDH1" localSheetId="9" hidden="1">#REF!</definedName>
    <definedName name="BExIXN24YK8MIB3OZ905DHU9CDH1" localSheetId="10" hidden="1">#REF!</definedName>
    <definedName name="BExIXN24YK8MIB3OZ905DHU9CDH1" localSheetId="11" hidden="1">#REF!</definedName>
    <definedName name="BExIXN24YK8MIB3OZ905DHU9CDH1" localSheetId="12" hidden="1">#REF!</definedName>
    <definedName name="BExIXN24YK8MIB3OZ905DHU9CDH1" localSheetId="13" hidden="1">#REF!</definedName>
    <definedName name="BExIXN24YK8MIB3OZ905DHU9CDH1" localSheetId="17" hidden="1">#REF!</definedName>
    <definedName name="BExIXN24YK8MIB3OZ905DHU9CDH1" localSheetId="16" hidden="1">#REF!</definedName>
    <definedName name="BExIXN24YK8MIB3OZ905DHU9CDH1" hidden="1">#REF!</definedName>
    <definedName name="BExIXS036ZCKT2Z8XZKLZ8PFWQGL" localSheetId="19" hidden="1">#REF!</definedName>
    <definedName name="BExIXS036ZCKT2Z8XZKLZ8PFWQGL" localSheetId="27" hidden="1">#REF!</definedName>
    <definedName name="BExIXS036ZCKT2Z8XZKLZ8PFWQGL" localSheetId="18" hidden="1">#REF!</definedName>
    <definedName name="BExIXS036ZCKT2Z8XZKLZ8PFWQGL" localSheetId="30" hidden="1">#REF!</definedName>
    <definedName name="BExIXS036ZCKT2Z8XZKLZ8PFWQGL" localSheetId="4" hidden="1">#REF!</definedName>
    <definedName name="BExIXS036ZCKT2Z8XZKLZ8PFWQGL" localSheetId="14" hidden="1">#REF!</definedName>
    <definedName name="BExIXS036ZCKT2Z8XZKLZ8PFWQGL" localSheetId="6" hidden="1">#REF!</definedName>
    <definedName name="BExIXS036ZCKT2Z8XZKLZ8PFWQGL" localSheetId="7" hidden="1">#REF!</definedName>
    <definedName name="BExIXS036ZCKT2Z8XZKLZ8PFWQGL" localSheetId="8" hidden="1">#REF!</definedName>
    <definedName name="BExIXS036ZCKT2Z8XZKLZ8PFWQGL" localSheetId="9" hidden="1">#REF!</definedName>
    <definedName name="BExIXS036ZCKT2Z8XZKLZ8PFWQGL" localSheetId="10" hidden="1">#REF!</definedName>
    <definedName name="BExIXS036ZCKT2Z8XZKLZ8PFWQGL" localSheetId="11" hidden="1">#REF!</definedName>
    <definedName name="BExIXS036ZCKT2Z8XZKLZ8PFWQGL" localSheetId="12" hidden="1">#REF!</definedName>
    <definedName name="BExIXS036ZCKT2Z8XZKLZ8PFWQGL" localSheetId="13" hidden="1">#REF!</definedName>
    <definedName name="BExIXS036ZCKT2Z8XZKLZ8PFWQGL" localSheetId="17" hidden="1">#REF!</definedName>
    <definedName name="BExIXS036ZCKT2Z8XZKLZ8PFWQGL" localSheetId="16" hidden="1">#REF!</definedName>
    <definedName name="BExIXS036ZCKT2Z8XZKLZ8PFWQGL" hidden="1">#REF!</definedName>
    <definedName name="BExIXY5CF9PFM0P40AZ4U51TMWV0" localSheetId="19" hidden="1">#REF!</definedName>
    <definedName name="BExIXY5CF9PFM0P40AZ4U51TMWV0" localSheetId="27" hidden="1">#REF!</definedName>
    <definedName name="BExIXY5CF9PFM0P40AZ4U51TMWV0" localSheetId="18" hidden="1">#REF!</definedName>
    <definedName name="BExIXY5CF9PFM0P40AZ4U51TMWV0" localSheetId="30" hidden="1">#REF!</definedName>
    <definedName name="BExIXY5CF9PFM0P40AZ4U51TMWV0" localSheetId="4" hidden="1">#REF!</definedName>
    <definedName name="BExIXY5CF9PFM0P40AZ4U51TMWV0" localSheetId="14" hidden="1">#REF!</definedName>
    <definedName name="BExIXY5CF9PFM0P40AZ4U51TMWV0" localSheetId="6" hidden="1">#REF!</definedName>
    <definedName name="BExIXY5CF9PFM0P40AZ4U51TMWV0" localSheetId="7" hidden="1">#REF!</definedName>
    <definedName name="BExIXY5CF9PFM0P40AZ4U51TMWV0" localSheetId="8" hidden="1">#REF!</definedName>
    <definedName name="BExIXY5CF9PFM0P40AZ4U51TMWV0" localSheetId="9" hidden="1">#REF!</definedName>
    <definedName name="BExIXY5CF9PFM0P40AZ4U51TMWV0" localSheetId="10" hidden="1">#REF!</definedName>
    <definedName name="BExIXY5CF9PFM0P40AZ4U51TMWV0" localSheetId="11" hidden="1">#REF!</definedName>
    <definedName name="BExIXY5CF9PFM0P40AZ4U51TMWV0" localSheetId="12" hidden="1">#REF!</definedName>
    <definedName name="BExIXY5CF9PFM0P40AZ4U51TMWV0" localSheetId="13" hidden="1">#REF!</definedName>
    <definedName name="BExIXY5CF9PFM0P40AZ4U51TMWV0" localSheetId="17" hidden="1">#REF!</definedName>
    <definedName name="BExIXY5CF9PFM0P40AZ4U51TMWV0" localSheetId="16" hidden="1">#REF!</definedName>
    <definedName name="BExIXY5CF9PFM0P40AZ4U51TMWV0" hidden="1">#REF!</definedName>
    <definedName name="BExIYEXJBK8JDWIRSVV4RJSKZVV1" localSheetId="19" hidden="1">#REF!</definedName>
    <definedName name="BExIYEXJBK8JDWIRSVV4RJSKZVV1" localSheetId="27" hidden="1">#REF!</definedName>
    <definedName name="BExIYEXJBK8JDWIRSVV4RJSKZVV1" localSheetId="18" hidden="1">#REF!</definedName>
    <definedName name="BExIYEXJBK8JDWIRSVV4RJSKZVV1" localSheetId="30" hidden="1">#REF!</definedName>
    <definedName name="BExIYEXJBK8JDWIRSVV4RJSKZVV1" localSheetId="4" hidden="1">#REF!</definedName>
    <definedName name="BExIYEXJBK8JDWIRSVV4RJSKZVV1" localSheetId="14" hidden="1">#REF!</definedName>
    <definedName name="BExIYEXJBK8JDWIRSVV4RJSKZVV1" localSheetId="6" hidden="1">#REF!</definedName>
    <definedName name="BExIYEXJBK8JDWIRSVV4RJSKZVV1" localSheetId="7" hidden="1">#REF!</definedName>
    <definedName name="BExIYEXJBK8JDWIRSVV4RJSKZVV1" localSheetId="8" hidden="1">#REF!</definedName>
    <definedName name="BExIYEXJBK8JDWIRSVV4RJSKZVV1" localSheetId="9" hidden="1">#REF!</definedName>
    <definedName name="BExIYEXJBK8JDWIRSVV4RJSKZVV1" localSheetId="10" hidden="1">#REF!</definedName>
    <definedName name="BExIYEXJBK8JDWIRSVV4RJSKZVV1" localSheetId="11" hidden="1">#REF!</definedName>
    <definedName name="BExIYEXJBK8JDWIRSVV4RJSKZVV1" localSheetId="12" hidden="1">#REF!</definedName>
    <definedName name="BExIYEXJBK8JDWIRSVV4RJSKZVV1" localSheetId="13" hidden="1">#REF!</definedName>
    <definedName name="BExIYEXJBK8JDWIRSVV4RJSKZVV1" localSheetId="17" hidden="1">#REF!</definedName>
    <definedName name="BExIYEXJBK8JDWIRSVV4RJSKZVV1" localSheetId="16" hidden="1">#REF!</definedName>
    <definedName name="BExIYEXJBK8JDWIRSVV4RJSKZVV1" hidden="1">#REF!</definedName>
    <definedName name="BExIYFJ59KLIPRTGIHX9X07UVGT3" localSheetId="19" hidden="1">#REF!</definedName>
    <definedName name="BExIYFJ59KLIPRTGIHX9X07UVGT3" localSheetId="27" hidden="1">#REF!</definedName>
    <definedName name="BExIYFJ59KLIPRTGIHX9X07UVGT3" localSheetId="18" hidden="1">#REF!</definedName>
    <definedName name="BExIYFJ59KLIPRTGIHX9X07UVGT3" localSheetId="30" hidden="1">#REF!</definedName>
    <definedName name="BExIYFJ59KLIPRTGIHX9X07UVGT3" localSheetId="4" hidden="1">#REF!</definedName>
    <definedName name="BExIYFJ59KLIPRTGIHX9X07UVGT3" localSheetId="14" hidden="1">#REF!</definedName>
    <definedName name="BExIYFJ59KLIPRTGIHX9X07UVGT3" localSheetId="6" hidden="1">#REF!</definedName>
    <definedName name="BExIYFJ59KLIPRTGIHX9X07UVGT3" localSheetId="7" hidden="1">#REF!</definedName>
    <definedName name="BExIYFJ59KLIPRTGIHX9X07UVGT3" localSheetId="8" hidden="1">#REF!</definedName>
    <definedName name="BExIYFJ59KLIPRTGIHX9X07UVGT3" localSheetId="9" hidden="1">#REF!</definedName>
    <definedName name="BExIYFJ59KLIPRTGIHX9X07UVGT3" localSheetId="10" hidden="1">#REF!</definedName>
    <definedName name="BExIYFJ59KLIPRTGIHX9X07UVGT3" localSheetId="11" hidden="1">#REF!</definedName>
    <definedName name="BExIYFJ59KLIPRTGIHX9X07UVGT3" localSheetId="12" hidden="1">#REF!</definedName>
    <definedName name="BExIYFJ59KLIPRTGIHX9X07UVGT3" localSheetId="13" hidden="1">#REF!</definedName>
    <definedName name="BExIYFJ59KLIPRTGIHX9X07UVGT3" localSheetId="17" hidden="1">#REF!</definedName>
    <definedName name="BExIYFJ59KLIPRTGIHX9X07UVGT3" localSheetId="16" hidden="1">#REF!</definedName>
    <definedName name="BExIYFJ59KLIPRTGIHX9X07UVGT3" hidden="1">#REF!</definedName>
    <definedName name="BExIYHH7GZO6BU3DC4GRLH3FD3ZS" localSheetId="19" hidden="1">#REF!</definedName>
    <definedName name="BExIYHH7GZO6BU3DC4GRLH3FD3ZS" localSheetId="27" hidden="1">#REF!</definedName>
    <definedName name="BExIYHH7GZO6BU3DC4GRLH3FD3ZS" localSheetId="18" hidden="1">#REF!</definedName>
    <definedName name="BExIYHH7GZO6BU3DC4GRLH3FD3ZS" localSheetId="30" hidden="1">#REF!</definedName>
    <definedName name="BExIYHH7GZO6BU3DC4GRLH3FD3ZS" localSheetId="4" hidden="1">#REF!</definedName>
    <definedName name="BExIYHH7GZO6BU3DC4GRLH3FD3ZS" localSheetId="14" hidden="1">#REF!</definedName>
    <definedName name="BExIYHH7GZO6BU3DC4GRLH3FD3ZS" localSheetId="6" hidden="1">#REF!</definedName>
    <definedName name="BExIYHH7GZO6BU3DC4GRLH3FD3ZS" localSheetId="7" hidden="1">#REF!</definedName>
    <definedName name="BExIYHH7GZO6BU3DC4GRLH3FD3ZS" localSheetId="8" hidden="1">#REF!</definedName>
    <definedName name="BExIYHH7GZO6BU3DC4GRLH3FD3ZS" localSheetId="9" hidden="1">#REF!</definedName>
    <definedName name="BExIYHH7GZO6BU3DC4GRLH3FD3ZS" localSheetId="10" hidden="1">#REF!</definedName>
    <definedName name="BExIYHH7GZO6BU3DC4GRLH3FD3ZS" localSheetId="11" hidden="1">#REF!</definedName>
    <definedName name="BExIYHH7GZO6BU3DC4GRLH3FD3ZS" localSheetId="12" hidden="1">#REF!</definedName>
    <definedName name="BExIYHH7GZO6BU3DC4GRLH3FD3ZS" localSheetId="13" hidden="1">#REF!</definedName>
    <definedName name="BExIYHH7GZO6BU3DC4GRLH3FD3ZS" localSheetId="17" hidden="1">#REF!</definedName>
    <definedName name="BExIYHH7GZO6BU3DC4GRLH3FD3ZS" localSheetId="16" hidden="1">#REF!</definedName>
    <definedName name="BExIYHH7GZO6BU3DC4GRLH3FD3ZS" hidden="1">#REF!</definedName>
    <definedName name="BExIYHMPBTD67ZNUL9O76FZQHYPT" localSheetId="19" hidden="1">#REF!</definedName>
    <definedName name="BExIYHMPBTD67ZNUL9O76FZQHYPT" localSheetId="27" hidden="1">#REF!</definedName>
    <definedName name="BExIYHMPBTD67ZNUL9O76FZQHYPT" localSheetId="18" hidden="1">#REF!</definedName>
    <definedName name="BExIYHMPBTD67ZNUL9O76FZQHYPT" localSheetId="30" hidden="1">#REF!</definedName>
    <definedName name="BExIYHMPBTD67ZNUL9O76FZQHYPT" localSheetId="4" hidden="1">#REF!</definedName>
    <definedName name="BExIYHMPBTD67ZNUL9O76FZQHYPT" localSheetId="14" hidden="1">#REF!</definedName>
    <definedName name="BExIYHMPBTD67ZNUL9O76FZQHYPT" localSheetId="6" hidden="1">#REF!</definedName>
    <definedName name="BExIYHMPBTD67ZNUL9O76FZQHYPT" localSheetId="7" hidden="1">#REF!</definedName>
    <definedName name="BExIYHMPBTD67ZNUL9O76FZQHYPT" localSheetId="8" hidden="1">#REF!</definedName>
    <definedName name="BExIYHMPBTD67ZNUL9O76FZQHYPT" localSheetId="9" hidden="1">#REF!</definedName>
    <definedName name="BExIYHMPBTD67ZNUL9O76FZQHYPT" localSheetId="10" hidden="1">#REF!</definedName>
    <definedName name="BExIYHMPBTD67ZNUL9O76FZQHYPT" localSheetId="11" hidden="1">#REF!</definedName>
    <definedName name="BExIYHMPBTD67ZNUL9O76FZQHYPT" localSheetId="12" hidden="1">#REF!</definedName>
    <definedName name="BExIYHMPBTD67ZNUL9O76FZQHYPT" localSheetId="13" hidden="1">#REF!</definedName>
    <definedName name="BExIYHMPBTD67ZNUL9O76FZQHYPT" localSheetId="17" hidden="1">#REF!</definedName>
    <definedName name="BExIYHMPBTD67ZNUL9O76FZQHYPT" localSheetId="16" hidden="1">#REF!</definedName>
    <definedName name="BExIYHMPBTD67ZNUL9O76FZQHYPT" hidden="1">#REF!</definedName>
    <definedName name="BExIYI2RH0K4225XO970K2IQ1E79" localSheetId="19" hidden="1">#REF!</definedName>
    <definedName name="BExIYI2RH0K4225XO970K2IQ1E79" localSheetId="27" hidden="1">#REF!</definedName>
    <definedName name="BExIYI2RH0K4225XO970K2IQ1E79" localSheetId="18" hidden="1">#REF!</definedName>
    <definedName name="BExIYI2RH0K4225XO970K2IQ1E79" localSheetId="30" hidden="1">#REF!</definedName>
    <definedName name="BExIYI2RH0K4225XO970K2IQ1E79" localSheetId="4" hidden="1">#REF!</definedName>
    <definedName name="BExIYI2RH0K4225XO970K2IQ1E79" localSheetId="14" hidden="1">#REF!</definedName>
    <definedName name="BExIYI2RH0K4225XO970K2IQ1E79" localSheetId="6" hidden="1">#REF!</definedName>
    <definedName name="BExIYI2RH0K4225XO970K2IQ1E79" localSheetId="7" hidden="1">#REF!</definedName>
    <definedName name="BExIYI2RH0K4225XO970K2IQ1E79" localSheetId="8" hidden="1">#REF!</definedName>
    <definedName name="BExIYI2RH0K4225XO970K2IQ1E79" localSheetId="9" hidden="1">#REF!</definedName>
    <definedName name="BExIYI2RH0K4225XO970K2IQ1E79" localSheetId="10" hidden="1">#REF!</definedName>
    <definedName name="BExIYI2RH0K4225XO970K2IQ1E79" localSheetId="11" hidden="1">#REF!</definedName>
    <definedName name="BExIYI2RH0K4225XO970K2IQ1E79" localSheetId="12" hidden="1">#REF!</definedName>
    <definedName name="BExIYI2RH0K4225XO970K2IQ1E79" localSheetId="13" hidden="1">#REF!</definedName>
    <definedName name="BExIYI2RH0K4225XO970K2IQ1E79" localSheetId="17" hidden="1">#REF!</definedName>
    <definedName name="BExIYI2RH0K4225XO970K2IQ1E79" localSheetId="16" hidden="1">#REF!</definedName>
    <definedName name="BExIYI2RH0K4225XO970K2IQ1E79" hidden="1">#REF!</definedName>
    <definedName name="BExIYMPZ0KS2KOJFQAUQJ77L7701" localSheetId="19" hidden="1">#REF!</definedName>
    <definedName name="BExIYMPZ0KS2KOJFQAUQJ77L7701" localSheetId="27" hidden="1">#REF!</definedName>
    <definedName name="BExIYMPZ0KS2KOJFQAUQJ77L7701" localSheetId="18" hidden="1">#REF!</definedName>
    <definedName name="BExIYMPZ0KS2KOJFQAUQJ77L7701" localSheetId="30" hidden="1">#REF!</definedName>
    <definedName name="BExIYMPZ0KS2KOJFQAUQJ77L7701" localSheetId="4" hidden="1">#REF!</definedName>
    <definedName name="BExIYMPZ0KS2KOJFQAUQJ77L7701" localSheetId="14" hidden="1">#REF!</definedName>
    <definedName name="BExIYMPZ0KS2KOJFQAUQJ77L7701" localSheetId="6" hidden="1">#REF!</definedName>
    <definedName name="BExIYMPZ0KS2KOJFQAUQJ77L7701" localSheetId="7" hidden="1">#REF!</definedName>
    <definedName name="BExIYMPZ0KS2KOJFQAUQJ77L7701" localSheetId="8" hidden="1">#REF!</definedName>
    <definedName name="BExIYMPZ0KS2KOJFQAUQJ77L7701" localSheetId="9" hidden="1">#REF!</definedName>
    <definedName name="BExIYMPZ0KS2KOJFQAUQJ77L7701" localSheetId="10" hidden="1">#REF!</definedName>
    <definedName name="BExIYMPZ0KS2KOJFQAUQJ77L7701" localSheetId="11" hidden="1">#REF!</definedName>
    <definedName name="BExIYMPZ0KS2KOJFQAUQJ77L7701" localSheetId="12" hidden="1">#REF!</definedName>
    <definedName name="BExIYMPZ0KS2KOJFQAUQJ77L7701" localSheetId="13" hidden="1">#REF!</definedName>
    <definedName name="BExIYMPZ0KS2KOJFQAUQJ77L7701" localSheetId="17" hidden="1">#REF!</definedName>
    <definedName name="BExIYMPZ0KS2KOJFQAUQJ77L7701" localSheetId="16" hidden="1">#REF!</definedName>
    <definedName name="BExIYMPZ0KS2KOJFQAUQJ77L7701" hidden="1">#REF!</definedName>
    <definedName name="BExIYP9Q6FV9T0R9G3UDKLS4TTYX" localSheetId="19" hidden="1">#REF!</definedName>
    <definedName name="BExIYP9Q6FV9T0R9G3UDKLS4TTYX" localSheetId="27" hidden="1">#REF!</definedName>
    <definedName name="BExIYP9Q6FV9T0R9G3UDKLS4TTYX" localSheetId="18" hidden="1">#REF!</definedName>
    <definedName name="BExIYP9Q6FV9T0R9G3UDKLS4TTYX" localSheetId="30" hidden="1">#REF!</definedName>
    <definedName name="BExIYP9Q6FV9T0R9G3UDKLS4TTYX" localSheetId="4" hidden="1">#REF!</definedName>
    <definedName name="BExIYP9Q6FV9T0R9G3UDKLS4TTYX" localSheetId="14" hidden="1">#REF!</definedName>
    <definedName name="BExIYP9Q6FV9T0R9G3UDKLS4TTYX" localSheetId="6" hidden="1">#REF!</definedName>
    <definedName name="BExIYP9Q6FV9T0R9G3UDKLS4TTYX" localSheetId="7" hidden="1">#REF!</definedName>
    <definedName name="BExIYP9Q6FV9T0R9G3UDKLS4TTYX" localSheetId="8" hidden="1">#REF!</definedName>
    <definedName name="BExIYP9Q6FV9T0R9G3UDKLS4TTYX" localSheetId="9" hidden="1">#REF!</definedName>
    <definedName name="BExIYP9Q6FV9T0R9G3UDKLS4TTYX" localSheetId="10" hidden="1">#REF!</definedName>
    <definedName name="BExIYP9Q6FV9T0R9G3UDKLS4TTYX" localSheetId="11" hidden="1">#REF!</definedName>
    <definedName name="BExIYP9Q6FV9T0R9G3UDKLS4TTYX" localSheetId="12" hidden="1">#REF!</definedName>
    <definedName name="BExIYP9Q6FV9T0R9G3UDKLS4TTYX" localSheetId="13" hidden="1">#REF!</definedName>
    <definedName name="BExIYP9Q6FV9T0R9G3UDKLS4TTYX" localSheetId="17" hidden="1">#REF!</definedName>
    <definedName name="BExIYP9Q6FV9T0R9G3UDKLS4TTYX" localSheetId="16" hidden="1">#REF!</definedName>
    <definedName name="BExIYP9Q6FV9T0R9G3UDKLS4TTYX" hidden="1">#REF!</definedName>
    <definedName name="BExIYZGLDQ1TN7BIIN4RLDP31GIM" localSheetId="19" hidden="1">#REF!</definedName>
    <definedName name="BExIYZGLDQ1TN7BIIN4RLDP31GIM" localSheetId="27" hidden="1">#REF!</definedName>
    <definedName name="BExIYZGLDQ1TN7BIIN4RLDP31GIM" localSheetId="18" hidden="1">#REF!</definedName>
    <definedName name="BExIYZGLDQ1TN7BIIN4RLDP31GIM" localSheetId="30" hidden="1">#REF!</definedName>
    <definedName name="BExIYZGLDQ1TN7BIIN4RLDP31GIM" localSheetId="4" hidden="1">#REF!</definedName>
    <definedName name="BExIYZGLDQ1TN7BIIN4RLDP31GIM" localSheetId="14" hidden="1">#REF!</definedName>
    <definedName name="BExIYZGLDQ1TN7BIIN4RLDP31GIM" localSheetId="6" hidden="1">#REF!</definedName>
    <definedName name="BExIYZGLDQ1TN7BIIN4RLDP31GIM" localSheetId="7" hidden="1">#REF!</definedName>
    <definedName name="BExIYZGLDQ1TN7BIIN4RLDP31GIM" localSheetId="8" hidden="1">#REF!</definedName>
    <definedName name="BExIYZGLDQ1TN7BIIN4RLDP31GIM" localSheetId="9" hidden="1">#REF!</definedName>
    <definedName name="BExIYZGLDQ1TN7BIIN4RLDP31GIM" localSheetId="10" hidden="1">#REF!</definedName>
    <definedName name="BExIYZGLDQ1TN7BIIN4RLDP31GIM" localSheetId="11" hidden="1">#REF!</definedName>
    <definedName name="BExIYZGLDQ1TN7BIIN4RLDP31GIM" localSheetId="12" hidden="1">#REF!</definedName>
    <definedName name="BExIYZGLDQ1TN7BIIN4RLDP31GIM" localSheetId="13" hidden="1">#REF!</definedName>
    <definedName name="BExIYZGLDQ1TN7BIIN4RLDP31GIM" localSheetId="17" hidden="1">#REF!</definedName>
    <definedName name="BExIYZGLDQ1TN7BIIN4RLDP31GIM" localSheetId="16" hidden="1">#REF!</definedName>
    <definedName name="BExIYZGLDQ1TN7BIIN4RLDP31GIM" hidden="1">#REF!</definedName>
    <definedName name="BExIZ4K0EZJK6PW3L8SVKTJFSWW9" localSheetId="19" hidden="1">#REF!</definedName>
    <definedName name="BExIZ4K0EZJK6PW3L8SVKTJFSWW9" localSheetId="27" hidden="1">#REF!</definedName>
    <definedName name="BExIZ4K0EZJK6PW3L8SVKTJFSWW9" localSheetId="18" hidden="1">#REF!</definedName>
    <definedName name="BExIZ4K0EZJK6PW3L8SVKTJFSWW9" localSheetId="30" hidden="1">#REF!</definedName>
    <definedName name="BExIZ4K0EZJK6PW3L8SVKTJFSWW9" localSheetId="4" hidden="1">#REF!</definedName>
    <definedName name="BExIZ4K0EZJK6PW3L8SVKTJFSWW9" localSheetId="14" hidden="1">#REF!</definedName>
    <definedName name="BExIZ4K0EZJK6PW3L8SVKTJFSWW9" localSheetId="6" hidden="1">#REF!</definedName>
    <definedName name="BExIZ4K0EZJK6PW3L8SVKTJFSWW9" localSheetId="7" hidden="1">#REF!</definedName>
    <definedName name="BExIZ4K0EZJK6PW3L8SVKTJFSWW9" localSheetId="8" hidden="1">#REF!</definedName>
    <definedName name="BExIZ4K0EZJK6PW3L8SVKTJFSWW9" localSheetId="9" hidden="1">#REF!</definedName>
    <definedName name="BExIZ4K0EZJK6PW3L8SVKTJFSWW9" localSheetId="10" hidden="1">#REF!</definedName>
    <definedName name="BExIZ4K0EZJK6PW3L8SVKTJFSWW9" localSheetId="11" hidden="1">#REF!</definedName>
    <definedName name="BExIZ4K0EZJK6PW3L8SVKTJFSWW9" localSheetId="12" hidden="1">#REF!</definedName>
    <definedName name="BExIZ4K0EZJK6PW3L8SVKTJFSWW9" localSheetId="13" hidden="1">#REF!</definedName>
    <definedName name="BExIZ4K0EZJK6PW3L8SVKTJFSWW9" localSheetId="17" hidden="1">#REF!</definedName>
    <definedName name="BExIZ4K0EZJK6PW3L8SVKTJFSWW9" localSheetId="16" hidden="1">#REF!</definedName>
    <definedName name="BExIZ4K0EZJK6PW3L8SVKTJFSWW9" hidden="1">#REF!</definedName>
    <definedName name="BExIZAECOEZGBAO29QMV14E6XDIV" localSheetId="19" hidden="1">#REF!</definedName>
    <definedName name="BExIZAECOEZGBAO29QMV14E6XDIV" localSheetId="27" hidden="1">#REF!</definedName>
    <definedName name="BExIZAECOEZGBAO29QMV14E6XDIV" localSheetId="18" hidden="1">#REF!</definedName>
    <definedName name="BExIZAECOEZGBAO29QMV14E6XDIV" localSheetId="30" hidden="1">#REF!</definedName>
    <definedName name="BExIZAECOEZGBAO29QMV14E6XDIV" localSheetId="4" hidden="1">#REF!</definedName>
    <definedName name="BExIZAECOEZGBAO29QMV14E6XDIV" localSheetId="14" hidden="1">#REF!</definedName>
    <definedName name="BExIZAECOEZGBAO29QMV14E6XDIV" localSheetId="6" hidden="1">#REF!</definedName>
    <definedName name="BExIZAECOEZGBAO29QMV14E6XDIV" localSheetId="7" hidden="1">#REF!</definedName>
    <definedName name="BExIZAECOEZGBAO29QMV14E6XDIV" localSheetId="8" hidden="1">#REF!</definedName>
    <definedName name="BExIZAECOEZGBAO29QMV14E6XDIV" localSheetId="9" hidden="1">#REF!</definedName>
    <definedName name="BExIZAECOEZGBAO29QMV14E6XDIV" localSheetId="10" hidden="1">#REF!</definedName>
    <definedName name="BExIZAECOEZGBAO29QMV14E6XDIV" localSheetId="11" hidden="1">#REF!</definedName>
    <definedName name="BExIZAECOEZGBAO29QMV14E6XDIV" localSheetId="12" hidden="1">#REF!</definedName>
    <definedName name="BExIZAECOEZGBAO29QMV14E6XDIV" localSheetId="13" hidden="1">#REF!</definedName>
    <definedName name="BExIZAECOEZGBAO29QMV14E6XDIV" localSheetId="17" hidden="1">#REF!</definedName>
    <definedName name="BExIZAECOEZGBAO29QMV14E6XDIV" localSheetId="16" hidden="1">#REF!</definedName>
    <definedName name="BExIZAECOEZGBAO29QMV14E6XDIV" hidden="1">#REF!</definedName>
    <definedName name="BExIZHQR3N1546MQS83ZJ8I6SPZ3" localSheetId="19" hidden="1">#REF!</definedName>
    <definedName name="BExIZHQR3N1546MQS83ZJ8I6SPZ3" localSheetId="27" hidden="1">#REF!</definedName>
    <definedName name="BExIZHQR3N1546MQS83ZJ8I6SPZ3" localSheetId="18" hidden="1">#REF!</definedName>
    <definedName name="BExIZHQR3N1546MQS83ZJ8I6SPZ3" localSheetId="30" hidden="1">#REF!</definedName>
    <definedName name="BExIZHQR3N1546MQS83ZJ8I6SPZ3" localSheetId="4" hidden="1">#REF!</definedName>
    <definedName name="BExIZHQR3N1546MQS83ZJ8I6SPZ3" localSheetId="14" hidden="1">#REF!</definedName>
    <definedName name="BExIZHQR3N1546MQS83ZJ8I6SPZ3" localSheetId="6" hidden="1">#REF!</definedName>
    <definedName name="BExIZHQR3N1546MQS83ZJ8I6SPZ3" localSheetId="7" hidden="1">#REF!</definedName>
    <definedName name="BExIZHQR3N1546MQS83ZJ8I6SPZ3" localSheetId="8" hidden="1">#REF!</definedName>
    <definedName name="BExIZHQR3N1546MQS83ZJ8I6SPZ3" localSheetId="9" hidden="1">#REF!</definedName>
    <definedName name="BExIZHQR3N1546MQS83ZJ8I6SPZ3" localSheetId="10" hidden="1">#REF!</definedName>
    <definedName name="BExIZHQR3N1546MQS83ZJ8I6SPZ3" localSheetId="11" hidden="1">#REF!</definedName>
    <definedName name="BExIZHQR3N1546MQS83ZJ8I6SPZ3" localSheetId="12" hidden="1">#REF!</definedName>
    <definedName name="BExIZHQR3N1546MQS83ZJ8I6SPZ3" localSheetId="13" hidden="1">#REF!</definedName>
    <definedName name="BExIZHQR3N1546MQS83ZJ8I6SPZ3" localSheetId="17" hidden="1">#REF!</definedName>
    <definedName name="BExIZHQR3N1546MQS83ZJ8I6SPZ3" localSheetId="16" hidden="1">#REF!</definedName>
    <definedName name="BExIZHQR3N1546MQS83ZJ8I6SPZ3" hidden="1">#REF!</definedName>
    <definedName name="BExIZKVXYD5O2JBU81F2UFJZLLSI" localSheetId="19" hidden="1">#REF!</definedName>
    <definedName name="BExIZKVXYD5O2JBU81F2UFJZLLSI" localSheetId="27" hidden="1">#REF!</definedName>
    <definedName name="BExIZKVXYD5O2JBU81F2UFJZLLSI" localSheetId="18" hidden="1">#REF!</definedName>
    <definedName name="BExIZKVXYD5O2JBU81F2UFJZLLSI" localSheetId="30" hidden="1">#REF!</definedName>
    <definedName name="BExIZKVXYD5O2JBU81F2UFJZLLSI" localSheetId="4" hidden="1">#REF!</definedName>
    <definedName name="BExIZKVXYD5O2JBU81F2UFJZLLSI" localSheetId="14" hidden="1">#REF!</definedName>
    <definedName name="BExIZKVXYD5O2JBU81F2UFJZLLSI" localSheetId="6" hidden="1">#REF!</definedName>
    <definedName name="BExIZKVXYD5O2JBU81F2UFJZLLSI" localSheetId="7" hidden="1">#REF!</definedName>
    <definedName name="BExIZKVXYD5O2JBU81F2UFJZLLSI" localSheetId="8" hidden="1">#REF!</definedName>
    <definedName name="BExIZKVXYD5O2JBU81F2UFJZLLSI" localSheetId="9" hidden="1">#REF!</definedName>
    <definedName name="BExIZKVXYD5O2JBU81F2UFJZLLSI" localSheetId="10" hidden="1">#REF!</definedName>
    <definedName name="BExIZKVXYD5O2JBU81F2UFJZLLSI" localSheetId="11" hidden="1">#REF!</definedName>
    <definedName name="BExIZKVXYD5O2JBU81F2UFJZLLSI" localSheetId="12" hidden="1">#REF!</definedName>
    <definedName name="BExIZKVXYD5O2JBU81F2UFJZLLSI" localSheetId="13" hidden="1">#REF!</definedName>
    <definedName name="BExIZKVXYD5O2JBU81F2UFJZLLSI" localSheetId="17" hidden="1">#REF!</definedName>
    <definedName name="BExIZKVXYD5O2JBU81F2UFJZLLSI" localSheetId="16" hidden="1">#REF!</definedName>
    <definedName name="BExIZKVXYD5O2JBU81F2UFJZLLSI" hidden="1">#REF!</definedName>
    <definedName name="BExIZPZDHC8HGER83WHCZAHOX7LK" localSheetId="19" hidden="1">#REF!</definedName>
    <definedName name="BExIZPZDHC8HGER83WHCZAHOX7LK" localSheetId="27" hidden="1">#REF!</definedName>
    <definedName name="BExIZPZDHC8HGER83WHCZAHOX7LK" localSheetId="18" hidden="1">#REF!</definedName>
    <definedName name="BExIZPZDHC8HGER83WHCZAHOX7LK" localSheetId="30" hidden="1">#REF!</definedName>
    <definedName name="BExIZPZDHC8HGER83WHCZAHOX7LK" localSheetId="4" hidden="1">#REF!</definedName>
    <definedName name="BExIZPZDHC8HGER83WHCZAHOX7LK" localSheetId="14" hidden="1">#REF!</definedName>
    <definedName name="BExIZPZDHC8HGER83WHCZAHOX7LK" localSheetId="6" hidden="1">#REF!</definedName>
    <definedName name="BExIZPZDHC8HGER83WHCZAHOX7LK" localSheetId="7" hidden="1">#REF!</definedName>
    <definedName name="BExIZPZDHC8HGER83WHCZAHOX7LK" localSheetId="8" hidden="1">#REF!</definedName>
    <definedName name="BExIZPZDHC8HGER83WHCZAHOX7LK" localSheetId="9" hidden="1">#REF!</definedName>
    <definedName name="BExIZPZDHC8HGER83WHCZAHOX7LK" localSheetId="10" hidden="1">#REF!</definedName>
    <definedName name="BExIZPZDHC8HGER83WHCZAHOX7LK" localSheetId="11" hidden="1">#REF!</definedName>
    <definedName name="BExIZPZDHC8HGER83WHCZAHOX7LK" localSheetId="12" hidden="1">#REF!</definedName>
    <definedName name="BExIZPZDHC8HGER83WHCZAHOX7LK" localSheetId="13" hidden="1">#REF!</definedName>
    <definedName name="BExIZPZDHC8HGER83WHCZAHOX7LK" localSheetId="17" hidden="1">#REF!</definedName>
    <definedName name="BExIZPZDHC8HGER83WHCZAHOX7LK" localSheetId="16" hidden="1">#REF!</definedName>
    <definedName name="BExIZPZDHC8HGER83WHCZAHOX7LK" hidden="1">#REF!</definedName>
    <definedName name="BExIZQA5XCS39QKXMYR1MH2ZIGPS" localSheetId="19" hidden="1">#REF!</definedName>
    <definedName name="BExIZQA5XCS39QKXMYR1MH2ZIGPS" localSheetId="27" hidden="1">#REF!</definedName>
    <definedName name="BExIZQA5XCS39QKXMYR1MH2ZIGPS" localSheetId="18" hidden="1">#REF!</definedName>
    <definedName name="BExIZQA5XCS39QKXMYR1MH2ZIGPS" localSheetId="30" hidden="1">#REF!</definedName>
    <definedName name="BExIZQA5XCS39QKXMYR1MH2ZIGPS" localSheetId="4" hidden="1">#REF!</definedName>
    <definedName name="BExIZQA5XCS39QKXMYR1MH2ZIGPS" localSheetId="14" hidden="1">#REF!</definedName>
    <definedName name="BExIZQA5XCS39QKXMYR1MH2ZIGPS" localSheetId="6" hidden="1">#REF!</definedName>
    <definedName name="BExIZQA5XCS39QKXMYR1MH2ZIGPS" localSheetId="7" hidden="1">#REF!</definedName>
    <definedName name="BExIZQA5XCS39QKXMYR1MH2ZIGPS" localSheetId="8" hidden="1">#REF!</definedName>
    <definedName name="BExIZQA5XCS39QKXMYR1MH2ZIGPS" localSheetId="9" hidden="1">#REF!</definedName>
    <definedName name="BExIZQA5XCS39QKXMYR1MH2ZIGPS" localSheetId="10" hidden="1">#REF!</definedName>
    <definedName name="BExIZQA5XCS39QKXMYR1MH2ZIGPS" localSheetId="11" hidden="1">#REF!</definedName>
    <definedName name="BExIZQA5XCS39QKXMYR1MH2ZIGPS" localSheetId="12" hidden="1">#REF!</definedName>
    <definedName name="BExIZQA5XCS39QKXMYR1MH2ZIGPS" localSheetId="13" hidden="1">#REF!</definedName>
    <definedName name="BExIZQA5XCS39QKXMYR1MH2ZIGPS" localSheetId="17" hidden="1">#REF!</definedName>
    <definedName name="BExIZQA5XCS39QKXMYR1MH2ZIGPS" localSheetId="16" hidden="1">#REF!</definedName>
    <definedName name="BExIZQA5XCS39QKXMYR1MH2ZIGPS" hidden="1">#REF!</definedName>
    <definedName name="BExIZVDLRUNAL32D9KO9X7Y4PB3O" localSheetId="19" hidden="1">#REF!</definedName>
    <definedName name="BExIZVDLRUNAL32D9KO9X7Y4PB3O" localSheetId="27" hidden="1">#REF!</definedName>
    <definedName name="BExIZVDLRUNAL32D9KO9X7Y4PB3O" localSheetId="18" hidden="1">#REF!</definedName>
    <definedName name="BExIZVDLRUNAL32D9KO9X7Y4PB3O" localSheetId="30" hidden="1">#REF!</definedName>
    <definedName name="BExIZVDLRUNAL32D9KO9X7Y4PB3O" localSheetId="4" hidden="1">#REF!</definedName>
    <definedName name="BExIZVDLRUNAL32D9KO9X7Y4PB3O" localSheetId="14" hidden="1">#REF!</definedName>
    <definedName name="BExIZVDLRUNAL32D9KO9X7Y4PB3O" localSheetId="6" hidden="1">#REF!</definedName>
    <definedName name="BExIZVDLRUNAL32D9KO9X7Y4PB3O" localSheetId="7" hidden="1">#REF!</definedName>
    <definedName name="BExIZVDLRUNAL32D9KO9X7Y4PB3O" localSheetId="8" hidden="1">#REF!</definedName>
    <definedName name="BExIZVDLRUNAL32D9KO9X7Y4PB3O" localSheetId="9" hidden="1">#REF!</definedName>
    <definedName name="BExIZVDLRUNAL32D9KO9X7Y4PB3O" localSheetId="10" hidden="1">#REF!</definedName>
    <definedName name="BExIZVDLRUNAL32D9KO9X7Y4PB3O" localSheetId="11" hidden="1">#REF!</definedName>
    <definedName name="BExIZVDLRUNAL32D9KO9X7Y4PB3O" localSheetId="12" hidden="1">#REF!</definedName>
    <definedName name="BExIZVDLRUNAL32D9KO9X7Y4PB3O" localSheetId="13" hidden="1">#REF!</definedName>
    <definedName name="BExIZVDLRUNAL32D9KO9X7Y4PB3O" localSheetId="17" hidden="1">#REF!</definedName>
    <definedName name="BExIZVDLRUNAL32D9KO9X7Y4PB3O" localSheetId="16" hidden="1">#REF!</definedName>
    <definedName name="BExIZVDLRUNAL32D9KO9X7Y4PB3O" hidden="1">#REF!</definedName>
    <definedName name="BExIZY2PUZ0OF9YKK1B13IW0VS6G" localSheetId="19" hidden="1">#REF!</definedName>
    <definedName name="BExIZY2PUZ0OF9YKK1B13IW0VS6G" localSheetId="27" hidden="1">#REF!</definedName>
    <definedName name="BExIZY2PUZ0OF9YKK1B13IW0VS6G" localSheetId="18" hidden="1">#REF!</definedName>
    <definedName name="BExIZY2PUZ0OF9YKK1B13IW0VS6G" localSheetId="30" hidden="1">#REF!</definedName>
    <definedName name="BExIZY2PUZ0OF9YKK1B13IW0VS6G" localSheetId="4" hidden="1">#REF!</definedName>
    <definedName name="BExIZY2PUZ0OF9YKK1B13IW0VS6G" localSheetId="14" hidden="1">#REF!</definedName>
    <definedName name="BExIZY2PUZ0OF9YKK1B13IW0VS6G" localSheetId="6" hidden="1">#REF!</definedName>
    <definedName name="BExIZY2PUZ0OF9YKK1B13IW0VS6G" localSheetId="7" hidden="1">#REF!</definedName>
    <definedName name="BExIZY2PUZ0OF9YKK1B13IW0VS6G" localSheetId="8" hidden="1">#REF!</definedName>
    <definedName name="BExIZY2PUZ0OF9YKK1B13IW0VS6G" localSheetId="9" hidden="1">#REF!</definedName>
    <definedName name="BExIZY2PUZ0OF9YKK1B13IW0VS6G" localSheetId="10" hidden="1">#REF!</definedName>
    <definedName name="BExIZY2PUZ0OF9YKK1B13IW0VS6G" localSheetId="11" hidden="1">#REF!</definedName>
    <definedName name="BExIZY2PUZ0OF9YKK1B13IW0VS6G" localSheetId="12" hidden="1">#REF!</definedName>
    <definedName name="BExIZY2PUZ0OF9YKK1B13IW0VS6G" localSheetId="13" hidden="1">#REF!</definedName>
    <definedName name="BExIZY2PUZ0OF9YKK1B13IW0VS6G" localSheetId="17" hidden="1">#REF!</definedName>
    <definedName name="BExIZY2PUZ0OF9YKK1B13IW0VS6G" localSheetId="16" hidden="1">#REF!</definedName>
    <definedName name="BExIZY2PUZ0OF9YKK1B13IW0VS6G" hidden="1">#REF!</definedName>
    <definedName name="BExJ08KBRR2XMWW3VZMPSQKXHZUH" localSheetId="19" hidden="1">#REF!</definedName>
    <definedName name="BExJ08KBRR2XMWW3VZMPSQKXHZUH" localSheetId="27" hidden="1">#REF!</definedName>
    <definedName name="BExJ08KBRR2XMWW3VZMPSQKXHZUH" localSheetId="18" hidden="1">#REF!</definedName>
    <definedName name="BExJ08KBRR2XMWW3VZMPSQKXHZUH" localSheetId="30" hidden="1">#REF!</definedName>
    <definedName name="BExJ08KBRR2XMWW3VZMPSQKXHZUH" localSheetId="4" hidden="1">#REF!</definedName>
    <definedName name="BExJ08KBRR2XMWW3VZMPSQKXHZUH" localSheetId="14" hidden="1">#REF!</definedName>
    <definedName name="BExJ08KBRR2XMWW3VZMPSQKXHZUH" localSheetId="6" hidden="1">#REF!</definedName>
    <definedName name="BExJ08KBRR2XMWW3VZMPSQKXHZUH" localSheetId="7" hidden="1">#REF!</definedName>
    <definedName name="BExJ08KBRR2XMWW3VZMPSQKXHZUH" localSheetId="8" hidden="1">#REF!</definedName>
    <definedName name="BExJ08KBRR2XMWW3VZMPSQKXHZUH" localSheetId="9" hidden="1">#REF!</definedName>
    <definedName name="BExJ08KBRR2XMWW3VZMPSQKXHZUH" localSheetId="10" hidden="1">#REF!</definedName>
    <definedName name="BExJ08KBRR2XMWW3VZMPSQKXHZUH" localSheetId="11" hidden="1">#REF!</definedName>
    <definedName name="BExJ08KBRR2XMWW3VZMPSQKXHZUH" localSheetId="12" hidden="1">#REF!</definedName>
    <definedName name="BExJ08KBRR2XMWW3VZMPSQKXHZUH" localSheetId="13" hidden="1">#REF!</definedName>
    <definedName name="BExJ08KBRR2XMWW3VZMPSQKXHZUH" localSheetId="17" hidden="1">#REF!</definedName>
    <definedName name="BExJ08KBRR2XMWW3VZMPSQKXHZUH" localSheetId="16" hidden="1">#REF!</definedName>
    <definedName name="BExJ08KBRR2XMWW3VZMPSQKXHZUH" hidden="1">#REF!</definedName>
    <definedName name="BExJ0DYJWXGE7DA39PYL3WM05U9O" localSheetId="19" hidden="1">#REF!</definedName>
    <definedName name="BExJ0DYJWXGE7DA39PYL3WM05U9O" localSheetId="27" hidden="1">#REF!</definedName>
    <definedName name="BExJ0DYJWXGE7DA39PYL3WM05U9O" localSheetId="18" hidden="1">#REF!</definedName>
    <definedName name="BExJ0DYJWXGE7DA39PYL3WM05U9O" localSheetId="30" hidden="1">#REF!</definedName>
    <definedName name="BExJ0DYJWXGE7DA39PYL3WM05U9O" localSheetId="4" hidden="1">#REF!</definedName>
    <definedName name="BExJ0DYJWXGE7DA39PYL3WM05U9O" localSheetId="14" hidden="1">#REF!</definedName>
    <definedName name="BExJ0DYJWXGE7DA39PYL3WM05U9O" localSheetId="6" hidden="1">#REF!</definedName>
    <definedName name="BExJ0DYJWXGE7DA39PYL3WM05U9O" localSheetId="7" hidden="1">#REF!</definedName>
    <definedName name="BExJ0DYJWXGE7DA39PYL3WM05U9O" localSheetId="8" hidden="1">#REF!</definedName>
    <definedName name="BExJ0DYJWXGE7DA39PYL3WM05U9O" localSheetId="9" hidden="1">#REF!</definedName>
    <definedName name="BExJ0DYJWXGE7DA39PYL3WM05U9O" localSheetId="10" hidden="1">#REF!</definedName>
    <definedName name="BExJ0DYJWXGE7DA39PYL3WM05U9O" localSheetId="11" hidden="1">#REF!</definedName>
    <definedName name="BExJ0DYJWXGE7DA39PYL3WM05U9O" localSheetId="12" hidden="1">#REF!</definedName>
    <definedName name="BExJ0DYJWXGE7DA39PYL3WM05U9O" localSheetId="13" hidden="1">#REF!</definedName>
    <definedName name="BExJ0DYJWXGE7DA39PYL3WM05U9O" localSheetId="17" hidden="1">#REF!</definedName>
    <definedName name="BExJ0DYJWXGE7DA39PYL3WM05U9O" localSheetId="16" hidden="1">#REF!</definedName>
    <definedName name="BExJ0DYJWXGE7DA39PYL3WM05U9O" hidden="1">#REF!</definedName>
    <definedName name="BExJ0JYDEZPM2303TRBXOZ74M7N6" localSheetId="19" hidden="1">#REF!</definedName>
    <definedName name="BExJ0JYDEZPM2303TRBXOZ74M7N6" localSheetId="27" hidden="1">#REF!</definedName>
    <definedName name="BExJ0JYDEZPM2303TRBXOZ74M7N6" localSheetId="18" hidden="1">#REF!</definedName>
    <definedName name="BExJ0JYDEZPM2303TRBXOZ74M7N6" localSheetId="30" hidden="1">#REF!</definedName>
    <definedName name="BExJ0JYDEZPM2303TRBXOZ74M7N6" localSheetId="4" hidden="1">#REF!</definedName>
    <definedName name="BExJ0JYDEZPM2303TRBXOZ74M7N6" localSheetId="14" hidden="1">#REF!</definedName>
    <definedName name="BExJ0JYDEZPM2303TRBXOZ74M7N6" localSheetId="6" hidden="1">#REF!</definedName>
    <definedName name="BExJ0JYDEZPM2303TRBXOZ74M7N6" localSheetId="7" hidden="1">#REF!</definedName>
    <definedName name="BExJ0JYDEZPM2303TRBXOZ74M7N6" localSheetId="8" hidden="1">#REF!</definedName>
    <definedName name="BExJ0JYDEZPM2303TRBXOZ74M7N6" localSheetId="9" hidden="1">#REF!</definedName>
    <definedName name="BExJ0JYDEZPM2303TRBXOZ74M7N6" localSheetId="10" hidden="1">#REF!</definedName>
    <definedName name="BExJ0JYDEZPM2303TRBXOZ74M7N6" localSheetId="11" hidden="1">#REF!</definedName>
    <definedName name="BExJ0JYDEZPM2303TRBXOZ74M7N6" localSheetId="12" hidden="1">#REF!</definedName>
    <definedName name="BExJ0JYDEZPM2303TRBXOZ74M7N6" localSheetId="13" hidden="1">#REF!</definedName>
    <definedName name="BExJ0JYDEZPM2303TRBXOZ74M7N6" localSheetId="17" hidden="1">#REF!</definedName>
    <definedName name="BExJ0JYDEZPM2303TRBXOZ74M7N6" localSheetId="16" hidden="1">#REF!</definedName>
    <definedName name="BExJ0JYDEZPM2303TRBXOZ74M7N6" hidden="1">#REF!</definedName>
    <definedName name="BExJ0MY8SY5J5V50H3UKE78ODTVB" localSheetId="19" hidden="1">#REF!</definedName>
    <definedName name="BExJ0MY8SY5J5V50H3UKE78ODTVB" localSheetId="27" hidden="1">#REF!</definedName>
    <definedName name="BExJ0MY8SY5J5V50H3UKE78ODTVB" localSheetId="18" hidden="1">#REF!</definedName>
    <definedName name="BExJ0MY8SY5J5V50H3UKE78ODTVB" localSheetId="30" hidden="1">#REF!</definedName>
    <definedName name="BExJ0MY8SY5J5V50H3UKE78ODTVB" localSheetId="4" hidden="1">#REF!</definedName>
    <definedName name="BExJ0MY8SY5J5V50H3UKE78ODTVB" localSheetId="14" hidden="1">#REF!</definedName>
    <definedName name="BExJ0MY8SY5J5V50H3UKE78ODTVB" localSheetId="6" hidden="1">#REF!</definedName>
    <definedName name="BExJ0MY8SY5J5V50H3UKE78ODTVB" localSheetId="7" hidden="1">#REF!</definedName>
    <definedName name="BExJ0MY8SY5J5V50H3UKE78ODTVB" localSheetId="8" hidden="1">#REF!</definedName>
    <definedName name="BExJ0MY8SY5J5V50H3UKE78ODTVB" localSheetId="9" hidden="1">#REF!</definedName>
    <definedName name="BExJ0MY8SY5J5V50H3UKE78ODTVB" localSheetId="10" hidden="1">#REF!</definedName>
    <definedName name="BExJ0MY8SY5J5V50H3UKE78ODTVB" localSheetId="11" hidden="1">#REF!</definedName>
    <definedName name="BExJ0MY8SY5J5V50H3UKE78ODTVB" localSheetId="12" hidden="1">#REF!</definedName>
    <definedName name="BExJ0MY8SY5J5V50H3UKE78ODTVB" localSheetId="13" hidden="1">#REF!</definedName>
    <definedName name="BExJ0MY8SY5J5V50H3UKE78ODTVB" localSheetId="17" hidden="1">#REF!</definedName>
    <definedName name="BExJ0MY8SY5J5V50H3UKE78ODTVB" localSheetId="16" hidden="1">#REF!</definedName>
    <definedName name="BExJ0MY8SY5J5V50H3UKE78ODTVB" hidden="1">#REF!</definedName>
    <definedName name="BExJ0YC98G37ML4N8FLP8D95EFRF" localSheetId="19" hidden="1">#REF!</definedName>
    <definedName name="BExJ0YC98G37ML4N8FLP8D95EFRF" localSheetId="27" hidden="1">#REF!</definedName>
    <definedName name="BExJ0YC98G37ML4N8FLP8D95EFRF" localSheetId="18" hidden="1">#REF!</definedName>
    <definedName name="BExJ0YC98G37ML4N8FLP8D95EFRF" localSheetId="30" hidden="1">#REF!</definedName>
    <definedName name="BExJ0YC98G37ML4N8FLP8D95EFRF" localSheetId="4" hidden="1">#REF!</definedName>
    <definedName name="BExJ0YC98G37ML4N8FLP8D95EFRF" localSheetId="14" hidden="1">#REF!</definedName>
    <definedName name="BExJ0YC98G37ML4N8FLP8D95EFRF" localSheetId="6" hidden="1">#REF!</definedName>
    <definedName name="BExJ0YC98G37ML4N8FLP8D95EFRF" localSheetId="7" hidden="1">#REF!</definedName>
    <definedName name="BExJ0YC98G37ML4N8FLP8D95EFRF" localSheetId="8" hidden="1">#REF!</definedName>
    <definedName name="BExJ0YC98G37ML4N8FLP8D95EFRF" localSheetId="9" hidden="1">#REF!</definedName>
    <definedName name="BExJ0YC98G37ML4N8FLP8D95EFRF" localSheetId="10" hidden="1">#REF!</definedName>
    <definedName name="BExJ0YC98G37ML4N8FLP8D95EFRF" localSheetId="11" hidden="1">#REF!</definedName>
    <definedName name="BExJ0YC98G37ML4N8FLP8D95EFRF" localSheetId="12" hidden="1">#REF!</definedName>
    <definedName name="BExJ0YC98G37ML4N8FLP8D95EFRF" localSheetId="13" hidden="1">#REF!</definedName>
    <definedName name="BExJ0YC98G37ML4N8FLP8D95EFRF" localSheetId="17" hidden="1">#REF!</definedName>
    <definedName name="BExJ0YC98G37ML4N8FLP8D95EFRF" localSheetId="16" hidden="1">#REF!</definedName>
    <definedName name="BExJ0YC98G37ML4N8FLP8D95EFRF" hidden="1">#REF!</definedName>
    <definedName name="BExKCDYKAEV45AFXHVHZZ62E5BM3" localSheetId="19" hidden="1">#REF!</definedName>
    <definedName name="BExKCDYKAEV45AFXHVHZZ62E5BM3" localSheetId="27" hidden="1">#REF!</definedName>
    <definedName name="BExKCDYKAEV45AFXHVHZZ62E5BM3" localSheetId="18" hidden="1">#REF!</definedName>
    <definedName name="BExKCDYKAEV45AFXHVHZZ62E5BM3" localSheetId="30" hidden="1">#REF!</definedName>
    <definedName name="BExKCDYKAEV45AFXHVHZZ62E5BM3" localSheetId="4" hidden="1">#REF!</definedName>
    <definedName name="BExKCDYKAEV45AFXHVHZZ62E5BM3" localSheetId="14" hidden="1">#REF!</definedName>
    <definedName name="BExKCDYKAEV45AFXHVHZZ62E5BM3" localSheetId="6" hidden="1">#REF!</definedName>
    <definedName name="BExKCDYKAEV45AFXHVHZZ62E5BM3" localSheetId="7" hidden="1">#REF!</definedName>
    <definedName name="BExKCDYKAEV45AFXHVHZZ62E5BM3" localSheetId="8" hidden="1">#REF!</definedName>
    <definedName name="BExKCDYKAEV45AFXHVHZZ62E5BM3" localSheetId="9" hidden="1">#REF!</definedName>
    <definedName name="BExKCDYKAEV45AFXHVHZZ62E5BM3" localSheetId="10" hidden="1">#REF!</definedName>
    <definedName name="BExKCDYKAEV45AFXHVHZZ62E5BM3" localSheetId="11" hidden="1">#REF!</definedName>
    <definedName name="BExKCDYKAEV45AFXHVHZZ62E5BM3" localSheetId="12" hidden="1">#REF!</definedName>
    <definedName name="BExKCDYKAEV45AFXHVHZZ62E5BM3" localSheetId="13" hidden="1">#REF!</definedName>
    <definedName name="BExKCDYKAEV45AFXHVHZZ62E5BM3" localSheetId="17" hidden="1">#REF!</definedName>
    <definedName name="BExKCDYKAEV45AFXHVHZZ62E5BM3" localSheetId="16" hidden="1">#REF!</definedName>
    <definedName name="BExKCDYKAEV45AFXHVHZZ62E5BM3" hidden="1">#REF!</definedName>
    <definedName name="BExKCYXU0W2VQVDI3N3N37K2598P" localSheetId="19" hidden="1">#REF!</definedName>
    <definedName name="BExKCYXU0W2VQVDI3N3N37K2598P" localSheetId="27" hidden="1">#REF!</definedName>
    <definedName name="BExKCYXU0W2VQVDI3N3N37K2598P" localSheetId="18" hidden="1">#REF!</definedName>
    <definedName name="BExKCYXU0W2VQVDI3N3N37K2598P" localSheetId="30" hidden="1">#REF!</definedName>
    <definedName name="BExKCYXU0W2VQVDI3N3N37K2598P" localSheetId="4" hidden="1">#REF!</definedName>
    <definedName name="BExKCYXU0W2VQVDI3N3N37K2598P" localSheetId="14" hidden="1">#REF!</definedName>
    <definedName name="BExKCYXU0W2VQVDI3N3N37K2598P" localSheetId="6" hidden="1">#REF!</definedName>
    <definedName name="BExKCYXU0W2VQVDI3N3N37K2598P" localSheetId="7" hidden="1">#REF!</definedName>
    <definedName name="BExKCYXU0W2VQVDI3N3N37K2598P" localSheetId="8" hidden="1">#REF!</definedName>
    <definedName name="BExKCYXU0W2VQVDI3N3N37K2598P" localSheetId="9" hidden="1">#REF!</definedName>
    <definedName name="BExKCYXU0W2VQVDI3N3N37K2598P" localSheetId="10" hidden="1">#REF!</definedName>
    <definedName name="BExKCYXU0W2VQVDI3N3N37K2598P" localSheetId="11" hidden="1">#REF!</definedName>
    <definedName name="BExKCYXU0W2VQVDI3N3N37K2598P" localSheetId="12" hidden="1">#REF!</definedName>
    <definedName name="BExKCYXU0W2VQVDI3N3N37K2598P" localSheetId="13" hidden="1">#REF!</definedName>
    <definedName name="BExKCYXU0W2VQVDI3N3N37K2598P" localSheetId="17" hidden="1">#REF!</definedName>
    <definedName name="BExKCYXU0W2VQVDI3N3N37K2598P" localSheetId="16" hidden="1">#REF!</definedName>
    <definedName name="BExKCYXU0W2VQVDI3N3N37K2598P" hidden="1">#REF!</definedName>
    <definedName name="BExKDJX3Z1TS0WFDD9EAO42JHL9G" localSheetId="19" hidden="1">#REF!</definedName>
    <definedName name="BExKDJX3Z1TS0WFDD9EAO42JHL9G" localSheetId="27" hidden="1">#REF!</definedName>
    <definedName name="BExKDJX3Z1TS0WFDD9EAO42JHL9G" localSheetId="18" hidden="1">#REF!</definedName>
    <definedName name="BExKDJX3Z1TS0WFDD9EAO42JHL9G" localSheetId="30" hidden="1">#REF!</definedName>
    <definedName name="BExKDJX3Z1TS0WFDD9EAO42JHL9G" localSheetId="4" hidden="1">#REF!</definedName>
    <definedName name="BExKDJX3Z1TS0WFDD9EAO42JHL9G" localSheetId="14" hidden="1">#REF!</definedName>
    <definedName name="BExKDJX3Z1TS0WFDD9EAO42JHL9G" localSheetId="6" hidden="1">#REF!</definedName>
    <definedName name="BExKDJX3Z1TS0WFDD9EAO42JHL9G" localSheetId="7" hidden="1">#REF!</definedName>
    <definedName name="BExKDJX3Z1TS0WFDD9EAO42JHL9G" localSheetId="8" hidden="1">#REF!</definedName>
    <definedName name="BExKDJX3Z1TS0WFDD9EAO42JHL9G" localSheetId="9" hidden="1">#REF!</definedName>
    <definedName name="BExKDJX3Z1TS0WFDD9EAO42JHL9G" localSheetId="10" hidden="1">#REF!</definedName>
    <definedName name="BExKDJX3Z1TS0WFDD9EAO42JHL9G" localSheetId="11" hidden="1">#REF!</definedName>
    <definedName name="BExKDJX3Z1TS0WFDD9EAO42JHL9G" localSheetId="12" hidden="1">#REF!</definedName>
    <definedName name="BExKDJX3Z1TS0WFDD9EAO42JHL9G" localSheetId="13" hidden="1">#REF!</definedName>
    <definedName name="BExKDJX3Z1TS0WFDD9EAO42JHL9G" localSheetId="17" hidden="1">#REF!</definedName>
    <definedName name="BExKDJX3Z1TS0WFDD9EAO42JHL9G" localSheetId="16" hidden="1">#REF!</definedName>
    <definedName name="BExKDJX3Z1TS0WFDD9EAO42JHL9G" hidden="1">#REF!</definedName>
    <definedName name="BExKDK7WVA5I2WBACAZHAHN35D0I" localSheetId="19" hidden="1">#REF!</definedName>
    <definedName name="BExKDK7WVA5I2WBACAZHAHN35D0I" localSheetId="27" hidden="1">#REF!</definedName>
    <definedName name="BExKDK7WVA5I2WBACAZHAHN35D0I" localSheetId="18" hidden="1">#REF!</definedName>
    <definedName name="BExKDK7WVA5I2WBACAZHAHN35D0I" localSheetId="30" hidden="1">#REF!</definedName>
    <definedName name="BExKDK7WVA5I2WBACAZHAHN35D0I" localSheetId="4" hidden="1">#REF!</definedName>
    <definedName name="BExKDK7WVA5I2WBACAZHAHN35D0I" localSheetId="14" hidden="1">#REF!</definedName>
    <definedName name="BExKDK7WVA5I2WBACAZHAHN35D0I" localSheetId="6" hidden="1">#REF!</definedName>
    <definedName name="BExKDK7WVA5I2WBACAZHAHN35D0I" localSheetId="7" hidden="1">#REF!</definedName>
    <definedName name="BExKDK7WVA5I2WBACAZHAHN35D0I" localSheetId="8" hidden="1">#REF!</definedName>
    <definedName name="BExKDK7WVA5I2WBACAZHAHN35D0I" localSheetId="9" hidden="1">#REF!</definedName>
    <definedName name="BExKDK7WVA5I2WBACAZHAHN35D0I" localSheetId="10" hidden="1">#REF!</definedName>
    <definedName name="BExKDK7WVA5I2WBACAZHAHN35D0I" localSheetId="11" hidden="1">#REF!</definedName>
    <definedName name="BExKDK7WVA5I2WBACAZHAHN35D0I" localSheetId="12" hidden="1">#REF!</definedName>
    <definedName name="BExKDK7WVA5I2WBACAZHAHN35D0I" localSheetId="13" hidden="1">#REF!</definedName>
    <definedName name="BExKDK7WVA5I2WBACAZHAHN35D0I" localSheetId="17" hidden="1">#REF!</definedName>
    <definedName name="BExKDK7WVA5I2WBACAZHAHN35D0I" localSheetId="16" hidden="1">#REF!</definedName>
    <definedName name="BExKDK7WVA5I2WBACAZHAHN35D0I" hidden="1">#REF!</definedName>
    <definedName name="BExKDKO0W4AGQO1V7K6Q4VM750FT" localSheetId="19" hidden="1">#REF!</definedName>
    <definedName name="BExKDKO0W4AGQO1V7K6Q4VM750FT" localSheetId="27" hidden="1">#REF!</definedName>
    <definedName name="BExKDKO0W4AGQO1V7K6Q4VM750FT" localSheetId="18" hidden="1">#REF!</definedName>
    <definedName name="BExKDKO0W4AGQO1V7K6Q4VM750FT" localSheetId="30" hidden="1">#REF!</definedName>
    <definedName name="BExKDKO0W4AGQO1V7K6Q4VM750FT" localSheetId="4" hidden="1">#REF!</definedName>
    <definedName name="BExKDKO0W4AGQO1V7K6Q4VM750FT" localSheetId="14" hidden="1">#REF!</definedName>
    <definedName name="BExKDKO0W4AGQO1V7K6Q4VM750FT" localSheetId="6" hidden="1">#REF!</definedName>
    <definedName name="BExKDKO0W4AGQO1V7K6Q4VM750FT" localSheetId="7" hidden="1">#REF!</definedName>
    <definedName name="BExKDKO0W4AGQO1V7K6Q4VM750FT" localSheetId="8" hidden="1">#REF!</definedName>
    <definedName name="BExKDKO0W4AGQO1V7K6Q4VM750FT" localSheetId="9" hidden="1">#REF!</definedName>
    <definedName name="BExKDKO0W4AGQO1V7K6Q4VM750FT" localSheetId="10" hidden="1">#REF!</definedName>
    <definedName name="BExKDKO0W4AGQO1V7K6Q4VM750FT" localSheetId="11" hidden="1">#REF!</definedName>
    <definedName name="BExKDKO0W4AGQO1V7K6Q4VM750FT" localSheetId="12" hidden="1">#REF!</definedName>
    <definedName name="BExKDKO0W4AGQO1V7K6Q4VM750FT" localSheetId="13" hidden="1">#REF!</definedName>
    <definedName name="BExKDKO0W4AGQO1V7K6Q4VM750FT" localSheetId="17" hidden="1">#REF!</definedName>
    <definedName name="BExKDKO0W4AGQO1V7K6Q4VM750FT" localSheetId="16" hidden="1">#REF!</definedName>
    <definedName name="BExKDKO0W4AGQO1V7K6Q4VM750FT" hidden="1">#REF!</definedName>
    <definedName name="BExKDLF10G7W77J87QWH3ZGLUCLW" localSheetId="19" hidden="1">#REF!</definedName>
    <definedName name="BExKDLF10G7W77J87QWH3ZGLUCLW" localSheetId="27" hidden="1">#REF!</definedName>
    <definedName name="BExKDLF10G7W77J87QWH3ZGLUCLW" localSheetId="18" hidden="1">#REF!</definedName>
    <definedName name="BExKDLF10G7W77J87QWH3ZGLUCLW" localSheetId="30" hidden="1">#REF!</definedName>
    <definedName name="BExKDLF10G7W77J87QWH3ZGLUCLW" localSheetId="4" hidden="1">#REF!</definedName>
    <definedName name="BExKDLF10G7W77J87QWH3ZGLUCLW" localSheetId="14" hidden="1">#REF!</definedName>
    <definedName name="BExKDLF10G7W77J87QWH3ZGLUCLW" localSheetId="6" hidden="1">#REF!</definedName>
    <definedName name="BExKDLF10G7W77J87QWH3ZGLUCLW" localSheetId="7" hidden="1">#REF!</definedName>
    <definedName name="BExKDLF10G7W77J87QWH3ZGLUCLW" localSheetId="8" hidden="1">#REF!</definedName>
    <definedName name="BExKDLF10G7W77J87QWH3ZGLUCLW" localSheetId="9" hidden="1">#REF!</definedName>
    <definedName name="BExKDLF10G7W77J87QWH3ZGLUCLW" localSheetId="10" hidden="1">#REF!</definedName>
    <definedName name="BExKDLF10G7W77J87QWH3ZGLUCLW" localSheetId="11" hidden="1">#REF!</definedName>
    <definedName name="BExKDLF10G7W77J87QWH3ZGLUCLW" localSheetId="12" hidden="1">#REF!</definedName>
    <definedName name="BExKDLF10G7W77J87QWH3ZGLUCLW" localSheetId="13" hidden="1">#REF!</definedName>
    <definedName name="BExKDLF10G7W77J87QWH3ZGLUCLW" localSheetId="17" hidden="1">#REF!</definedName>
    <definedName name="BExKDLF10G7W77J87QWH3ZGLUCLW" localSheetId="16" hidden="1">#REF!</definedName>
    <definedName name="BExKDLF10G7W77J87QWH3ZGLUCLW" hidden="1">#REF!</definedName>
    <definedName name="BExKE2NDBQ14HOJH945N4W9ZZFJO" localSheetId="19" hidden="1">#REF!</definedName>
    <definedName name="BExKE2NDBQ14HOJH945N4W9ZZFJO" localSheetId="27" hidden="1">#REF!</definedName>
    <definedName name="BExKE2NDBQ14HOJH945N4W9ZZFJO" localSheetId="18" hidden="1">#REF!</definedName>
    <definedName name="BExKE2NDBQ14HOJH945N4W9ZZFJO" localSheetId="30" hidden="1">#REF!</definedName>
    <definedName name="BExKE2NDBQ14HOJH945N4W9ZZFJO" localSheetId="4" hidden="1">#REF!</definedName>
    <definedName name="BExKE2NDBQ14HOJH945N4W9ZZFJO" localSheetId="14" hidden="1">#REF!</definedName>
    <definedName name="BExKE2NDBQ14HOJH945N4W9ZZFJO" localSheetId="6" hidden="1">#REF!</definedName>
    <definedName name="BExKE2NDBQ14HOJH945N4W9ZZFJO" localSheetId="7" hidden="1">#REF!</definedName>
    <definedName name="BExKE2NDBQ14HOJH945N4W9ZZFJO" localSheetId="8" hidden="1">#REF!</definedName>
    <definedName name="BExKE2NDBQ14HOJH945N4W9ZZFJO" localSheetId="9" hidden="1">#REF!</definedName>
    <definedName name="BExKE2NDBQ14HOJH945N4W9ZZFJO" localSheetId="10" hidden="1">#REF!</definedName>
    <definedName name="BExKE2NDBQ14HOJH945N4W9ZZFJO" localSheetId="11" hidden="1">#REF!</definedName>
    <definedName name="BExKE2NDBQ14HOJH945N4W9ZZFJO" localSheetId="12" hidden="1">#REF!</definedName>
    <definedName name="BExKE2NDBQ14HOJH945N4W9ZZFJO" localSheetId="13" hidden="1">#REF!</definedName>
    <definedName name="BExKE2NDBQ14HOJH945N4W9ZZFJO" localSheetId="17" hidden="1">#REF!</definedName>
    <definedName name="BExKE2NDBQ14HOJH945N4W9ZZFJO" localSheetId="16" hidden="1">#REF!</definedName>
    <definedName name="BExKE2NDBQ14HOJH945N4W9ZZFJO" hidden="1">#REF!</definedName>
    <definedName name="BExKEFE0I3MT6ZLC4T1L9465HKTN" localSheetId="19" hidden="1">#REF!</definedName>
    <definedName name="BExKEFE0I3MT6ZLC4T1L9465HKTN" localSheetId="27" hidden="1">#REF!</definedName>
    <definedName name="BExKEFE0I3MT6ZLC4T1L9465HKTN" localSheetId="18" hidden="1">#REF!</definedName>
    <definedName name="BExKEFE0I3MT6ZLC4T1L9465HKTN" localSheetId="30" hidden="1">#REF!</definedName>
    <definedName name="BExKEFE0I3MT6ZLC4T1L9465HKTN" localSheetId="4" hidden="1">#REF!</definedName>
    <definedName name="BExKEFE0I3MT6ZLC4T1L9465HKTN" localSheetId="14" hidden="1">#REF!</definedName>
    <definedName name="BExKEFE0I3MT6ZLC4T1L9465HKTN" localSheetId="6" hidden="1">#REF!</definedName>
    <definedName name="BExKEFE0I3MT6ZLC4T1L9465HKTN" localSheetId="7" hidden="1">#REF!</definedName>
    <definedName name="BExKEFE0I3MT6ZLC4T1L9465HKTN" localSheetId="8" hidden="1">#REF!</definedName>
    <definedName name="BExKEFE0I3MT6ZLC4T1L9465HKTN" localSheetId="9" hidden="1">#REF!</definedName>
    <definedName name="BExKEFE0I3MT6ZLC4T1L9465HKTN" localSheetId="10" hidden="1">#REF!</definedName>
    <definedName name="BExKEFE0I3MT6ZLC4T1L9465HKTN" localSheetId="11" hidden="1">#REF!</definedName>
    <definedName name="BExKEFE0I3MT6ZLC4T1L9465HKTN" localSheetId="12" hidden="1">#REF!</definedName>
    <definedName name="BExKEFE0I3MT6ZLC4T1L9465HKTN" localSheetId="13" hidden="1">#REF!</definedName>
    <definedName name="BExKEFE0I3MT6ZLC4T1L9465HKTN" localSheetId="17" hidden="1">#REF!</definedName>
    <definedName name="BExKEFE0I3MT6ZLC4T1L9465HKTN" localSheetId="16" hidden="1">#REF!</definedName>
    <definedName name="BExKEFE0I3MT6ZLC4T1L9465HKTN" hidden="1">#REF!</definedName>
    <definedName name="BExKEK6O5BVJP4VY02FY7JNAZ6BT" localSheetId="19" hidden="1">#REF!</definedName>
    <definedName name="BExKEK6O5BVJP4VY02FY7JNAZ6BT" localSheetId="27" hidden="1">#REF!</definedName>
    <definedName name="BExKEK6O5BVJP4VY02FY7JNAZ6BT" localSheetId="18" hidden="1">#REF!</definedName>
    <definedName name="BExKEK6O5BVJP4VY02FY7JNAZ6BT" localSheetId="30" hidden="1">#REF!</definedName>
    <definedName name="BExKEK6O5BVJP4VY02FY7JNAZ6BT" localSheetId="4" hidden="1">#REF!</definedName>
    <definedName name="BExKEK6O5BVJP4VY02FY7JNAZ6BT" localSheetId="14" hidden="1">#REF!</definedName>
    <definedName name="BExKEK6O5BVJP4VY02FY7JNAZ6BT" localSheetId="6" hidden="1">#REF!</definedName>
    <definedName name="BExKEK6O5BVJP4VY02FY7JNAZ6BT" localSheetId="7" hidden="1">#REF!</definedName>
    <definedName name="BExKEK6O5BVJP4VY02FY7JNAZ6BT" localSheetId="8" hidden="1">#REF!</definedName>
    <definedName name="BExKEK6O5BVJP4VY02FY7JNAZ6BT" localSheetId="9" hidden="1">#REF!</definedName>
    <definedName name="BExKEK6O5BVJP4VY02FY7JNAZ6BT" localSheetId="10" hidden="1">#REF!</definedName>
    <definedName name="BExKEK6O5BVJP4VY02FY7JNAZ6BT" localSheetId="11" hidden="1">#REF!</definedName>
    <definedName name="BExKEK6O5BVJP4VY02FY7JNAZ6BT" localSheetId="12" hidden="1">#REF!</definedName>
    <definedName name="BExKEK6O5BVJP4VY02FY7JNAZ6BT" localSheetId="13" hidden="1">#REF!</definedName>
    <definedName name="BExKEK6O5BVJP4VY02FY7JNAZ6BT" localSheetId="17" hidden="1">#REF!</definedName>
    <definedName name="BExKEK6O5BVJP4VY02FY7JNAZ6BT" localSheetId="16" hidden="1">#REF!</definedName>
    <definedName name="BExKEK6O5BVJP4VY02FY7JNAZ6BT" hidden="1">#REF!</definedName>
    <definedName name="BExKEKXK6E6QX339ELPXDIRZSJE0" localSheetId="19" hidden="1">#REF!</definedName>
    <definedName name="BExKEKXK6E6QX339ELPXDIRZSJE0" localSheetId="27" hidden="1">#REF!</definedName>
    <definedName name="BExKEKXK6E6QX339ELPXDIRZSJE0" localSheetId="18" hidden="1">#REF!</definedName>
    <definedName name="BExKEKXK6E6QX339ELPXDIRZSJE0" localSheetId="30" hidden="1">#REF!</definedName>
    <definedName name="BExKEKXK6E6QX339ELPXDIRZSJE0" localSheetId="4" hidden="1">#REF!</definedName>
    <definedName name="BExKEKXK6E6QX339ELPXDIRZSJE0" localSheetId="14" hidden="1">#REF!</definedName>
    <definedName name="BExKEKXK6E6QX339ELPXDIRZSJE0" localSheetId="6" hidden="1">#REF!</definedName>
    <definedName name="BExKEKXK6E6QX339ELPXDIRZSJE0" localSheetId="7" hidden="1">#REF!</definedName>
    <definedName name="BExKEKXK6E6QX339ELPXDIRZSJE0" localSheetId="8" hidden="1">#REF!</definedName>
    <definedName name="BExKEKXK6E6QX339ELPXDIRZSJE0" localSheetId="9" hidden="1">#REF!</definedName>
    <definedName name="BExKEKXK6E6QX339ELPXDIRZSJE0" localSheetId="10" hidden="1">#REF!</definedName>
    <definedName name="BExKEKXK6E6QX339ELPXDIRZSJE0" localSheetId="11" hidden="1">#REF!</definedName>
    <definedName name="BExKEKXK6E6QX339ELPXDIRZSJE0" localSheetId="12" hidden="1">#REF!</definedName>
    <definedName name="BExKEKXK6E6QX339ELPXDIRZSJE0" localSheetId="13" hidden="1">#REF!</definedName>
    <definedName name="BExKEKXK6E6QX339ELPXDIRZSJE0" localSheetId="17" hidden="1">#REF!</definedName>
    <definedName name="BExKEKXK6E6QX339ELPXDIRZSJE0" localSheetId="16" hidden="1">#REF!</definedName>
    <definedName name="BExKEKXK6E6QX339ELPXDIRZSJE0" hidden="1">#REF!</definedName>
    <definedName name="BExKEMFI35R0D4WN4A59V9QH7I5S" localSheetId="19" hidden="1">#REF!</definedName>
    <definedName name="BExKEMFI35R0D4WN4A59V9QH7I5S" localSheetId="27" hidden="1">#REF!</definedName>
    <definedName name="BExKEMFI35R0D4WN4A59V9QH7I5S" localSheetId="18" hidden="1">#REF!</definedName>
    <definedName name="BExKEMFI35R0D4WN4A59V9QH7I5S" localSheetId="30" hidden="1">#REF!</definedName>
    <definedName name="BExKEMFI35R0D4WN4A59V9QH7I5S" localSheetId="4" hidden="1">#REF!</definedName>
    <definedName name="BExKEMFI35R0D4WN4A59V9QH7I5S" localSheetId="14" hidden="1">#REF!</definedName>
    <definedName name="BExKEMFI35R0D4WN4A59V9QH7I5S" localSheetId="6" hidden="1">#REF!</definedName>
    <definedName name="BExKEMFI35R0D4WN4A59V9QH7I5S" localSheetId="7" hidden="1">#REF!</definedName>
    <definedName name="BExKEMFI35R0D4WN4A59V9QH7I5S" localSheetId="8" hidden="1">#REF!</definedName>
    <definedName name="BExKEMFI35R0D4WN4A59V9QH7I5S" localSheetId="9" hidden="1">#REF!</definedName>
    <definedName name="BExKEMFI35R0D4WN4A59V9QH7I5S" localSheetId="10" hidden="1">#REF!</definedName>
    <definedName name="BExKEMFI35R0D4WN4A59V9QH7I5S" localSheetId="11" hidden="1">#REF!</definedName>
    <definedName name="BExKEMFI35R0D4WN4A59V9QH7I5S" localSheetId="12" hidden="1">#REF!</definedName>
    <definedName name="BExKEMFI35R0D4WN4A59V9QH7I5S" localSheetId="13" hidden="1">#REF!</definedName>
    <definedName name="BExKEMFI35R0D4WN4A59V9QH7I5S" localSheetId="17" hidden="1">#REF!</definedName>
    <definedName name="BExKEMFI35R0D4WN4A59V9QH7I5S" localSheetId="16" hidden="1">#REF!</definedName>
    <definedName name="BExKEMFI35R0D4WN4A59V9QH7I5S" hidden="1">#REF!</definedName>
    <definedName name="BExKEOOIBMP7N8033EY2CJYCBX6H" localSheetId="19" hidden="1">#REF!</definedName>
    <definedName name="BExKEOOIBMP7N8033EY2CJYCBX6H" localSheetId="27" hidden="1">#REF!</definedName>
    <definedName name="BExKEOOIBMP7N8033EY2CJYCBX6H" localSheetId="18" hidden="1">#REF!</definedName>
    <definedName name="BExKEOOIBMP7N8033EY2CJYCBX6H" localSheetId="30" hidden="1">#REF!</definedName>
    <definedName name="BExKEOOIBMP7N8033EY2CJYCBX6H" localSheetId="4" hidden="1">#REF!</definedName>
    <definedName name="BExKEOOIBMP7N8033EY2CJYCBX6H" localSheetId="14" hidden="1">#REF!</definedName>
    <definedName name="BExKEOOIBMP7N8033EY2CJYCBX6H" localSheetId="6" hidden="1">#REF!</definedName>
    <definedName name="BExKEOOIBMP7N8033EY2CJYCBX6H" localSheetId="7" hidden="1">#REF!</definedName>
    <definedName name="BExKEOOIBMP7N8033EY2CJYCBX6H" localSheetId="8" hidden="1">#REF!</definedName>
    <definedName name="BExKEOOIBMP7N8033EY2CJYCBX6H" localSheetId="9" hidden="1">#REF!</definedName>
    <definedName name="BExKEOOIBMP7N8033EY2CJYCBX6H" localSheetId="10" hidden="1">#REF!</definedName>
    <definedName name="BExKEOOIBMP7N8033EY2CJYCBX6H" localSheetId="11" hidden="1">#REF!</definedName>
    <definedName name="BExKEOOIBMP7N8033EY2CJYCBX6H" localSheetId="12" hidden="1">#REF!</definedName>
    <definedName name="BExKEOOIBMP7N8033EY2CJYCBX6H" localSheetId="13" hidden="1">#REF!</definedName>
    <definedName name="BExKEOOIBMP7N8033EY2CJYCBX6H" localSheetId="17" hidden="1">#REF!</definedName>
    <definedName name="BExKEOOIBMP7N8033EY2CJYCBX6H" localSheetId="16" hidden="1">#REF!</definedName>
    <definedName name="BExKEOOIBMP7N8033EY2CJYCBX6H" hidden="1">#REF!</definedName>
    <definedName name="BExKEW0RR5LA3VC46A2BEOOMQE56" localSheetId="19" hidden="1">#REF!</definedName>
    <definedName name="BExKEW0RR5LA3VC46A2BEOOMQE56" localSheetId="27" hidden="1">#REF!</definedName>
    <definedName name="BExKEW0RR5LA3VC46A2BEOOMQE56" localSheetId="18" hidden="1">#REF!</definedName>
    <definedName name="BExKEW0RR5LA3VC46A2BEOOMQE56" localSheetId="30" hidden="1">#REF!</definedName>
    <definedName name="BExKEW0RR5LA3VC46A2BEOOMQE56" localSheetId="4" hidden="1">#REF!</definedName>
    <definedName name="BExKEW0RR5LA3VC46A2BEOOMQE56" localSheetId="14" hidden="1">#REF!</definedName>
    <definedName name="BExKEW0RR5LA3VC46A2BEOOMQE56" localSheetId="6" hidden="1">#REF!</definedName>
    <definedName name="BExKEW0RR5LA3VC46A2BEOOMQE56" localSheetId="7" hidden="1">#REF!</definedName>
    <definedName name="BExKEW0RR5LA3VC46A2BEOOMQE56" localSheetId="8" hidden="1">#REF!</definedName>
    <definedName name="BExKEW0RR5LA3VC46A2BEOOMQE56" localSheetId="9" hidden="1">#REF!</definedName>
    <definedName name="BExKEW0RR5LA3VC46A2BEOOMQE56" localSheetId="10" hidden="1">#REF!</definedName>
    <definedName name="BExKEW0RR5LA3VC46A2BEOOMQE56" localSheetId="11" hidden="1">#REF!</definedName>
    <definedName name="BExKEW0RR5LA3VC46A2BEOOMQE56" localSheetId="12" hidden="1">#REF!</definedName>
    <definedName name="BExKEW0RR5LA3VC46A2BEOOMQE56" localSheetId="13" hidden="1">#REF!</definedName>
    <definedName name="BExKEW0RR5LA3VC46A2BEOOMQE56" localSheetId="17" hidden="1">#REF!</definedName>
    <definedName name="BExKEW0RR5LA3VC46A2BEOOMQE56" localSheetId="16" hidden="1">#REF!</definedName>
    <definedName name="BExKEW0RR5LA3VC46A2BEOOMQE56" hidden="1">#REF!</definedName>
    <definedName name="BExKF37PTJB4PE1PUQWG20ASBX4E" localSheetId="19" hidden="1">#REF!</definedName>
    <definedName name="BExKF37PTJB4PE1PUQWG20ASBX4E" localSheetId="27" hidden="1">#REF!</definedName>
    <definedName name="BExKF37PTJB4PE1PUQWG20ASBX4E" localSheetId="18" hidden="1">#REF!</definedName>
    <definedName name="BExKF37PTJB4PE1PUQWG20ASBX4E" localSheetId="30" hidden="1">#REF!</definedName>
    <definedName name="BExKF37PTJB4PE1PUQWG20ASBX4E" localSheetId="4" hidden="1">#REF!</definedName>
    <definedName name="BExKF37PTJB4PE1PUQWG20ASBX4E" localSheetId="14" hidden="1">#REF!</definedName>
    <definedName name="BExKF37PTJB4PE1PUQWG20ASBX4E" localSheetId="6" hidden="1">#REF!</definedName>
    <definedName name="BExKF37PTJB4PE1PUQWG20ASBX4E" localSheetId="7" hidden="1">#REF!</definedName>
    <definedName name="BExKF37PTJB4PE1PUQWG20ASBX4E" localSheetId="8" hidden="1">#REF!</definedName>
    <definedName name="BExKF37PTJB4PE1PUQWG20ASBX4E" localSheetId="9" hidden="1">#REF!</definedName>
    <definedName name="BExKF37PTJB4PE1PUQWG20ASBX4E" localSheetId="10" hidden="1">#REF!</definedName>
    <definedName name="BExKF37PTJB4PE1PUQWG20ASBX4E" localSheetId="11" hidden="1">#REF!</definedName>
    <definedName name="BExKF37PTJB4PE1PUQWG20ASBX4E" localSheetId="12" hidden="1">#REF!</definedName>
    <definedName name="BExKF37PTJB4PE1PUQWG20ASBX4E" localSheetId="13" hidden="1">#REF!</definedName>
    <definedName name="BExKF37PTJB4PE1PUQWG20ASBX4E" localSheetId="17" hidden="1">#REF!</definedName>
    <definedName name="BExKF37PTJB4PE1PUQWG20ASBX4E" localSheetId="16" hidden="1">#REF!</definedName>
    <definedName name="BExKF37PTJB4PE1PUQWG20ASBX4E" hidden="1">#REF!</definedName>
    <definedName name="BExKFA3VI1CZK21SM0N3LZWT9LA1" localSheetId="19" hidden="1">#REF!</definedName>
    <definedName name="BExKFA3VI1CZK21SM0N3LZWT9LA1" localSheetId="27" hidden="1">#REF!</definedName>
    <definedName name="BExKFA3VI1CZK21SM0N3LZWT9LA1" localSheetId="18" hidden="1">#REF!</definedName>
    <definedName name="BExKFA3VI1CZK21SM0N3LZWT9LA1" localSheetId="30" hidden="1">#REF!</definedName>
    <definedName name="BExKFA3VI1CZK21SM0N3LZWT9LA1" localSheetId="4" hidden="1">#REF!</definedName>
    <definedName name="BExKFA3VI1CZK21SM0N3LZWT9LA1" localSheetId="14" hidden="1">#REF!</definedName>
    <definedName name="BExKFA3VI1CZK21SM0N3LZWT9LA1" localSheetId="6" hidden="1">#REF!</definedName>
    <definedName name="BExKFA3VI1CZK21SM0N3LZWT9LA1" localSheetId="7" hidden="1">#REF!</definedName>
    <definedName name="BExKFA3VI1CZK21SM0N3LZWT9LA1" localSheetId="8" hidden="1">#REF!</definedName>
    <definedName name="BExKFA3VI1CZK21SM0N3LZWT9LA1" localSheetId="9" hidden="1">#REF!</definedName>
    <definedName name="BExKFA3VI1CZK21SM0N3LZWT9LA1" localSheetId="10" hidden="1">#REF!</definedName>
    <definedName name="BExKFA3VI1CZK21SM0N3LZWT9LA1" localSheetId="11" hidden="1">#REF!</definedName>
    <definedName name="BExKFA3VI1CZK21SM0N3LZWT9LA1" localSheetId="12" hidden="1">#REF!</definedName>
    <definedName name="BExKFA3VI1CZK21SM0N3LZWT9LA1" localSheetId="13" hidden="1">#REF!</definedName>
    <definedName name="BExKFA3VI1CZK21SM0N3LZWT9LA1" localSheetId="17" hidden="1">#REF!</definedName>
    <definedName name="BExKFA3VI1CZK21SM0N3LZWT9LA1" localSheetId="16" hidden="1">#REF!</definedName>
    <definedName name="BExKFA3VI1CZK21SM0N3LZWT9LA1" hidden="1">#REF!</definedName>
    <definedName name="BExKFBB29XXT9A2LVUXYSIVKPWGB" localSheetId="19" hidden="1">#REF!</definedName>
    <definedName name="BExKFBB29XXT9A2LVUXYSIVKPWGB" localSheetId="27" hidden="1">#REF!</definedName>
    <definedName name="BExKFBB29XXT9A2LVUXYSIVKPWGB" localSheetId="18" hidden="1">#REF!</definedName>
    <definedName name="BExKFBB29XXT9A2LVUXYSIVKPWGB" localSheetId="30" hidden="1">#REF!</definedName>
    <definedName name="BExKFBB29XXT9A2LVUXYSIVKPWGB" localSheetId="4" hidden="1">#REF!</definedName>
    <definedName name="BExKFBB29XXT9A2LVUXYSIVKPWGB" localSheetId="14" hidden="1">#REF!</definedName>
    <definedName name="BExKFBB29XXT9A2LVUXYSIVKPWGB" localSheetId="6" hidden="1">#REF!</definedName>
    <definedName name="BExKFBB29XXT9A2LVUXYSIVKPWGB" localSheetId="7" hidden="1">#REF!</definedName>
    <definedName name="BExKFBB29XXT9A2LVUXYSIVKPWGB" localSheetId="8" hidden="1">#REF!</definedName>
    <definedName name="BExKFBB29XXT9A2LVUXYSIVKPWGB" localSheetId="9" hidden="1">#REF!</definedName>
    <definedName name="BExKFBB29XXT9A2LVUXYSIVKPWGB" localSheetId="10" hidden="1">#REF!</definedName>
    <definedName name="BExKFBB29XXT9A2LVUXYSIVKPWGB" localSheetId="11" hidden="1">#REF!</definedName>
    <definedName name="BExKFBB29XXT9A2LVUXYSIVKPWGB" localSheetId="12" hidden="1">#REF!</definedName>
    <definedName name="BExKFBB29XXT9A2LVUXYSIVKPWGB" localSheetId="13" hidden="1">#REF!</definedName>
    <definedName name="BExKFBB29XXT9A2LVUXYSIVKPWGB" localSheetId="17" hidden="1">#REF!</definedName>
    <definedName name="BExKFBB29XXT9A2LVUXYSIVKPWGB" localSheetId="16" hidden="1">#REF!</definedName>
    <definedName name="BExKFBB29XXT9A2LVUXYSIVKPWGB" hidden="1">#REF!</definedName>
    <definedName name="BExKFINBFV5J2NFRCL4YUO3YF0ZE" localSheetId="19" hidden="1">#REF!</definedName>
    <definedName name="BExKFINBFV5J2NFRCL4YUO3YF0ZE" localSheetId="27" hidden="1">#REF!</definedName>
    <definedName name="BExKFINBFV5J2NFRCL4YUO3YF0ZE" localSheetId="18" hidden="1">#REF!</definedName>
    <definedName name="BExKFINBFV5J2NFRCL4YUO3YF0ZE" localSheetId="30" hidden="1">#REF!</definedName>
    <definedName name="BExKFINBFV5J2NFRCL4YUO3YF0ZE" localSheetId="4" hidden="1">#REF!</definedName>
    <definedName name="BExKFINBFV5J2NFRCL4YUO3YF0ZE" localSheetId="14" hidden="1">#REF!</definedName>
    <definedName name="BExKFINBFV5J2NFRCL4YUO3YF0ZE" localSheetId="6" hidden="1">#REF!</definedName>
    <definedName name="BExKFINBFV5J2NFRCL4YUO3YF0ZE" localSheetId="7" hidden="1">#REF!</definedName>
    <definedName name="BExKFINBFV5J2NFRCL4YUO3YF0ZE" localSheetId="8" hidden="1">#REF!</definedName>
    <definedName name="BExKFINBFV5J2NFRCL4YUO3YF0ZE" localSheetId="9" hidden="1">#REF!</definedName>
    <definedName name="BExKFINBFV5J2NFRCL4YUO3YF0ZE" localSheetId="10" hidden="1">#REF!</definedName>
    <definedName name="BExKFINBFV5J2NFRCL4YUO3YF0ZE" localSheetId="11" hidden="1">#REF!</definedName>
    <definedName name="BExKFINBFV5J2NFRCL4YUO3YF0ZE" localSheetId="12" hidden="1">#REF!</definedName>
    <definedName name="BExKFINBFV5J2NFRCL4YUO3YF0ZE" localSheetId="13" hidden="1">#REF!</definedName>
    <definedName name="BExKFINBFV5J2NFRCL4YUO3YF0ZE" localSheetId="17" hidden="1">#REF!</definedName>
    <definedName name="BExKFINBFV5J2NFRCL4YUO3YF0ZE" localSheetId="16" hidden="1">#REF!</definedName>
    <definedName name="BExKFINBFV5J2NFRCL4YUO3YF0ZE" hidden="1">#REF!</definedName>
    <definedName name="BExKFISRBFACTAMJSALEYMY66F6X" localSheetId="19" hidden="1">#REF!</definedName>
    <definedName name="BExKFISRBFACTAMJSALEYMY66F6X" localSheetId="27" hidden="1">#REF!</definedName>
    <definedName name="BExKFISRBFACTAMJSALEYMY66F6X" localSheetId="18" hidden="1">#REF!</definedName>
    <definedName name="BExKFISRBFACTAMJSALEYMY66F6X" localSheetId="30" hidden="1">#REF!</definedName>
    <definedName name="BExKFISRBFACTAMJSALEYMY66F6X" localSheetId="4" hidden="1">#REF!</definedName>
    <definedName name="BExKFISRBFACTAMJSALEYMY66F6X" localSheetId="14" hidden="1">#REF!</definedName>
    <definedName name="BExKFISRBFACTAMJSALEYMY66F6X" localSheetId="6" hidden="1">#REF!</definedName>
    <definedName name="BExKFISRBFACTAMJSALEYMY66F6X" localSheetId="7" hidden="1">#REF!</definedName>
    <definedName name="BExKFISRBFACTAMJSALEYMY66F6X" localSheetId="8" hidden="1">#REF!</definedName>
    <definedName name="BExKFISRBFACTAMJSALEYMY66F6X" localSheetId="9" hidden="1">#REF!</definedName>
    <definedName name="BExKFISRBFACTAMJSALEYMY66F6X" localSheetId="10" hidden="1">#REF!</definedName>
    <definedName name="BExKFISRBFACTAMJSALEYMY66F6X" localSheetId="11" hidden="1">#REF!</definedName>
    <definedName name="BExKFISRBFACTAMJSALEYMY66F6X" localSheetId="12" hidden="1">#REF!</definedName>
    <definedName name="BExKFISRBFACTAMJSALEYMY66F6X" localSheetId="13" hidden="1">#REF!</definedName>
    <definedName name="BExKFISRBFACTAMJSALEYMY66F6X" localSheetId="17" hidden="1">#REF!</definedName>
    <definedName name="BExKFISRBFACTAMJSALEYMY66F6X" localSheetId="16" hidden="1">#REF!</definedName>
    <definedName name="BExKFISRBFACTAMJSALEYMY66F6X" hidden="1">#REF!</definedName>
    <definedName name="BExKFOSK5DJ151C4E8544UWMYTOC" localSheetId="19" hidden="1">#REF!</definedName>
    <definedName name="BExKFOSK5DJ151C4E8544UWMYTOC" localSheetId="27" hidden="1">#REF!</definedName>
    <definedName name="BExKFOSK5DJ151C4E8544UWMYTOC" localSheetId="18" hidden="1">#REF!</definedName>
    <definedName name="BExKFOSK5DJ151C4E8544UWMYTOC" localSheetId="30" hidden="1">#REF!</definedName>
    <definedName name="BExKFOSK5DJ151C4E8544UWMYTOC" localSheetId="4" hidden="1">#REF!</definedName>
    <definedName name="BExKFOSK5DJ151C4E8544UWMYTOC" localSheetId="14" hidden="1">#REF!</definedName>
    <definedName name="BExKFOSK5DJ151C4E8544UWMYTOC" localSheetId="6" hidden="1">#REF!</definedName>
    <definedName name="BExKFOSK5DJ151C4E8544UWMYTOC" localSheetId="7" hidden="1">#REF!</definedName>
    <definedName name="BExKFOSK5DJ151C4E8544UWMYTOC" localSheetId="8" hidden="1">#REF!</definedName>
    <definedName name="BExKFOSK5DJ151C4E8544UWMYTOC" localSheetId="9" hidden="1">#REF!</definedName>
    <definedName name="BExKFOSK5DJ151C4E8544UWMYTOC" localSheetId="10" hidden="1">#REF!</definedName>
    <definedName name="BExKFOSK5DJ151C4E8544UWMYTOC" localSheetId="11" hidden="1">#REF!</definedName>
    <definedName name="BExKFOSK5DJ151C4E8544UWMYTOC" localSheetId="12" hidden="1">#REF!</definedName>
    <definedName name="BExKFOSK5DJ151C4E8544UWMYTOC" localSheetId="13" hidden="1">#REF!</definedName>
    <definedName name="BExKFOSK5DJ151C4E8544UWMYTOC" localSheetId="17" hidden="1">#REF!</definedName>
    <definedName name="BExKFOSK5DJ151C4E8544UWMYTOC" localSheetId="16" hidden="1">#REF!</definedName>
    <definedName name="BExKFOSK5DJ151C4E8544UWMYTOC" hidden="1">#REF!</definedName>
    <definedName name="BExKFWL3DE1V1VOVHAFYBE85QUB7" localSheetId="19" hidden="1">#REF!</definedName>
    <definedName name="BExKFWL3DE1V1VOVHAFYBE85QUB7" localSheetId="27" hidden="1">#REF!</definedName>
    <definedName name="BExKFWL3DE1V1VOVHAFYBE85QUB7" localSheetId="18" hidden="1">#REF!</definedName>
    <definedName name="BExKFWL3DE1V1VOVHAFYBE85QUB7" localSheetId="30" hidden="1">#REF!</definedName>
    <definedName name="BExKFWL3DE1V1VOVHAFYBE85QUB7" localSheetId="4" hidden="1">#REF!</definedName>
    <definedName name="BExKFWL3DE1V1VOVHAFYBE85QUB7" localSheetId="14" hidden="1">#REF!</definedName>
    <definedName name="BExKFWL3DE1V1VOVHAFYBE85QUB7" localSheetId="6" hidden="1">#REF!</definedName>
    <definedName name="BExKFWL3DE1V1VOVHAFYBE85QUB7" localSheetId="7" hidden="1">#REF!</definedName>
    <definedName name="BExKFWL3DE1V1VOVHAFYBE85QUB7" localSheetId="8" hidden="1">#REF!</definedName>
    <definedName name="BExKFWL3DE1V1VOVHAFYBE85QUB7" localSheetId="9" hidden="1">#REF!</definedName>
    <definedName name="BExKFWL3DE1V1VOVHAFYBE85QUB7" localSheetId="10" hidden="1">#REF!</definedName>
    <definedName name="BExKFWL3DE1V1VOVHAFYBE85QUB7" localSheetId="11" hidden="1">#REF!</definedName>
    <definedName name="BExKFWL3DE1V1VOVHAFYBE85QUB7" localSheetId="12" hidden="1">#REF!</definedName>
    <definedName name="BExKFWL3DE1V1VOVHAFYBE85QUB7" localSheetId="13" hidden="1">#REF!</definedName>
    <definedName name="BExKFWL3DE1V1VOVHAFYBE85QUB7" localSheetId="17" hidden="1">#REF!</definedName>
    <definedName name="BExKFWL3DE1V1VOVHAFYBE85QUB7" localSheetId="16" hidden="1">#REF!</definedName>
    <definedName name="BExKFWL3DE1V1VOVHAFYBE85QUB7" hidden="1">#REF!</definedName>
    <definedName name="BExKFXS9NDEWPZDVGLTMOM3CFO7N" localSheetId="19" hidden="1">#REF!</definedName>
    <definedName name="BExKFXS9NDEWPZDVGLTMOM3CFO7N" localSheetId="27" hidden="1">#REF!</definedName>
    <definedName name="BExKFXS9NDEWPZDVGLTMOM3CFO7N" localSheetId="18" hidden="1">#REF!</definedName>
    <definedName name="BExKFXS9NDEWPZDVGLTMOM3CFO7N" localSheetId="30" hidden="1">#REF!</definedName>
    <definedName name="BExKFXS9NDEWPZDVGLTMOM3CFO7N" localSheetId="4" hidden="1">#REF!</definedName>
    <definedName name="BExKFXS9NDEWPZDVGLTMOM3CFO7N" localSheetId="14" hidden="1">#REF!</definedName>
    <definedName name="BExKFXS9NDEWPZDVGLTMOM3CFO7N" localSheetId="6" hidden="1">#REF!</definedName>
    <definedName name="BExKFXS9NDEWPZDVGLTMOM3CFO7N" localSheetId="7" hidden="1">#REF!</definedName>
    <definedName name="BExKFXS9NDEWPZDVGLTMOM3CFO7N" localSheetId="8" hidden="1">#REF!</definedName>
    <definedName name="BExKFXS9NDEWPZDVGLTMOM3CFO7N" localSheetId="9" hidden="1">#REF!</definedName>
    <definedName name="BExKFXS9NDEWPZDVGLTMOM3CFO7N" localSheetId="10" hidden="1">#REF!</definedName>
    <definedName name="BExKFXS9NDEWPZDVGLTMOM3CFO7N" localSheetId="11" hidden="1">#REF!</definedName>
    <definedName name="BExKFXS9NDEWPZDVGLTMOM3CFO7N" localSheetId="12" hidden="1">#REF!</definedName>
    <definedName name="BExKFXS9NDEWPZDVGLTMOM3CFO7N" localSheetId="13" hidden="1">#REF!</definedName>
    <definedName name="BExKFXS9NDEWPZDVGLTMOM3CFO7N" localSheetId="17" hidden="1">#REF!</definedName>
    <definedName name="BExKFXS9NDEWPZDVGLTMOM3CFO7N" localSheetId="16" hidden="1">#REF!</definedName>
    <definedName name="BExKFXS9NDEWPZDVGLTMOM3CFO7N" hidden="1">#REF!</definedName>
    <definedName name="BExKFYJC4EVEV54F82K6VKP7Q3OU" localSheetId="19" hidden="1">#REF!</definedName>
    <definedName name="BExKFYJC4EVEV54F82K6VKP7Q3OU" localSheetId="27" hidden="1">#REF!</definedName>
    <definedName name="BExKFYJC4EVEV54F82K6VKP7Q3OU" localSheetId="18" hidden="1">#REF!</definedName>
    <definedName name="BExKFYJC4EVEV54F82K6VKP7Q3OU" localSheetId="30" hidden="1">#REF!</definedName>
    <definedName name="BExKFYJC4EVEV54F82K6VKP7Q3OU" localSheetId="4" hidden="1">#REF!</definedName>
    <definedName name="BExKFYJC4EVEV54F82K6VKP7Q3OU" localSheetId="14" hidden="1">#REF!</definedName>
    <definedName name="BExKFYJC4EVEV54F82K6VKP7Q3OU" localSheetId="6" hidden="1">#REF!</definedName>
    <definedName name="BExKFYJC4EVEV54F82K6VKP7Q3OU" localSheetId="7" hidden="1">#REF!</definedName>
    <definedName name="BExKFYJC4EVEV54F82K6VKP7Q3OU" localSheetId="8" hidden="1">#REF!</definedName>
    <definedName name="BExKFYJC4EVEV54F82K6VKP7Q3OU" localSheetId="9" hidden="1">#REF!</definedName>
    <definedName name="BExKFYJC4EVEV54F82K6VKP7Q3OU" localSheetId="10" hidden="1">#REF!</definedName>
    <definedName name="BExKFYJC4EVEV54F82K6VKP7Q3OU" localSheetId="11" hidden="1">#REF!</definedName>
    <definedName name="BExKFYJC4EVEV54F82K6VKP7Q3OU" localSheetId="12" hidden="1">#REF!</definedName>
    <definedName name="BExKFYJC4EVEV54F82K6VKP7Q3OU" localSheetId="13" hidden="1">#REF!</definedName>
    <definedName name="BExKFYJC4EVEV54F82K6VKP7Q3OU" localSheetId="17" hidden="1">#REF!</definedName>
    <definedName name="BExKFYJC4EVEV54F82K6VKP7Q3OU" localSheetId="16" hidden="1">#REF!</definedName>
    <definedName name="BExKFYJC4EVEV54F82K6VKP7Q3OU" hidden="1">#REF!</definedName>
    <definedName name="BExKG4IYHBKQQ8J8FN10GB2IKO33" localSheetId="19" hidden="1">#REF!</definedName>
    <definedName name="BExKG4IYHBKQQ8J8FN10GB2IKO33" localSheetId="27" hidden="1">#REF!</definedName>
    <definedName name="BExKG4IYHBKQQ8J8FN10GB2IKO33" localSheetId="18" hidden="1">#REF!</definedName>
    <definedName name="BExKG4IYHBKQQ8J8FN10GB2IKO33" localSheetId="30" hidden="1">#REF!</definedName>
    <definedName name="BExKG4IYHBKQQ8J8FN10GB2IKO33" localSheetId="4" hidden="1">#REF!</definedName>
    <definedName name="BExKG4IYHBKQQ8J8FN10GB2IKO33" localSheetId="14" hidden="1">#REF!</definedName>
    <definedName name="BExKG4IYHBKQQ8J8FN10GB2IKO33" localSheetId="6" hidden="1">#REF!</definedName>
    <definedName name="BExKG4IYHBKQQ8J8FN10GB2IKO33" localSheetId="7" hidden="1">#REF!</definedName>
    <definedName name="BExKG4IYHBKQQ8J8FN10GB2IKO33" localSheetId="8" hidden="1">#REF!</definedName>
    <definedName name="BExKG4IYHBKQQ8J8FN10GB2IKO33" localSheetId="9" hidden="1">#REF!</definedName>
    <definedName name="BExKG4IYHBKQQ8J8FN10GB2IKO33" localSheetId="10" hidden="1">#REF!</definedName>
    <definedName name="BExKG4IYHBKQQ8J8FN10GB2IKO33" localSheetId="11" hidden="1">#REF!</definedName>
    <definedName name="BExKG4IYHBKQQ8J8FN10GB2IKO33" localSheetId="12" hidden="1">#REF!</definedName>
    <definedName name="BExKG4IYHBKQQ8J8FN10GB2IKO33" localSheetId="13" hidden="1">#REF!</definedName>
    <definedName name="BExKG4IYHBKQQ8J8FN10GB2IKO33" localSheetId="17" hidden="1">#REF!</definedName>
    <definedName name="BExKG4IYHBKQQ8J8FN10GB2IKO33" localSheetId="16" hidden="1">#REF!</definedName>
    <definedName name="BExKG4IYHBKQQ8J8FN10GB2IKO33" hidden="1">#REF!</definedName>
    <definedName name="BExKGBVDO2JNJUFOFQMF0RJG03ZK" localSheetId="19" hidden="1">#REF!</definedName>
    <definedName name="BExKGBVDO2JNJUFOFQMF0RJG03ZK" localSheetId="27" hidden="1">#REF!</definedName>
    <definedName name="BExKGBVDO2JNJUFOFQMF0RJG03ZK" localSheetId="18" hidden="1">#REF!</definedName>
    <definedName name="BExKGBVDO2JNJUFOFQMF0RJG03ZK" localSheetId="30" hidden="1">#REF!</definedName>
    <definedName name="BExKGBVDO2JNJUFOFQMF0RJG03ZK" localSheetId="4" hidden="1">#REF!</definedName>
    <definedName name="BExKGBVDO2JNJUFOFQMF0RJG03ZK" localSheetId="14" hidden="1">#REF!</definedName>
    <definedName name="BExKGBVDO2JNJUFOFQMF0RJG03ZK" localSheetId="6" hidden="1">#REF!</definedName>
    <definedName name="BExKGBVDO2JNJUFOFQMF0RJG03ZK" localSheetId="7" hidden="1">#REF!</definedName>
    <definedName name="BExKGBVDO2JNJUFOFQMF0RJG03ZK" localSheetId="8" hidden="1">#REF!</definedName>
    <definedName name="BExKGBVDO2JNJUFOFQMF0RJG03ZK" localSheetId="9" hidden="1">#REF!</definedName>
    <definedName name="BExKGBVDO2JNJUFOFQMF0RJG03ZK" localSheetId="10" hidden="1">#REF!</definedName>
    <definedName name="BExKGBVDO2JNJUFOFQMF0RJG03ZK" localSheetId="11" hidden="1">#REF!</definedName>
    <definedName name="BExKGBVDO2JNJUFOFQMF0RJG03ZK" localSheetId="12" hidden="1">#REF!</definedName>
    <definedName name="BExKGBVDO2JNJUFOFQMF0RJG03ZK" localSheetId="13" hidden="1">#REF!</definedName>
    <definedName name="BExKGBVDO2JNJUFOFQMF0RJG03ZK" localSheetId="17" hidden="1">#REF!</definedName>
    <definedName name="BExKGBVDO2JNJUFOFQMF0RJG03ZK" localSheetId="16" hidden="1">#REF!</definedName>
    <definedName name="BExKGBVDO2JNJUFOFQMF0RJG03ZK" hidden="1">#REF!</definedName>
    <definedName name="BExKGF0L44S78D33WMQ1A75TRKB9" localSheetId="19" hidden="1">#REF!</definedName>
    <definedName name="BExKGF0L44S78D33WMQ1A75TRKB9" localSheetId="27" hidden="1">#REF!</definedName>
    <definedName name="BExKGF0L44S78D33WMQ1A75TRKB9" localSheetId="18" hidden="1">#REF!</definedName>
    <definedName name="BExKGF0L44S78D33WMQ1A75TRKB9" localSheetId="30" hidden="1">#REF!</definedName>
    <definedName name="BExKGF0L44S78D33WMQ1A75TRKB9" localSheetId="4" hidden="1">#REF!</definedName>
    <definedName name="BExKGF0L44S78D33WMQ1A75TRKB9" localSheetId="14" hidden="1">#REF!</definedName>
    <definedName name="BExKGF0L44S78D33WMQ1A75TRKB9" localSheetId="6" hidden="1">#REF!</definedName>
    <definedName name="BExKGF0L44S78D33WMQ1A75TRKB9" localSheetId="7" hidden="1">#REF!</definedName>
    <definedName name="BExKGF0L44S78D33WMQ1A75TRKB9" localSheetId="8" hidden="1">#REF!</definedName>
    <definedName name="BExKGF0L44S78D33WMQ1A75TRKB9" localSheetId="9" hidden="1">#REF!</definedName>
    <definedName name="BExKGF0L44S78D33WMQ1A75TRKB9" localSheetId="10" hidden="1">#REF!</definedName>
    <definedName name="BExKGF0L44S78D33WMQ1A75TRKB9" localSheetId="11" hidden="1">#REF!</definedName>
    <definedName name="BExKGF0L44S78D33WMQ1A75TRKB9" localSheetId="12" hidden="1">#REF!</definedName>
    <definedName name="BExKGF0L44S78D33WMQ1A75TRKB9" localSheetId="13" hidden="1">#REF!</definedName>
    <definedName name="BExKGF0L44S78D33WMQ1A75TRKB9" localSheetId="17" hidden="1">#REF!</definedName>
    <definedName name="BExKGF0L44S78D33WMQ1A75TRKB9" localSheetId="16" hidden="1">#REF!</definedName>
    <definedName name="BExKGF0L44S78D33WMQ1A75TRKB9" hidden="1">#REF!</definedName>
    <definedName name="BExKGFRN31B3G20LMQ4LRF879J68" localSheetId="19" hidden="1">#REF!</definedName>
    <definedName name="BExKGFRN31B3G20LMQ4LRF879J68" localSheetId="27" hidden="1">#REF!</definedName>
    <definedName name="BExKGFRN31B3G20LMQ4LRF879J68" localSheetId="18" hidden="1">#REF!</definedName>
    <definedName name="BExKGFRN31B3G20LMQ4LRF879J68" localSheetId="30" hidden="1">#REF!</definedName>
    <definedName name="BExKGFRN31B3G20LMQ4LRF879J68" localSheetId="4" hidden="1">#REF!</definedName>
    <definedName name="BExKGFRN31B3G20LMQ4LRF879J68" localSheetId="14" hidden="1">#REF!</definedName>
    <definedName name="BExKGFRN31B3G20LMQ4LRF879J68" localSheetId="6" hidden="1">#REF!</definedName>
    <definedName name="BExKGFRN31B3G20LMQ4LRF879J68" localSheetId="7" hidden="1">#REF!</definedName>
    <definedName name="BExKGFRN31B3G20LMQ4LRF879J68" localSheetId="8" hidden="1">#REF!</definedName>
    <definedName name="BExKGFRN31B3G20LMQ4LRF879J68" localSheetId="9" hidden="1">#REF!</definedName>
    <definedName name="BExKGFRN31B3G20LMQ4LRF879J68" localSheetId="10" hidden="1">#REF!</definedName>
    <definedName name="BExKGFRN31B3G20LMQ4LRF879J68" localSheetId="11" hidden="1">#REF!</definedName>
    <definedName name="BExKGFRN31B3G20LMQ4LRF879J68" localSheetId="12" hidden="1">#REF!</definedName>
    <definedName name="BExKGFRN31B3G20LMQ4LRF879J68" localSheetId="13" hidden="1">#REF!</definedName>
    <definedName name="BExKGFRN31B3G20LMQ4LRF879J68" localSheetId="17" hidden="1">#REF!</definedName>
    <definedName name="BExKGFRN31B3G20LMQ4LRF879J68" localSheetId="16" hidden="1">#REF!</definedName>
    <definedName name="BExKGFRN31B3G20LMQ4LRF879J68" hidden="1">#REF!</definedName>
    <definedName name="BExKGJD3U3ADZILP20U3EURP0UQP" localSheetId="19" hidden="1">#REF!</definedName>
    <definedName name="BExKGJD3U3ADZILP20U3EURP0UQP" localSheetId="27" hidden="1">#REF!</definedName>
    <definedName name="BExKGJD3U3ADZILP20U3EURP0UQP" localSheetId="18" hidden="1">#REF!</definedName>
    <definedName name="BExKGJD3U3ADZILP20U3EURP0UQP" localSheetId="30" hidden="1">#REF!</definedName>
    <definedName name="BExKGJD3U3ADZILP20U3EURP0UQP" localSheetId="4" hidden="1">#REF!</definedName>
    <definedName name="BExKGJD3U3ADZILP20U3EURP0UQP" localSheetId="14" hidden="1">#REF!</definedName>
    <definedName name="BExKGJD3U3ADZILP20U3EURP0UQP" localSheetId="6" hidden="1">#REF!</definedName>
    <definedName name="BExKGJD3U3ADZILP20U3EURP0UQP" localSheetId="7" hidden="1">#REF!</definedName>
    <definedName name="BExKGJD3U3ADZILP20U3EURP0UQP" localSheetId="8" hidden="1">#REF!</definedName>
    <definedName name="BExKGJD3U3ADZILP20U3EURP0UQP" localSheetId="9" hidden="1">#REF!</definedName>
    <definedName name="BExKGJD3U3ADZILP20U3EURP0UQP" localSheetId="10" hidden="1">#REF!</definedName>
    <definedName name="BExKGJD3U3ADZILP20U3EURP0UQP" localSheetId="11" hidden="1">#REF!</definedName>
    <definedName name="BExKGJD3U3ADZILP20U3EURP0UQP" localSheetId="12" hidden="1">#REF!</definedName>
    <definedName name="BExKGJD3U3ADZILP20U3EURP0UQP" localSheetId="13" hidden="1">#REF!</definedName>
    <definedName name="BExKGJD3U3ADZILP20U3EURP0UQP" localSheetId="17" hidden="1">#REF!</definedName>
    <definedName name="BExKGJD3U3ADZILP20U3EURP0UQP" localSheetId="16" hidden="1">#REF!</definedName>
    <definedName name="BExKGJD3U3ADZILP20U3EURP0UQP" hidden="1">#REF!</definedName>
    <definedName name="BExKGNK5YGKP0YHHTAAOV17Z9EIM" localSheetId="19" hidden="1">#REF!</definedName>
    <definedName name="BExKGNK5YGKP0YHHTAAOV17Z9EIM" localSheetId="27" hidden="1">#REF!</definedName>
    <definedName name="BExKGNK5YGKP0YHHTAAOV17Z9EIM" localSheetId="18" hidden="1">#REF!</definedName>
    <definedName name="BExKGNK5YGKP0YHHTAAOV17Z9EIM" localSheetId="30" hidden="1">#REF!</definedName>
    <definedName name="BExKGNK5YGKP0YHHTAAOV17Z9EIM" localSheetId="4" hidden="1">#REF!</definedName>
    <definedName name="BExKGNK5YGKP0YHHTAAOV17Z9EIM" localSheetId="14" hidden="1">#REF!</definedName>
    <definedName name="BExKGNK5YGKP0YHHTAAOV17Z9EIM" localSheetId="6" hidden="1">#REF!</definedName>
    <definedName name="BExKGNK5YGKP0YHHTAAOV17Z9EIM" localSheetId="7" hidden="1">#REF!</definedName>
    <definedName name="BExKGNK5YGKP0YHHTAAOV17Z9EIM" localSheetId="8" hidden="1">#REF!</definedName>
    <definedName name="BExKGNK5YGKP0YHHTAAOV17Z9EIM" localSheetId="9" hidden="1">#REF!</definedName>
    <definedName name="BExKGNK5YGKP0YHHTAAOV17Z9EIM" localSheetId="10" hidden="1">#REF!</definedName>
    <definedName name="BExKGNK5YGKP0YHHTAAOV17Z9EIM" localSheetId="11" hidden="1">#REF!</definedName>
    <definedName name="BExKGNK5YGKP0YHHTAAOV17Z9EIM" localSheetId="12" hidden="1">#REF!</definedName>
    <definedName name="BExKGNK5YGKP0YHHTAAOV17Z9EIM" localSheetId="13" hidden="1">#REF!</definedName>
    <definedName name="BExKGNK5YGKP0YHHTAAOV17Z9EIM" localSheetId="17" hidden="1">#REF!</definedName>
    <definedName name="BExKGNK5YGKP0YHHTAAOV17Z9EIM" localSheetId="16" hidden="1">#REF!</definedName>
    <definedName name="BExKGNK5YGKP0YHHTAAOV17Z9EIM" hidden="1">#REF!</definedName>
    <definedName name="BExKGQ3T3TWGZUSNVWJE1XWXHGRQ" localSheetId="19" hidden="1">#REF!</definedName>
    <definedName name="BExKGQ3T3TWGZUSNVWJE1XWXHGRQ" localSheetId="18" hidden="1">#REF!</definedName>
    <definedName name="BExKGQ3T3TWGZUSNVWJE1XWXHGRQ" localSheetId="8" hidden="1">#REF!</definedName>
    <definedName name="BExKGQ3T3TWGZUSNVWJE1XWXHGRQ" localSheetId="12" hidden="1">#REF!</definedName>
    <definedName name="BExKGQ3T3TWGZUSNVWJE1XWXHGRQ" hidden="1">#REF!</definedName>
    <definedName name="BExKGV77YH9YXIQTRKK2331QGYKF" localSheetId="19" hidden="1">#REF!</definedName>
    <definedName name="BExKGV77YH9YXIQTRKK2331QGYKF" localSheetId="27" hidden="1">#REF!</definedName>
    <definedName name="BExKGV77YH9YXIQTRKK2331QGYKF" localSheetId="18" hidden="1">#REF!</definedName>
    <definedName name="BExKGV77YH9YXIQTRKK2331QGYKF" localSheetId="30" hidden="1">#REF!</definedName>
    <definedName name="BExKGV77YH9YXIQTRKK2331QGYKF" localSheetId="4" hidden="1">#REF!</definedName>
    <definedName name="BExKGV77YH9YXIQTRKK2331QGYKF" localSheetId="14" hidden="1">#REF!</definedName>
    <definedName name="BExKGV77YH9YXIQTRKK2331QGYKF" localSheetId="6" hidden="1">#REF!</definedName>
    <definedName name="BExKGV77YH9YXIQTRKK2331QGYKF" localSheetId="7" hidden="1">#REF!</definedName>
    <definedName name="BExKGV77YH9YXIQTRKK2331QGYKF" localSheetId="8" hidden="1">#REF!</definedName>
    <definedName name="BExKGV77YH9YXIQTRKK2331QGYKF" localSheetId="9" hidden="1">#REF!</definedName>
    <definedName name="BExKGV77YH9YXIQTRKK2331QGYKF" localSheetId="10" hidden="1">#REF!</definedName>
    <definedName name="BExKGV77YH9YXIQTRKK2331QGYKF" localSheetId="11" hidden="1">#REF!</definedName>
    <definedName name="BExKGV77YH9YXIQTRKK2331QGYKF" localSheetId="12" hidden="1">#REF!</definedName>
    <definedName name="BExKGV77YH9YXIQTRKK2331QGYKF" localSheetId="13" hidden="1">#REF!</definedName>
    <definedName name="BExKGV77YH9YXIQTRKK2331QGYKF" localSheetId="17" hidden="1">#REF!</definedName>
    <definedName name="BExKGV77YH9YXIQTRKK2331QGYKF" localSheetId="16" hidden="1">#REF!</definedName>
    <definedName name="BExKGV77YH9YXIQTRKK2331QGYKF" hidden="1">#REF!</definedName>
    <definedName name="BExKH3FTZ5VGTB86W9M4AB39R0G8" localSheetId="19" hidden="1">#REF!</definedName>
    <definedName name="BExKH3FTZ5VGTB86W9M4AB39R0G8" localSheetId="27" hidden="1">#REF!</definedName>
    <definedName name="BExKH3FTZ5VGTB86W9M4AB39R0G8" localSheetId="18" hidden="1">#REF!</definedName>
    <definedName name="BExKH3FTZ5VGTB86W9M4AB39R0G8" localSheetId="30" hidden="1">#REF!</definedName>
    <definedName name="BExKH3FTZ5VGTB86W9M4AB39R0G8" localSheetId="4" hidden="1">#REF!</definedName>
    <definedName name="BExKH3FTZ5VGTB86W9M4AB39R0G8" localSheetId="14" hidden="1">#REF!</definedName>
    <definedName name="BExKH3FTZ5VGTB86W9M4AB39R0G8" localSheetId="6" hidden="1">#REF!</definedName>
    <definedName name="BExKH3FTZ5VGTB86W9M4AB39R0G8" localSheetId="7" hidden="1">#REF!</definedName>
    <definedName name="BExKH3FTZ5VGTB86W9M4AB39R0G8" localSheetId="8" hidden="1">#REF!</definedName>
    <definedName name="BExKH3FTZ5VGTB86W9M4AB39R0G8" localSheetId="9" hidden="1">#REF!</definedName>
    <definedName name="BExKH3FTZ5VGTB86W9M4AB39R0G8" localSheetId="10" hidden="1">#REF!</definedName>
    <definedName name="BExKH3FTZ5VGTB86W9M4AB39R0G8" localSheetId="11" hidden="1">#REF!</definedName>
    <definedName name="BExKH3FTZ5VGTB86W9M4AB39R0G8" localSheetId="12" hidden="1">#REF!</definedName>
    <definedName name="BExKH3FTZ5VGTB86W9M4AB39R0G8" localSheetId="13" hidden="1">#REF!</definedName>
    <definedName name="BExKH3FTZ5VGTB86W9M4AB39R0G8" localSheetId="17" hidden="1">#REF!</definedName>
    <definedName name="BExKH3FTZ5VGTB86W9M4AB39R0G8" localSheetId="16" hidden="1">#REF!</definedName>
    <definedName name="BExKH3FTZ5VGTB86W9M4AB39R0G8" hidden="1">#REF!</definedName>
    <definedName name="BExKH3FV5U5O6XZM7STS3NZKQFGJ" localSheetId="19" hidden="1">#REF!</definedName>
    <definedName name="BExKH3FV5U5O6XZM7STS3NZKQFGJ" localSheetId="27" hidden="1">#REF!</definedName>
    <definedName name="BExKH3FV5U5O6XZM7STS3NZKQFGJ" localSheetId="18" hidden="1">#REF!</definedName>
    <definedName name="BExKH3FV5U5O6XZM7STS3NZKQFGJ" localSheetId="30" hidden="1">#REF!</definedName>
    <definedName name="BExKH3FV5U5O6XZM7STS3NZKQFGJ" localSheetId="4" hidden="1">#REF!</definedName>
    <definedName name="BExKH3FV5U5O6XZM7STS3NZKQFGJ" localSheetId="14" hidden="1">#REF!</definedName>
    <definedName name="BExKH3FV5U5O6XZM7STS3NZKQFGJ" localSheetId="6" hidden="1">#REF!</definedName>
    <definedName name="BExKH3FV5U5O6XZM7STS3NZKQFGJ" localSheetId="7" hidden="1">#REF!</definedName>
    <definedName name="BExKH3FV5U5O6XZM7STS3NZKQFGJ" localSheetId="8" hidden="1">#REF!</definedName>
    <definedName name="BExKH3FV5U5O6XZM7STS3NZKQFGJ" localSheetId="9" hidden="1">#REF!</definedName>
    <definedName name="BExKH3FV5U5O6XZM7STS3NZKQFGJ" localSheetId="10" hidden="1">#REF!</definedName>
    <definedName name="BExKH3FV5U5O6XZM7STS3NZKQFGJ" localSheetId="11" hidden="1">#REF!</definedName>
    <definedName name="BExKH3FV5U5O6XZM7STS3NZKQFGJ" localSheetId="12" hidden="1">#REF!</definedName>
    <definedName name="BExKH3FV5U5O6XZM7STS3NZKQFGJ" localSheetId="13" hidden="1">#REF!</definedName>
    <definedName name="BExKH3FV5U5O6XZM7STS3NZKQFGJ" localSheetId="17" hidden="1">#REF!</definedName>
    <definedName name="BExKH3FV5U5O6XZM7STS3NZKQFGJ" localSheetId="16" hidden="1">#REF!</definedName>
    <definedName name="BExKH3FV5U5O6XZM7STS3NZKQFGJ" hidden="1">#REF!</definedName>
    <definedName name="BExKH3W5435VN8DZ68OCKI93SEO4" localSheetId="19" hidden="1">#REF!</definedName>
    <definedName name="BExKH3W5435VN8DZ68OCKI93SEO4" localSheetId="27" hidden="1">#REF!</definedName>
    <definedName name="BExKH3W5435VN8DZ68OCKI93SEO4" localSheetId="18" hidden="1">#REF!</definedName>
    <definedName name="BExKH3W5435VN8DZ68OCKI93SEO4" localSheetId="30" hidden="1">#REF!</definedName>
    <definedName name="BExKH3W5435VN8DZ68OCKI93SEO4" localSheetId="4" hidden="1">#REF!</definedName>
    <definedName name="BExKH3W5435VN8DZ68OCKI93SEO4" localSheetId="14" hidden="1">#REF!</definedName>
    <definedName name="BExKH3W5435VN8DZ68OCKI93SEO4" localSheetId="6" hidden="1">#REF!</definedName>
    <definedName name="BExKH3W5435VN8DZ68OCKI93SEO4" localSheetId="7" hidden="1">#REF!</definedName>
    <definedName name="BExKH3W5435VN8DZ68OCKI93SEO4" localSheetId="8" hidden="1">#REF!</definedName>
    <definedName name="BExKH3W5435VN8DZ68OCKI93SEO4" localSheetId="9" hidden="1">#REF!</definedName>
    <definedName name="BExKH3W5435VN8DZ68OCKI93SEO4" localSheetId="10" hidden="1">#REF!</definedName>
    <definedName name="BExKH3W5435VN8DZ68OCKI93SEO4" localSheetId="11" hidden="1">#REF!</definedName>
    <definedName name="BExKH3W5435VN8DZ68OCKI93SEO4" localSheetId="12" hidden="1">#REF!</definedName>
    <definedName name="BExKH3W5435VN8DZ68OCKI93SEO4" localSheetId="13" hidden="1">#REF!</definedName>
    <definedName name="BExKH3W5435VN8DZ68OCKI93SEO4" localSheetId="17" hidden="1">#REF!</definedName>
    <definedName name="BExKH3W5435VN8DZ68OCKI93SEO4" localSheetId="16" hidden="1">#REF!</definedName>
    <definedName name="BExKH3W5435VN8DZ68OCKI93SEO4" hidden="1">#REF!</definedName>
    <definedName name="BExKH9L4L5ZUAA98QAZ7DB7YH4QE" localSheetId="19" hidden="1">#REF!</definedName>
    <definedName name="BExKH9L4L5ZUAA98QAZ7DB7YH4QE" localSheetId="27" hidden="1">#REF!</definedName>
    <definedName name="BExKH9L4L5ZUAA98QAZ7DB7YH4QE" localSheetId="18" hidden="1">#REF!</definedName>
    <definedName name="BExKH9L4L5ZUAA98QAZ7DB7YH4QE" localSheetId="30" hidden="1">#REF!</definedName>
    <definedName name="BExKH9L4L5ZUAA98QAZ7DB7YH4QE" localSheetId="4" hidden="1">#REF!</definedName>
    <definedName name="BExKH9L4L5ZUAA98QAZ7DB7YH4QE" localSheetId="14" hidden="1">#REF!</definedName>
    <definedName name="BExKH9L4L5ZUAA98QAZ7DB7YH4QE" localSheetId="6" hidden="1">#REF!</definedName>
    <definedName name="BExKH9L4L5ZUAA98QAZ7DB7YH4QE" localSheetId="7" hidden="1">#REF!</definedName>
    <definedName name="BExKH9L4L5ZUAA98QAZ7DB7YH4QE" localSheetId="8" hidden="1">#REF!</definedName>
    <definedName name="BExKH9L4L5ZUAA98QAZ7DB7YH4QE" localSheetId="9" hidden="1">#REF!</definedName>
    <definedName name="BExKH9L4L5ZUAA98QAZ7DB7YH4QE" localSheetId="10" hidden="1">#REF!</definedName>
    <definedName name="BExKH9L4L5ZUAA98QAZ7DB7YH4QE" localSheetId="11" hidden="1">#REF!</definedName>
    <definedName name="BExKH9L4L5ZUAA98QAZ7DB7YH4QE" localSheetId="12" hidden="1">#REF!</definedName>
    <definedName name="BExKH9L4L5ZUAA98QAZ7DB7YH4QE" localSheetId="13" hidden="1">#REF!</definedName>
    <definedName name="BExKH9L4L5ZUAA98QAZ7DB7YH4QE" localSheetId="17" hidden="1">#REF!</definedName>
    <definedName name="BExKH9L4L5ZUAA98QAZ7DB7YH4QE" localSheetId="16" hidden="1">#REF!</definedName>
    <definedName name="BExKH9L4L5ZUAA98QAZ7DB7YH4QE" hidden="1">#REF!</definedName>
    <definedName name="BExKHAMUH8NR3HRV0V6FHJE3ROLN" localSheetId="19" hidden="1">#REF!</definedName>
    <definedName name="BExKHAMUH8NR3HRV0V6FHJE3ROLN" localSheetId="27" hidden="1">#REF!</definedName>
    <definedName name="BExKHAMUH8NR3HRV0V6FHJE3ROLN" localSheetId="18" hidden="1">#REF!</definedName>
    <definedName name="BExKHAMUH8NR3HRV0V6FHJE3ROLN" localSheetId="30" hidden="1">#REF!</definedName>
    <definedName name="BExKHAMUH8NR3HRV0V6FHJE3ROLN" localSheetId="4" hidden="1">#REF!</definedName>
    <definedName name="BExKHAMUH8NR3HRV0V6FHJE3ROLN" localSheetId="14" hidden="1">#REF!</definedName>
    <definedName name="BExKHAMUH8NR3HRV0V6FHJE3ROLN" localSheetId="6" hidden="1">#REF!</definedName>
    <definedName name="BExKHAMUH8NR3HRV0V6FHJE3ROLN" localSheetId="7" hidden="1">#REF!</definedName>
    <definedName name="BExKHAMUH8NR3HRV0V6FHJE3ROLN" localSheetId="8" hidden="1">#REF!</definedName>
    <definedName name="BExKHAMUH8NR3HRV0V6FHJE3ROLN" localSheetId="9" hidden="1">#REF!</definedName>
    <definedName name="BExKHAMUH8NR3HRV0V6FHJE3ROLN" localSheetId="10" hidden="1">#REF!</definedName>
    <definedName name="BExKHAMUH8NR3HRV0V6FHJE3ROLN" localSheetId="11" hidden="1">#REF!</definedName>
    <definedName name="BExKHAMUH8NR3HRV0V6FHJE3ROLN" localSheetId="12" hidden="1">#REF!</definedName>
    <definedName name="BExKHAMUH8NR3HRV0V6FHJE3ROLN" localSheetId="13" hidden="1">#REF!</definedName>
    <definedName name="BExKHAMUH8NR3HRV0V6FHJE3ROLN" localSheetId="17" hidden="1">#REF!</definedName>
    <definedName name="BExKHAMUH8NR3HRV0V6FHJE3ROLN" localSheetId="16" hidden="1">#REF!</definedName>
    <definedName name="BExKHAMUH8NR3HRV0V6FHJE3ROLN" hidden="1">#REF!</definedName>
    <definedName name="BExKHCFKOWFHO2WW0N7Y5XDXEWAO" localSheetId="19" hidden="1">#REF!</definedName>
    <definedName name="BExKHCFKOWFHO2WW0N7Y5XDXEWAO" localSheetId="27" hidden="1">#REF!</definedName>
    <definedName name="BExKHCFKOWFHO2WW0N7Y5XDXEWAO" localSheetId="18" hidden="1">#REF!</definedName>
    <definedName name="BExKHCFKOWFHO2WW0N7Y5XDXEWAO" localSheetId="30" hidden="1">#REF!</definedName>
    <definedName name="BExKHCFKOWFHO2WW0N7Y5XDXEWAO" localSheetId="4" hidden="1">#REF!</definedName>
    <definedName name="BExKHCFKOWFHO2WW0N7Y5XDXEWAO" localSheetId="14" hidden="1">#REF!</definedName>
    <definedName name="BExKHCFKOWFHO2WW0N7Y5XDXEWAO" localSheetId="6" hidden="1">#REF!</definedName>
    <definedName name="BExKHCFKOWFHO2WW0N7Y5XDXEWAO" localSheetId="7" hidden="1">#REF!</definedName>
    <definedName name="BExKHCFKOWFHO2WW0N7Y5XDXEWAO" localSheetId="8" hidden="1">#REF!</definedName>
    <definedName name="BExKHCFKOWFHO2WW0N7Y5XDXEWAO" localSheetId="9" hidden="1">#REF!</definedName>
    <definedName name="BExKHCFKOWFHO2WW0N7Y5XDXEWAO" localSheetId="10" hidden="1">#REF!</definedName>
    <definedName name="BExKHCFKOWFHO2WW0N7Y5XDXEWAO" localSheetId="11" hidden="1">#REF!</definedName>
    <definedName name="BExKHCFKOWFHO2WW0N7Y5XDXEWAO" localSheetId="12" hidden="1">#REF!</definedName>
    <definedName name="BExKHCFKOWFHO2WW0N7Y5XDXEWAO" localSheetId="13" hidden="1">#REF!</definedName>
    <definedName name="BExKHCFKOWFHO2WW0N7Y5XDXEWAO" localSheetId="17" hidden="1">#REF!</definedName>
    <definedName name="BExKHCFKOWFHO2WW0N7Y5XDXEWAO" localSheetId="16" hidden="1">#REF!</definedName>
    <definedName name="BExKHCFKOWFHO2WW0N7Y5XDXEWAO" hidden="1">#REF!</definedName>
    <definedName name="BExKHIVLONZ46HLMR50DEXKEUNEP" localSheetId="19" hidden="1">#REF!</definedName>
    <definedName name="BExKHIVLONZ46HLMR50DEXKEUNEP" localSheetId="27" hidden="1">#REF!</definedName>
    <definedName name="BExKHIVLONZ46HLMR50DEXKEUNEP" localSheetId="18" hidden="1">#REF!</definedName>
    <definedName name="BExKHIVLONZ46HLMR50DEXKEUNEP" localSheetId="30" hidden="1">#REF!</definedName>
    <definedName name="BExKHIVLONZ46HLMR50DEXKEUNEP" localSheetId="4" hidden="1">#REF!</definedName>
    <definedName name="BExKHIVLONZ46HLMR50DEXKEUNEP" localSheetId="14" hidden="1">#REF!</definedName>
    <definedName name="BExKHIVLONZ46HLMR50DEXKEUNEP" localSheetId="6" hidden="1">#REF!</definedName>
    <definedName name="BExKHIVLONZ46HLMR50DEXKEUNEP" localSheetId="7" hidden="1">#REF!</definedName>
    <definedName name="BExKHIVLONZ46HLMR50DEXKEUNEP" localSheetId="8" hidden="1">#REF!</definedName>
    <definedName name="BExKHIVLONZ46HLMR50DEXKEUNEP" localSheetId="9" hidden="1">#REF!</definedName>
    <definedName name="BExKHIVLONZ46HLMR50DEXKEUNEP" localSheetId="10" hidden="1">#REF!</definedName>
    <definedName name="BExKHIVLONZ46HLMR50DEXKEUNEP" localSheetId="11" hidden="1">#REF!</definedName>
    <definedName name="BExKHIVLONZ46HLMR50DEXKEUNEP" localSheetId="12" hidden="1">#REF!</definedName>
    <definedName name="BExKHIVLONZ46HLMR50DEXKEUNEP" localSheetId="13" hidden="1">#REF!</definedName>
    <definedName name="BExKHIVLONZ46HLMR50DEXKEUNEP" localSheetId="17" hidden="1">#REF!</definedName>
    <definedName name="BExKHIVLONZ46HLMR50DEXKEUNEP" localSheetId="16" hidden="1">#REF!</definedName>
    <definedName name="BExKHIVLONZ46HLMR50DEXKEUNEP" hidden="1">#REF!</definedName>
    <definedName name="BExKHPM9XA0ADDK7TUR0N38EXWEP" localSheetId="19" hidden="1">#REF!</definedName>
    <definedName name="BExKHPM9XA0ADDK7TUR0N38EXWEP" localSheetId="27" hidden="1">#REF!</definedName>
    <definedName name="BExKHPM9XA0ADDK7TUR0N38EXWEP" localSheetId="18" hidden="1">#REF!</definedName>
    <definedName name="BExKHPM9XA0ADDK7TUR0N38EXWEP" localSheetId="30" hidden="1">#REF!</definedName>
    <definedName name="BExKHPM9XA0ADDK7TUR0N38EXWEP" localSheetId="4" hidden="1">#REF!</definedName>
    <definedName name="BExKHPM9XA0ADDK7TUR0N38EXWEP" localSheetId="14" hidden="1">#REF!</definedName>
    <definedName name="BExKHPM9XA0ADDK7TUR0N38EXWEP" localSheetId="6" hidden="1">#REF!</definedName>
    <definedName name="BExKHPM9XA0ADDK7TUR0N38EXWEP" localSheetId="7" hidden="1">#REF!</definedName>
    <definedName name="BExKHPM9XA0ADDK7TUR0N38EXWEP" localSheetId="8" hidden="1">#REF!</definedName>
    <definedName name="BExKHPM9XA0ADDK7TUR0N38EXWEP" localSheetId="9" hidden="1">#REF!</definedName>
    <definedName name="BExKHPM9XA0ADDK7TUR0N38EXWEP" localSheetId="10" hidden="1">#REF!</definedName>
    <definedName name="BExKHPM9XA0ADDK7TUR0N38EXWEP" localSheetId="11" hidden="1">#REF!</definedName>
    <definedName name="BExKHPM9XA0ADDK7TUR0N38EXWEP" localSheetId="12" hidden="1">#REF!</definedName>
    <definedName name="BExKHPM9XA0ADDK7TUR0N38EXWEP" localSheetId="13" hidden="1">#REF!</definedName>
    <definedName name="BExKHPM9XA0ADDK7TUR0N38EXWEP" localSheetId="17" hidden="1">#REF!</definedName>
    <definedName name="BExKHPM9XA0ADDK7TUR0N38EXWEP" localSheetId="16" hidden="1">#REF!</definedName>
    <definedName name="BExKHPM9XA0ADDK7TUR0N38EXWEP" hidden="1">#REF!</definedName>
    <definedName name="BExKHQYXEM47TMIQRQVHE4T5LT8K" localSheetId="19" hidden="1">#REF!</definedName>
    <definedName name="BExKHQYXEM47TMIQRQVHE4T5LT8K" localSheetId="27" hidden="1">#REF!</definedName>
    <definedName name="BExKHQYXEM47TMIQRQVHE4T5LT8K" localSheetId="18" hidden="1">#REF!</definedName>
    <definedName name="BExKHQYXEM47TMIQRQVHE4T5LT8K" localSheetId="30" hidden="1">#REF!</definedName>
    <definedName name="BExKHQYXEM47TMIQRQVHE4T5LT8K" localSheetId="4" hidden="1">#REF!</definedName>
    <definedName name="BExKHQYXEM47TMIQRQVHE4T5LT8K" localSheetId="14" hidden="1">#REF!</definedName>
    <definedName name="BExKHQYXEM47TMIQRQVHE4T5LT8K" localSheetId="6" hidden="1">#REF!</definedName>
    <definedName name="BExKHQYXEM47TMIQRQVHE4T5LT8K" localSheetId="7" hidden="1">#REF!</definedName>
    <definedName name="BExKHQYXEM47TMIQRQVHE4T5LT8K" localSheetId="8" hidden="1">#REF!</definedName>
    <definedName name="BExKHQYXEM47TMIQRQVHE4T5LT8K" localSheetId="9" hidden="1">#REF!</definedName>
    <definedName name="BExKHQYXEM47TMIQRQVHE4T5LT8K" localSheetId="10" hidden="1">#REF!</definedName>
    <definedName name="BExKHQYXEM47TMIQRQVHE4T5LT8K" localSheetId="11" hidden="1">#REF!</definedName>
    <definedName name="BExKHQYXEM47TMIQRQVHE4T5LT8K" localSheetId="12" hidden="1">#REF!</definedName>
    <definedName name="BExKHQYXEM47TMIQRQVHE4T5LT8K" localSheetId="13" hidden="1">#REF!</definedName>
    <definedName name="BExKHQYXEM47TMIQRQVHE4T5LT8K" localSheetId="17" hidden="1">#REF!</definedName>
    <definedName name="BExKHQYXEM47TMIQRQVHE4T5LT8K" localSheetId="16" hidden="1">#REF!</definedName>
    <definedName name="BExKHQYXEM47TMIQRQVHE4T5LT8K" hidden="1">#REF!</definedName>
    <definedName name="BExKI4076KXCDE5KXL79KT36OKLO" localSheetId="19" hidden="1">#REF!</definedName>
    <definedName name="BExKI4076KXCDE5KXL79KT36OKLO" localSheetId="27" hidden="1">#REF!</definedName>
    <definedName name="BExKI4076KXCDE5KXL79KT36OKLO" localSheetId="18" hidden="1">#REF!</definedName>
    <definedName name="BExKI4076KXCDE5KXL79KT36OKLO" localSheetId="30" hidden="1">#REF!</definedName>
    <definedName name="BExKI4076KXCDE5KXL79KT36OKLO" localSheetId="4" hidden="1">#REF!</definedName>
    <definedName name="BExKI4076KXCDE5KXL79KT36OKLO" localSheetId="14" hidden="1">#REF!</definedName>
    <definedName name="BExKI4076KXCDE5KXL79KT36OKLO" localSheetId="6" hidden="1">#REF!</definedName>
    <definedName name="BExKI4076KXCDE5KXL79KT36OKLO" localSheetId="7" hidden="1">#REF!</definedName>
    <definedName name="BExKI4076KXCDE5KXL79KT36OKLO" localSheetId="8" hidden="1">#REF!</definedName>
    <definedName name="BExKI4076KXCDE5KXL79KT36OKLO" localSheetId="9" hidden="1">#REF!</definedName>
    <definedName name="BExKI4076KXCDE5KXL79KT36OKLO" localSheetId="10" hidden="1">#REF!</definedName>
    <definedName name="BExKI4076KXCDE5KXL79KT36OKLO" localSheetId="11" hidden="1">#REF!</definedName>
    <definedName name="BExKI4076KXCDE5KXL79KT36OKLO" localSheetId="12" hidden="1">#REF!</definedName>
    <definedName name="BExKI4076KXCDE5KXL79KT36OKLO" localSheetId="13" hidden="1">#REF!</definedName>
    <definedName name="BExKI4076KXCDE5KXL79KT36OKLO" localSheetId="17" hidden="1">#REF!</definedName>
    <definedName name="BExKI4076KXCDE5KXL79KT36OKLO" localSheetId="16" hidden="1">#REF!</definedName>
    <definedName name="BExKI4076KXCDE5KXL79KT36OKLO" hidden="1">#REF!</definedName>
    <definedName name="BExKI7AUWXBP1WBLFRIYSNQZDWCY" localSheetId="19" hidden="1">#REF!</definedName>
    <definedName name="BExKI7AUWXBP1WBLFRIYSNQZDWCY" localSheetId="27" hidden="1">#REF!</definedName>
    <definedName name="BExKI7AUWXBP1WBLFRIYSNQZDWCY" localSheetId="18" hidden="1">#REF!</definedName>
    <definedName name="BExKI7AUWXBP1WBLFRIYSNQZDWCY" localSheetId="30" hidden="1">#REF!</definedName>
    <definedName name="BExKI7AUWXBP1WBLFRIYSNQZDWCY" localSheetId="4" hidden="1">#REF!</definedName>
    <definedName name="BExKI7AUWXBP1WBLFRIYSNQZDWCY" localSheetId="14" hidden="1">#REF!</definedName>
    <definedName name="BExKI7AUWXBP1WBLFRIYSNQZDWCY" localSheetId="6" hidden="1">#REF!</definedName>
    <definedName name="BExKI7AUWXBP1WBLFRIYSNQZDWCY" localSheetId="7" hidden="1">#REF!</definedName>
    <definedName name="BExKI7AUWXBP1WBLFRIYSNQZDWCY" localSheetId="8" hidden="1">#REF!</definedName>
    <definedName name="BExKI7AUWXBP1WBLFRIYSNQZDWCY" localSheetId="9" hidden="1">#REF!</definedName>
    <definedName name="BExKI7AUWXBP1WBLFRIYSNQZDWCY" localSheetId="10" hidden="1">#REF!</definedName>
    <definedName name="BExKI7AUWXBP1WBLFRIYSNQZDWCY" localSheetId="11" hidden="1">#REF!</definedName>
    <definedName name="BExKI7AUWXBP1WBLFRIYSNQZDWCY" localSheetId="12" hidden="1">#REF!</definedName>
    <definedName name="BExKI7AUWXBP1WBLFRIYSNQZDWCY" localSheetId="13" hidden="1">#REF!</definedName>
    <definedName name="BExKI7AUWXBP1WBLFRIYSNQZDWCY" localSheetId="17" hidden="1">#REF!</definedName>
    <definedName name="BExKI7AUWXBP1WBLFRIYSNQZDWCY" localSheetId="16" hidden="1">#REF!</definedName>
    <definedName name="BExKI7AUWXBP1WBLFRIYSNQZDWCY" hidden="1">#REF!</definedName>
    <definedName name="BExKI7LO70WYISR7Q0Y1ZDWO9M3B" localSheetId="19" hidden="1">#REF!</definedName>
    <definedName name="BExKI7LO70WYISR7Q0Y1ZDWO9M3B" localSheetId="27" hidden="1">#REF!</definedName>
    <definedName name="BExKI7LO70WYISR7Q0Y1ZDWO9M3B" localSheetId="18" hidden="1">#REF!</definedName>
    <definedName name="BExKI7LO70WYISR7Q0Y1ZDWO9M3B" localSheetId="30" hidden="1">#REF!</definedName>
    <definedName name="BExKI7LO70WYISR7Q0Y1ZDWO9M3B" localSheetId="4" hidden="1">#REF!</definedName>
    <definedName name="BExKI7LO70WYISR7Q0Y1ZDWO9M3B" localSheetId="14" hidden="1">#REF!</definedName>
    <definedName name="BExKI7LO70WYISR7Q0Y1ZDWO9M3B" localSheetId="6" hidden="1">#REF!</definedName>
    <definedName name="BExKI7LO70WYISR7Q0Y1ZDWO9M3B" localSheetId="7" hidden="1">#REF!</definedName>
    <definedName name="BExKI7LO70WYISR7Q0Y1ZDWO9M3B" localSheetId="8" hidden="1">#REF!</definedName>
    <definedName name="BExKI7LO70WYISR7Q0Y1ZDWO9M3B" localSheetId="9" hidden="1">#REF!</definedName>
    <definedName name="BExKI7LO70WYISR7Q0Y1ZDWO9M3B" localSheetId="10" hidden="1">#REF!</definedName>
    <definedName name="BExKI7LO70WYISR7Q0Y1ZDWO9M3B" localSheetId="11" hidden="1">#REF!</definedName>
    <definedName name="BExKI7LO70WYISR7Q0Y1ZDWO9M3B" localSheetId="12" hidden="1">#REF!</definedName>
    <definedName name="BExKI7LO70WYISR7Q0Y1ZDWO9M3B" localSheetId="13" hidden="1">#REF!</definedName>
    <definedName name="BExKI7LO70WYISR7Q0Y1ZDWO9M3B" localSheetId="17" hidden="1">#REF!</definedName>
    <definedName name="BExKI7LO70WYISR7Q0Y1ZDWO9M3B" localSheetId="16" hidden="1">#REF!</definedName>
    <definedName name="BExKI7LO70WYISR7Q0Y1ZDWO9M3B" hidden="1">#REF!</definedName>
    <definedName name="BExKIF3EIT434ZQKMDXUBJCRLMK8" localSheetId="19" hidden="1">#REF!</definedName>
    <definedName name="BExKIF3EIT434ZQKMDXUBJCRLMK8" localSheetId="27" hidden="1">#REF!</definedName>
    <definedName name="BExKIF3EIT434ZQKMDXUBJCRLMK8" localSheetId="18" hidden="1">#REF!</definedName>
    <definedName name="BExKIF3EIT434ZQKMDXUBJCRLMK8" localSheetId="30" hidden="1">#REF!</definedName>
    <definedName name="BExKIF3EIT434ZQKMDXUBJCRLMK8" localSheetId="4" hidden="1">#REF!</definedName>
    <definedName name="BExKIF3EIT434ZQKMDXUBJCRLMK8" localSheetId="14" hidden="1">#REF!</definedName>
    <definedName name="BExKIF3EIT434ZQKMDXUBJCRLMK8" localSheetId="6" hidden="1">#REF!</definedName>
    <definedName name="BExKIF3EIT434ZQKMDXUBJCRLMK8" localSheetId="7" hidden="1">#REF!</definedName>
    <definedName name="BExKIF3EIT434ZQKMDXUBJCRLMK8" localSheetId="8" hidden="1">#REF!</definedName>
    <definedName name="BExKIF3EIT434ZQKMDXUBJCRLMK8" localSheetId="9" hidden="1">#REF!</definedName>
    <definedName name="BExKIF3EIT434ZQKMDXUBJCRLMK8" localSheetId="10" hidden="1">#REF!</definedName>
    <definedName name="BExKIF3EIT434ZQKMDXUBJCRLMK8" localSheetId="11" hidden="1">#REF!</definedName>
    <definedName name="BExKIF3EIT434ZQKMDXUBJCRLMK8" localSheetId="12" hidden="1">#REF!</definedName>
    <definedName name="BExKIF3EIT434ZQKMDXUBJCRLMK8" localSheetId="13" hidden="1">#REF!</definedName>
    <definedName name="BExKIF3EIT434ZQKMDXUBJCRLMK8" localSheetId="17" hidden="1">#REF!</definedName>
    <definedName name="BExKIF3EIT434ZQKMDXUBJCRLMK8" localSheetId="16" hidden="1">#REF!</definedName>
    <definedName name="BExKIF3EIT434ZQKMDXUBJCRLMK8" hidden="1">#REF!</definedName>
    <definedName name="BExKIGQV6TXIZG039HBOJU62WP2U" localSheetId="19" hidden="1">#REF!</definedName>
    <definedName name="BExKIGQV6TXIZG039HBOJU62WP2U" localSheetId="27" hidden="1">#REF!</definedName>
    <definedName name="BExKIGQV6TXIZG039HBOJU62WP2U" localSheetId="18" hidden="1">#REF!</definedName>
    <definedName name="BExKIGQV6TXIZG039HBOJU62WP2U" localSheetId="30" hidden="1">#REF!</definedName>
    <definedName name="BExKIGQV6TXIZG039HBOJU62WP2U" localSheetId="4" hidden="1">#REF!</definedName>
    <definedName name="BExKIGQV6TXIZG039HBOJU62WP2U" localSheetId="14" hidden="1">#REF!</definedName>
    <definedName name="BExKIGQV6TXIZG039HBOJU62WP2U" localSheetId="6" hidden="1">#REF!</definedName>
    <definedName name="BExKIGQV6TXIZG039HBOJU62WP2U" localSheetId="7" hidden="1">#REF!</definedName>
    <definedName name="BExKIGQV6TXIZG039HBOJU62WP2U" localSheetId="8" hidden="1">#REF!</definedName>
    <definedName name="BExKIGQV6TXIZG039HBOJU62WP2U" localSheetId="9" hidden="1">#REF!</definedName>
    <definedName name="BExKIGQV6TXIZG039HBOJU62WP2U" localSheetId="10" hidden="1">#REF!</definedName>
    <definedName name="BExKIGQV6TXIZG039HBOJU62WP2U" localSheetId="11" hidden="1">#REF!</definedName>
    <definedName name="BExKIGQV6TXIZG039HBOJU62WP2U" localSheetId="12" hidden="1">#REF!</definedName>
    <definedName name="BExKIGQV6TXIZG039HBOJU62WP2U" localSheetId="13" hidden="1">#REF!</definedName>
    <definedName name="BExKIGQV6TXIZG039HBOJU62WP2U" localSheetId="17" hidden="1">#REF!</definedName>
    <definedName name="BExKIGQV6TXIZG039HBOJU62WP2U" localSheetId="16" hidden="1">#REF!</definedName>
    <definedName name="BExKIGQV6TXIZG039HBOJU62WP2U" hidden="1">#REF!</definedName>
    <definedName name="BExKILE008SF3KTAN8WML3XKI1NZ" localSheetId="19" hidden="1">#REF!</definedName>
    <definedName name="BExKILE008SF3KTAN8WML3XKI1NZ" localSheetId="27" hidden="1">#REF!</definedName>
    <definedName name="BExKILE008SF3KTAN8WML3XKI1NZ" localSheetId="18" hidden="1">#REF!</definedName>
    <definedName name="BExKILE008SF3KTAN8WML3XKI1NZ" localSheetId="30" hidden="1">#REF!</definedName>
    <definedName name="BExKILE008SF3KTAN8WML3XKI1NZ" localSheetId="4" hidden="1">#REF!</definedName>
    <definedName name="BExKILE008SF3KTAN8WML3XKI1NZ" localSheetId="14" hidden="1">#REF!</definedName>
    <definedName name="BExKILE008SF3KTAN8WML3XKI1NZ" localSheetId="6" hidden="1">#REF!</definedName>
    <definedName name="BExKILE008SF3KTAN8WML3XKI1NZ" localSheetId="7" hidden="1">#REF!</definedName>
    <definedName name="BExKILE008SF3KTAN8WML3XKI1NZ" localSheetId="8" hidden="1">#REF!</definedName>
    <definedName name="BExKILE008SF3KTAN8WML3XKI1NZ" localSheetId="9" hidden="1">#REF!</definedName>
    <definedName name="BExKILE008SF3KTAN8WML3XKI1NZ" localSheetId="10" hidden="1">#REF!</definedName>
    <definedName name="BExKILE008SF3KTAN8WML3XKI1NZ" localSheetId="11" hidden="1">#REF!</definedName>
    <definedName name="BExKILE008SF3KTAN8WML3XKI1NZ" localSheetId="12" hidden="1">#REF!</definedName>
    <definedName name="BExKILE008SF3KTAN8WML3XKI1NZ" localSheetId="13" hidden="1">#REF!</definedName>
    <definedName name="BExKILE008SF3KTAN8WML3XKI1NZ" localSheetId="17" hidden="1">#REF!</definedName>
    <definedName name="BExKILE008SF3KTAN8WML3XKI1NZ" localSheetId="16" hidden="1">#REF!</definedName>
    <definedName name="BExKILE008SF3KTAN8WML3XKI1NZ" hidden="1">#REF!</definedName>
    <definedName name="BExKINSBB6RS7I489QHMCOMU4Z2X" localSheetId="19" hidden="1">#REF!</definedName>
    <definedName name="BExKINSBB6RS7I489QHMCOMU4Z2X" localSheetId="27" hidden="1">#REF!</definedName>
    <definedName name="BExKINSBB6RS7I489QHMCOMU4Z2X" localSheetId="18" hidden="1">#REF!</definedName>
    <definedName name="BExKINSBB6RS7I489QHMCOMU4Z2X" localSheetId="30" hidden="1">#REF!</definedName>
    <definedName name="BExKINSBB6RS7I489QHMCOMU4Z2X" localSheetId="4" hidden="1">#REF!</definedName>
    <definedName name="BExKINSBB6RS7I489QHMCOMU4Z2X" localSheetId="14" hidden="1">#REF!</definedName>
    <definedName name="BExKINSBB6RS7I489QHMCOMU4Z2X" localSheetId="6" hidden="1">#REF!</definedName>
    <definedName name="BExKINSBB6RS7I489QHMCOMU4Z2X" localSheetId="7" hidden="1">#REF!</definedName>
    <definedName name="BExKINSBB6RS7I489QHMCOMU4Z2X" localSheetId="8" hidden="1">#REF!</definedName>
    <definedName name="BExKINSBB6RS7I489QHMCOMU4Z2X" localSheetId="9" hidden="1">#REF!</definedName>
    <definedName name="BExKINSBB6RS7I489QHMCOMU4Z2X" localSheetId="10" hidden="1">#REF!</definedName>
    <definedName name="BExKINSBB6RS7I489QHMCOMU4Z2X" localSheetId="11" hidden="1">#REF!</definedName>
    <definedName name="BExKINSBB6RS7I489QHMCOMU4Z2X" localSheetId="12" hidden="1">#REF!</definedName>
    <definedName name="BExKINSBB6RS7I489QHMCOMU4Z2X" localSheetId="13" hidden="1">#REF!</definedName>
    <definedName name="BExKINSBB6RS7I489QHMCOMU4Z2X" localSheetId="17" hidden="1">#REF!</definedName>
    <definedName name="BExKINSBB6RS7I489QHMCOMU4Z2X" localSheetId="16" hidden="1">#REF!</definedName>
    <definedName name="BExKINSBB6RS7I489QHMCOMU4Z2X" hidden="1">#REF!</definedName>
    <definedName name="BExKINXMPEA03CETGL1VOW1XRJIR" localSheetId="19" hidden="1">#REF!</definedName>
    <definedName name="BExKINXMPEA03CETGL1VOW1XRJIR" localSheetId="27" hidden="1">#REF!</definedName>
    <definedName name="BExKINXMPEA03CETGL1VOW1XRJIR" localSheetId="18" hidden="1">#REF!</definedName>
    <definedName name="BExKINXMPEA03CETGL1VOW1XRJIR" localSheetId="30" hidden="1">#REF!</definedName>
    <definedName name="BExKINXMPEA03CETGL1VOW1XRJIR" localSheetId="4" hidden="1">#REF!</definedName>
    <definedName name="BExKINXMPEA03CETGL1VOW1XRJIR" localSheetId="14" hidden="1">#REF!</definedName>
    <definedName name="BExKINXMPEA03CETGL1VOW1XRJIR" localSheetId="6" hidden="1">#REF!</definedName>
    <definedName name="BExKINXMPEA03CETGL1VOW1XRJIR" localSheetId="7" hidden="1">#REF!</definedName>
    <definedName name="BExKINXMPEA03CETGL1VOW1XRJIR" localSheetId="8" hidden="1">#REF!</definedName>
    <definedName name="BExKINXMPEA03CETGL1VOW1XRJIR" localSheetId="9" hidden="1">#REF!</definedName>
    <definedName name="BExKINXMPEA03CETGL1VOW1XRJIR" localSheetId="10" hidden="1">#REF!</definedName>
    <definedName name="BExKINXMPEA03CETGL1VOW1XRJIR" localSheetId="11" hidden="1">#REF!</definedName>
    <definedName name="BExKINXMPEA03CETGL1VOW1XRJIR" localSheetId="12" hidden="1">#REF!</definedName>
    <definedName name="BExKINXMPEA03CETGL1VOW1XRJIR" localSheetId="13" hidden="1">#REF!</definedName>
    <definedName name="BExKINXMPEA03CETGL1VOW1XRJIR" localSheetId="17" hidden="1">#REF!</definedName>
    <definedName name="BExKINXMPEA03CETGL1VOW1XRJIR" localSheetId="16" hidden="1">#REF!</definedName>
    <definedName name="BExKINXMPEA03CETGL1VOW1XRJIR" hidden="1">#REF!</definedName>
    <definedName name="BExKITBU5LXLZYDJS3D3BAVWEY3U" localSheetId="19" hidden="1">#REF!</definedName>
    <definedName name="BExKITBU5LXLZYDJS3D3BAVWEY3U" localSheetId="27" hidden="1">#REF!</definedName>
    <definedName name="BExKITBU5LXLZYDJS3D3BAVWEY3U" localSheetId="18" hidden="1">#REF!</definedName>
    <definedName name="BExKITBU5LXLZYDJS3D3BAVWEY3U" localSheetId="30" hidden="1">#REF!</definedName>
    <definedName name="BExKITBU5LXLZYDJS3D3BAVWEY3U" localSheetId="4" hidden="1">#REF!</definedName>
    <definedName name="BExKITBU5LXLZYDJS3D3BAVWEY3U" localSheetId="14" hidden="1">#REF!</definedName>
    <definedName name="BExKITBU5LXLZYDJS3D3BAVWEY3U" localSheetId="6" hidden="1">#REF!</definedName>
    <definedName name="BExKITBU5LXLZYDJS3D3BAVWEY3U" localSheetId="7" hidden="1">#REF!</definedName>
    <definedName name="BExKITBU5LXLZYDJS3D3BAVWEY3U" localSheetId="8" hidden="1">#REF!</definedName>
    <definedName name="BExKITBU5LXLZYDJS3D3BAVWEY3U" localSheetId="9" hidden="1">#REF!</definedName>
    <definedName name="BExKITBU5LXLZYDJS3D3BAVWEY3U" localSheetId="10" hidden="1">#REF!</definedName>
    <definedName name="BExKITBU5LXLZYDJS3D3BAVWEY3U" localSheetId="11" hidden="1">#REF!</definedName>
    <definedName name="BExKITBU5LXLZYDJS3D3BAVWEY3U" localSheetId="12" hidden="1">#REF!</definedName>
    <definedName name="BExKITBU5LXLZYDJS3D3BAVWEY3U" localSheetId="13" hidden="1">#REF!</definedName>
    <definedName name="BExKITBU5LXLZYDJS3D3BAVWEY3U" localSheetId="17" hidden="1">#REF!</definedName>
    <definedName name="BExKITBU5LXLZYDJS3D3BAVWEY3U" localSheetId="16" hidden="1">#REF!</definedName>
    <definedName name="BExKITBU5LXLZYDJS3D3BAVWEY3U" hidden="1">#REF!</definedName>
    <definedName name="BExKIU87ZKSOC2DYZWFK6SAK9I8E" localSheetId="19" hidden="1">#REF!</definedName>
    <definedName name="BExKIU87ZKSOC2DYZWFK6SAK9I8E" localSheetId="27" hidden="1">#REF!</definedName>
    <definedName name="BExKIU87ZKSOC2DYZWFK6SAK9I8E" localSheetId="18" hidden="1">#REF!</definedName>
    <definedName name="BExKIU87ZKSOC2DYZWFK6SAK9I8E" localSheetId="30" hidden="1">#REF!</definedName>
    <definedName name="BExKIU87ZKSOC2DYZWFK6SAK9I8E" localSheetId="4" hidden="1">#REF!</definedName>
    <definedName name="BExKIU87ZKSOC2DYZWFK6SAK9I8E" localSheetId="14" hidden="1">#REF!</definedName>
    <definedName name="BExKIU87ZKSOC2DYZWFK6SAK9I8E" localSheetId="6" hidden="1">#REF!</definedName>
    <definedName name="BExKIU87ZKSOC2DYZWFK6SAK9I8E" localSheetId="7" hidden="1">#REF!</definedName>
    <definedName name="BExKIU87ZKSOC2DYZWFK6SAK9I8E" localSheetId="8" hidden="1">#REF!</definedName>
    <definedName name="BExKIU87ZKSOC2DYZWFK6SAK9I8E" localSheetId="9" hidden="1">#REF!</definedName>
    <definedName name="BExKIU87ZKSOC2DYZWFK6SAK9I8E" localSheetId="10" hidden="1">#REF!</definedName>
    <definedName name="BExKIU87ZKSOC2DYZWFK6SAK9I8E" localSheetId="11" hidden="1">#REF!</definedName>
    <definedName name="BExKIU87ZKSOC2DYZWFK6SAK9I8E" localSheetId="12" hidden="1">#REF!</definedName>
    <definedName name="BExKIU87ZKSOC2DYZWFK6SAK9I8E" localSheetId="13" hidden="1">#REF!</definedName>
    <definedName name="BExKIU87ZKSOC2DYZWFK6SAK9I8E" localSheetId="17" hidden="1">#REF!</definedName>
    <definedName name="BExKIU87ZKSOC2DYZWFK6SAK9I8E" localSheetId="16" hidden="1">#REF!</definedName>
    <definedName name="BExKIU87ZKSOC2DYZWFK6SAK9I8E" hidden="1">#REF!</definedName>
    <definedName name="BExKJ449HLYX2DJ9UF0H9GTPSQ73" localSheetId="19" hidden="1">#REF!</definedName>
    <definedName name="BExKJ449HLYX2DJ9UF0H9GTPSQ73" localSheetId="27" hidden="1">#REF!</definedName>
    <definedName name="BExKJ449HLYX2DJ9UF0H9GTPSQ73" localSheetId="18" hidden="1">#REF!</definedName>
    <definedName name="BExKJ449HLYX2DJ9UF0H9GTPSQ73" localSheetId="30" hidden="1">#REF!</definedName>
    <definedName name="BExKJ449HLYX2DJ9UF0H9GTPSQ73" localSheetId="4" hidden="1">#REF!</definedName>
    <definedName name="BExKJ449HLYX2DJ9UF0H9GTPSQ73" localSheetId="14" hidden="1">#REF!</definedName>
    <definedName name="BExKJ449HLYX2DJ9UF0H9GTPSQ73" localSheetId="6" hidden="1">#REF!</definedName>
    <definedName name="BExKJ449HLYX2DJ9UF0H9GTPSQ73" localSheetId="7" hidden="1">#REF!</definedName>
    <definedName name="BExKJ449HLYX2DJ9UF0H9GTPSQ73" localSheetId="8" hidden="1">#REF!</definedName>
    <definedName name="BExKJ449HLYX2DJ9UF0H9GTPSQ73" localSheetId="9" hidden="1">#REF!</definedName>
    <definedName name="BExKJ449HLYX2DJ9UF0H9GTPSQ73" localSheetId="10" hidden="1">#REF!</definedName>
    <definedName name="BExKJ449HLYX2DJ9UF0H9GTPSQ73" localSheetId="11" hidden="1">#REF!</definedName>
    <definedName name="BExKJ449HLYX2DJ9UF0H9GTPSQ73" localSheetId="12" hidden="1">#REF!</definedName>
    <definedName name="BExKJ449HLYX2DJ9UF0H9GTPSQ73" localSheetId="13" hidden="1">#REF!</definedName>
    <definedName name="BExKJ449HLYX2DJ9UF0H9GTPSQ73" localSheetId="17" hidden="1">#REF!</definedName>
    <definedName name="BExKJ449HLYX2DJ9UF0H9GTPSQ73" localSheetId="16" hidden="1">#REF!</definedName>
    <definedName name="BExKJ449HLYX2DJ9UF0H9GTPSQ73" hidden="1">#REF!</definedName>
    <definedName name="BExKJ5649R9IC0GKQD6QI2G7C99Q" localSheetId="19" hidden="1">#REF!</definedName>
    <definedName name="BExKJ5649R9IC0GKQD6QI2G7C99Q" localSheetId="27" hidden="1">#REF!</definedName>
    <definedName name="BExKJ5649R9IC0GKQD6QI2G7C99Q" localSheetId="18" hidden="1">#REF!</definedName>
    <definedName name="BExKJ5649R9IC0GKQD6QI2G7C99Q" localSheetId="30" hidden="1">#REF!</definedName>
    <definedName name="BExKJ5649R9IC0GKQD6QI2G7C99Q" localSheetId="4" hidden="1">#REF!</definedName>
    <definedName name="BExKJ5649R9IC0GKQD6QI2G7C99Q" localSheetId="14" hidden="1">#REF!</definedName>
    <definedName name="BExKJ5649R9IC0GKQD6QI2G7C99Q" localSheetId="6" hidden="1">#REF!</definedName>
    <definedName name="BExKJ5649R9IC0GKQD6QI2G7C99Q" localSheetId="7" hidden="1">#REF!</definedName>
    <definedName name="BExKJ5649R9IC0GKQD6QI2G7C99Q" localSheetId="8" hidden="1">#REF!</definedName>
    <definedName name="BExKJ5649R9IC0GKQD6QI2G7C99Q" localSheetId="9" hidden="1">#REF!</definedName>
    <definedName name="BExKJ5649R9IC0GKQD6QI2G7C99Q" localSheetId="10" hidden="1">#REF!</definedName>
    <definedName name="BExKJ5649R9IC0GKQD6QI2G7C99Q" localSheetId="11" hidden="1">#REF!</definedName>
    <definedName name="BExKJ5649R9IC0GKQD6QI2G7C99Q" localSheetId="12" hidden="1">#REF!</definedName>
    <definedName name="BExKJ5649R9IC0GKQD6QI2G7C99Q" localSheetId="13" hidden="1">#REF!</definedName>
    <definedName name="BExKJ5649R9IC0GKQD6QI2G7C99Q" localSheetId="17" hidden="1">#REF!</definedName>
    <definedName name="BExKJ5649R9IC0GKQD6QI2G7C99Q" localSheetId="16" hidden="1">#REF!</definedName>
    <definedName name="BExKJ5649R9IC0GKQD6QI2G7C99Q" hidden="1">#REF!</definedName>
    <definedName name="BExKJEB4FXIMV2AAE9S3FCGRK1R0" localSheetId="19" hidden="1">#REF!</definedName>
    <definedName name="BExKJEB4FXIMV2AAE9S3FCGRK1R0" localSheetId="27" hidden="1">#REF!</definedName>
    <definedName name="BExKJEB4FXIMV2AAE9S3FCGRK1R0" localSheetId="18" hidden="1">#REF!</definedName>
    <definedName name="BExKJEB4FXIMV2AAE9S3FCGRK1R0" localSheetId="30" hidden="1">#REF!</definedName>
    <definedName name="BExKJEB4FXIMV2AAE9S3FCGRK1R0" localSheetId="4" hidden="1">#REF!</definedName>
    <definedName name="BExKJEB4FXIMV2AAE9S3FCGRK1R0" localSheetId="14" hidden="1">#REF!</definedName>
    <definedName name="BExKJEB4FXIMV2AAE9S3FCGRK1R0" localSheetId="6" hidden="1">#REF!</definedName>
    <definedName name="BExKJEB4FXIMV2AAE9S3FCGRK1R0" localSheetId="7" hidden="1">#REF!</definedName>
    <definedName name="BExKJEB4FXIMV2AAE9S3FCGRK1R0" localSheetId="8" hidden="1">#REF!</definedName>
    <definedName name="BExKJEB4FXIMV2AAE9S3FCGRK1R0" localSheetId="9" hidden="1">#REF!</definedName>
    <definedName name="BExKJEB4FXIMV2AAE9S3FCGRK1R0" localSheetId="10" hidden="1">#REF!</definedName>
    <definedName name="BExKJEB4FXIMV2AAE9S3FCGRK1R0" localSheetId="11" hidden="1">#REF!</definedName>
    <definedName name="BExKJEB4FXIMV2AAE9S3FCGRK1R0" localSheetId="12" hidden="1">#REF!</definedName>
    <definedName name="BExKJEB4FXIMV2AAE9S3FCGRK1R0" localSheetId="13" hidden="1">#REF!</definedName>
    <definedName name="BExKJEB4FXIMV2AAE9S3FCGRK1R0" localSheetId="17" hidden="1">#REF!</definedName>
    <definedName name="BExKJEB4FXIMV2AAE9S3FCGRK1R0" localSheetId="16" hidden="1">#REF!</definedName>
    <definedName name="BExKJEB4FXIMV2AAE9S3FCGRK1R0" hidden="1">#REF!</definedName>
    <definedName name="BExKJELX2RUC8UEC56IZPYYZXHA7" localSheetId="19" hidden="1">#REF!</definedName>
    <definedName name="BExKJELX2RUC8UEC56IZPYYZXHA7" localSheetId="27" hidden="1">#REF!</definedName>
    <definedName name="BExKJELX2RUC8UEC56IZPYYZXHA7" localSheetId="18" hidden="1">#REF!</definedName>
    <definedName name="BExKJELX2RUC8UEC56IZPYYZXHA7" localSheetId="30" hidden="1">#REF!</definedName>
    <definedName name="BExKJELX2RUC8UEC56IZPYYZXHA7" localSheetId="4" hidden="1">#REF!</definedName>
    <definedName name="BExKJELX2RUC8UEC56IZPYYZXHA7" localSheetId="14" hidden="1">#REF!</definedName>
    <definedName name="BExKJELX2RUC8UEC56IZPYYZXHA7" localSheetId="6" hidden="1">#REF!</definedName>
    <definedName name="BExKJELX2RUC8UEC56IZPYYZXHA7" localSheetId="7" hidden="1">#REF!</definedName>
    <definedName name="BExKJELX2RUC8UEC56IZPYYZXHA7" localSheetId="8" hidden="1">#REF!</definedName>
    <definedName name="BExKJELX2RUC8UEC56IZPYYZXHA7" localSheetId="9" hidden="1">#REF!</definedName>
    <definedName name="BExKJELX2RUC8UEC56IZPYYZXHA7" localSheetId="10" hidden="1">#REF!</definedName>
    <definedName name="BExKJELX2RUC8UEC56IZPYYZXHA7" localSheetId="11" hidden="1">#REF!</definedName>
    <definedName name="BExKJELX2RUC8UEC56IZPYYZXHA7" localSheetId="12" hidden="1">#REF!</definedName>
    <definedName name="BExKJELX2RUC8UEC56IZPYYZXHA7" localSheetId="13" hidden="1">#REF!</definedName>
    <definedName name="BExKJELX2RUC8UEC56IZPYYZXHA7" localSheetId="17" hidden="1">#REF!</definedName>
    <definedName name="BExKJELX2RUC8UEC56IZPYYZXHA7" localSheetId="16" hidden="1">#REF!</definedName>
    <definedName name="BExKJELX2RUC8UEC56IZPYYZXHA7" hidden="1">#REF!</definedName>
    <definedName name="BExKJI7CV9I6ILFIZ3SVO4DGK64J" localSheetId="19" hidden="1">#REF!</definedName>
    <definedName name="BExKJI7CV9I6ILFIZ3SVO4DGK64J" localSheetId="27" hidden="1">#REF!</definedName>
    <definedName name="BExKJI7CV9I6ILFIZ3SVO4DGK64J" localSheetId="18" hidden="1">#REF!</definedName>
    <definedName name="BExKJI7CV9I6ILFIZ3SVO4DGK64J" localSheetId="30" hidden="1">#REF!</definedName>
    <definedName name="BExKJI7CV9I6ILFIZ3SVO4DGK64J" localSheetId="4" hidden="1">#REF!</definedName>
    <definedName name="BExKJI7CV9I6ILFIZ3SVO4DGK64J" localSheetId="14" hidden="1">#REF!</definedName>
    <definedName name="BExKJI7CV9I6ILFIZ3SVO4DGK64J" localSheetId="6" hidden="1">#REF!</definedName>
    <definedName name="BExKJI7CV9I6ILFIZ3SVO4DGK64J" localSheetId="7" hidden="1">#REF!</definedName>
    <definedName name="BExKJI7CV9I6ILFIZ3SVO4DGK64J" localSheetId="8" hidden="1">#REF!</definedName>
    <definedName name="BExKJI7CV9I6ILFIZ3SVO4DGK64J" localSheetId="9" hidden="1">#REF!</definedName>
    <definedName name="BExKJI7CV9I6ILFIZ3SVO4DGK64J" localSheetId="10" hidden="1">#REF!</definedName>
    <definedName name="BExKJI7CV9I6ILFIZ3SVO4DGK64J" localSheetId="11" hidden="1">#REF!</definedName>
    <definedName name="BExKJI7CV9I6ILFIZ3SVO4DGK64J" localSheetId="12" hidden="1">#REF!</definedName>
    <definedName name="BExKJI7CV9I6ILFIZ3SVO4DGK64J" localSheetId="13" hidden="1">#REF!</definedName>
    <definedName name="BExKJI7CV9I6ILFIZ3SVO4DGK64J" localSheetId="17" hidden="1">#REF!</definedName>
    <definedName name="BExKJI7CV9I6ILFIZ3SVO4DGK64J" localSheetId="16" hidden="1">#REF!</definedName>
    <definedName name="BExKJI7CV9I6ILFIZ3SVO4DGK64J" hidden="1">#REF!</definedName>
    <definedName name="BExKJINMXS61G2TZEXCJAWVV4F57" localSheetId="19" hidden="1">#REF!</definedName>
    <definedName name="BExKJINMXS61G2TZEXCJAWVV4F57" localSheetId="27" hidden="1">#REF!</definedName>
    <definedName name="BExKJINMXS61G2TZEXCJAWVV4F57" localSheetId="18" hidden="1">#REF!</definedName>
    <definedName name="BExKJINMXS61G2TZEXCJAWVV4F57" localSheetId="30" hidden="1">#REF!</definedName>
    <definedName name="BExKJINMXS61G2TZEXCJAWVV4F57" localSheetId="4" hidden="1">#REF!</definedName>
    <definedName name="BExKJINMXS61G2TZEXCJAWVV4F57" localSheetId="14" hidden="1">#REF!</definedName>
    <definedName name="BExKJINMXS61G2TZEXCJAWVV4F57" localSheetId="6" hidden="1">#REF!</definedName>
    <definedName name="BExKJINMXS61G2TZEXCJAWVV4F57" localSheetId="7" hidden="1">#REF!</definedName>
    <definedName name="BExKJINMXS61G2TZEXCJAWVV4F57" localSheetId="8" hidden="1">#REF!</definedName>
    <definedName name="BExKJINMXS61G2TZEXCJAWVV4F57" localSheetId="9" hidden="1">#REF!</definedName>
    <definedName name="BExKJINMXS61G2TZEXCJAWVV4F57" localSheetId="10" hidden="1">#REF!</definedName>
    <definedName name="BExKJINMXS61G2TZEXCJAWVV4F57" localSheetId="11" hidden="1">#REF!</definedName>
    <definedName name="BExKJINMXS61G2TZEXCJAWVV4F57" localSheetId="12" hidden="1">#REF!</definedName>
    <definedName name="BExKJINMXS61G2TZEXCJAWVV4F57" localSheetId="13" hidden="1">#REF!</definedName>
    <definedName name="BExKJINMXS61G2TZEXCJAWVV4F57" localSheetId="17" hidden="1">#REF!</definedName>
    <definedName name="BExKJINMXS61G2TZEXCJAWVV4F57" localSheetId="16" hidden="1">#REF!</definedName>
    <definedName name="BExKJINMXS61G2TZEXCJAWVV4F57" hidden="1">#REF!</definedName>
    <definedName name="BExKJK5ME8KB7HA0180L7OUZDDGV" localSheetId="19" hidden="1">#REF!</definedName>
    <definedName name="BExKJK5ME8KB7HA0180L7OUZDDGV" localSheetId="27" hidden="1">#REF!</definedName>
    <definedName name="BExKJK5ME8KB7HA0180L7OUZDDGV" localSheetId="18" hidden="1">#REF!</definedName>
    <definedName name="BExKJK5ME8KB7HA0180L7OUZDDGV" localSheetId="30" hidden="1">#REF!</definedName>
    <definedName name="BExKJK5ME8KB7HA0180L7OUZDDGV" localSheetId="4" hidden="1">#REF!</definedName>
    <definedName name="BExKJK5ME8KB7HA0180L7OUZDDGV" localSheetId="14" hidden="1">#REF!</definedName>
    <definedName name="BExKJK5ME8KB7HA0180L7OUZDDGV" localSheetId="6" hidden="1">#REF!</definedName>
    <definedName name="BExKJK5ME8KB7HA0180L7OUZDDGV" localSheetId="7" hidden="1">#REF!</definedName>
    <definedName name="BExKJK5ME8KB7HA0180L7OUZDDGV" localSheetId="8" hidden="1">#REF!</definedName>
    <definedName name="BExKJK5ME8KB7HA0180L7OUZDDGV" localSheetId="9" hidden="1">#REF!</definedName>
    <definedName name="BExKJK5ME8KB7HA0180L7OUZDDGV" localSheetId="10" hidden="1">#REF!</definedName>
    <definedName name="BExKJK5ME8KB7HA0180L7OUZDDGV" localSheetId="11" hidden="1">#REF!</definedName>
    <definedName name="BExKJK5ME8KB7HA0180L7OUZDDGV" localSheetId="12" hidden="1">#REF!</definedName>
    <definedName name="BExKJK5ME8KB7HA0180L7OUZDDGV" localSheetId="13" hidden="1">#REF!</definedName>
    <definedName name="BExKJK5ME8KB7HA0180L7OUZDDGV" localSheetId="17" hidden="1">#REF!</definedName>
    <definedName name="BExKJK5ME8KB7HA0180L7OUZDDGV" localSheetId="16" hidden="1">#REF!</definedName>
    <definedName name="BExKJK5ME8KB7HA0180L7OUZDDGV" hidden="1">#REF!</definedName>
    <definedName name="BExKJLY652HI5GNEEWQXOB08K2C1" localSheetId="19" hidden="1">#REF!</definedName>
    <definedName name="BExKJLY652HI5GNEEWQXOB08K2C1" localSheetId="27" hidden="1">#REF!</definedName>
    <definedName name="BExKJLY652HI5GNEEWQXOB08K2C1" localSheetId="18" hidden="1">#REF!</definedName>
    <definedName name="BExKJLY652HI5GNEEWQXOB08K2C1" localSheetId="30" hidden="1">#REF!</definedName>
    <definedName name="BExKJLY652HI5GNEEWQXOB08K2C1" localSheetId="4" hidden="1">#REF!</definedName>
    <definedName name="BExKJLY652HI5GNEEWQXOB08K2C1" localSheetId="14" hidden="1">#REF!</definedName>
    <definedName name="BExKJLY652HI5GNEEWQXOB08K2C1" localSheetId="6" hidden="1">#REF!</definedName>
    <definedName name="BExKJLY652HI5GNEEWQXOB08K2C1" localSheetId="7" hidden="1">#REF!</definedName>
    <definedName name="BExKJLY652HI5GNEEWQXOB08K2C1" localSheetId="8" hidden="1">#REF!</definedName>
    <definedName name="BExKJLY652HI5GNEEWQXOB08K2C1" localSheetId="9" hidden="1">#REF!</definedName>
    <definedName name="BExKJLY652HI5GNEEWQXOB08K2C1" localSheetId="10" hidden="1">#REF!</definedName>
    <definedName name="BExKJLY652HI5GNEEWQXOB08K2C1" localSheetId="11" hidden="1">#REF!</definedName>
    <definedName name="BExKJLY652HI5GNEEWQXOB08K2C1" localSheetId="12" hidden="1">#REF!</definedName>
    <definedName name="BExKJLY652HI5GNEEWQXOB08K2C1" localSheetId="13" hidden="1">#REF!</definedName>
    <definedName name="BExKJLY652HI5GNEEWQXOB08K2C1" localSheetId="17" hidden="1">#REF!</definedName>
    <definedName name="BExKJLY652HI5GNEEWQXOB08K2C1" localSheetId="16" hidden="1">#REF!</definedName>
    <definedName name="BExKJLY652HI5GNEEWQXOB08K2C1" hidden="1">#REF!</definedName>
    <definedName name="BExKJN5IF0VMDILJ5K8ZENF2QYV1" localSheetId="19" hidden="1">#REF!</definedName>
    <definedName name="BExKJN5IF0VMDILJ5K8ZENF2QYV1" localSheetId="27" hidden="1">#REF!</definedName>
    <definedName name="BExKJN5IF0VMDILJ5K8ZENF2QYV1" localSheetId="18" hidden="1">#REF!</definedName>
    <definedName name="BExKJN5IF0VMDILJ5K8ZENF2QYV1" localSheetId="30" hidden="1">#REF!</definedName>
    <definedName name="BExKJN5IF0VMDILJ5K8ZENF2QYV1" localSheetId="4" hidden="1">#REF!</definedName>
    <definedName name="BExKJN5IF0VMDILJ5K8ZENF2QYV1" localSheetId="14" hidden="1">#REF!</definedName>
    <definedName name="BExKJN5IF0VMDILJ5K8ZENF2QYV1" localSheetId="6" hidden="1">#REF!</definedName>
    <definedName name="BExKJN5IF0VMDILJ5K8ZENF2QYV1" localSheetId="7" hidden="1">#REF!</definedName>
    <definedName name="BExKJN5IF0VMDILJ5K8ZENF2QYV1" localSheetId="8" hidden="1">#REF!</definedName>
    <definedName name="BExKJN5IF0VMDILJ5K8ZENF2QYV1" localSheetId="9" hidden="1">#REF!</definedName>
    <definedName name="BExKJN5IF0VMDILJ5K8ZENF2QYV1" localSheetId="10" hidden="1">#REF!</definedName>
    <definedName name="BExKJN5IF0VMDILJ5K8ZENF2QYV1" localSheetId="11" hidden="1">#REF!</definedName>
    <definedName name="BExKJN5IF0VMDILJ5K8ZENF2QYV1" localSheetId="12" hidden="1">#REF!</definedName>
    <definedName name="BExKJN5IF0VMDILJ5K8ZENF2QYV1" localSheetId="13" hidden="1">#REF!</definedName>
    <definedName name="BExKJN5IF0VMDILJ5K8ZENF2QYV1" localSheetId="17" hidden="1">#REF!</definedName>
    <definedName name="BExKJN5IF0VMDILJ5K8ZENF2QYV1" localSheetId="16" hidden="1">#REF!</definedName>
    <definedName name="BExKJN5IF0VMDILJ5K8ZENF2QYV1" hidden="1">#REF!</definedName>
    <definedName name="BExKJUSJPFUIK20FTVAFJWR2OUYX" localSheetId="19" hidden="1">#REF!</definedName>
    <definedName name="BExKJUSJPFUIK20FTVAFJWR2OUYX" localSheetId="27" hidden="1">#REF!</definedName>
    <definedName name="BExKJUSJPFUIK20FTVAFJWR2OUYX" localSheetId="18" hidden="1">#REF!</definedName>
    <definedName name="BExKJUSJPFUIK20FTVAFJWR2OUYX" localSheetId="30" hidden="1">#REF!</definedName>
    <definedName name="BExKJUSJPFUIK20FTVAFJWR2OUYX" localSheetId="4" hidden="1">#REF!</definedName>
    <definedName name="BExKJUSJPFUIK20FTVAFJWR2OUYX" localSheetId="14" hidden="1">#REF!</definedName>
    <definedName name="BExKJUSJPFUIK20FTVAFJWR2OUYX" localSheetId="6" hidden="1">#REF!</definedName>
    <definedName name="BExKJUSJPFUIK20FTVAFJWR2OUYX" localSheetId="7" hidden="1">#REF!</definedName>
    <definedName name="BExKJUSJPFUIK20FTVAFJWR2OUYX" localSheetId="8" hidden="1">#REF!</definedName>
    <definedName name="BExKJUSJPFUIK20FTVAFJWR2OUYX" localSheetId="9" hidden="1">#REF!</definedName>
    <definedName name="BExKJUSJPFUIK20FTVAFJWR2OUYX" localSheetId="10" hidden="1">#REF!</definedName>
    <definedName name="BExKJUSJPFUIK20FTVAFJWR2OUYX" localSheetId="11" hidden="1">#REF!</definedName>
    <definedName name="BExKJUSJPFUIK20FTVAFJWR2OUYX" localSheetId="12" hidden="1">#REF!</definedName>
    <definedName name="BExKJUSJPFUIK20FTVAFJWR2OUYX" localSheetId="13" hidden="1">#REF!</definedName>
    <definedName name="BExKJUSJPFUIK20FTVAFJWR2OUYX" localSheetId="17" hidden="1">#REF!</definedName>
    <definedName name="BExKJUSJPFUIK20FTVAFJWR2OUYX" localSheetId="16" hidden="1">#REF!</definedName>
    <definedName name="BExKJUSJPFUIK20FTVAFJWR2OUYX" hidden="1">#REF!</definedName>
    <definedName name="BExKJXHNZTE5OMRQ1KTVM1DIQE9I" localSheetId="19" hidden="1">#REF!</definedName>
    <definedName name="BExKJXHNZTE5OMRQ1KTVM1DIQE9I" localSheetId="27" hidden="1">#REF!</definedName>
    <definedName name="BExKJXHNZTE5OMRQ1KTVM1DIQE9I" localSheetId="18" hidden="1">#REF!</definedName>
    <definedName name="BExKJXHNZTE5OMRQ1KTVM1DIQE9I" localSheetId="30" hidden="1">#REF!</definedName>
    <definedName name="BExKJXHNZTE5OMRQ1KTVM1DIQE9I" localSheetId="4" hidden="1">#REF!</definedName>
    <definedName name="BExKJXHNZTE5OMRQ1KTVM1DIQE9I" localSheetId="14" hidden="1">#REF!</definedName>
    <definedName name="BExKJXHNZTE5OMRQ1KTVM1DIQE9I" localSheetId="6" hidden="1">#REF!</definedName>
    <definedName name="BExKJXHNZTE5OMRQ1KTVM1DIQE9I" localSheetId="7" hidden="1">#REF!</definedName>
    <definedName name="BExKJXHNZTE5OMRQ1KTVM1DIQE9I" localSheetId="8" hidden="1">#REF!</definedName>
    <definedName name="BExKJXHNZTE5OMRQ1KTVM1DIQE9I" localSheetId="9" hidden="1">#REF!</definedName>
    <definedName name="BExKJXHNZTE5OMRQ1KTVM1DIQE9I" localSheetId="10" hidden="1">#REF!</definedName>
    <definedName name="BExKJXHNZTE5OMRQ1KTVM1DIQE9I" localSheetId="11" hidden="1">#REF!</definedName>
    <definedName name="BExKJXHNZTE5OMRQ1KTVM1DIQE9I" localSheetId="12" hidden="1">#REF!</definedName>
    <definedName name="BExKJXHNZTE5OMRQ1KTVM1DIQE9I" localSheetId="13" hidden="1">#REF!</definedName>
    <definedName name="BExKJXHNZTE5OMRQ1KTVM1DIQE9I" localSheetId="17" hidden="1">#REF!</definedName>
    <definedName name="BExKJXHNZTE5OMRQ1KTVM1DIQE9I" localSheetId="16" hidden="1">#REF!</definedName>
    <definedName name="BExKJXHNZTE5OMRQ1KTVM1DIQE9I" hidden="1">#REF!</definedName>
    <definedName name="BExKK8VP5RS3D0UXZVKA37C4SYBP" localSheetId="19" hidden="1">#REF!</definedName>
    <definedName name="BExKK8VP5RS3D0UXZVKA37C4SYBP" localSheetId="27" hidden="1">#REF!</definedName>
    <definedName name="BExKK8VP5RS3D0UXZVKA37C4SYBP" localSheetId="18" hidden="1">#REF!</definedName>
    <definedName name="BExKK8VP5RS3D0UXZVKA37C4SYBP" localSheetId="30" hidden="1">#REF!</definedName>
    <definedName name="BExKK8VP5RS3D0UXZVKA37C4SYBP" localSheetId="4" hidden="1">#REF!</definedName>
    <definedName name="BExKK8VP5RS3D0UXZVKA37C4SYBP" localSheetId="14" hidden="1">#REF!</definedName>
    <definedName name="BExKK8VP5RS3D0UXZVKA37C4SYBP" localSheetId="6" hidden="1">#REF!</definedName>
    <definedName name="BExKK8VP5RS3D0UXZVKA37C4SYBP" localSheetId="7" hidden="1">#REF!</definedName>
    <definedName name="BExKK8VP5RS3D0UXZVKA37C4SYBP" localSheetId="8" hidden="1">#REF!</definedName>
    <definedName name="BExKK8VP5RS3D0UXZVKA37C4SYBP" localSheetId="9" hidden="1">#REF!</definedName>
    <definedName name="BExKK8VP5RS3D0UXZVKA37C4SYBP" localSheetId="10" hidden="1">#REF!</definedName>
    <definedName name="BExKK8VP5RS3D0UXZVKA37C4SYBP" localSheetId="11" hidden="1">#REF!</definedName>
    <definedName name="BExKK8VP5RS3D0UXZVKA37C4SYBP" localSheetId="12" hidden="1">#REF!</definedName>
    <definedName name="BExKK8VP5RS3D0UXZVKA37C4SYBP" localSheetId="13" hidden="1">#REF!</definedName>
    <definedName name="BExKK8VP5RS3D0UXZVKA37C4SYBP" localSheetId="17" hidden="1">#REF!</definedName>
    <definedName name="BExKK8VP5RS3D0UXZVKA37C4SYBP" localSheetId="16" hidden="1">#REF!</definedName>
    <definedName name="BExKK8VP5RS3D0UXZVKA37C4SYBP" hidden="1">#REF!</definedName>
    <definedName name="BExKKIM9NPF6B3SPMPIQB27HQME4" localSheetId="19" hidden="1">#REF!</definedName>
    <definedName name="BExKKIM9NPF6B3SPMPIQB27HQME4" localSheetId="27" hidden="1">#REF!</definedName>
    <definedName name="BExKKIM9NPF6B3SPMPIQB27HQME4" localSheetId="18" hidden="1">#REF!</definedName>
    <definedName name="BExKKIM9NPF6B3SPMPIQB27HQME4" localSheetId="30" hidden="1">#REF!</definedName>
    <definedName name="BExKKIM9NPF6B3SPMPIQB27HQME4" localSheetId="4" hidden="1">#REF!</definedName>
    <definedName name="BExKKIM9NPF6B3SPMPIQB27HQME4" localSheetId="14" hidden="1">#REF!</definedName>
    <definedName name="BExKKIM9NPF6B3SPMPIQB27HQME4" localSheetId="6" hidden="1">#REF!</definedName>
    <definedName name="BExKKIM9NPF6B3SPMPIQB27HQME4" localSheetId="7" hidden="1">#REF!</definedName>
    <definedName name="BExKKIM9NPF6B3SPMPIQB27HQME4" localSheetId="8" hidden="1">#REF!</definedName>
    <definedName name="BExKKIM9NPF6B3SPMPIQB27HQME4" localSheetId="9" hidden="1">#REF!</definedName>
    <definedName name="BExKKIM9NPF6B3SPMPIQB27HQME4" localSheetId="10" hidden="1">#REF!</definedName>
    <definedName name="BExKKIM9NPF6B3SPMPIQB27HQME4" localSheetId="11" hidden="1">#REF!</definedName>
    <definedName name="BExKKIM9NPF6B3SPMPIQB27HQME4" localSheetId="12" hidden="1">#REF!</definedName>
    <definedName name="BExKKIM9NPF6B3SPMPIQB27HQME4" localSheetId="13" hidden="1">#REF!</definedName>
    <definedName name="BExKKIM9NPF6B3SPMPIQB27HQME4" localSheetId="17" hidden="1">#REF!</definedName>
    <definedName name="BExKKIM9NPF6B3SPMPIQB27HQME4" localSheetId="16" hidden="1">#REF!</definedName>
    <definedName name="BExKKIM9NPF6B3SPMPIQB27HQME4" hidden="1">#REF!</definedName>
    <definedName name="BExKKIX1BCBQ4R3K41QD8NTV0OV0" localSheetId="19" hidden="1">#REF!</definedName>
    <definedName name="BExKKIX1BCBQ4R3K41QD8NTV0OV0" localSheetId="27" hidden="1">#REF!</definedName>
    <definedName name="BExKKIX1BCBQ4R3K41QD8NTV0OV0" localSheetId="18" hidden="1">#REF!</definedName>
    <definedName name="BExKKIX1BCBQ4R3K41QD8NTV0OV0" localSheetId="30" hidden="1">#REF!</definedName>
    <definedName name="BExKKIX1BCBQ4R3K41QD8NTV0OV0" localSheetId="4" hidden="1">#REF!</definedName>
    <definedName name="BExKKIX1BCBQ4R3K41QD8NTV0OV0" localSheetId="14" hidden="1">#REF!</definedName>
    <definedName name="BExKKIX1BCBQ4R3K41QD8NTV0OV0" localSheetId="6" hidden="1">#REF!</definedName>
    <definedName name="BExKKIX1BCBQ4R3K41QD8NTV0OV0" localSheetId="7" hidden="1">#REF!</definedName>
    <definedName name="BExKKIX1BCBQ4R3K41QD8NTV0OV0" localSheetId="8" hidden="1">#REF!</definedName>
    <definedName name="BExKKIX1BCBQ4R3K41QD8NTV0OV0" localSheetId="9" hidden="1">#REF!</definedName>
    <definedName name="BExKKIX1BCBQ4R3K41QD8NTV0OV0" localSheetId="10" hidden="1">#REF!</definedName>
    <definedName name="BExKKIX1BCBQ4R3K41QD8NTV0OV0" localSheetId="11" hidden="1">#REF!</definedName>
    <definedName name="BExKKIX1BCBQ4R3K41QD8NTV0OV0" localSheetId="12" hidden="1">#REF!</definedName>
    <definedName name="BExKKIX1BCBQ4R3K41QD8NTV0OV0" localSheetId="13" hidden="1">#REF!</definedName>
    <definedName name="BExKKIX1BCBQ4R3K41QD8NTV0OV0" localSheetId="17" hidden="1">#REF!</definedName>
    <definedName name="BExKKIX1BCBQ4R3K41QD8NTV0OV0" localSheetId="16" hidden="1">#REF!</definedName>
    <definedName name="BExKKIX1BCBQ4R3K41QD8NTV0OV0" hidden="1">#REF!</definedName>
    <definedName name="BExKKJ2IHMOO66DQ0V2YABR4GV05" localSheetId="19" hidden="1">#REF!</definedName>
    <definedName name="BExKKJ2IHMOO66DQ0V2YABR4GV05" localSheetId="27" hidden="1">#REF!</definedName>
    <definedName name="BExKKJ2IHMOO66DQ0V2YABR4GV05" localSheetId="18" hidden="1">#REF!</definedName>
    <definedName name="BExKKJ2IHMOO66DQ0V2YABR4GV05" localSheetId="30" hidden="1">#REF!</definedName>
    <definedName name="BExKKJ2IHMOO66DQ0V2YABR4GV05" localSheetId="4" hidden="1">#REF!</definedName>
    <definedName name="BExKKJ2IHMOO66DQ0V2YABR4GV05" localSheetId="14" hidden="1">#REF!</definedName>
    <definedName name="BExKKJ2IHMOO66DQ0V2YABR4GV05" localSheetId="6" hidden="1">#REF!</definedName>
    <definedName name="BExKKJ2IHMOO66DQ0V2YABR4GV05" localSheetId="7" hidden="1">#REF!</definedName>
    <definedName name="BExKKJ2IHMOO66DQ0V2YABR4GV05" localSheetId="8" hidden="1">#REF!</definedName>
    <definedName name="BExKKJ2IHMOO66DQ0V2YABR4GV05" localSheetId="9" hidden="1">#REF!</definedName>
    <definedName name="BExKKJ2IHMOO66DQ0V2YABR4GV05" localSheetId="10" hidden="1">#REF!</definedName>
    <definedName name="BExKKJ2IHMOO66DQ0V2YABR4GV05" localSheetId="11" hidden="1">#REF!</definedName>
    <definedName name="BExKKJ2IHMOO66DQ0V2YABR4GV05" localSheetId="12" hidden="1">#REF!</definedName>
    <definedName name="BExKKJ2IHMOO66DQ0V2YABR4GV05" localSheetId="13" hidden="1">#REF!</definedName>
    <definedName name="BExKKJ2IHMOO66DQ0V2YABR4GV05" localSheetId="17" hidden="1">#REF!</definedName>
    <definedName name="BExKKJ2IHMOO66DQ0V2YABR4GV05" localSheetId="16" hidden="1">#REF!</definedName>
    <definedName name="BExKKJ2IHMOO66DQ0V2YABR4GV05" hidden="1">#REF!</definedName>
    <definedName name="BExKKQ3ZWADYV03YHMXDOAMU90EB" localSheetId="19" hidden="1">#REF!</definedName>
    <definedName name="BExKKQ3ZWADYV03YHMXDOAMU90EB" localSheetId="27" hidden="1">#REF!</definedName>
    <definedName name="BExKKQ3ZWADYV03YHMXDOAMU90EB" localSheetId="18" hidden="1">#REF!</definedName>
    <definedName name="BExKKQ3ZWADYV03YHMXDOAMU90EB" localSheetId="30" hidden="1">#REF!</definedName>
    <definedName name="BExKKQ3ZWADYV03YHMXDOAMU90EB" localSheetId="4" hidden="1">#REF!</definedName>
    <definedName name="BExKKQ3ZWADYV03YHMXDOAMU90EB" localSheetId="14" hidden="1">#REF!</definedName>
    <definedName name="BExKKQ3ZWADYV03YHMXDOAMU90EB" localSheetId="6" hidden="1">#REF!</definedName>
    <definedName name="BExKKQ3ZWADYV03YHMXDOAMU90EB" localSheetId="7" hidden="1">#REF!</definedName>
    <definedName name="BExKKQ3ZWADYV03YHMXDOAMU90EB" localSheetId="8" hidden="1">#REF!</definedName>
    <definedName name="BExKKQ3ZWADYV03YHMXDOAMU90EB" localSheetId="9" hidden="1">#REF!</definedName>
    <definedName name="BExKKQ3ZWADYV03YHMXDOAMU90EB" localSheetId="10" hidden="1">#REF!</definedName>
    <definedName name="BExKKQ3ZWADYV03YHMXDOAMU90EB" localSheetId="11" hidden="1">#REF!</definedName>
    <definedName name="BExKKQ3ZWADYV03YHMXDOAMU90EB" localSheetId="12" hidden="1">#REF!</definedName>
    <definedName name="BExKKQ3ZWADYV03YHMXDOAMU90EB" localSheetId="13" hidden="1">#REF!</definedName>
    <definedName name="BExKKQ3ZWADYV03YHMXDOAMU90EB" localSheetId="17" hidden="1">#REF!</definedName>
    <definedName name="BExKKQ3ZWADYV03YHMXDOAMU90EB" localSheetId="16" hidden="1">#REF!</definedName>
    <definedName name="BExKKQ3ZWADYV03YHMXDOAMU90EB" hidden="1">#REF!</definedName>
    <definedName name="BExKKUGD2HMJWQEYZ8H3X1BMXFS9" localSheetId="19" hidden="1">#REF!</definedName>
    <definedName name="BExKKUGD2HMJWQEYZ8H3X1BMXFS9" localSheetId="27" hidden="1">#REF!</definedName>
    <definedName name="BExKKUGD2HMJWQEYZ8H3X1BMXFS9" localSheetId="18" hidden="1">#REF!</definedName>
    <definedName name="BExKKUGD2HMJWQEYZ8H3X1BMXFS9" localSheetId="30" hidden="1">#REF!</definedName>
    <definedName name="BExKKUGD2HMJWQEYZ8H3X1BMXFS9" localSheetId="4" hidden="1">#REF!</definedName>
    <definedName name="BExKKUGD2HMJWQEYZ8H3X1BMXFS9" localSheetId="14" hidden="1">#REF!</definedName>
    <definedName name="BExKKUGD2HMJWQEYZ8H3X1BMXFS9" localSheetId="6" hidden="1">#REF!</definedName>
    <definedName name="BExKKUGD2HMJWQEYZ8H3X1BMXFS9" localSheetId="7" hidden="1">#REF!</definedName>
    <definedName name="BExKKUGD2HMJWQEYZ8H3X1BMXFS9" localSheetId="8" hidden="1">#REF!</definedName>
    <definedName name="BExKKUGD2HMJWQEYZ8H3X1BMXFS9" localSheetId="9" hidden="1">#REF!</definedName>
    <definedName name="BExKKUGD2HMJWQEYZ8H3X1BMXFS9" localSheetId="10" hidden="1">#REF!</definedName>
    <definedName name="BExKKUGD2HMJWQEYZ8H3X1BMXFS9" localSheetId="11" hidden="1">#REF!</definedName>
    <definedName name="BExKKUGD2HMJWQEYZ8H3X1BMXFS9" localSheetId="12" hidden="1">#REF!</definedName>
    <definedName name="BExKKUGD2HMJWQEYZ8H3X1BMXFS9" localSheetId="13" hidden="1">#REF!</definedName>
    <definedName name="BExKKUGD2HMJWQEYZ8H3X1BMXFS9" localSheetId="17" hidden="1">#REF!</definedName>
    <definedName name="BExKKUGD2HMJWQEYZ8H3X1BMXFS9" localSheetId="16" hidden="1">#REF!</definedName>
    <definedName name="BExKKUGD2HMJWQEYZ8H3X1BMXFS9" hidden="1">#REF!</definedName>
    <definedName name="BExKKX05KCZZZPKOR1NE5A8RGVT4" localSheetId="19" hidden="1">#REF!</definedName>
    <definedName name="BExKKX05KCZZZPKOR1NE5A8RGVT4" localSheetId="27" hidden="1">#REF!</definedName>
    <definedName name="BExKKX05KCZZZPKOR1NE5A8RGVT4" localSheetId="18" hidden="1">#REF!</definedName>
    <definedName name="BExKKX05KCZZZPKOR1NE5A8RGVT4" localSheetId="30" hidden="1">#REF!</definedName>
    <definedName name="BExKKX05KCZZZPKOR1NE5A8RGVT4" localSheetId="4" hidden="1">#REF!</definedName>
    <definedName name="BExKKX05KCZZZPKOR1NE5A8RGVT4" localSheetId="14" hidden="1">#REF!</definedName>
    <definedName name="BExKKX05KCZZZPKOR1NE5A8RGVT4" localSheetId="6" hidden="1">#REF!</definedName>
    <definedName name="BExKKX05KCZZZPKOR1NE5A8RGVT4" localSheetId="7" hidden="1">#REF!</definedName>
    <definedName name="BExKKX05KCZZZPKOR1NE5A8RGVT4" localSheetId="8" hidden="1">#REF!</definedName>
    <definedName name="BExKKX05KCZZZPKOR1NE5A8RGVT4" localSheetId="9" hidden="1">#REF!</definedName>
    <definedName name="BExKKX05KCZZZPKOR1NE5A8RGVT4" localSheetId="10" hidden="1">#REF!</definedName>
    <definedName name="BExKKX05KCZZZPKOR1NE5A8RGVT4" localSheetId="11" hidden="1">#REF!</definedName>
    <definedName name="BExKKX05KCZZZPKOR1NE5A8RGVT4" localSheetId="12" hidden="1">#REF!</definedName>
    <definedName name="BExKKX05KCZZZPKOR1NE5A8RGVT4" localSheetId="13" hidden="1">#REF!</definedName>
    <definedName name="BExKKX05KCZZZPKOR1NE5A8RGVT4" localSheetId="17" hidden="1">#REF!</definedName>
    <definedName name="BExKKX05KCZZZPKOR1NE5A8RGVT4" localSheetId="16" hidden="1">#REF!</definedName>
    <definedName name="BExKKX05KCZZZPKOR1NE5A8RGVT4" hidden="1">#REF!</definedName>
    <definedName name="BExKL3QUCLQLECGZM555PRF8EN56" localSheetId="19" hidden="1">#REF!</definedName>
    <definedName name="BExKL3QUCLQLECGZM555PRF8EN56" localSheetId="27" hidden="1">#REF!</definedName>
    <definedName name="BExKL3QUCLQLECGZM555PRF8EN56" localSheetId="18" hidden="1">#REF!</definedName>
    <definedName name="BExKL3QUCLQLECGZM555PRF8EN56" localSheetId="30" hidden="1">#REF!</definedName>
    <definedName name="BExKL3QUCLQLECGZM555PRF8EN56" localSheetId="4" hidden="1">#REF!</definedName>
    <definedName name="BExKL3QUCLQLECGZM555PRF8EN56" localSheetId="14" hidden="1">#REF!</definedName>
    <definedName name="BExKL3QUCLQLECGZM555PRF8EN56" localSheetId="6" hidden="1">#REF!</definedName>
    <definedName name="BExKL3QUCLQLECGZM555PRF8EN56" localSheetId="7" hidden="1">#REF!</definedName>
    <definedName name="BExKL3QUCLQLECGZM555PRF8EN56" localSheetId="8" hidden="1">#REF!</definedName>
    <definedName name="BExKL3QUCLQLECGZM555PRF8EN56" localSheetId="9" hidden="1">#REF!</definedName>
    <definedName name="BExKL3QUCLQLECGZM555PRF8EN56" localSheetId="10" hidden="1">#REF!</definedName>
    <definedName name="BExKL3QUCLQLECGZM555PRF8EN56" localSheetId="11" hidden="1">#REF!</definedName>
    <definedName name="BExKL3QUCLQLECGZM555PRF8EN56" localSheetId="12" hidden="1">#REF!</definedName>
    <definedName name="BExKL3QUCLQLECGZM555PRF8EN56" localSheetId="13" hidden="1">#REF!</definedName>
    <definedName name="BExKL3QUCLQLECGZM555PRF8EN56" localSheetId="17" hidden="1">#REF!</definedName>
    <definedName name="BExKL3QUCLQLECGZM555PRF8EN56" localSheetId="16" hidden="1">#REF!</definedName>
    <definedName name="BExKL3QUCLQLECGZM555PRF8EN56" hidden="1">#REF!</definedName>
    <definedName name="BExKL7CGLA62V9UQH9ZDEHIK8W4O" localSheetId="19" hidden="1">#REF!</definedName>
    <definedName name="BExKL7CGLA62V9UQH9ZDEHIK8W4O" localSheetId="27" hidden="1">#REF!</definedName>
    <definedName name="BExKL7CGLA62V9UQH9ZDEHIK8W4O" localSheetId="18" hidden="1">#REF!</definedName>
    <definedName name="BExKL7CGLA62V9UQH9ZDEHIK8W4O" localSheetId="30" hidden="1">#REF!</definedName>
    <definedName name="BExKL7CGLA62V9UQH9ZDEHIK8W4O" localSheetId="4" hidden="1">#REF!</definedName>
    <definedName name="BExKL7CGLA62V9UQH9ZDEHIK8W4O" localSheetId="14" hidden="1">#REF!</definedName>
    <definedName name="BExKL7CGLA62V9UQH9ZDEHIK8W4O" localSheetId="6" hidden="1">#REF!</definedName>
    <definedName name="BExKL7CGLA62V9UQH9ZDEHIK8W4O" localSheetId="7" hidden="1">#REF!</definedName>
    <definedName name="BExKL7CGLA62V9UQH9ZDEHIK8W4O" localSheetId="8" hidden="1">#REF!</definedName>
    <definedName name="BExKL7CGLA62V9UQH9ZDEHIK8W4O" localSheetId="9" hidden="1">#REF!</definedName>
    <definedName name="BExKL7CGLA62V9UQH9ZDEHIK8W4O" localSheetId="10" hidden="1">#REF!</definedName>
    <definedName name="BExKL7CGLA62V9UQH9ZDEHIK8W4O" localSheetId="11" hidden="1">#REF!</definedName>
    <definedName name="BExKL7CGLA62V9UQH9ZDEHIK8W4O" localSheetId="12" hidden="1">#REF!</definedName>
    <definedName name="BExKL7CGLA62V9UQH9ZDEHIK8W4O" localSheetId="13" hidden="1">#REF!</definedName>
    <definedName name="BExKL7CGLA62V9UQH9ZDEHIK8W4O" localSheetId="17" hidden="1">#REF!</definedName>
    <definedName name="BExKL7CGLA62V9UQH9ZDEHIK8W4O" localSheetId="16" hidden="1">#REF!</definedName>
    <definedName name="BExKL7CGLA62V9UQH9ZDEHIK8W4O" hidden="1">#REF!</definedName>
    <definedName name="BExKLD6S9L66QYREYHBE5J44OK7X" localSheetId="19" hidden="1">#REF!</definedName>
    <definedName name="BExKLD6S9L66QYREYHBE5J44OK7X" localSheetId="27" hidden="1">#REF!</definedName>
    <definedName name="BExKLD6S9L66QYREYHBE5J44OK7X" localSheetId="18" hidden="1">#REF!</definedName>
    <definedName name="BExKLD6S9L66QYREYHBE5J44OK7X" localSheetId="30" hidden="1">#REF!</definedName>
    <definedName name="BExKLD6S9L66QYREYHBE5J44OK7X" localSheetId="4" hidden="1">#REF!</definedName>
    <definedName name="BExKLD6S9L66QYREYHBE5J44OK7X" localSheetId="14" hidden="1">#REF!</definedName>
    <definedName name="BExKLD6S9L66QYREYHBE5J44OK7X" localSheetId="6" hidden="1">#REF!</definedName>
    <definedName name="BExKLD6S9L66QYREYHBE5J44OK7X" localSheetId="7" hidden="1">#REF!</definedName>
    <definedName name="BExKLD6S9L66QYREYHBE5J44OK7X" localSheetId="8" hidden="1">#REF!</definedName>
    <definedName name="BExKLD6S9L66QYREYHBE5J44OK7X" localSheetId="9" hidden="1">#REF!</definedName>
    <definedName name="BExKLD6S9L66QYREYHBE5J44OK7X" localSheetId="10" hidden="1">#REF!</definedName>
    <definedName name="BExKLD6S9L66QYREYHBE5J44OK7X" localSheetId="11" hidden="1">#REF!</definedName>
    <definedName name="BExKLD6S9L66QYREYHBE5J44OK7X" localSheetId="12" hidden="1">#REF!</definedName>
    <definedName name="BExKLD6S9L66QYREYHBE5J44OK7X" localSheetId="13" hidden="1">#REF!</definedName>
    <definedName name="BExKLD6S9L66QYREYHBE5J44OK7X" localSheetId="17" hidden="1">#REF!</definedName>
    <definedName name="BExKLD6S9L66QYREYHBE5J44OK7X" localSheetId="16" hidden="1">#REF!</definedName>
    <definedName name="BExKLD6S9L66QYREYHBE5J44OK7X" hidden="1">#REF!</definedName>
    <definedName name="BExKLEZK32L28GYJWVO63BZ5E1JD" localSheetId="19" hidden="1">#REF!</definedName>
    <definedName name="BExKLEZK32L28GYJWVO63BZ5E1JD" localSheetId="27" hidden="1">#REF!</definedName>
    <definedName name="BExKLEZK32L28GYJWVO63BZ5E1JD" localSheetId="18" hidden="1">#REF!</definedName>
    <definedName name="BExKLEZK32L28GYJWVO63BZ5E1JD" localSheetId="30" hidden="1">#REF!</definedName>
    <definedName name="BExKLEZK32L28GYJWVO63BZ5E1JD" localSheetId="4" hidden="1">#REF!</definedName>
    <definedName name="BExKLEZK32L28GYJWVO63BZ5E1JD" localSheetId="14" hidden="1">#REF!</definedName>
    <definedName name="BExKLEZK32L28GYJWVO63BZ5E1JD" localSheetId="6" hidden="1">#REF!</definedName>
    <definedName name="BExKLEZK32L28GYJWVO63BZ5E1JD" localSheetId="7" hidden="1">#REF!</definedName>
    <definedName name="BExKLEZK32L28GYJWVO63BZ5E1JD" localSheetId="8" hidden="1">#REF!</definedName>
    <definedName name="BExKLEZK32L28GYJWVO63BZ5E1JD" localSheetId="9" hidden="1">#REF!</definedName>
    <definedName name="BExKLEZK32L28GYJWVO63BZ5E1JD" localSheetId="10" hidden="1">#REF!</definedName>
    <definedName name="BExKLEZK32L28GYJWVO63BZ5E1JD" localSheetId="11" hidden="1">#REF!</definedName>
    <definedName name="BExKLEZK32L28GYJWVO63BZ5E1JD" localSheetId="12" hidden="1">#REF!</definedName>
    <definedName name="BExKLEZK32L28GYJWVO63BZ5E1JD" localSheetId="13" hidden="1">#REF!</definedName>
    <definedName name="BExKLEZK32L28GYJWVO63BZ5E1JD" localSheetId="17" hidden="1">#REF!</definedName>
    <definedName name="BExKLEZK32L28GYJWVO63BZ5E1JD" localSheetId="16" hidden="1">#REF!</definedName>
    <definedName name="BExKLEZK32L28GYJWVO63BZ5E1JD" hidden="1">#REF!</definedName>
    <definedName name="BExKLLKVVHT06LA55JB2FC871DC5" localSheetId="19" hidden="1">#REF!</definedName>
    <definedName name="BExKLLKVVHT06LA55JB2FC871DC5" localSheetId="27" hidden="1">#REF!</definedName>
    <definedName name="BExKLLKVVHT06LA55JB2FC871DC5" localSheetId="18" hidden="1">#REF!</definedName>
    <definedName name="BExKLLKVVHT06LA55JB2FC871DC5" localSheetId="30" hidden="1">#REF!</definedName>
    <definedName name="BExKLLKVVHT06LA55JB2FC871DC5" localSheetId="4" hidden="1">#REF!</definedName>
    <definedName name="BExKLLKVVHT06LA55JB2FC871DC5" localSheetId="14" hidden="1">#REF!</definedName>
    <definedName name="BExKLLKVVHT06LA55JB2FC871DC5" localSheetId="6" hidden="1">#REF!</definedName>
    <definedName name="BExKLLKVVHT06LA55JB2FC871DC5" localSheetId="7" hidden="1">#REF!</definedName>
    <definedName name="BExKLLKVVHT06LA55JB2FC871DC5" localSheetId="8" hidden="1">#REF!</definedName>
    <definedName name="BExKLLKVVHT06LA55JB2FC871DC5" localSheetId="9" hidden="1">#REF!</definedName>
    <definedName name="BExKLLKVVHT06LA55JB2FC871DC5" localSheetId="10" hidden="1">#REF!</definedName>
    <definedName name="BExKLLKVVHT06LA55JB2FC871DC5" localSheetId="11" hidden="1">#REF!</definedName>
    <definedName name="BExKLLKVVHT06LA55JB2FC871DC5" localSheetId="12" hidden="1">#REF!</definedName>
    <definedName name="BExKLLKVVHT06LA55JB2FC871DC5" localSheetId="13" hidden="1">#REF!</definedName>
    <definedName name="BExKLLKVVHT06LA55JB2FC871DC5" localSheetId="17" hidden="1">#REF!</definedName>
    <definedName name="BExKLLKVVHT06LA55JB2FC871DC5" localSheetId="16" hidden="1">#REF!</definedName>
    <definedName name="BExKLLKVVHT06LA55JB2FC871DC5" hidden="1">#REF!</definedName>
    <definedName name="BExKMKNALVJRCZS69GFJA4M1J08O" localSheetId="19" hidden="1">#REF!</definedName>
    <definedName name="BExKMKNALVJRCZS69GFJA4M1J08O" localSheetId="27" hidden="1">#REF!</definedName>
    <definedName name="BExKMKNALVJRCZS69GFJA4M1J08O" localSheetId="18" hidden="1">#REF!</definedName>
    <definedName name="BExKMKNALVJRCZS69GFJA4M1J08O" localSheetId="30" hidden="1">#REF!</definedName>
    <definedName name="BExKMKNALVJRCZS69GFJA4M1J08O" localSheetId="4" hidden="1">#REF!</definedName>
    <definedName name="BExKMKNALVJRCZS69GFJA4M1J08O" localSheetId="14" hidden="1">#REF!</definedName>
    <definedName name="BExKMKNALVJRCZS69GFJA4M1J08O" localSheetId="6" hidden="1">#REF!</definedName>
    <definedName name="BExKMKNALVJRCZS69GFJA4M1J08O" localSheetId="7" hidden="1">#REF!</definedName>
    <definedName name="BExKMKNALVJRCZS69GFJA4M1J08O" localSheetId="8" hidden="1">#REF!</definedName>
    <definedName name="BExKMKNALVJRCZS69GFJA4M1J08O" localSheetId="9" hidden="1">#REF!</definedName>
    <definedName name="BExKMKNALVJRCZS69GFJA4M1J08O" localSheetId="10" hidden="1">#REF!</definedName>
    <definedName name="BExKMKNALVJRCZS69GFJA4M1J08O" localSheetId="11" hidden="1">#REF!</definedName>
    <definedName name="BExKMKNALVJRCZS69GFJA4M1J08O" localSheetId="12" hidden="1">#REF!</definedName>
    <definedName name="BExKMKNALVJRCZS69GFJA4M1J08O" localSheetId="13" hidden="1">#REF!</definedName>
    <definedName name="BExKMKNALVJRCZS69GFJA4M1J08O" localSheetId="17" hidden="1">#REF!</definedName>
    <definedName name="BExKMKNALVJRCZS69GFJA4M1J08O" localSheetId="16" hidden="1">#REF!</definedName>
    <definedName name="BExKMKNALVJRCZS69GFJA4M1J08O" hidden="1">#REF!</definedName>
    <definedName name="BExKMMFZIDRFNSBCWVADJ4S2JE52" localSheetId="19" hidden="1">#REF!</definedName>
    <definedName name="BExKMMFZIDRFNSBCWVADJ4S2JE52" localSheetId="27" hidden="1">#REF!</definedName>
    <definedName name="BExKMMFZIDRFNSBCWVADJ4S2JE52" localSheetId="18" hidden="1">#REF!</definedName>
    <definedName name="BExKMMFZIDRFNSBCWVADJ4S2JE52" localSheetId="30" hidden="1">#REF!</definedName>
    <definedName name="BExKMMFZIDRFNSBCWVADJ4S2JE52" localSheetId="4" hidden="1">#REF!</definedName>
    <definedName name="BExKMMFZIDRFNSBCWVADJ4S2JE52" localSheetId="14" hidden="1">#REF!</definedName>
    <definedName name="BExKMMFZIDRFNSBCWVADJ4S2JE52" localSheetId="6" hidden="1">#REF!</definedName>
    <definedName name="BExKMMFZIDRFNSBCWVADJ4S2JE52" localSheetId="7" hidden="1">#REF!</definedName>
    <definedName name="BExKMMFZIDRFNSBCWVADJ4S2JE52" localSheetId="8" hidden="1">#REF!</definedName>
    <definedName name="BExKMMFZIDRFNSBCWVADJ4S2JE52" localSheetId="9" hidden="1">#REF!</definedName>
    <definedName name="BExKMMFZIDRFNSBCWVADJ4S2JE52" localSheetId="10" hidden="1">#REF!</definedName>
    <definedName name="BExKMMFZIDRFNSBCWVADJ4S2JE52" localSheetId="11" hidden="1">#REF!</definedName>
    <definedName name="BExKMMFZIDRFNSBCWVADJ4S2JE52" localSheetId="12" hidden="1">#REF!</definedName>
    <definedName name="BExKMMFZIDRFNSBCWVADJ4S2JE52" localSheetId="13" hidden="1">#REF!</definedName>
    <definedName name="BExKMMFZIDRFNSBCWVADJ4S2JE52" localSheetId="17" hidden="1">#REF!</definedName>
    <definedName name="BExKMMFZIDRFNSBCWVADJ4S2JE52" localSheetId="16" hidden="1">#REF!</definedName>
    <definedName name="BExKMMFZIDRFNSBCWVADJ4S2JE52" hidden="1">#REF!</definedName>
    <definedName name="BExKMRZJS845FERFW6HUXLFAOMYD" localSheetId="19" hidden="1">#REF!</definedName>
    <definedName name="BExKMRZJS845FERFW6HUXLFAOMYD" localSheetId="27" hidden="1">#REF!</definedName>
    <definedName name="BExKMRZJS845FERFW6HUXLFAOMYD" localSheetId="18" hidden="1">#REF!</definedName>
    <definedName name="BExKMRZJS845FERFW6HUXLFAOMYD" localSheetId="30" hidden="1">#REF!</definedName>
    <definedName name="BExKMRZJS845FERFW6HUXLFAOMYD" localSheetId="4" hidden="1">#REF!</definedName>
    <definedName name="BExKMRZJS845FERFW6HUXLFAOMYD" localSheetId="14" hidden="1">#REF!</definedName>
    <definedName name="BExKMRZJS845FERFW6HUXLFAOMYD" localSheetId="6" hidden="1">#REF!</definedName>
    <definedName name="BExKMRZJS845FERFW6HUXLFAOMYD" localSheetId="7" hidden="1">#REF!</definedName>
    <definedName name="BExKMRZJS845FERFW6HUXLFAOMYD" localSheetId="8" hidden="1">#REF!</definedName>
    <definedName name="BExKMRZJS845FERFW6HUXLFAOMYD" localSheetId="9" hidden="1">#REF!</definedName>
    <definedName name="BExKMRZJS845FERFW6HUXLFAOMYD" localSheetId="10" hidden="1">#REF!</definedName>
    <definedName name="BExKMRZJS845FERFW6HUXLFAOMYD" localSheetId="11" hidden="1">#REF!</definedName>
    <definedName name="BExKMRZJS845FERFW6HUXLFAOMYD" localSheetId="12" hidden="1">#REF!</definedName>
    <definedName name="BExKMRZJS845FERFW6HUXLFAOMYD" localSheetId="13" hidden="1">#REF!</definedName>
    <definedName name="BExKMRZJS845FERFW6HUXLFAOMYD" localSheetId="17" hidden="1">#REF!</definedName>
    <definedName name="BExKMRZJS845FERFW6HUXLFAOMYD" localSheetId="16" hidden="1">#REF!</definedName>
    <definedName name="BExKMRZJS845FERFW6HUXLFAOMYD" hidden="1">#REF!</definedName>
    <definedName name="BExKMS514WWPGUGRYGTH6XU97T8B" localSheetId="19" hidden="1">#REF!</definedName>
    <definedName name="BExKMS514WWPGUGRYGTH6XU97T8B" localSheetId="27" hidden="1">#REF!</definedName>
    <definedName name="BExKMS514WWPGUGRYGTH6XU97T8B" localSheetId="18" hidden="1">#REF!</definedName>
    <definedName name="BExKMS514WWPGUGRYGTH6XU97T8B" localSheetId="30" hidden="1">#REF!</definedName>
    <definedName name="BExKMS514WWPGUGRYGTH6XU97T8B" localSheetId="4" hidden="1">#REF!</definedName>
    <definedName name="BExKMS514WWPGUGRYGTH6XU97T8B" localSheetId="14" hidden="1">#REF!</definedName>
    <definedName name="BExKMS514WWPGUGRYGTH6XU97T8B" localSheetId="6" hidden="1">#REF!</definedName>
    <definedName name="BExKMS514WWPGUGRYGTH6XU97T8B" localSheetId="7" hidden="1">#REF!</definedName>
    <definedName name="BExKMS514WWPGUGRYGTH6XU97T8B" localSheetId="8" hidden="1">#REF!</definedName>
    <definedName name="BExKMS514WWPGUGRYGTH6XU97T8B" localSheetId="9" hidden="1">#REF!</definedName>
    <definedName name="BExKMS514WWPGUGRYGTH6XU97T8B" localSheetId="10" hidden="1">#REF!</definedName>
    <definedName name="BExKMS514WWPGUGRYGTH6XU97T8B" localSheetId="11" hidden="1">#REF!</definedName>
    <definedName name="BExKMS514WWPGUGRYGTH6XU97T8B" localSheetId="12" hidden="1">#REF!</definedName>
    <definedName name="BExKMS514WWPGUGRYGTH6XU97T8B" localSheetId="13" hidden="1">#REF!</definedName>
    <definedName name="BExKMS514WWPGUGRYGTH6XU97T8B" localSheetId="17" hidden="1">#REF!</definedName>
    <definedName name="BExKMS514WWPGUGRYGTH6XU97T8B" localSheetId="16" hidden="1">#REF!</definedName>
    <definedName name="BExKMS514WWPGUGRYGTH6XU97T8B" hidden="1">#REF!</definedName>
    <definedName name="BExKMUDV8AH8HQAD5HJVUW7GFDWU" localSheetId="19" hidden="1">#REF!</definedName>
    <definedName name="BExKMUDV8AH8HQAD5HJVUW7GFDWU" localSheetId="27" hidden="1">#REF!</definedName>
    <definedName name="BExKMUDV8AH8HQAD5HJVUW7GFDWU" localSheetId="18" hidden="1">#REF!</definedName>
    <definedName name="BExKMUDV8AH8HQAD5HJVUW7GFDWU" localSheetId="30" hidden="1">#REF!</definedName>
    <definedName name="BExKMUDV8AH8HQAD5HJVUW7GFDWU" localSheetId="4" hidden="1">#REF!</definedName>
    <definedName name="BExKMUDV8AH8HQAD5HJVUW7GFDWU" localSheetId="14" hidden="1">#REF!</definedName>
    <definedName name="BExKMUDV8AH8HQAD5HJVUW7GFDWU" localSheetId="6" hidden="1">#REF!</definedName>
    <definedName name="BExKMUDV8AH8HQAD5HJVUW7GFDWU" localSheetId="7" hidden="1">#REF!</definedName>
    <definedName name="BExKMUDV8AH8HQAD5HJVUW7GFDWU" localSheetId="8" hidden="1">#REF!</definedName>
    <definedName name="BExKMUDV8AH8HQAD5HJVUW7GFDWU" localSheetId="9" hidden="1">#REF!</definedName>
    <definedName name="BExKMUDV8AH8HQAD5HJVUW7GFDWU" localSheetId="10" hidden="1">#REF!</definedName>
    <definedName name="BExKMUDV8AH8HQAD5HJVUW7GFDWU" localSheetId="11" hidden="1">#REF!</definedName>
    <definedName name="BExKMUDV8AH8HQAD5HJVUW7GFDWU" localSheetId="12" hidden="1">#REF!</definedName>
    <definedName name="BExKMUDV8AH8HQAD5HJVUW7GFDWU" localSheetId="13" hidden="1">#REF!</definedName>
    <definedName name="BExKMUDV8AH8HQAD5HJVUW7GFDWU" localSheetId="17" hidden="1">#REF!</definedName>
    <definedName name="BExKMUDV8AH8HQAD5HJVUW7GFDWU" localSheetId="16" hidden="1">#REF!</definedName>
    <definedName name="BExKMUDV8AH8HQAD5HJVUW7GFDWU" hidden="1">#REF!</definedName>
    <definedName name="BExKMWBX4EH3EYJ07UFEM08NB40Z" localSheetId="19" hidden="1">#REF!</definedName>
    <definedName name="BExKMWBX4EH3EYJ07UFEM08NB40Z" localSheetId="27" hidden="1">#REF!</definedName>
    <definedName name="BExKMWBX4EH3EYJ07UFEM08NB40Z" localSheetId="18" hidden="1">#REF!</definedName>
    <definedName name="BExKMWBX4EH3EYJ07UFEM08NB40Z" localSheetId="30" hidden="1">#REF!</definedName>
    <definedName name="BExKMWBX4EH3EYJ07UFEM08NB40Z" localSheetId="4" hidden="1">#REF!</definedName>
    <definedName name="BExKMWBX4EH3EYJ07UFEM08NB40Z" localSheetId="14" hidden="1">#REF!</definedName>
    <definedName name="BExKMWBX4EH3EYJ07UFEM08NB40Z" localSheetId="6" hidden="1">#REF!</definedName>
    <definedName name="BExKMWBX4EH3EYJ07UFEM08NB40Z" localSheetId="7" hidden="1">#REF!</definedName>
    <definedName name="BExKMWBX4EH3EYJ07UFEM08NB40Z" localSheetId="8" hidden="1">#REF!</definedName>
    <definedName name="BExKMWBX4EH3EYJ07UFEM08NB40Z" localSheetId="9" hidden="1">#REF!</definedName>
    <definedName name="BExKMWBX4EH3EYJ07UFEM08NB40Z" localSheetId="10" hidden="1">#REF!</definedName>
    <definedName name="BExKMWBX4EH3EYJ07UFEM08NB40Z" localSheetId="11" hidden="1">#REF!</definedName>
    <definedName name="BExKMWBX4EH3EYJ07UFEM08NB40Z" localSheetId="12" hidden="1">#REF!</definedName>
    <definedName name="BExKMWBX4EH3EYJ07UFEM08NB40Z" localSheetId="13" hidden="1">#REF!</definedName>
    <definedName name="BExKMWBX4EH3EYJ07UFEM08NB40Z" localSheetId="17" hidden="1">#REF!</definedName>
    <definedName name="BExKMWBX4EH3EYJ07UFEM08NB40Z" localSheetId="16" hidden="1">#REF!</definedName>
    <definedName name="BExKMWBX4EH3EYJ07UFEM08NB40Z" hidden="1">#REF!</definedName>
    <definedName name="BExKN4Q70IU9OY91QRUSK3044MQD" localSheetId="19" hidden="1">#REF!</definedName>
    <definedName name="BExKN4Q70IU9OY91QRUSK3044MQD" localSheetId="27" hidden="1">#REF!</definedName>
    <definedName name="BExKN4Q70IU9OY91QRUSK3044MQD" localSheetId="18" hidden="1">#REF!</definedName>
    <definedName name="BExKN4Q70IU9OY91QRUSK3044MQD" localSheetId="30" hidden="1">#REF!</definedName>
    <definedName name="BExKN4Q70IU9OY91QRUSK3044MQD" localSheetId="4" hidden="1">#REF!</definedName>
    <definedName name="BExKN4Q70IU9OY91QRUSK3044MQD" localSheetId="14" hidden="1">#REF!</definedName>
    <definedName name="BExKN4Q70IU9OY91QRUSK3044MQD" localSheetId="6" hidden="1">#REF!</definedName>
    <definedName name="BExKN4Q70IU9OY91QRUSK3044MQD" localSheetId="7" hidden="1">#REF!</definedName>
    <definedName name="BExKN4Q70IU9OY91QRUSK3044MQD" localSheetId="8" hidden="1">#REF!</definedName>
    <definedName name="BExKN4Q70IU9OY91QRUSK3044MQD" localSheetId="9" hidden="1">#REF!</definedName>
    <definedName name="BExKN4Q70IU9OY91QRUSK3044MQD" localSheetId="10" hidden="1">#REF!</definedName>
    <definedName name="BExKN4Q70IU9OY91QRUSK3044MQD" localSheetId="11" hidden="1">#REF!</definedName>
    <definedName name="BExKN4Q70IU9OY91QRUSK3044MQD" localSheetId="12" hidden="1">#REF!</definedName>
    <definedName name="BExKN4Q70IU9OY91QRUSK3044MQD" localSheetId="13" hidden="1">#REF!</definedName>
    <definedName name="BExKN4Q70IU9OY91QRUSK3044MQD" localSheetId="17" hidden="1">#REF!</definedName>
    <definedName name="BExKN4Q70IU9OY91QRUSK3044MQD" localSheetId="16" hidden="1">#REF!</definedName>
    <definedName name="BExKN4Q70IU9OY91QRUSK3044MQD" hidden="1">#REF!</definedName>
    <definedName name="BExKNBGV2IR3S7M0BX4810KZB4V3" localSheetId="19" hidden="1">#REF!</definedName>
    <definedName name="BExKNBGV2IR3S7M0BX4810KZB4V3" localSheetId="27" hidden="1">#REF!</definedName>
    <definedName name="BExKNBGV2IR3S7M0BX4810KZB4V3" localSheetId="18" hidden="1">#REF!</definedName>
    <definedName name="BExKNBGV2IR3S7M0BX4810KZB4V3" localSheetId="30" hidden="1">#REF!</definedName>
    <definedName name="BExKNBGV2IR3S7M0BX4810KZB4V3" localSheetId="4" hidden="1">#REF!</definedName>
    <definedName name="BExKNBGV2IR3S7M0BX4810KZB4V3" localSheetId="14" hidden="1">#REF!</definedName>
    <definedName name="BExKNBGV2IR3S7M0BX4810KZB4V3" localSheetId="6" hidden="1">#REF!</definedName>
    <definedName name="BExKNBGV2IR3S7M0BX4810KZB4V3" localSheetId="7" hidden="1">#REF!</definedName>
    <definedName name="BExKNBGV2IR3S7M0BX4810KZB4V3" localSheetId="8" hidden="1">#REF!</definedName>
    <definedName name="BExKNBGV2IR3S7M0BX4810KZB4V3" localSheetId="9" hidden="1">#REF!</definedName>
    <definedName name="BExKNBGV2IR3S7M0BX4810KZB4V3" localSheetId="10" hidden="1">#REF!</definedName>
    <definedName name="BExKNBGV2IR3S7M0BX4810KZB4V3" localSheetId="11" hidden="1">#REF!</definedName>
    <definedName name="BExKNBGV2IR3S7M0BX4810KZB4V3" localSheetId="12" hidden="1">#REF!</definedName>
    <definedName name="BExKNBGV2IR3S7M0BX4810KZB4V3" localSheetId="13" hidden="1">#REF!</definedName>
    <definedName name="BExKNBGV2IR3S7M0BX4810KZB4V3" localSheetId="17" hidden="1">#REF!</definedName>
    <definedName name="BExKNBGV2IR3S7M0BX4810KZB4V3" localSheetId="16" hidden="1">#REF!</definedName>
    <definedName name="BExKNBGV2IR3S7M0BX4810KZB4V3" hidden="1">#REF!</definedName>
    <definedName name="BExKNCTBZTSY3MO42VU5PLV6YUHZ" localSheetId="19" hidden="1">#REF!</definedName>
    <definedName name="BExKNCTBZTSY3MO42VU5PLV6YUHZ" localSheetId="27" hidden="1">#REF!</definedName>
    <definedName name="BExKNCTBZTSY3MO42VU5PLV6YUHZ" localSheetId="18" hidden="1">#REF!</definedName>
    <definedName name="BExKNCTBZTSY3MO42VU5PLV6YUHZ" localSheetId="30" hidden="1">#REF!</definedName>
    <definedName name="BExKNCTBZTSY3MO42VU5PLV6YUHZ" localSheetId="4" hidden="1">#REF!</definedName>
    <definedName name="BExKNCTBZTSY3MO42VU5PLV6YUHZ" localSheetId="14" hidden="1">#REF!</definedName>
    <definedName name="BExKNCTBZTSY3MO42VU5PLV6YUHZ" localSheetId="6" hidden="1">#REF!</definedName>
    <definedName name="BExKNCTBZTSY3MO42VU5PLV6YUHZ" localSheetId="7" hidden="1">#REF!</definedName>
    <definedName name="BExKNCTBZTSY3MO42VU5PLV6YUHZ" localSheetId="8" hidden="1">#REF!</definedName>
    <definedName name="BExKNCTBZTSY3MO42VU5PLV6YUHZ" localSheetId="9" hidden="1">#REF!</definedName>
    <definedName name="BExKNCTBZTSY3MO42VU5PLV6YUHZ" localSheetId="10" hidden="1">#REF!</definedName>
    <definedName name="BExKNCTBZTSY3MO42VU5PLV6YUHZ" localSheetId="11" hidden="1">#REF!</definedName>
    <definedName name="BExKNCTBZTSY3MO42VU5PLV6YUHZ" localSheetId="12" hidden="1">#REF!</definedName>
    <definedName name="BExKNCTBZTSY3MO42VU5PLV6YUHZ" localSheetId="13" hidden="1">#REF!</definedName>
    <definedName name="BExKNCTBZTSY3MO42VU5PLV6YUHZ" localSheetId="17" hidden="1">#REF!</definedName>
    <definedName name="BExKNCTBZTSY3MO42VU5PLV6YUHZ" localSheetId="16" hidden="1">#REF!</definedName>
    <definedName name="BExKNCTBZTSY3MO42VU5PLV6YUHZ" hidden="1">#REF!</definedName>
    <definedName name="BExKNGV2YY749C42AQ2T9QNIE5C3" localSheetId="19" hidden="1">#REF!</definedName>
    <definedName name="BExKNGV2YY749C42AQ2T9QNIE5C3" localSheetId="27" hidden="1">#REF!</definedName>
    <definedName name="BExKNGV2YY749C42AQ2T9QNIE5C3" localSheetId="18" hidden="1">#REF!</definedName>
    <definedName name="BExKNGV2YY749C42AQ2T9QNIE5C3" localSheetId="30" hidden="1">#REF!</definedName>
    <definedName name="BExKNGV2YY749C42AQ2T9QNIE5C3" localSheetId="4" hidden="1">#REF!</definedName>
    <definedName name="BExKNGV2YY749C42AQ2T9QNIE5C3" localSheetId="14" hidden="1">#REF!</definedName>
    <definedName name="BExKNGV2YY749C42AQ2T9QNIE5C3" localSheetId="6" hidden="1">#REF!</definedName>
    <definedName name="BExKNGV2YY749C42AQ2T9QNIE5C3" localSheetId="7" hidden="1">#REF!</definedName>
    <definedName name="BExKNGV2YY749C42AQ2T9QNIE5C3" localSheetId="8" hidden="1">#REF!</definedName>
    <definedName name="BExKNGV2YY749C42AQ2T9QNIE5C3" localSheetId="9" hidden="1">#REF!</definedName>
    <definedName name="BExKNGV2YY749C42AQ2T9QNIE5C3" localSheetId="10" hidden="1">#REF!</definedName>
    <definedName name="BExKNGV2YY749C42AQ2T9QNIE5C3" localSheetId="11" hidden="1">#REF!</definedName>
    <definedName name="BExKNGV2YY749C42AQ2T9QNIE5C3" localSheetId="12" hidden="1">#REF!</definedName>
    <definedName name="BExKNGV2YY749C42AQ2T9QNIE5C3" localSheetId="13" hidden="1">#REF!</definedName>
    <definedName name="BExKNGV2YY749C42AQ2T9QNIE5C3" localSheetId="17" hidden="1">#REF!</definedName>
    <definedName name="BExKNGV2YY749C42AQ2T9QNIE5C3" localSheetId="16" hidden="1">#REF!</definedName>
    <definedName name="BExKNGV2YY749C42AQ2T9QNIE5C3" hidden="1">#REF!</definedName>
    <definedName name="BExKNH0F1WPNUEQITIUN5T4NDX9H" localSheetId="19" hidden="1">#REF!</definedName>
    <definedName name="BExKNH0F1WPNUEQITIUN5T4NDX9H" localSheetId="27" hidden="1">#REF!</definedName>
    <definedName name="BExKNH0F1WPNUEQITIUN5T4NDX9H" localSheetId="18" hidden="1">#REF!</definedName>
    <definedName name="BExKNH0F1WPNUEQITIUN5T4NDX9H" localSheetId="30" hidden="1">#REF!</definedName>
    <definedName name="BExKNH0F1WPNUEQITIUN5T4NDX9H" localSheetId="4" hidden="1">#REF!</definedName>
    <definedName name="BExKNH0F1WPNUEQITIUN5T4NDX9H" localSheetId="14" hidden="1">#REF!</definedName>
    <definedName name="BExKNH0F1WPNUEQITIUN5T4NDX9H" localSheetId="6" hidden="1">#REF!</definedName>
    <definedName name="BExKNH0F1WPNUEQITIUN5T4NDX9H" localSheetId="7" hidden="1">#REF!</definedName>
    <definedName name="BExKNH0F1WPNUEQITIUN5T4NDX9H" localSheetId="8" hidden="1">#REF!</definedName>
    <definedName name="BExKNH0F1WPNUEQITIUN5T4NDX9H" localSheetId="9" hidden="1">#REF!</definedName>
    <definedName name="BExKNH0F1WPNUEQITIUN5T4NDX9H" localSheetId="10" hidden="1">#REF!</definedName>
    <definedName name="BExKNH0F1WPNUEQITIUN5T4NDX9H" localSheetId="11" hidden="1">#REF!</definedName>
    <definedName name="BExKNH0F1WPNUEQITIUN5T4NDX9H" localSheetId="12" hidden="1">#REF!</definedName>
    <definedName name="BExKNH0F1WPNUEQITIUN5T4NDX9H" localSheetId="13" hidden="1">#REF!</definedName>
    <definedName name="BExKNH0F1WPNUEQITIUN5T4NDX9H" localSheetId="17" hidden="1">#REF!</definedName>
    <definedName name="BExKNH0F1WPNUEQITIUN5T4NDX9H" localSheetId="16" hidden="1">#REF!</definedName>
    <definedName name="BExKNH0F1WPNUEQITIUN5T4NDX9H" hidden="1">#REF!</definedName>
    <definedName name="BExKNV8UOHVWEHDJWI2WMJ9X6QHZ" localSheetId="19" hidden="1">#REF!</definedName>
    <definedName name="BExKNV8UOHVWEHDJWI2WMJ9X6QHZ" localSheetId="27" hidden="1">#REF!</definedName>
    <definedName name="BExKNV8UOHVWEHDJWI2WMJ9X6QHZ" localSheetId="18" hidden="1">#REF!</definedName>
    <definedName name="BExKNV8UOHVWEHDJWI2WMJ9X6QHZ" localSheetId="30" hidden="1">#REF!</definedName>
    <definedName name="BExKNV8UOHVWEHDJWI2WMJ9X6QHZ" localSheetId="4" hidden="1">#REF!</definedName>
    <definedName name="BExKNV8UOHVWEHDJWI2WMJ9X6QHZ" localSheetId="14" hidden="1">#REF!</definedName>
    <definedName name="BExKNV8UOHVWEHDJWI2WMJ9X6QHZ" localSheetId="6" hidden="1">#REF!</definedName>
    <definedName name="BExKNV8UOHVWEHDJWI2WMJ9X6QHZ" localSheetId="7" hidden="1">#REF!</definedName>
    <definedName name="BExKNV8UOHVWEHDJWI2WMJ9X6QHZ" localSheetId="8" hidden="1">#REF!</definedName>
    <definedName name="BExKNV8UOHVWEHDJWI2WMJ9X6QHZ" localSheetId="9" hidden="1">#REF!</definedName>
    <definedName name="BExKNV8UOHVWEHDJWI2WMJ9X6QHZ" localSheetId="10" hidden="1">#REF!</definedName>
    <definedName name="BExKNV8UOHVWEHDJWI2WMJ9X6QHZ" localSheetId="11" hidden="1">#REF!</definedName>
    <definedName name="BExKNV8UOHVWEHDJWI2WMJ9X6QHZ" localSheetId="12" hidden="1">#REF!</definedName>
    <definedName name="BExKNV8UOHVWEHDJWI2WMJ9X6QHZ" localSheetId="13" hidden="1">#REF!</definedName>
    <definedName name="BExKNV8UOHVWEHDJWI2WMJ9X6QHZ" localSheetId="17" hidden="1">#REF!</definedName>
    <definedName name="BExKNV8UOHVWEHDJWI2WMJ9X6QHZ" localSheetId="16" hidden="1">#REF!</definedName>
    <definedName name="BExKNV8UOHVWEHDJWI2WMJ9X6QHZ" hidden="1">#REF!</definedName>
    <definedName name="BExKNZLD7UATC1MYRNJD8H2NH4KU" localSheetId="19" hidden="1">#REF!</definedName>
    <definedName name="BExKNZLD7UATC1MYRNJD8H2NH4KU" localSheetId="27" hidden="1">#REF!</definedName>
    <definedName name="BExKNZLD7UATC1MYRNJD8H2NH4KU" localSheetId="18" hidden="1">#REF!</definedName>
    <definedName name="BExKNZLD7UATC1MYRNJD8H2NH4KU" localSheetId="30" hidden="1">#REF!</definedName>
    <definedName name="BExKNZLD7UATC1MYRNJD8H2NH4KU" localSheetId="4" hidden="1">#REF!</definedName>
    <definedName name="BExKNZLD7UATC1MYRNJD8H2NH4KU" localSheetId="14" hidden="1">#REF!</definedName>
    <definedName name="BExKNZLD7UATC1MYRNJD8H2NH4KU" localSheetId="6" hidden="1">#REF!</definedName>
    <definedName name="BExKNZLD7UATC1MYRNJD8H2NH4KU" localSheetId="7" hidden="1">#REF!</definedName>
    <definedName name="BExKNZLD7UATC1MYRNJD8H2NH4KU" localSheetId="8" hidden="1">#REF!</definedName>
    <definedName name="BExKNZLD7UATC1MYRNJD8H2NH4KU" localSheetId="9" hidden="1">#REF!</definedName>
    <definedName name="BExKNZLD7UATC1MYRNJD8H2NH4KU" localSheetId="10" hidden="1">#REF!</definedName>
    <definedName name="BExKNZLD7UATC1MYRNJD8H2NH4KU" localSheetId="11" hidden="1">#REF!</definedName>
    <definedName name="BExKNZLD7UATC1MYRNJD8H2NH4KU" localSheetId="12" hidden="1">#REF!</definedName>
    <definedName name="BExKNZLD7UATC1MYRNJD8H2NH4KU" localSheetId="13" hidden="1">#REF!</definedName>
    <definedName name="BExKNZLD7UATC1MYRNJD8H2NH4KU" localSheetId="17" hidden="1">#REF!</definedName>
    <definedName name="BExKNZLD7UATC1MYRNJD8H2NH4KU" localSheetId="16" hidden="1">#REF!</definedName>
    <definedName name="BExKNZLD7UATC1MYRNJD8H2NH4KU" hidden="1">#REF!</definedName>
    <definedName name="BExKNZQUKQQG2Y97R74G4O4BJP1L" localSheetId="19" hidden="1">#REF!</definedName>
    <definedName name="BExKNZQUKQQG2Y97R74G4O4BJP1L" localSheetId="27" hidden="1">#REF!</definedName>
    <definedName name="BExKNZQUKQQG2Y97R74G4O4BJP1L" localSheetId="18" hidden="1">#REF!</definedName>
    <definedName name="BExKNZQUKQQG2Y97R74G4O4BJP1L" localSheetId="30" hidden="1">#REF!</definedName>
    <definedName name="BExKNZQUKQQG2Y97R74G4O4BJP1L" localSheetId="4" hidden="1">#REF!</definedName>
    <definedName name="BExKNZQUKQQG2Y97R74G4O4BJP1L" localSheetId="14" hidden="1">#REF!</definedName>
    <definedName name="BExKNZQUKQQG2Y97R74G4O4BJP1L" localSheetId="6" hidden="1">#REF!</definedName>
    <definedName name="BExKNZQUKQQG2Y97R74G4O4BJP1L" localSheetId="7" hidden="1">#REF!</definedName>
    <definedName name="BExKNZQUKQQG2Y97R74G4O4BJP1L" localSheetId="8" hidden="1">#REF!</definedName>
    <definedName name="BExKNZQUKQQG2Y97R74G4O4BJP1L" localSheetId="9" hidden="1">#REF!</definedName>
    <definedName name="BExKNZQUKQQG2Y97R74G4O4BJP1L" localSheetId="10" hidden="1">#REF!</definedName>
    <definedName name="BExKNZQUKQQG2Y97R74G4O4BJP1L" localSheetId="11" hidden="1">#REF!</definedName>
    <definedName name="BExKNZQUKQQG2Y97R74G4O4BJP1L" localSheetId="12" hidden="1">#REF!</definedName>
    <definedName name="BExKNZQUKQQG2Y97R74G4O4BJP1L" localSheetId="13" hidden="1">#REF!</definedName>
    <definedName name="BExKNZQUKQQG2Y97R74G4O4BJP1L" localSheetId="17" hidden="1">#REF!</definedName>
    <definedName name="BExKNZQUKQQG2Y97R74G4O4BJP1L" localSheetId="16" hidden="1">#REF!</definedName>
    <definedName name="BExKNZQUKQQG2Y97R74G4O4BJP1L" hidden="1">#REF!</definedName>
    <definedName name="BExKO06X0EAD3ABEG1E8PWLDWHBA" localSheetId="19" hidden="1">#REF!</definedName>
    <definedName name="BExKO06X0EAD3ABEG1E8PWLDWHBA" localSheetId="27" hidden="1">#REF!</definedName>
    <definedName name="BExKO06X0EAD3ABEG1E8PWLDWHBA" localSheetId="18" hidden="1">#REF!</definedName>
    <definedName name="BExKO06X0EAD3ABEG1E8PWLDWHBA" localSheetId="30" hidden="1">#REF!</definedName>
    <definedName name="BExKO06X0EAD3ABEG1E8PWLDWHBA" localSheetId="4" hidden="1">#REF!</definedName>
    <definedName name="BExKO06X0EAD3ABEG1E8PWLDWHBA" localSheetId="14" hidden="1">#REF!</definedName>
    <definedName name="BExKO06X0EAD3ABEG1E8PWLDWHBA" localSheetId="6" hidden="1">#REF!</definedName>
    <definedName name="BExKO06X0EAD3ABEG1E8PWLDWHBA" localSheetId="7" hidden="1">#REF!</definedName>
    <definedName name="BExKO06X0EAD3ABEG1E8PWLDWHBA" localSheetId="8" hidden="1">#REF!</definedName>
    <definedName name="BExKO06X0EAD3ABEG1E8PWLDWHBA" localSheetId="9" hidden="1">#REF!</definedName>
    <definedName name="BExKO06X0EAD3ABEG1E8PWLDWHBA" localSheetId="10" hidden="1">#REF!</definedName>
    <definedName name="BExKO06X0EAD3ABEG1E8PWLDWHBA" localSheetId="11" hidden="1">#REF!</definedName>
    <definedName name="BExKO06X0EAD3ABEG1E8PWLDWHBA" localSheetId="12" hidden="1">#REF!</definedName>
    <definedName name="BExKO06X0EAD3ABEG1E8PWLDWHBA" localSheetId="13" hidden="1">#REF!</definedName>
    <definedName name="BExKO06X0EAD3ABEG1E8PWLDWHBA" localSheetId="17" hidden="1">#REF!</definedName>
    <definedName name="BExKO06X0EAD3ABEG1E8PWLDWHBA" localSheetId="16" hidden="1">#REF!</definedName>
    <definedName name="BExKO06X0EAD3ABEG1E8PWLDWHBA" hidden="1">#REF!</definedName>
    <definedName name="BExKO2AHHSGNI1AZOIOW21KPXKPE" localSheetId="19" hidden="1">#REF!</definedName>
    <definedName name="BExKO2AHHSGNI1AZOIOW21KPXKPE" localSheetId="27" hidden="1">#REF!</definedName>
    <definedName name="BExKO2AHHSGNI1AZOIOW21KPXKPE" localSheetId="18" hidden="1">#REF!</definedName>
    <definedName name="BExKO2AHHSGNI1AZOIOW21KPXKPE" localSheetId="30" hidden="1">#REF!</definedName>
    <definedName name="BExKO2AHHSGNI1AZOIOW21KPXKPE" localSheetId="4" hidden="1">#REF!</definedName>
    <definedName name="BExKO2AHHSGNI1AZOIOW21KPXKPE" localSheetId="14" hidden="1">#REF!</definedName>
    <definedName name="BExKO2AHHSGNI1AZOIOW21KPXKPE" localSheetId="6" hidden="1">#REF!</definedName>
    <definedName name="BExKO2AHHSGNI1AZOIOW21KPXKPE" localSheetId="7" hidden="1">#REF!</definedName>
    <definedName name="BExKO2AHHSGNI1AZOIOW21KPXKPE" localSheetId="8" hidden="1">#REF!</definedName>
    <definedName name="BExKO2AHHSGNI1AZOIOW21KPXKPE" localSheetId="9" hidden="1">#REF!</definedName>
    <definedName name="BExKO2AHHSGNI1AZOIOW21KPXKPE" localSheetId="10" hidden="1">#REF!</definedName>
    <definedName name="BExKO2AHHSGNI1AZOIOW21KPXKPE" localSheetId="11" hidden="1">#REF!</definedName>
    <definedName name="BExKO2AHHSGNI1AZOIOW21KPXKPE" localSheetId="12" hidden="1">#REF!</definedName>
    <definedName name="BExKO2AHHSGNI1AZOIOW21KPXKPE" localSheetId="13" hidden="1">#REF!</definedName>
    <definedName name="BExKO2AHHSGNI1AZOIOW21KPXKPE" localSheetId="17" hidden="1">#REF!</definedName>
    <definedName name="BExKO2AHHSGNI1AZOIOW21KPXKPE" localSheetId="16" hidden="1">#REF!</definedName>
    <definedName name="BExKO2AHHSGNI1AZOIOW21KPXKPE" hidden="1">#REF!</definedName>
    <definedName name="BExKO2FXWJWC5IZLDN8JHYILQJ2N" localSheetId="19" hidden="1">#REF!</definedName>
    <definedName name="BExKO2FXWJWC5IZLDN8JHYILQJ2N" localSheetId="27" hidden="1">#REF!</definedName>
    <definedName name="BExKO2FXWJWC5IZLDN8JHYILQJ2N" localSheetId="18" hidden="1">#REF!</definedName>
    <definedName name="BExKO2FXWJWC5IZLDN8JHYILQJ2N" localSheetId="30" hidden="1">#REF!</definedName>
    <definedName name="BExKO2FXWJWC5IZLDN8JHYILQJ2N" localSheetId="4" hidden="1">#REF!</definedName>
    <definedName name="BExKO2FXWJWC5IZLDN8JHYILQJ2N" localSheetId="14" hidden="1">#REF!</definedName>
    <definedName name="BExKO2FXWJWC5IZLDN8JHYILQJ2N" localSheetId="6" hidden="1">#REF!</definedName>
    <definedName name="BExKO2FXWJWC5IZLDN8JHYILQJ2N" localSheetId="7" hidden="1">#REF!</definedName>
    <definedName name="BExKO2FXWJWC5IZLDN8JHYILQJ2N" localSheetId="8" hidden="1">#REF!</definedName>
    <definedName name="BExKO2FXWJWC5IZLDN8JHYILQJ2N" localSheetId="9" hidden="1">#REF!</definedName>
    <definedName name="BExKO2FXWJWC5IZLDN8JHYILQJ2N" localSheetId="10" hidden="1">#REF!</definedName>
    <definedName name="BExKO2FXWJWC5IZLDN8JHYILQJ2N" localSheetId="11" hidden="1">#REF!</definedName>
    <definedName name="BExKO2FXWJWC5IZLDN8JHYILQJ2N" localSheetId="12" hidden="1">#REF!</definedName>
    <definedName name="BExKO2FXWJWC5IZLDN8JHYILQJ2N" localSheetId="13" hidden="1">#REF!</definedName>
    <definedName name="BExKO2FXWJWC5IZLDN8JHYILQJ2N" localSheetId="17" hidden="1">#REF!</definedName>
    <definedName name="BExKO2FXWJWC5IZLDN8JHYILQJ2N" localSheetId="16" hidden="1">#REF!</definedName>
    <definedName name="BExKO2FXWJWC5IZLDN8JHYILQJ2N" hidden="1">#REF!</definedName>
    <definedName name="BExKO438WZ8FKOU00NURGFMOYXWN" localSheetId="19" hidden="1">#REF!</definedName>
    <definedName name="BExKO438WZ8FKOU00NURGFMOYXWN" localSheetId="27" hidden="1">#REF!</definedName>
    <definedName name="BExKO438WZ8FKOU00NURGFMOYXWN" localSheetId="18" hidden="1">#REF!</definedName>
    <definedName name="BExKO438WZ8FKOU00NURGFMOYXWN" localSheetId="30" hidden="1">#REF!</definedName>
    <definedName name="BExKO438WZ8FKOU00NURGFMOYXWN" localSheetId="4" hidden="1">#REF!</definedName>
    <definedName name="BExKO438WZ8FKOU00NURGFMOYXWN" localSheetId="14" hidden="1">#REF!</definedName>
    <definedName name="BExKO438WZ8FKOU00NURGFMOYXWN" localSheetId="6" hidden="1">#REF!</definedName>
    <definedName name="BExKO438WZ8FKOU00NURGFMOYXWN" localSheetId="7" hidden="1">#REF!</definedName>
    <definedName name="BExKO438WZ8FKOU00NURGFMOYXWN" localSheetId="8" hidden="1">#REF!</definedName>
    <definedName name="BExKO438WZ8FKOU00NURGFMOYXWN" localSheetId="9" hidden="1">#REF!</definedName>
    <definedName name="BExKO438WZ8FKOU00NURGFMOYXWN" localSheetId="10" hidden="1">#REF!</definedName>
    <definedName name="BExKO438WZ8FKOU00NURGFMOYXWN" localSheetId="11" hidden="1">#REF!</definedName>
    <definedName name="BExKO438WZ8FKOU00NURGFMOYXWN" localSheetId="12" hidden="1">#REF!</definedName>
    <definedName name="BExKO438WZ8FKOU00NURGFMOYXWN" localSheetId="13" hidden="1">#REF!</definedName>
    <definedName name="BExKO438WZ8FKOU00NURGFMOYXWN" localSheetId="17" hidden="1">#REF!</definedName>
    <definedName name="BExKO438WZ8FKOU00NURGFMOYXWN" localSheetId="16" hidden="1">#REF!</definedName>
    <definedName name="BExKO438WZ8FKOU00NURGFMOYXWN" hidden="1">#REF!</definedName>
    <definedName name="BExKO551EZ73M80UFHBQE7BQVU4L" localSheetId="19" hidden="1">#REF!</definedName>
    <definedName name="BExKO551EZ73M80UFHBQE7BQVU4L" localSheetId="27" hidden="1">#REF!</definedName>
    <definedName name="BExKO551EZ73M80UFHBQE7BQVU4L" localSheetId="18" hidden="1">#REF!</definedName>
    <definedName name="BExKO551EZ73M80UFHBQE7BQVU4L" localSheetId="30" hidden="1">#REF!</definedName>
    <definedName name="BExKO551EZ73M80UFHBQE7BQVU4L" localSheetId="4" hidden="1">#REF!</definedName>
    <definedName name="BExKO551EZ73M80UFHBQE7BQVU4L" localSheetId="14" hidden="1">#REF!</definedName>
    <definedName name="BExKO551EZ73M80UFHBQE7BQVU4L" localSheetId="6" hidden="1">#REF!</definedName>
    <definedName name="BExKO551EZ73M80UFHBQE7BQVU4L" localSheetId="7" hidden="1">#REF!</definedName>
    <definedName name="BExKO551EZ73M80UFHBQE7BQVU4L" localSheetId="8" hidden="1">#REF!</definedName>
    <definedName name="BExKO551EZ73M80UFHBQE7BQVU4L" localSheetId="9" hidden="1">#REF!</definedName>
    <definedName name="BExKO551EZ73M80UFHBQE7BQVU4L" localSheetId="10" hidden="1">#REF!</definedName>
    <definedName name="BExKO551EZ73M80UFHBQE7BQVU4L" localSheetId="11" hidden="1">#REF!</definedName>
    <definedName name="BExKO551EZ73M80UFHBQE7BQVU4L" localSheetId="12" hidden="1">#REF!</definedName>
    <definedName name="BExKO551EZ73M80UFHBQE7BQVU4L" localSheetId="13" hidden="1">#REF!</definedName>
    <definedName name="BExKO551EZ73M80UFHBQE7BQVU4L" localSheetId="17" hidden="1">#REF!</definedName>
    <definedName name="BExKO551EZ73M80UFHBQE7BQVU4L" localSheetId="16" hidden="1">#REF!</definedName>
    <definedName name="BExKO551EZ73M80UFHBQE7BQVU4L" hidden="1">#REF!</definedName>
    <definedName name="BExKOBA4VTRV9YG31IM1PDDO3J9M" localSheetId="19" hidden="1">#REF!</definedName>
    <definedName name="BExKOBA4VTRV9YG31IM1PDDO3J9M" localSheetId="27" hidden="1">#REF!</definedName>
    <definedName name="BExKOBA4VTRV9YG31IM1PDDO3J9M" localSheetId="18" hidden="1">#REF!</definedName>
    <definedName name="BExKOBA4VTRV9YG31IM1PDDO3J9M" localSheetId="30" hidden="1">#REF!</definedName>
    <definedName name="BExKOBA4VTRV9YG31IM1PDDO3J9M" localSheetId="4" hidden="1">#REF!</definedName>
    <definedName name="BExKOBA4VTRV9YG31IM1PDDO3J9M" localSheetId="14" hidden="1">#REF!</definedName>
    <definedName name="BExKOBA4VTRV9YG31IM1PDDO3J9M" localSheetId="6" hidden="1">#REF!</definedName>
    <definedName name="BExKOBA4VTRV9YG31IM1PDDO3J9M" localSheetId="7" hidden="1">#REF!</definedName>
    <definedName name="BExKOBA4VTRV9YG31IM1PDDO3J9M" localSheetId="8" hidden="1">#REF!</definedName>
    <definedName name="BExKOBA4VTRV9YG31IM1PDDO3J9M" localSheetId="9" hidden="1">#REF!</definedName>
    <definedName name="BExKOBA4VTRV9YG31IM1PDDO3J9M" localSheetId="10" hidden="1">#REF!</definedName>
    <definedName name="BExKOBA4VTRV9YG31IM1PDDO3J9M" localSheetId="11" hidden="1">#REF!</definedName>
    <definedName name="BExKOBA4VTRV9YG31IM1PDDO3J9M" localSheetId="12" hidden="1">#REF!</definedName>
    <definedName name="BExKOBA4VTRV9YG31IM1PDDO3J9M" localSheetId="13" hidden="1">#REF!</definedName>
    <definedName name="BExKOBA4VTRV9YG31IM1PDDO3J9M" localSheetId="17" hidden="1">#REF!</definedName>
    <definedName name="BExKOBA4VTRV9YG31IM1PDDO3J9M" localSheetId="16" hidden="1">#REF!</definedName>
    <definedName name="BExKOBA4VTRV9YG31IM1PDDO3J9M" hidden="1">#REF!</definedName>
    <definedName name="BExKODIZGWW2EQD0FEYW6WK6XLCM" localSheetId="19" hidden="1">#REF!</definedName>
    <definedName name="BExKODIZGWW2EQD0FEYW6WK6XLCM" localSheetId="27" hidden="1">#REF!</definedName>
    <definedName name="BExKODIZGWW2EQD0FEYW6WK6XLCM" localSheetId="18" hidden="1">#REF!</definedName>
    <definedName name="BExKODIZGWW2EQD0FEYW6WK6XLCM" localSheetId="30" hidden="1">#REF!</definedName>
    <definedName name="BExKODIZGWW2EQD0FEYW6WK6XLCM" localSheetId="4" hidden="1">#REF!</definedName>
    <definedName name="BExKODIZGWW2EQD0FEYW6WK6XLCM" localSheetId="14" hidden="1">#REF!</definedName>
    <definedName name="BExKODIZGWW2EQD0FEYW6WK6XLCM" localSheetId="6" hidden="1">#REF!</definedName>
    <definedName name="BExKODIZGWW2EQD0FEYW6WK6XLCM" localSheetId="7" hidden="1">#REF!</definedName>
    <definedName name="BExKODIZGWW2EQD0FEYW6WK6XLCM" localSheetId="8" hidden="1">#REF!</definedName>
    <definedName name="BExKODIZGWW2EQD0FEYW6WK6XLCM" localSheetId="9" hidden="1">#REF!</definedName>
    <definedName name="BExKODIZGWW2EQD0FEYW6WK6XLCM" localSheetId="10" hidden="1">#REF!</definedName>
    <definedName name="BExKODIZGWW2EQD0FEYW6WK6XLCM" localSheetId="11" hidden="1">#REF!</definedName>
    <definedName name="BExKODIZGWW2EQD0FEYW6WK6XLCM" localSheetId="12" hidden="1">#REF!</definedName>
    <definedName name="BExKODIZGWW2EQD0FEYW6WK6XLCM" localSheetId="13" hidden="1">#REF!</definedName>
    <definedName name="BExKODIZGWW2EQD0FEYW6WK6XLCM" localSheetId="17" hidden="1">#REF!</definedName>
    <definedName name="BExKODIZGWW2EQD0FEYW6WK6XLCM" localSheetId="16" hidden="1">#REF!</definedName>
    <definedName name="BExKODIZGWW2EQD0FEYW6WK6XLCM" hidden="1">#REF!</definedName>
    <definedName name="BExKOPO2HPWVQGAKW8LOZMPIDEFG" localSheetId="19" hidden="1">#REF!</definedName>
    <definedName name="BExKOPO2HPWVQGAKW8LOZMPIDEFG" localSheetId="27" hidden="1">#REF!</definedName>
    <definedName name="BExKOPO2HPWVQGAKW8LOZMPIDEFG" localSheetId="18" hidden="1">#REF!</definedName>
    <definedName name="BExKOPO2HPWVQGAKW8LOZMPIDEFG" localSheetId="30" hidden="1">#REF!</definedName>
    <definedName name="BExKOPO2HPWVQGAKW8LOZMPIDEFG" localSheetId="4" hidden="1">#REF!</definedName>
    <definedName name="BExKOPO2HPWVQGAKW8LOZMPIDEFG" localSheetId="14" hidden="1">#REF!</definedName>
    <definedName name="BExKOPO2HPWVQGAKW8LOZMPIDEFG" localSheetId="6" hidden="1">#REF!</definedName>
    <definedName name="BExKOPO2HPWVQGAKW8LOZMPIDEFG" localSheetId="7" hidden="1">#REF!</definedName>
    <definedName name="BExKOPO2HPWVQGAKW8LOZMPIDEFG" localSheetId="8" hidden="1">#REF!</definedName>
    <definedName name="BExKOPO2HPWVQGAKW8LOZMPIDEFG" localSheetId="9" hidden="1">#REF!</definedName>
    <definedName name="BExKOPO2HPWVQGAKW8LOZMPIDEFG" localSheetId="10" hidden="1">#REF!</definedName>
    <definedName name="BExKOPO2HPWVQGAKW8LOZMPIDEFG" localSheetId="11" hidden="1">#REF!</definedName>
    <definedName name="BExKOPO2HPWVQGAKW8LOZMPIDEFG" localSheetId="12" hidden="1">#REF!</definedName>
    <definedName name="BExKOPO2HPWVQGAKW8LOZMPIDEFG" localSheetId="13" hidden="1">#REF!</definedName>
    <definedName name="BExKOPO2HPWVQGAKW8LOZMPIDEFG" localSheetId="17" hidden="1">#REF!</definedName>
    <definedName name="BExKOPO2HPWVQGAKW8LOZMPIDEFG" localSheetId="16" hidden="1">#REF!</definedName>
    <definedName name="BExKOPO2HPWVQGAKW8LOZMPIDEFG" hidden="1">#REF!</definedName>
    <definedName name="BExKP7SRQ3MN5BDYXV2XMBQNUH23" localSheetId="19" hidden="1">#REF!</definedName>
    <definedName name="BExKP7SRQ3MN5BDYXV2XMBQNUH23" localSheetId="27" hidden="1">#REF!</definedName>
    <definedName name="BExKP7SRQ3MN5BDYXV2XMBQNUH23" localSheetId="18" hidden="1">#REF!</definedName>
    <definedName name="BExKP7SRQ3MN5BDYXV2XMBQNUH23" localSheetId="30" hidden="1">#REF!</definedName>
    <definedName name="BExKP7SRQ3MN5BDYXV2XMBQNUH23" localSheetId="4" hidden="1">#REF!</definedName>
    <definedName name="BExKP7SRQ3MN5BDYXV2XMBQNUH23" localSheetId="14" hidden="1">#REF!</definedName>
    <definedName name="BExKP7SRQ3MN5BDYXV2XMBQNUH23" localSheetId="6" hidden="1">#REF!</definedName>
    <definedName name="BExKP7SRQ3MN5BDYXV2XMBQNUH23" localSheetId="7" hidden="1">#REF!</definedName>
    <definedName name="BExKP7SRQ3MN5BDYXV2XMBQNUH23" localSheetId="8" hidden="1">#REF!</definedName>
    <definedName name="BExKP7SRQ3MN5BDYXV2XMBQNUH23" localSheetId="9" hidden="1">#REF!</definedName>
    <definedName name="BExKP7SRQ3MN5BDYXV2XMBQNUH23" localSheetId="10" hidden="1">#REF!</definedName>
    <definedName name="BExKP7SRQ3MN5BDYXV2XMBQNUH23" localSheetId="11" hidden="1">#REF!</definedName>
    <definedName name="BExKP7SRQ3MN5BDYXV2XMBQNUH23" localSheetId="12" hidden="1">#REF!</definedName>
    <definedName name="BExKP7SRQ3MN5BDYXV2XMBQNUH23" localSheetId="13" hidden="1">#REF!</definedName>
    <definedName name="BExKP7SRQ3MN5BDYXV2XMBQNUH23" localSheetId="17" hidden="1">#REF!</definedName>
    <definedName name="BExKP7SRQ3MN5BDYXV2XMBQNUH23" localSheetId="16" hidden="1">#REF!</definedName>
    <definedName name="BExKP7SRQ3MN5BDYXV2XMBQNUH23" hidden="1">#REF!</definedName>
    <definedName name="BExKPEZP0QTKOTLIMMIFSVTHQEEK" localSheetId="19" hidden="1">#REF!</definedName>
    <definedName name="BExKPEZP0QTKOTLIMMIFSVTHQEEK" localSheetId="27" hidden="1">#REF!</definedName>
    <definedName name="BExKPEZP0QTKOTLIMMIFSVTHQEEK" localSheetId="18" hidden="1">#REF!</definedName>
    <definedName name="BExKPEZP0QTKOTLIMMIFSVTHQEEK" localSheetId="30" hidden="1">#REF!</definedName>
    <definedName name="BExKPEZP0QTKOTLIMMIFSVTHQEEK" localSheetId="4" hidden="1">#REF!</definedName>
    <definedName name="BExKPEZP0QTKOTLIMMIFSVTHQEEK" localSheetId="14" hidden="1">#REF!</definedName>
    <definedName name="BExKPEZP0QTKOTLIMMIFSVTHQEEK" localSheetId="6" hidden="1">#REF!</definedName>
    <definedName name="BExKPEZP0QTKOTLIMMIFSVTHQEEK" localSheetId="7" hidden="1">#REF!</definedName>
    <definedName name="BExKPEZP0QTKOTLIMMIFSVTHQEEK" localSheetId="8" hidden="1">#REF!</definedName>
    <definedName name="BExKPEZP0QTKOTLIMMIFSVTHQEEK" localSheetId="9" hidden="1">#REF!</definedName>
    <definedName name="BExKPEZP0QTKOTLIMMIFSVTHQEEK" localSheetId="10" hidden="1">#REF!</definedName>
    <definedName name="BExKPEZP0QTKOTLIMMIFSVTHQEEK" localSheetId="11" hidden="1">#REF!</definedName>
    <definedName name="BExKPEZP0QTKOTLIMMIFSVTHQEEK" localSheetId="12" hidden="1">#REF!</definedName>
    <definedName name="BExKPEZP0QTKOTLIMMIFSVTHQEEK" localSheetId="13" hidden="1">#REF!</definedName>
    <definedName name="BExKPEZP0QTKOTLIMMIFSVTHQEEK" localSheetId="17" hidden="1">#REF!</definedName>
    <definedName name="BExKPEZP0QTKOTLIMMIFSVTHQEEK" localSheetId="16" hidden="1">#REF!</definedName>
    <definedName name="BExKPEZP0QTKOTLIMMIFSVTHQEEK" hidden="1">#REF!</definedName>
    <definedName name="BExKPFFSVTL757PNITV8R9RN4452" localSheetId="19" hidden="1">#REF!</definedName>
    <definedName name="BExKPFFSVTL757PNITV8R9RN4452" localSheetId="27" hidden="1">#REF!</definedName>
    <definedName name="BExKPFFSVTL757PNITV8R9RN4452" localSheetId="18" hidden="1">#REF!</definedName>
    <definedName name="BExKPFFSVTL757PNITV8R9RN4452" localSheetId="30" hidden="1">#REF!</definedName>
    <definedName name="BExKPFFSVTL757PNITV8R9RN4452" localSheetId="4" hidden="1">#REF!</definedName>
    <definedName name="BExKPFFSVTL757PNITV8R9RN4452" localSheetId="14" hidden="1">#REF!</definedName>
    <definedName name="BExKPFFSVTL757PNITV8R9RN4452" localSheetId="6" hidden="1">#REF!</definedName>
    <definedName name="BExKPFFSVTL757PNITV8R9RN4452" localSheetId="7" hidden="1">#REF!</definedName>
    <definedName name="BExKPFFSVTL757PNITV8R9RN4452" localSheetId="8" hidden="1">#REF!</definedName>
    <definedName name="BExKPFFSVTL757PNITV8R9RN4452" localSheetId="9" hidden="1">#REF!</definedName>
    <definedName name="BExKPFFSVTL757PNITV8R9RN4452" localSheetId="10" hidden="1">#REF!</definedName>
    <definedName name="BExKPFFSVTL757PNITV8R9RN4452" localSheetId="11" hidden="1">#REF!</definedName>
    <definedName name="BExKPFFSVTL757PNITV8R9RN4452" localSheetId="12" hidden="1">#REF!</definedName>
    <definedName name="BExKPFFSVTL757PNITV8R9RN4452" localSheetId="13" hidden="1">#REF!</definedName>
    <definedName name="BExKPFFSVTL757PNITV8R9RN4452" localSheetId="17" hidden="1">#REF!</definedName>
    <definedName name="BExKPFFSVTL757PNITV8R9RN4452" localSheetId="16" hidden="1">#REF!</definedName>
    <definedName name="BExKPFFSVTL757PNITV8R9RN4452" hidden="1">#REF!</definedName>
    <definedName name="BExKPIL5ZWOXQAENH3VP3ZHA2N7N" localSheetId="19" hidden="1">#REF!</definedName>
    <definedName name="BExKPIL5ZWOXQAENH3VP3ZHA2N7N" localSheetId="18" hidden="1">#REF!</definedName>
    <definedName name="BExKPIL5ZWOXQAENH3VP3ZHA2N7N" localSheetId="8" hidden="1">#REF!</definedName>
    <definedName name="BExKPIL5ZWOXQAENH3VP3ZHA2N7N" localSheetId="12" hidden="1">#REF!</definedName>
    <definedName name="BExKPIL5ZWOXQAENH3VP3ZHA2N7N" hidden="1">#REF!</definedName>
    <definedName name="BExKPJHKPVROP9QX9BMBZMU2HEZ1" localSheetId="19" hidden="1">#REF!</definedName>
    <definedName name="BExKPJHKPVROP9QX9BMBZMU2HEZ1" localSheetId="27" hidden="1">#REF!</definedName>
    <definedName name="BExKPJHKPVROP9QX9BMBZMU2HEZ1" localSheetId="18" hidden="1">#REF!</definedName>
    <definedName name="BExKPJHKPVROP9QX9BMBZMU2HEZ1" localSheetId="30" hidden="1">#REF!</definedName>
    <definedName name="BExKPJHKPVROP9QX9BMBZMU2HEZ1" localSheetId="4" hidden="1">#REF!</definedName>
    <definedName name="BExKPJHKPVROP9QX9BMBZMU2HEZ1" localSheetId="14" hidden="1">#REF!</definedName>
    <definedName name="BExKPJHKPVROP9QX9BMBZMU2HEZ1" localSheetId="6" hidden="1">#REF!</definedName>
    <definedName name="BExKPJHKPVROP9QX9BMBZMU2HEZ1" localSheetId="7" hidden="1">#REF!</definedName>
    <definedName name="BExKPJHKPVROP9QX9BMBZMU2HEZ1" localSheetId="8" hidden="1">#REF!</definedName>
    <definedName name="BExKPJHKPVROP9QX9BMBZMU2HEZ1" localSheetId="9" hidden="1">#REF!</definedName>
    <definedName name="BExKPJHKPVROP9QX9BMBZMU2HEZ1" localSheetId="10" hidden="1">#REF!</definedName>
    <definedName name="BExKPJHKPVROP9QX9BMBZMU2HEZ1" localSheetId="11" hidden="1">#REF!</definedName>
    <definedName name="BExKPJHKPVROP9QX9BMBZMU2HEZ1" localSheetId="12" hidden="1">#REF!</definedName>
    <definedName name="BExKPJHKPVROP9QX9BMBZMU2HEZ1" localSheetId="13" hidden="1">#REF!</definedName>
    <definedName name="BExKPJHKPVROP9QX9BMBZMU2HEZ1" localSheetId="17" hidden="1">#REF!</definedName>
    <definedName name="BExKPJHKPVROP9QX9BMBZMU2HEZ1" localSheetId="16" hidden="1">#REF!</definedName>
    <definedName name="BExKPJHKPVROP9QX9BMBZMU2HEZ1" hidden="1">#REF!</definedName>
    <definedName name="BExKPLQJX0HJ8OTXBXH9IC9J2V0W" localSheetId="19" hidden="1">#REF!</definedName>
    <definedName name="BExKPLQJX0HJ8OTXBXH9IC9J2V0W" localSheetId="27" hidden="1">#REF!</definedName>
    <definedName name="BExKPLQJX0HJ8OTXBXH9IC9J2V0W" localSheetId="18" hidden="1">#REF!</definedName>
    <definedName name="BExKPLQJX0HJ8OTXBXH9IC9J2V0W" localSheetId="30" hidden="1">#REF!</definedName>
    <definedName name="BExKPLQJX0HJ8OTXBXH9IC9J2V0W" localSheetId="4" hidden="1">#REF!</definedName>
    <definedName name="BExKPLQJX0HJ8OTXBXH9IC9J2V0W" localSheetId="14" hidden="1">#REF!</definedName>
    <definedName name="BExKPLQJX0HJ8OTXBXH9IC9J2V0W" localSheetId="6" hidden="1">#REF!</definedName>
    <definedName name="BExKPLQJX0HJ8OTXBXH9IC9J2V0W" localSheetId="7" hidden="1">#REF!</definedName>
    <definedName name="BExKPLQJX0HJ8OTXBXH9IC9J2V0W" localSheetId="8" hidden="1">#REF!</definedName>
    <definedName name="BExKPLQJX0HJ8OTXBXH9IC9J2V0W" localSheetId="9" hidden="1">#REF!</definedName>
    <definedName name="BExKPLQJX0HJ8OTXBXH9IC9J2V0W" localSheetId="10" hidden="1">#REF!</definedName>
    <definedName name="BExKPLQJX0HJ8OTXBXH9IC9J2V0W" localSheetId="11" hidden="1">#REF!</definedName>
    <definedName name="BExKPLQJX0HJ8OTXBXH9IC9J2V0W" localSheetId="12" hidden="1">#REF!</definedName>
    <definedName name="BExKPLQJX0HJ8OTXBXH9IC9J2V0W" localSheetId="13" hidden="1">#REF!</definedName>
    <definedName name="BExKPLQJX0HJ8OTXBXH9IC9J2V0W" localSheetId="17" hidden="1">#REF!</definedName>
    <definedName name="BExKPLQJX0HJ8OTXBXH9IC9J2V0W" localSheetId="16" hidden="1">#REF!</definedName>
    <definedName name="BExKPLQJX0HJ8OTXBXH9IC9J2V0W" hidden="1">#REF!</definedName>
    <definedName name="BExKPN8C7GN36ZJZHLOB74LU6KT0" localSheetId="19" hidden="1">#REF!</definedName>
    <definedName name="BExKPN8C7GN36ZJZHLOB74LU6KT0" localSheetId="27" hidden="1">#REF!</definedName>
    <definedName name="BExKPN8C7GN36ZJZHLOB74LU6KT0" localSheetId="18" hidden="1">#REF!</definedName>
    <definedName name="BExKPN8C7GN36ZJZHLOB74LU6KT0" localSheetId="30" hidden="1">#REF!</definedName>
    <definedName name="BExKPN8C7GN36ZJZHLOB74LU6KT0" localSheetId="4" hidden="1">#REF!</definedName>
    <definedName name="BExKPN8C7GN36ZJZHLOB74LU6KT0" localSheetId="14" hidden="1">#REF!</definedName>
    <definedName name="BExKPN8C7GN36ZJZHLOB74LU6KT0" localSheetId="6" hidden="1">#REF!</definedName>
    <definedName name="BExKPN8C7GN36ZJZHLOB74LU6KT0" localSheetId="7" hidden="1">#REF!</definedName>
    <definedName name="BExKPN8C7GN36ZJZHLOB74LU6KT0" localSheetId="8" hidden="1">#REF!</definedName>
    <definedName name="BExKPN8C7GN36ZJZHLOB74LU6KT0" localSheetId="9" hidden="1">#REF!</definedName>
    <definedName name="BExKPN8C7GN36ZJZHLOB74LU6KT0" localSheetId="10" hidden="1">#REF!</definedName>
    <definedName name="BExKPN8C7GN36ZJZHLOB74LU6KT0" localSheetId="11" hidden="1">#REF!</definedName>
    <definedName name="BExKPN8C7GN36ZJZHLOB74LU6KT0" localSheetId="12" hidden="1">#REF!</definedName>
    <definedName name="BExKPN8C7GN36ZJZHLOB74LU6KT0" localSheetId="13" hidden="1">#REF!</definedName>
    <definedName name="BExKPN8C7GN36ZJZHLOB74LU6KT0" localSheetId="17" hidden="1">#REF!</definedName>
    <definedName name="BExKPN8C7GN36ZJZHLOB74LU6KT0" localSheetId="16" hidden="1">#REF!</definedName>
    <definedName name="BExKPN8C7GN36ZJZHLOB74LU6KT0" hidden="1">#REF!</definedName>
    <definedName name="BExKPX9VZ1J5021Q98K60HMPJU58" localSheetId="19" hidden="1">#REF!</definedName>
    <definedName name="BExKPX9VZ1J5021Q98K60HMPJU58" localSheetId="27" hidden="1">#REF!</definedName>
    <definedName name="BExKPX9VZ1J5021Q98K60HMPJU58" localSheetId="18" hidden="1">#REF!</definedName>
    <definedName name="BExKPX9VZ1J5021Q98K60HMPJU58" localSheetId="30" hidden="1">#REF!</definedName>
    <definedName name="BExKPX9VZ1J5021Q98K60HMPJU58" localSheetId="4" hidden="1">#REF!</definedName>
    <definedName name="BExKPX9VZ1J5021Q98K60HMPJU58" localSheetId="14" hidden="1">#REF!</definedName>
    <definedName name="BExKPX9VZ1J5021Q98K60HMPJU58" localSheetId="6" hidden="1">#REF!</definedName>
    <definedName name="BExKPX9VZ1J5021Q98K60HMPJU58" localSheetId="7" hidden="1">#REF!</definedName>
    <definedName name="BExKPX9VZ1J5021Q98K60HMPJU58" localSheetId="8" hidden="1">#REF!</definedName>
    <definedName name="BExKPX9VZ1J5021Q98K60HMPJU58" localSheetId="9" hidden="1">#REF!</definedName>
    <definedName name="BExKPX9VZ1J5021Q98K60HMPJU58" localSheetId="10" hidden="1">#REF!</definedName>
    <definedName name="BExKPX9VZ1J5021Q98K60HMPJU58" localSheetId="11" hidden="1">#REF!</definedName>
    <definedName name="BExKPX9VZ1J5021Q98K60HMPJU58" localSheetId="12" hidden="1">#REF!</definedName>
    <definedName name="BExKPX9VZ1J5021Q98K60HMPJU58" localSheetId="13" hidden="1">#REF!</definedName>
    <definedName name="BExKPX9VZ1J5021Q98K60HMPJU58" localSheetId="17" hidden="1">#REF!</definedName>
    <definedName name="BExKPX9VZ1J5021Q98K60HMPJU58" localSheetId="16" hidden="1">#REF!</definedName>
    <definedName name="BExKPX9VZ1J5021Q98K60HMPJU58" hidden="1">#REF!</definedName>
    <definedName name="BExKQGGEP203MUWSJVORTY7RFOFT" localSheetId="19" hidden="1">#REF!</definedName>
    <definedName name="BExKQGGEP203MUWSJVORTY7RFOFT" localSheetId="27" hidden="1">#REF!</definedName>
    <definedName name="BExKQGGEP203MUWSJVORTY7RFOFT" localSheetId="18" hidden="1">#REF!</definedName>
    <definedName name="BExKQGGEP203MUWSJVORTY7RFOFT" localSheetId="30" hidden="1">#REF!</definedName>
    <definedName name="BExKQGGEP203MUWSJVORTY7RFOFT" localSheetId="4" hidden="1">#REF!</definedName>
    <definedName name="BExKQGGEP203MUWSJVORTY7RFOFT" localSheetId="14" hidden="1">#REF!</definedName>
    <definedName name="BExKQGGEP203MUWSJVORTY7RFOFT" localSheetId="6" hidden="1">#REF!</definedName>
    <definedName name="BExKQGGEP203MUWSJVORTY7RFOFT" localSheetId="7" hidden="1">#REF!</definedName>
    <definedName name="BExKQGGEP203MUWSJVORTY7RFOFT" localSheetId="8" hidden="1">#REF!</definedName>
    <definedName name="BExKQGGEP203MUWSJVORTY7RFOFT" localSheetId="9" hidden="1">#REF!</definedName>
    <definedName name="BExKQGGEP203MUWSJVORTY7RFOFT" localSheetId="10" hidden="1">#REF!</definedName>
    <definedName name="BExKQGGEP203MUWSJVORTY7RFOFT" localSheetId="11" hidden="1">#REF!</definedName>
    <definedName name="BExKQGGEP203MUWSJVORTY7RFOFT" localSheetId="12" hidden="1">#REF!</definedName>
    <definedName name="BExKQGGEP203MUWSJVORTY7RFOFT" localSheetId="13" hidden="1">#REF!</definedName>
    <definedName name="BExKQGGEP203MUWSJVORTY7RFOFT" localSheetId="17" hidden="1">#REF!</definedName>
    <definedName name="BExKQGGEP203MUWSJVORTY7RFOFT" localSheetId="16" hidden="1">#REF!</definedName>
    <definedName name="BExKQGGEP203MUWSJVORTY7RFOFT" hidden="1">#REF!</definedName>
    <definedName name="BExKQJGAAWNM3NT19E9I0CQDBTU0" localSheetId="19" hidden="1">#REF!</definedName>
    <definedName name="BExKQJGAAWNM3NT19E9I0CQDBTU0" localSheetId="27" hidden="1">#REF!</definedName>
    <definedName name="BExKQJGAAWNM3NT19E9I0CQDBTU0" localSheetId="18" hidden="1">#REF!</definedName>
    <definedName name="BExKQJGAAWNM3NT19E9I0CQDBTU0" localSheetId="30" hidden="1">#REF!</definedName>
    <definedName name="BExKQJGAAWNM3NT19E9I0CQDBTU0" localSheetId="4" hidden="1">#REF!</definedName>
    <definedName name="BExKQJGAAWNM3NT19E9I0CQDBTU0" localSheetId="14" hidden="1">#REF!</definedName>
    <definedName name="BExKQJGAAWNM3NT19E9I0CQDBTU0" localSheetId="6" hidden="1">#REF!</definedName>
    <definedName name="BExKQJGAAWNM3NT19E9I0CQDBTU0" localSheetId="7" hidden="1">#REF!</definedName>
    <definedName name="BExKQJGAAWNM3NT19E9I0CQDBTU0" localSheetId="8" hidden="1">#REF!</definedName>
    <definedName name="BExKQJGAAWNM3NT19E9I0CQDBTU0" localSheetId="9" hidden="1">#REF!</definedName>
    <definedName name="BExKQJGAAWNM3NT19E9I0CQDBTU0" localSheetId="10" hidden="1">#REF!</definedName>
    <definedName name="BExKQJGAAWNM3NT19E9I0CQDBTU0" localSheetId="11" hidden="1">#REF!</definedName>
    <definedName name="BExKQJGAAWNM3NT19E9I0CQDBTU0" localSheetId="12" hidden="1">#REF!</definedName>
    <definedName name="BExKQJGAAWNM3NT19E9I0CQDBTU0" localSheetId="13" hidden="1">#REF!</definedName>
    <definedName name="BExKQJGAAWNM3NT19E9I0CQDBTU0" localSheetId="17" hidden="1">#REF!</definedName>
    <definedName name="BExKQJGAAWNM3NT19E9I0CQDBTU0" localSheetId="16" hidden="1">#REF!</definedName>
    <definedName name="BExKQJGAAWNM3NT19E9I0CQDBTU0" hidden="1">#REF!</definedName>
    <definedName name="BExKQM5GJ1ZN5REKFE7YVBQ0KXWF" localSheetId="19" hidden="1">#REF!</definedName>
    <definedName name="BExKQM5GJ1ZN5REKFE7YVBQ0KXWF" localSheetId="27" hidden="1">#REF!</definedName>
    <definedName name="BExKQM5GJ1ZN5REKFE7YVBQ0KXWF" localSheetId="18" hidden="1">#REF!</definedName>
    <definedName name="BExKQM5GJ1ZN5REKFE7YVBQ0KXWF" localSheetId="30" hidden="1">#REF!</definedName>
    <definedName name="BExKQM5GJ1ZN5REKFE7YVBQ0KXWF" localSheetId="4" hidden="1">#REF!</definedName>
    <definedName name="BExKQM5GJ1ZN5REKFE7YVBQ0KXWF" localSheetId="14" hidden="1">#REF!</definedName>
    <definedName name="BExKQM5GJ1ZN5REKFE7YVBQ0KXWF" localSheetId="6" hidden="1">#REF!</definedName>
    <definedName name="BExKQM5GJ1ZN5REKFE7YVBQ0KXWF" localSheetId="7" hidden="1">#REF!</definedName>
    <definedName name="BExKQM5GJ1ZN5REKFE7YVBQ0KXWF" localSheetId="8" hidden="1">#REF!</definedName>
    <definedName name="BExKQM5GJ1ZN5REKFE7YVBQ0KXWF" localSheetId="9" hidden="1">#REF!</definedName>
    <definedName name="BExKQM5GJ1ZN5REKFE7YVBQ0KXWF" localSheetId="10" hidden="1">#REF!</definedName>
    <definedName name="BExKQM5GJ1ZN5REKFE7YVBQ0KXWF" localSheetId="11" hidden="1">#REF!</definedName>
    <definedName name="BExKQM5GJ1ZN5REKFE7YVBQ0KXWF" localSheetId="12" hidden="1">#REF!</definedName>
    <definedName name="BExKQM5GJ1ZN5REKFE7YVBQ0KXWF" localSheetId="13" hidden="1">#REF!</definedName>
    <definedName name="BExKQM5GJ1ZN5REKFE7YVBQ0KXWF" localSheetId="17" hidden="1">#REF!</definedName>
    <definedName name="BExKQM5GJ1ZN5REKFE7YVBQ0KXWF" localSheetId="16" hidden="1">#REF!</definedName>
    <definedName name="BExKQM5GJ1ZN5REKFE7YVBQ0KXWF" hidden="1">#REF!</definedName>
    <definedName name="BExKQQ71278061G7ZFYGPWOMOMY2" localSheetId="19" hidden="1">#REF!</definedName>
    <definedName name="BExKQQ71278061G7ZFYGPWOMOMY2" localSheetId="27" hidden="1">#REF!</definedName>
    <definedName name="BExKQQ71278061G7ZFYGPWOMOMY2" localSheetId="18" hidden="1">#REF!</definedName>
    <definedName name="BExKQQ71278061G7ZFYGPWOMOMY2" localSheetId="30" hidden="1">#REF!</definedName>
    <definedName name="BExKQQ71278061G7ZFYGPWOMOMY2" localSheetId="4" hidden="1">#REF!</definedName>
    <definedName name="BExKQQ71278061G7ZFYGPWOMOMY2" localSheetId="14" hidden="1">#REF!</definedName>
    <definedName name="BExKQQ71278061G7ZFYGPWOMOMY2" localSheetId="6" hidden="1">#REF!</definedName>
    <definedName name="BExKQQ71278061G7ZFYGPWOMOMY2" localSheetId="7" hidden="1">#REF!</definedName>
    <definedName name="BExKQQ71278061G7ZFYGPWOMOMY2" localSheetId="8" hidden="1">#REF!</definedName>
    <definedName name="BExKQQ71278061G7ZFYGPWOMOMY2" localSheetId="9" hidden="1">#REF!</definedName>
    <definedName name="BExKQQ71278061G7ZFYGPWOMOMY2" localSheetId="10" hidden="1">#REF!</definedName>
    <definedName name="BExKQQ71278061G7ZFYGPWOMOMY2" localSheetId="11" hidden="1">#REF!</definedName>
    <definedName name="BExKQQ71278061G7ZFYGPWOMOMY2" localSheetId="12" hidden="1">#REF!</definedName>
    <definedName name="BExKQQ71278061G7ZFYGPWOMOMY2" localSheetId="13" hidden="1">#REF!</definedName>
    <definedName name="BExKQQ71278061G7ZFYGPWOMOMY2" localSheetId="17" hidden="1">#REF!</definedName>
    <definedName name="BExKQQ71278061G7ZFYGPWOMOMY2" localSheetId="16" hidden="1">#REF!</definedName>
    <definedName name="BExKQQ71278061G7ZFYGPWOMOMY2" hidden="1">#REF!</definedName>
    <definedName name="BExKQTXRG3ECU8NT47UR7643LO5G" localSheetId="19" hidden="1">#REF!</definedName>
    <definedName name="BExKQTXRG3ECU8NT47UR7643LO5G" localSheetId="27" hidden="1">#REF!</definedName>
    <definedName name="BExKQTXRG3ECU8NT47UR7643LO5G" localSheetId="18" hidden="1">#REF!</definedName>
    <definedName name="BExKQTXRG3ECU8NT47UR7643LO5G" localSheetId="30" hidden="1">#REF!</definedName>
    <definedName name="BExKQTXRG3ECU8NT47UR7643LO5G" localSheetId="4" hidden="1">#REF!</definedName>
    <definedName name="BExKQTXRG3ECU8NT47UR7643LO5G" localSheetId="14" hidden="1">#REF!</definedName>
    <definedName name="BExKQTXRG3ECU8NT47UR7643LO5G" localSheetId="6" hidden="1">#REF!</definedName>
    <definedName name="BExKQTXRG3ECU8NT47UR7643LO5G" localSheetId="7" hidden="1">#REF!</definedName>
    <definedName name="BExKQTXRG3ECU8NT47UR7643LO5G" localSheetId="8" hidden="1">#REF!</definedName>
    <definedName name="BExKQTXRG3ECU8NT47UR7643LO5G" localSheetId="9" hidden="1">#REF!</definedName>
    <definedName name="BExKQTXRG3ECU8NT47UR7643LO5G" localSheetId="10" hidden="1">#REF!</definedName>
    <definedName name="BExKQTXRG3ECU8NT47UR7643LO5G" localSheetId="11" hidden="1">#REF!</definedName>
    <definedName name="BExKQTXRG3ECU8NT47UR7643LO5G" localSheetId="12" hidden="1">#REF!</definedName>
    <definedName name="BExKQTXRG3ECU8NT47UR7643LO5G" localSheetId="13" hidden="1">#REF!</definedName>
    <definedName name="BExKQTXRG3ECU8NT47UR7643LO5G" localSheetId="17" hidden="1">#REF!</definedName>
    <definedName name="BExKQTXRG3ECU8NT47UR7643LO5G" localSheetId="16" hidden="1">#REF!</definedName>
    <definedName name="BExKQTXRG3ECU8NT47UR7643LO5G" hidden="1">#REF!</definedName>
    <definedName name="BExKQVL7HPOIZ4FHANDFMVOJLEPR" localSheetId="19" hidden="1">#REF!</definedName>
    <definedName name="BExKQVL7HPOIZ4FHANDFMVOJLEPR" localSheetId="27" hidden="1">#REF!</definedName>
    <definedName name="BExKQVL7HPOIZ4FHANDFMVOJLEPR" localSheetId="18" hidden="1">#REF!</definedName>
    <definedName name="BExKQVL7HPOIZ4FHANDFMVOJLEPR" localSheetId="30" hidden="1">#REF!</definedName>
    <definedName name="BExKQVL7HPOIZ4FHANDFMVOJLEPR" localSheetId="4" hidden="1">#REF!</definedName>
    <definedName name="BExKQVL7HPOIZ4FHANDFMVOJLEPR" localSheetId="14" hidden="1">#REF!</definedName>
    <definedName name="BExKQVL7HPOIZ4FHANDFMVOJLEPR" localSheetId="6" hidden="1">#REF!</definedName>
    <definedName name="BExKQVL7HPOIZ4FHANDFMVOJLEPR" localSheetId="7" hidden="1">#REF!</definedName>
    <definedName name="BExKQVL7HPOIZ4FHANDFMVOJLEPR" localSheetId="8" hidden="1">#REF!</definedName>
    <definedName name="BExKQVL7HPOIZ4FHANDFMVOJLEPR" localSheetId="9" hidden="1">#REF!</definedName>
    <definedName name="BExKQVL7HPOIZ4FHANDFMVOJLEPR" localSheetId="10" hidden="1">#REF!</definedName>
    <definedName name="BExKQVL7HPOIZ4FHANDFMVOJLEPR" localSheetId="11" hidden="1">#REF!</definedName>
    <definedName name="BExKQVL7HPOIZ4FHANDFMVOJLEPR" localSheetId="12" hidden="1">#REF!</definedName>
    <definedName name="BExKQVL7HPOIZ4FHANDFMVOJLEPR" localSheetId="13" hidden="1">#REF!</definedName>
    <definedName name="BExKQVL7HPOIZ4FHANDFMVOJLEPR" localSheetId="17" hidden="1">#REF!</definedName>
    <definedName name="BExKQVL7HPOIZ4FHANDFMVOJLEPR" localSheetId="16" hidden="1">#REF!</definedName>
    <definedName name="BExKQVL7HPOIZ4FHANDFMVOJLEPR" hidden="1">#REF!</definedName>
    <definedName name="BExKR3ZAJRYXZB4M7XZPK0I7E55W" localSheetId="19" hidden="1">#REF!</definedName>
    <definedName name="BExKR3ZAJRYXZB4M7XZPK0I7E55W" localSheetId="27" hidden="1">#REF!</definedName>
    <definedName name="BExKR3ZAJRYXZB4M7XZPK0I7E55W" localSheetId="18" hidden="1">#REF!</definedName>
    <definedName name="BExKR3ZAJRYXZB4M7XZPK0I7E55W" localSheetId="30" hidden="1">#REF!</definedName>
    <definedName name="BExKR3ZAJRYXZB4M7XZPK0I7E55W" localSheetId="4" hidden="1">#REF!</definedName>
    <definedName name="BExKR3ZAJRYXZB4M7XZPK0I7E55W" localSheetId="14" hidden="1">#REF!</definedName>
    <definedName name="BExKR3ZAJRYXZB4M7XZPK0I7E55W" localSheetId="6" hidden="1">#REF!</definedName>
    <definedName name="BExKR3ZAJRYXZB4M7XZPK0I7E55W" localSheetId="7" hidden="1">#REF!</definedName>
    <definedName name="BExKR3ZAJRYXZB4M7XZPK0I7E55W" localSheetId="8" hidden="1">#REF!</definedName>
    <definedName name="BExKR3ZAJRYXZB4M7XZPK0I7E55W" localSheetId="9" hidden="1">#REF!</definedName>
    <definedName name="BExKR3ZAJRYXZB4M7XZPK0I7E55W" localSheetId="10" hidden="1">#REF!</definedName>
    <definedName name="BExKR3ZAJRYXZB4M7XZPK0I7E55W" localSheetId="11" hidden="1">#REF!</definedName>
    <definedName name="BExKR3ZAJRYXZB4M7XZPK0I7E55W" localSheetId="12" hidden="1">#REF!</definedName>
    <definedName name="BExKR3ZAJRYXZB4M7XZPK0I7E55W" localSheetId="13" hidden="1">#REF!</definedName>
    <definedName name="BExKR3ZAJRYXZB4M7XZPK0I7E55W" localSheetId="17" hidden="1">#REF!</definedName>
    <definedName name="BExKR3ZAJRYXZB4M7XZPK0I7E55W" localSheetId="16" hidden="1">#REF!</definedName>
    <definedName name="BExKR3ZAJRYXZB4M7XZPK0I7E55W" hidden="1">#REF!</definedName>
    <definedName name="BExKR8RZSEHW184G0Z56B4EGNU72" localSheetId="19" hidden="1">#REF!</definedName>
    <definedName name="BExKR8RZSEHW184G0Z56B4EGNU72" localSheetId="27" hidden="1">#REF!</definedName>
    <definedName name="BExKR8RZSEHW184G0Z56B4EGNU72" localSheetId="18" hidden="1">#REF!</definedName>
    <definedName name="BExKR8RZSEHW184G0Z56B4EGNU72" localSheetId="30" hidden="1">#REF!</definedName>
    <definedName name="BExKR8RZSEHW184G0Z56B4EGNU72" localSheetId="4" hidden="1">#REF!</definedName>
    <definedName name="BExKR8RZSEHW184G0Z56B4EGNU72" localSheetId="14" hidden="1">#REF!</definedName>
    <definedName name="BExKR8RZSEHW184G0Z56B4EGNU72" localSheetId="6" hidden="1">#REF!</definedName>
    <definedName name="BExKR8RZSEHW184G0Z56B4EGNU72" localSheetId="7" hidden="1">#REF!</definedName>
    <definedName name="BExKR8RZSEHW184G0Z56B4EGNU72" localSheetId="8" hidden="1">#REF!</definedName>
    <definedName name="BExKR8RZSEHW184G0Z56B4EGNU72" localSheetId="9" hidden="1">#REF!</definedName>
    <definedName name="BExKR8RZSEHW184G0Z56B4EGNU72" localSheetId="10" hidden="1">#REF!</definedName>
    <definedName name="BExKR8RZSEHW184G0Z56B4EGNU72" localSheetId="11" hidden="1">#REF!</definedName>
    <definedName name="BExKR8RZSEHW184G0Z56B4EGNU72" localSheetId="12" hidden="1">#REF!</definedName>
    <definedName name="BExKR8RZSEHW184G0Z56B4EGNU72" localSheetId="13" hidden="1">#REF!</definedName>
    <definedName name="BExKR8RZSEHW184G0Z56B4EGNU72" localSheetId="17" hidden="1">#REF!</definedName>
    <definedName name="BExKR8RZSEHW184G0Z56B4EGNU72" localSheetId="16" hidden="1">#REF!</definedName>
    <definedName name="BExKR8RZSEHW184G0Z56B4EGNU72" hidden="1">#REF!</definedName>
    <definedName name="BExKRHM60KUPM7RGAAFRSKX4TMS5" localSheetId="19" hidden="1">#REF!</definedName>
    <definedName name="BExKRHM60KUPM7RGAAFRSKX4TMS5" localSheetId="27" hidden="1">#REF!</definedName>
    <definedName name="BExKRHM60KUPM7RGAAFRSKX4TMS5" localSheetId="18" hidden="1">#REF!</definedName>
    <definedName name="BExKRHM60KUPM7RGAAFRSKX4TMS5" localSheetId="30" hidden="1">#REF!</definedName>
    <definedName name="BExKRHM60KUPM7RGAAFRSKX4TMS5" localSheetId="4" hidden="1">#REF!</definedName>
    <definedName name="BExKRHM60KUPM7RGAAFRSKX4TMS5" localSheetId="14" hidden="1">#REF!</definedName>
    <definedName name="BExKRHM60KUPM7RGAAFRSKX4TMS5" localSheetId="6" hidden="1">#REF!</definedName>
    <definedName name="BExKRHM60KUPM7RGAAFRSKX4TMS5" localSheetId="7" hidden="1">#REF!</definedName>
    <definedName name="BExKRHM60KUPM7RGAAFRSKX4TMS5" localSheetId="8" hidden="1">#REF!</definedName>
    <definedName name="BExKRHM60KUPM7RGAAFRSKX4TMS5" localSheetId="9" hidden="1">#REF!</definedName>
    <definedName name="BExKRHM60KUPM7RGAAFRSKX4TMS5" localSheetId="10" hidden="1">#REF!</definedName>
    <definedName name="BExKRHM60KUPM7RGAAFRSKX4TMS5" localSheetId="11" hidden="1">#REF!</definedName>
    <definedName name="BExKRHM60KUPM7RGAAFRSKX4TMS5" localSheetId="12" hidden="1">#REF!</definedName>
    <definedName name="BExKRHM60KUPM7RGAAFRSKX4TMS5" localSheetId="13" hidden="1">#REF!</definedName>
    <definedName name="BExKRHM60KUPM7RGAAFRSKX4TMS5" localSheetId="17" hidden="1">#REF!</definedName>
    <definedName name="BExKRHM60KUPM7RGAAFRSKX4TMS5" localSheetId="16" hidden="1">#REF!</definedName>
    <definedName name="BExKRHM60KUPM7RGAAFRSKX4TMS5" hidden="1">#REF!</definedName>
    <definedName name="BExKRQB2LX164R610N3VXJPD3C1W" localSheetId="19" hidden="1">#REF!</definedName>
    <definedName name="BExKRQB2LX164R610N3VXJPD3C1W" localSheetId="27" hidden="1">#REF!</definedName>
    <definedName name="BExKRQB2LX164R610N3VXJPD3C1W" localSheetId="18" hidden="1">#REF!</definedName>
    <definedName name="BExKRQB2LX164R610N3VXJPD3C1W" localSheetId="30" hidden="1">#REF!</definedName>
    <definedName name="BExKRQB2LX164R610N3VXJPD3C1W" localSheetId="4" hidden="1">#REF!</definedName>
    <definedName name="BExKRQB2LX164R610N3VXJPD3C1W" localSheetId="14" hidden="1">#REF!</definedName>
    <definedName name="BExKRQB2LX164R610N3VXJPD3C1W" localSheetId="6" hidden="1">#REF!</definedName>
    <definedName name="BExKRQB2LX164R610N3VXJPD3C1W" localSheetId="7" hidden="1">#REF!</definedName>
    <definedName name="BExKRQB2LX164R610N3VXJPD3C1W" localSheetId="8" hidden="1">#REF!</definedName>
    <definedName name="BExKRQB2LX164R610N3VXJPD3C1W" localSheetId="9" hidden="1">#REF!</definedName>
    <definedName name="BExKRQB2LX164R610N3VXJPD3C1W" localSheetId="10" hidden="1">#REF!</definedName>
    <definedName name="BExKRQB2LX164R610N3VXJPD3C1W" localSheetId="11" hidden="1">#REF!</definedName>
    <definedName name="BExKRQB2LX164R610N3VXJPD3C1W" localSheetId="12" hidden="1">#REF!</definedName>
    <definedName name="BExKRQB2LX164R610N3VXJPD3C1W" localSheetId="13" hidden="1">#REF!</definedName>
    <definedName name="BExKRQB2LX164R610N3VXJPD3C1W" localSheetId="17" hidden="1">#REF!</definedName>
    <definedName name="BExKRQB2LX164R610N3VXJPD3C1W" localSheetId="16" hidden="1">#REF!</definedName>
    <definedName name="BExKRQB2LX164R610N3VXJPD3C1W" hidden="1">#REF!</definedName>
    <definedName name="BExKRVUSQ6PA7ZYQSTEQL3X7PB9P" localSheetId="19" hidden="1">#REF!</definedName>
    <definedName name="BExKRVUSQ6PA7ZYQSTEQL3X7PB9P" localSheetId="27" hidden="1">#REF!</definedName>
    <definedName name="BExKRVUSQ6PA7ZYQSTEQL3X7PB9P" localSheetId="18" hidden="1">#REF!</definedName>
    <definedName name="BExKRVUSQ6PA7ZYQSTEQL3X7PB9P" localSheetId="30" hidden="1">#REF!</definedName>
    <definedName name="BExKRVUSQ6PA7ZYQSTEQL3X7PB9P" localSheetId="4" hidden="1">#REF!</definedName>
    <definedName name="BExKRVUSQ6PA7ZYQSTEQL3X7PB9P" localSheetId="14" hidden="1">#REF!</definedName>
    <definedName name="BExKRVUSQ6PA7ZYQSTEQL3X7PB9P" localSheetId="6" hidden="1">#REF!</definedName>
    <definedName name="BExKRVUSQ6PA7ZYQSTEQL3X7PB9P" localSheetId="7" hidden="1">#REF!</definedName>
    <definedName name="BExKRVUSQ6PA7ZYQSTEQL3X7PB9P" localSheetId="8" hidden="1">#REF!</definedName>
    <definedName name="BExKRVUSQ6PA7ZYQSTEQL3X7PB9P" localSheetId="9" hidden="1">#REF!</definedName>
    <definedName name="BExKRVUSQ6PA7ZYQSTEQL3X7PB9P" localSheetId="10" hidden="1">#REF!</definedName>
    <definedName name="BExKRVUSQ6PA7ZYQSTEQL3X7PB9P" localSheetId="11" hidden="1">#REF!</definedName>
    <definedName name="BExKRVUSQ6PA7ZYQSTEQL3X7PB9P" localSheetId="12" hidden="1">#REF!</definedName>
    <definedName name="BExKRVUSQ6PA7ZYQSTEQL3X7PB9P" localSheetId="13" hidden="1">#REF!</definedName>
    <definedName name="BExKRVUSQ6PA7ZYQSTEQL3X7PB9P" localSheetId="17" hidden="1">#REF!</definedName>
    <definedName name="BExKRVUSQ6PA7ZYQSTEQL3X7PB9P" localSheetId="16" hidden="1">#REF!</definedName>
    <definedName name="BExKRVUSQ6PA7ZYQSTEQL3X7PB9P" hidden="1">#REF!</definedName>
    <definedName name="BExKRY3KZ7F7RB2KH8HXSQ85IEQO" localSheetId="19" hidden="1">#REF!</definedName>
    <definedName name="BExKRY3KZ7F7RB2KH8HXSQ85IEQO" localSheetId="27" hidden="1">#REF!</definedName>
    <definedName name="BExKRY3KZ7F7RB2KH8HXSQ85IEQO" localSheetId="18" hidden="1">#REF!</definedName>
    <definedName name="BExKRY3KZ7F7RB2KH8HXSQ85IEQO" localSheetId="30" hidden="1">#REF!</definedName>
    <definedName name="BExKRY3KZ7F7RB2KH8HXSQ85IEQO" localSheetId="4" hidden="1">#REF!</definedName>
    <definedName name="BExKRY3KZ7F7RB2KH8HXSQ85IEQO" localSheetId="14" hidden="1">#REF!</definedName>
    <definedName name="BExKRY3KZ7F7RB2KH8HXSQ85IEQO" localSheetId="6" hidden="1">#REF!</definedName>
    <definedName name="BExKRY3KZ7F7RB2KH8HXSQ85IEQO" localSheetId="7" hidden="1">#REF!</definedName>
    <definedName name="BExKRY3KZ7F7RB2KH8HXSQ85IEQO" localSheetId="8" hidden="1">#REF!</definedName>
    <definedName name="BExKRY3KZ7F7RB2KH8HXSQ85IEQO" localSheetId="9" hidden="1">#REF!</definedName>
    <definedName name="BExKRY3KZ7F7RB2KH8HXSQ85IEQO" localSheetId="10" hidden="1">#REF!</definedName>
    <definedName name="BExKRY3KZ7F7RB2KH8HXSQ85IEQO" localSheetId="11" hidden="1">#REF!</definedName>
    <definedName name="BExKRY3KZ7F7RB2KH8HXSQ85IEQO" localSheetId="12" hidden="1">#REF!</definedName>
    <definedName name="BExKRY3KZ7F7RB2KH8HXSQ85IEQO" localSheetId="13" hidden="1">#REF!</definedName>
    <definedName name="BExKRY3KZ7F7RB2KH8HXSQ85IEQO" localSheetId="17" hidden="1">#REF!</definedName>
    <definedName name="BExKRY3KZ7F7RB2KH8HXSQ85IEQO" localSheetId="16" hidden="1">#REF!</definedName>
    <definedName name="BExKRY3KZ7F7RB2KH8HXSQ85IEQO" hidden="1">#REF!</definedName>
    <definedName name="BExKS91CCVW1YKNE1EQ4MCE1E9JX" localSheetId="19" hidden="1">#REF!</definedName>
    <definedName name="BExKS91CCVW1YKNE1EQ4MCE1E9JX" localSheetId="27" hidden="1">#REF!</definedName>
    <definedName name="BExKS91CCVW1YKNE1EQ4MCE1E9JX" localSheetId="18" hidden="1">#REF!</definedName>
    <definedName name="BExKS91CCVW1YKNE1EQ4MCE1E9JX" localSheetId="30" hidden="1">#REF!</definedName>
    <definedName name="BExKS91CCVW1YKNE1EQ4MCE1E9JX" localSheetId="4" hidden="1">#REF!</definedName>
    <definedName name="BExKS91CCVW1YKNE1EQ4MCE1E9JX" localSheetId="14" hidden="1">#REF!</definedName>
    <definedName name="BExKS91CCVW1YKNE1EQ4MCE1E9JX" localSheetId="6" hidden="1">#REF!</definedName>
    <definedName name="BExKS91CCVW1YKNE1EQ4MCE1E9JX" localSheetId="7" hidden="1">#REF!</definedName>
    <definedName name="BExKS91CCVW1YKNE1EQ4MCE1E9JX" localSheetId="8" hidden="1">#REF!</definedName>
    <definedName name="BExKS91CCVW1YKNE1EQ4MCE1E9JX" localSheetId="9" hidden="1">#REF!</definedName>
    <definedName name="BExKS91CCVW1YKNE1EQ4MCE1E9JX" localSheetId="10" hidden="1">#REF!</definedName>
    <definedName name="BExKS91CCVW1YKNE1EQ4MCE1E9JX" localSheetId="11" hidden="1">#REF!</definedName>
    <definedName name="BExKS91CCVW1YKNE1EQ4MCE1E9JX" localSheetId="12" hidden="1">#REF!</definedName>
    <definedName name="BExKS91CCVW1YKNE1EQ4MCE1E9JX" localSheetId="13" hidden="1">#REF!</definedName>
    <definedName name="BExKS91CCVW1YKNE1EQ4MCE1E9JX" localSheetId="17" hidden="1">#REF!</definedName>
    <definedName name="BExKS91CCVW1YKNE1EQ4MCE1E9JX" localSheetId="16" hidden="1">#REF!</definedName>
    <definedName name="BExKS91CCVW1YKNE1EQ4MCE1E9JX" hidden="1">#REF!</definedName>
    <definedName name="BExKSA37DZTCK6H13HPIKR0ZFVL8" localSheetId="19" hidden="1">#REF!</definedName>
    <definedName name="BExKSA37DZTCK6H13HPIKR0ZFVL8" localSheetId="27" hidden="1">#REF!</definedName>
    <definedName name="BExKSA37DZTCK6H13HPIKR0ZFVL8" localSheetId="18" hidden="1">#REF!</definedName>
    <definedName name="BExKSA37DZTCK6H13HPIKR0ZFVL8" localSheetId="30" hidden="1">#REF!</definedName>
    <definedName name="BExKSA37DZTCK6H13HPIKR0ZFVL8" localSheetId="4" hidden="1">#REF!</definedName>
    <definedName name="BExKSA37DZTCK6H13HPIKR0ZFVL8" localSheetId="14" hidden="1">#REF!</definedName>
    <definedName name="BExKSA37DZTCK6H13HPIKR0ZFVL8" localSheetId="6" hidden="1">#REF!</definedName>
    <definedName name="BExKSA37DZTCK6H13HPIKR0ZFVL8" localSheetId="7" hidden="1">#REF!</definedName>
    <definedName name="BExKSA37DZTCK6H13HPIKR0ZFVL8" localSheetId="8" hidden="1">#REF!</definedName>
    <definedName name="BExKSA37DZTCK6H13HPIKR0ZFVL8" localSheetId="9" hidden="1">#REF!</definedName>
    <definedName name="BExKSA37DZTCK6H13HPIKR0ZFVL8" localSheetId="10" hidden="1">#REF!</definedName>
    <definedName name="BExKSA37DZTCK6H13HPIKR0ZFVL8" localSheetId="11" hidden="1">#REF!</definedName>
    <definedName name="BExKSA37DZTCK6H13HPIKR0ZFVL8" localSheetId="12" hidden="1">#REF!</definedName>
    <definedName name="BExKSA37DZTCK6H13HPIKR0ZFVL8" localSheetId="13" hidden="1">#REF!</definedName>
    <definedName name="BExKSA37DZTCK6H13HPIKR0ZFVL8" localSheetId="17" hidden="1">#REF!</definedName>
    <definedName name="BExKSA37DZTCK6H13HPIKR0ZFVL8" localSheetId="16" hidden="1">#REF!</definedName>
    <definedName name="BExKSA37DZTCK6H13HPIKR0ZFVL8" hidden="1">#REF!</definedName>
    <definedName name="BExKSB51O073JLM4PEU353GBBSMI" localSheetId="19" hidden="1">#REF!</definedName>
    <definedName name="BExKSB51O073JLM4PEU353GBBSMI" localSheetId="27" hidden="1">#REF!</definedName>
    <definedName name="BExKSB51O073JLM4PEU353GBBSMI" localSheetId="18" hidden="1">#REF!</definedName>
    <definedName name="BExKSB51O073JLM4PEU353GBBSMI" localSheetId="30" hidden="1">#REF!</definedName>
    <definedName name="BExKSB51O073JLM4PEU353GBBSMI" localSheetId="4" hidden="1">#REF!</definedName>
    <definedName name="BExKSB51O073JLM4PEU353GBBSMI" localSheetId="14" hidden="1">#REF!</definedName>
    <definedName name="BExKSB51O073JLM4PEU353GBBSMI" localSheetId="6" hidden="1">#REF!</definedName>
    <definedName name="BExKSB51O073JLM4PEU353GBBSMI" localSheetId="7" hidden="1">#REF!</definedName>
    <definedName name="BExKSB51O073JLM4PEU353GBBSMI" localSheetId="8" hidden="1">#REF!</definedName>
    <definedName name="BExKSB51O073JLM4PEU353GBBSMI" localSheetId="9" hidden="1">#REF!</definedName>
    <definedName name="BExKSB51O073JLM4PEU353GBBSMI" localSheetId="10" hidden="1">#REF!</definedName>
    <definedName name="BExKSB51O073JLM4PEU353GBBSMI" localSheetId="11" hidden="1">#REF!</definedName>
    <definedName name="BExKSB51O073JLM4PEU353GBBSMI" localSheetId="12" hidden="1">#REF!</definedName>
    <definedName name="BExKSB51O073JLM4PEU353GBBSMI" localSheetId="13" hidden="1">#REF!</definedName>
    <definedName name="BExKSB51O073JLM4PEU353GBBSMI" localSheetId="17" hidden="1">#REF!</definedName>
    <definedName name="BExKSB51O073JLM4PEU353GBBSMI" localSheetId="16" hidden="1">#REF!</definedName>
    <definedName name="BExKSB51O073JLM4PEU353GBBSMI" hidden="1">#REF!</definedName>
    <definedName name="BExKSC1EDUXA6RM44LZV6HMMHKLX" localSheetId="19" hidden="1">#REF!</definedName>
    <definedName name="BExKSC1EDUXA6RM44LZV6HMMHKLX" localSheetId="27" hidden="1">#REF!</definedName>
    <definedName name="BExKSC1EDUXA6RM44LZV6HMMHKLX" localSheetId="18" hidden="1">#REF!</definedName>
    <definedName name="BExKSC1EDUXA6RM44LZV6HMMHKLX" localSheetId="30" hidden="1">#REF!</definedName>
    <definedName name="BExKSC1EDUXA6RM44LZV6HMMHKLX" localSheetId="4" hidden="1">#REF!</definedName>
    <definedName name="BExKSC1EDUXA6RM44LZV6HMMHKLX" localSheetId="14" hidden="1">#REF!</definedName>
    <definedName name="BExKSC1EDUXA6RM44LZV6HMMHKLX" localSheetId="6" hidden="1">#REF!</definedName>
    <definedName name="BExKSC1EDUXA6RM44LZV6HMMHKLX" localSheetId="7" hidden="1">#REF!</definedName>
    <definedName name="BExKSC1EDUXA6RM44LZV6HMMHKLX" localSheetId="8" hidden="1">#REF!</definedName>
    <definedName name="BExKSC1EDUXA6RM44LZV6HMMHKLX" localSheetId="9" hidden="1">#REF!</definedName>
    <definedName name="BExKSC1EDUXA6RM44LZV6HMMHKLX" localSheetId="10" hidden="1">#REF!</definedName>
    <definedName name="BExKSC1EDUXA6RM44LZV6HMMHKLX" localSheetId="11" hidden="1">#REF!</definedName>
    <definedName name="BExKSC1EDUXA6RM44LZV6HMMHKLX" localSheetId="12" hidden="1">#REF!</definedName>
    <definedName name="BExKSC1EDUXA6RM44LZV6HMMHKLX" localSheetId="13" hidden="1">#REF!</definedName>
    <definedName name="BExKSC1EDUXA6RM44LZV6HMMHKLX" localSheetId="17" hidden="1">#REF!</definedName>
    <definedName name="BExKSC1EDUXA6RM44LZV6HMMHKLX" localSheetId="16" hidden="1">#REF!</definedName>
    <definedName name="BExKSC1EDUXA6RM44LZV6HMMHKLX" hidden="1">#REF!</definedName>
    <definedName name="BExKSFMOMSZYDE0WNC94F40S6636" localSheetId="19" hidden="1">#REF!</definedName>
    <definedName name="BExKSFMOMSZYDE0WNC94F40S6636" localSheetId="27" hidden="1">#REF!</definedName>
    <definedName name="BExKSFMOMSZYDE0WNC94F40S6636" localSheetId="18" hidden="1">#REF!</definedName>
    <definedName name="BExKSFMOMSZYDE0WNC94F40S6636" localSheetId="30" hidden="1">#REF!</definedName>
    <definedName name="BExKSFMOMSZYDE0WNC94F40S6636" localSheetId="4" hidden="1">#REF!</definedName>
    <definedName name="BExKSFMOMSZYDE0WNC94F40S6636" localSheetId="14" hidden="1">#REF!</definedName>
    <definedName name="BExKSFMOMSZYDE0WNC94F40S6636" localSheetId="6" hidden="1">#REF!</definedName>
    <definedName name="BExKSFMOMSZYDE0WNC94F40S6636" localSheetId="7" hidden="1">#REF!</definedName>
    <definedName name="BExKSFMOMSZYDE0WNC94F40S6636" localSheetId="8" hidden="1">#REF!</definedName>
    <definedName name="BExKSFMOMSZYDE0WNC94F40S6636" localSheetId="9" hidden="1">#REF!</definedName>
    <definedName name="BExKSFMOMSZYDE0WNC94F40S6636" localSheetId="10" hidden="1">#REF!</definedName>
    <definedName name="BExKSFMOMSZYDE0WNC94F40S6636" localSheetId="11" hidden="1">#REF!</definedName>
    <definedName name="BExKSFMOMSZYDE0WNC94F40S6636" localSheetId="12" hidden="1">#REF!</definedName>
    <definedName name="BExKSFMOMSZYDE0WNC94F40S6636" localSheetId="13" hidden="1">#REF!</definedName>
    <definedName name="BExKSFMOMSZYDE0WNC94F40S6636" localSheetId="17" hidden="1">#REF!</definedName>
    <definedName name="BExKSFMOMSZYDE0WNC94F40S6636" localSheetId="16" hidden="1">#REF!</definedName>
    <definedName name="BExKSFMOMSZYDE0WNC94F40S6636" hidden="1">#REF!</definedName>
    <definedName name="BExKSHQ9K79S8KYUWIV5M5LAHHF1" localSheetId="19" hidden="1">#REF!</definedName>
    <definedName name="BExKSHQ9K79S8KYUWIV5M5LAHHF1" localSheetId="27" hidden="1">#REF!</definedName>
    <definedName name="BExKSHQ9K79S8KYUWIV5M5LAHHF1" localSheetId="18" hidden="1">#REF!</definedName>
    <definedName name="BExKSHQ9K79S8KYUWIV5M5LAHHF1" localSheetId="30" hidden="1">#REF!</definedName>
    <definedName name="BExKSHQ9K79S8KYUWIV5M5LAHHF1" localSheetId="4" hidden="1">#REF!</definedName>
    <definedName name="BExKSHQ9K79S8KYUWIV5M5LAHHF1" localSheetId="14" hidden="1">#REF!</definedName>
    <definedName name="BExKSHQ9K79S8KYUWIV5M5LAHHF1" localSheetId="6" hidden="1">#REF!</definedName>
    <definedName name="BExKSHQ9K79S8KYUWIV5M5LAHHF1" localSheetId="7" hidden="1">#REF!</definedName>
    <definedName name="BExKSHQ9K79S8KYUWIV5M5LAHHF1" localSheetId="8" hidden="1">#REF!</definedName>
    <definedName name="BExKSHQ9K79S8KYUWIV5M5LAHHF1" localSheetId="9" hidden="1">#REF!</definedName>
    <definedName name="BExKSHQ9K79S8KYUWIV5M5LAHHF1" localSheetId="10" hidden="1">#REF!</definedName>
    <definedName name="BExKSHQ9K79S8KYUWIV5M5LAHHF1" localSheetId="11" hidden="1">#REF!</definedName>
    <definedName name="BExKSHQ9K79S8KYUWIV5M5LAHHF1" localSheetId="12" hidden="1">#REF!</definedName>
    <definedName name="BExKSHQ9K79S8KYUWIV5M5LAHHF1" localSheetId="13" hidden="1">#REF!</definedName>
    <definedName name="BExKSHQ9K79S8KYUWIV5M5LAHHF1" localSheetId="17" hidden="1">#REF!</definedName>
    <definedName name="BExKSHQ9K79S8KYUWIV5M5LAHHF1" localSheetId="16" hidden="1">#REF!</definedName>
    <definedName name="BExKSHQ9K79S8KYUWIV5M5LAHHF1" hidden="1">#REF!</definedName>
    <definedName name="BExKSJTWG9L3FCX8FLK4EMUJMF27" localSheetId="19" hidden="1">#REF!</definedName>
    <definedName name="BExKSJTWG9L3FCX8FLK4EMUJMF27" localSheetId="27" hidden="1">#REF!</definedName>
    <definedName name="BExKSJTWG9L3FCX8FLK4EMUJMF27" localSheetId="18" hidden="1">#REF!</definedName>
    <definedName name="BExKSJTWG9L3FCX8FLK4EMUJMF27" localSheetId="30" hidden="1">#REF!</definedName>
    <definedName name="BExKSJTWG9L3FCX8FLK4EMUJMF27" localSheetId="4" hidden="1">#REF!</definedName>
    <definedName name="BExKSJTWG9L3FCX8FLK4EMUJMF27" localSheetId="14" hidden="1">#REF!</definedName>
    <definedName name="BExKSJTWG9L3FCX8FLK4EMUJMF27" localSheetId="6" hidden="1">#REF!</definedName>
    <definedName name="BExKSJTWG9L3FCX8FLK4EMUJMF27" localSheetId="7" hidden="1">#REF!</definedName>
    <definedName name="BExKSJTWG9L3FCX8FLK4EMUJMF27" localSheetId="8" hidden="1">#REF!</definedName>
    <definedName name="BExKSJTWG9L3FCX8FLK4EMUJMF27" localSheetId="9" hidden="1">#REF!</definedName>
    <definedName name="BExKSJTWG9L3FCX8FLK4EMUJMF27" localSheetId="10" hidden="1">#REF!</definedName>
    <definedName name="BExKSJTWG9L3FCX8FLK4EMUJMF27" localSheetId="11" hidden="1">#REF!</definedName>
    <definedName name="BExKSJTWG9L3FCX8FLK4EMUJMF27" localSheetId="12" hidden="1">#REF!</definedName>
    <definedName name="BExKSJTWG9L3FCX8FLK4EMUJMF27" localSheetId="13" hidden="1">#REF!</definedName>
    <definedName name="BExKSJTWG9L3FCX8FLK4EMUJMF27" localSheetId="17" hidden="1">#REF!</definedName>
    <definedName name="BExKSJTWG9L3FCX8FLK4EMUJMF27" localSheetId="16" hidden="1">#REF!</definedName>
    <definedName name="BExKSJTWG9L3FCX8FLK4EMUJMF27" hidden="1">#REF!</definedName>
    <definedName name="BExKSU0MKNAVZYYPKCYTZDWQX4R8" localSheetId="19" hidden="1">#REF!</definedName>
    <definedName name="BExKSU0MKNAVZYYPKCYTZDWQX4R8" localSheetId="27" hidden="1">#REF!</definedName>
    <definedName name="BExKSU0MKNAVZYYPKCYTZDWQX4R8" localSheetId="18" hidden="1">#REF!</definedName>
    <definedName name="BExKSU0MKNAVZYYPKCYTZDWQX4R8" localSheetId="30" hidden="1">#REF!</definedName>
    <definedName name="BExKSU0MKNAVZYYPKCYTZDWQX4R8" localSheetId="4" hidden="1">#REF!</definedName>
    <definedName name="BExKSU0MKNAVZYYPKCYTZDWQX4R8" localSheetId="14" hidden="1">#REF!</definedName>
    <definedName name="BExKSU0MKNAVZYYPKCYTZDWQX4R8" localSheetId="6" hidden="1">#REF!</definedName>
    <definedName name="BExKSU0MKNAVZYYPKCYTZDWQX4R8" localSheetId="7" hidden="1">#REF!</definedName>
    <definedName name="BExKSU0MKNAVZYYPKCYTZDWQX4R8" localSheetId="8" hidden="1">#REF!</definedName>
    <definedName name="BExKSU0MKNAVZYYPKCYTZDWQX4R8" localSheetId="9" hidden="1">#REF!</definedName>
    <definedName name="BExKSU0MKNAVZYYPKCYTZDWQX4R8" localSheetId="10" hidden="1">#REF!</definedName>
    <definedName name="BExKSU0MKNAVZYYPKCYTZDWQX4R8" localSheetId="11" hidden="1">#REF!</definedName>
    <definedName name="BExKSU0MKNAVZYYPKCYTZDWQX4R8" localSheetId="12" hidden="1">#REF!</definedName>
    <definedName name="BExKSU0MKNAVZYYPKCYTZDWQX4R8" localSheetId="13" hidden="1">#REF!</definedName>
    <definedName name="BExKSU0MKNAVZYYPKCYTZDWQX4R8" localSheetId="17" hidden="1">#REF!</definedName>
    <definedName name="BExKSU0MKNAVZYYPKCYTZDWQX4R8" localSheetId="16" hidden="1">#REF!</definedName>
    <definedName name="BExKSU0MKNAVZYYPKCYTZDWQX4R8" hidden="1">#REF!</definedName>
    <definedName name="BExKSX60G1MUS689FXIGYP2F7C62" localSheetId="19" hidden="1">#REF!</definedName>
    <definedName name="BExKSX60G1MUS689FXIGYP2F7C62" localSheetId="27" hidden="1">#REF!</definedName>
    <definedName name="BExKSX60G1MUS689FXIGYP2F7C62" localSheetId="18" hidden="1">#REF!</definedName>
    <definedName name="BExKSX60G1MUS689FXIGYP2F7C62" localSheetId="30" hidden="1">#REF!</definedName>
    <definedName name="BExKSX60G1MUS689FXIGYP2F7C62" localSheetId="4" hidden="1">#REF!</definedName>
    <definedName name="BExKSX60G1MUS689FXIGYP2F7C62" localSheetId="14" hidden="1">#REF!</definedName>
    <definedName name="BExKSX60G1MUS689FXIGYP2F7C62" localSheetId="6" hidden="1">#REF!</definedName>
    <definedName name="BExKSX60G1MUS689FXIGYP2F7C62" localSheetId="7" hidden="1">#REF!</definedName>
    <definedName name="BExKSX60G1MUS689FXIGYP2F7C62" localSheetId="8" hidden="1">#REF!</definedName>
    <definedName name="BExKSX60G1MUS689FXIGYP2F7C62" localSheetId="9" hidden="1">#REF!</definedName>
    <definedName name="BExKSX60G1MUS689FXIGYP2F7C62" localSheetId="10" hidden="1">#REF!</definedName>
    <definedName name="BExKSX60G1MUS689FXIGYP2F7C62" localSheetId="11" hidden="1">#REF!</definedName>
    <definedName name="BExKSX60G1MUS689FXIGYP2F7C62" localSheetId="12" hidden="1">#REF!</definedName>
    <definedName name="BExKSX60G1MUS689FXIGYP2F7C62" localSheetId="13" hidden="1">#REF!</definedName>
    <definedName name="BExKSX60G1MUS689FXIGYP2F7C62" localSheetId="17" hidden="1">#REF!</definedName>
    <definedName name="BExKSX60G1MUS689FXIGYP2F7C62" localSheetId="16" hidden="1">#REF!</definedName>
    <definedName name="BExKSX60G1MUS689FXIGYP2F7C62" hidden="1">#REF!</definedName>
    <definedName name="BExKT2UZ7Y2VWF5NQE18SJRLD2RN" localSheetId="19" hidden="1">#REF!</definedName>
    <definedName name="BExKT2UZ7Y2VWF5NQE18SJRLD2RN" localSheetId="27" hidden="1">#REF!</definedName>
    <definedName name="BExKT2UZ7Y2VWF5NQE18SJRLD2RN" localSheetId="18" hidden="1">#REF!</definedName>
    <definedName name="BExKT2UZ7Y2VWF5NQE18SJRLD2RN" localSheetId="30" hidden="1">#REF!</definedName>
    <definedName name="BExKT2UZ7Y2VWF5NQE18SJRLD2RN" localSheetId="4" hidden="1">#REF!</definedName>
    <definedName name="BExKT2UZ7Y2VWF5NQE18SJRLD2RN" localSheetId="14" hidden="1">#REF!</definedName>
    <definedName name="BExKT2UZ7Y2VWF5NQE18SJRLD2RN" localSheetId="6" hidden="1">#REF!</definedName>
    <definedName name="BExKT2UZ7Y2VWF5NQE18SJRLD2RN" localSheetId="7" hidden="1">#REF!</definedName>
    <definedName name="BExKT2UZ7Y2VWF5NQE18SJRLD2RN" localSheetId="8" hidden="1">#REF!</definedName>
    <definedName name="BExKT2UZ7Y2VWF5NQE18SJRLD2RN" localSheetId="9" hidden="1">#REF!</definedName>
    <definedName name="BExKT2UZ7Y2VWF5NQE18SJRLD2RN" localSheetId="10" hidden="1">#REF!</definedName>
    <definedName name="BExKT2UZ7Y2VWF5NQE18SJRLD2RN" localSheetId="11" hidden="1">#REF!</definedName>
    <definedName name="BExKT2UZ7Y2VWF5NQE18SJRLD2RN" localSheetId="12" hidden="1">#REF!</definedName>
    <definedName name="BExKT2UZ7Y2VWF5NQE18SJRLD2RN" localSheetId="13" hidden="1">#REF!</definedName>
    <definedName name="BExKT2UZ7Y2VWF5NQE18SJRLD2RN" localSheetId="17" hidden="1">#REF!</definedName>
    <definedName name="BExKT2UZ7Y2VWF5NQE18SJRLD2RN" localSheetId="16" hidden="1">#REF!</definedName>
    <definedName name="BExKT2UZ7Y2VWF5NQE18SJRLD2RN" hidden="1">#REF!</definedName>
    <definedName name="BExKT3GJFNGAM09H5F615E36A38C" localSheetId="19" hidden="1">#REF!</definedName>
    <definedName name="BExKT3GJFNGAM09H5F615E36A38C" localSheetId="27" hidden="1">#REF!</definedName>
    <definedName name="BExKT3GJFNGAM09H5F615E36A38C" localSheetId="18" hidden="1">#REF!</definedName>
    <definedName name="BExKT3GJFNGAM09H5F615E36A38C" localSheetId="30" hidden="1">#REF!</definedName>
    <definedName name="BExKT3GJFNGAM09H5F615E36A38C" localSheetId="4" hidden="1">#REF!</definedName>
    <definedName name="BExKT3GJFNGAM09H5F615E36A38C" localSheetId="14" hidden="1">#REF!</definedName>
    <definedName name="BExKT3GJFNGAM09H5F615E36A38C" localSheetId="6" hidden="1">#REF!</definedName>
    <definedName name="BExKT3GJFNGAM09H5F615E36A38C" localSheetId="7" hidden="1">#REF!</definedName>
    <definedName name="BExKT3GJFNGAM09H5F615E36A38C" localSheetId="8" hidden="1">#REF!</definedName>
    <definedName name="BExKT3GJFNGAM09H5F615E36A38C" localSheetId="9" hidden="1">#REF!</definedName>
    <definedName name="BExKT3GJFNGAM09H5F615E36A38C" localSheetId="10" hidden="1">#REF!</definedName>
    <definedName name="BExKT3GJFNGAM09H5F615E36A38C" localSheetId="11" hidden="1">#REF!</definedName>
    <definedName name="BExKT3GJFNGAM09H5F615E36A38C" localSheetId="12" hidden="1">#REF!</definedName>
    <definedName name="BExKT3GJFNGAM09H5F615E36A38C" localSheetId="13" hidden="1">#REF!</definedName>
    <definedName name="BExKT3GJFNGAM09H5F615E36A38C" localSheetId="17" hidden="1">#REF!</definedName>
    <definedName name="BExKT3GJFNGAM09H5F615E36A38C" localSheetId="16" hidden="1">#REF!</definedName>
    <definedName name="BExKT3GJFNGAM09H5F615E36A38C" hidden="1">#REF!</definedName>
    <definedName name="BExKTD1UM9PTLYETG1RM502XDNC0" localSheetId="19" hidden="1">#REF!</definedName>
    <definedName name="BExKTD1UM9PTLYETG1RM502XDNC0" localSheetId="27" hidden="1">#REF!</definedName>
    <definedName name="BExKTD1UM9PTLYETG1RM502XDNC0" localSheetId="18" hidden="1">#REF!</definedName>
    <definedName name="BExKTD1UM9PTLYETG1RM502XDNC0" localSheetId="30" hidden="1">#REF!</definedName>
    <definedName name="BExKTD1UM9PTLYETG1RM502XDNC0" localSheetId="4" hidden="1">#REF!</definedName>
    <definedName name="BExKTD1UM9PTLYETG1RM502XDNC0" localSheetId="14" hidden="1">#REF!</definedName>
    <definedName name="BExKTD1UM9PTLYETG1RM502XDNC0" localSheetId="6" hidden="1">#REF!</definedName>
    <definedName name="BExKTD1UM9PTLYETG1RM502XDNC0" localSheetId="7" hidden="1">#REF!</definedName>
    <definedName name="BExKTD1UM9PTLYETG1RM502XDNC0" localSheetId="8" hidden="1">#REF!</definedName>
    <definedName name="BExKTD1UM9PTLYETG1RM502XDNC0" localSheetId="9" hidden="1">#REF!</definedName>
    <definedName name="BExKTD1UM9PTLYETG1RM502XDNC0" localSheetId="10" hidden="1">#REF!</definedName>
    <definedName name="BExKTD1UM9PTLYETG1RM502XDNC0" localSheetId="11" hidden="1">#REF!</definedName>
    <definedName name="BExKTD1UM9PTLYETG1RM502XDNC0" localSheetId="12" hidden="1">#REF!</definedName>
    <definedName name="BExKTD1UM9PTLYETG1RM502XDNC0" localSheetId="13" hidden="1">#REF!</definedName>
    <definedName name="BExKTD1UM9PTLYETG1RM502XDNC0" localSheetId="17" hidden="1">#REF!</definedName>
    <definedName name="BExKTD1UM9PTLYETG1RM502XDNC0" localSheetId="16" hidden="1">#REF!</definedName>
    <definedName name="BExKTD1UM9PTLYETG1RM502XDNC0" hidden="1">#REF!</definedName>
    <definedName name="BExKTJN26AY45CE6JUAX3OIL48F7" localSheetId="19" hidden="1">#REF!</definedName>
    <definedName name="BExKTJN26AY45CE6JUAX3OIL48F7" localSheetId="27" hidden="1">#REF!</definedName>
    <definedName name="BExKTJN26AY45CE6JUAX3OIL48F7" localSheetId="18" hidden="1">#REF!</definedName>
    <definedName name="BExKTJN26AY45CE6JUAX3OIL48F7" localSheetId="30" hidden="1">#REF!</definedName>
    <definedName name="BExKTJN26AY45CE6JUAX3OIL48F7" localSheetId="4" hidden="1">#REF!</definedName>
    <definedName name="BExKTJN26AY45CE6JUAX3OIL48F7" localSheetId="14" hidden="1">#REF!</definedName>
    <definedName name="BExKTJN26AY45CE6JUAX3OIL48F7" localSheetId="6" hidden="1">#REF!</definedName>
    <definedName name="BExKTJN26AY45CE6JUAX3OIL48F7" localSheetId="7" hidden="1">#REF!</definedName>
    <definedName name="BExKTJN26AY45CE6JUAX3OIL48F7" localSheetId="8" hidden="1">#REF!</definedName>
    <definedName name="BExKTJN26AY45CE6JUAX3OIL48F7" localSheetId="9" hidden="1">#REF!</definedName>
    <definedName name="BExKTJN26AY45CE6JUAX3OIL48F7" localSheetId="10" hidden="1">#REF!</definedName>
    <definedName name="BExKTJN26AY45CE6JUAX3OIL48F7" localSheetId="11" hidden="1">#REF!</definedName>
    <definedName name="BExKTJN26AY45CE6JUAX3OIL48F7" localSheetId="12" hidden="1">#REF!</definedName>
    <definedName name="BExKTJN26AY45CE6JUAX3OIL48F7" localSheetId="13" hidden="1">#REF!</definedName>
    <definedName name="BExKTJN26AY45CE6JUAX3OIL48F7" localSheetId="17" hidden="1">#REF!</definedName>
    <definedName name="BExKTJN26AY45CE6JUAX3OIL48F7" localSheetId="16" hidden="1">#REF!</definedName>
    <definedName name="BExKTJN26AY45CE6JUAX3OIL48F7" hidden="1">#REF!</definedName>
    <definedName name="BExKTQZGN8GI3XGSEXMPCCA3S19H" localSheetId="19" hidden="1">#REF!</definedName>
    <definedName name="BExKTQZGN8GI3XGSEXMPCCA3S19H" localSheetId="27" hidden="1">#REF!</definedName>
    <definedName name="BExKTQZGN8GI3XGSEXMPCCA3S19H" localSheetId="18" hidden="1">#REF!</definedName>
    <definedName name="BExKTQZGN8GI3XGSEXMPCCA3S19H" localSheetId="30" hidden="1">#REF!</definedName>
    <definedName name="BExKTQZGN8GI3XGSEXMPCCA3S19H" localSheetId="4" hidden="1">#REF!</definedName>
    <definedName name="BExKTQZGN8GI3XGSEXMPCCA3S19H" localSheetId="14" hidden="1">#REF!</definedName>
    <definedName name="BExKTQZGN8GI3XGSEXMPCCA3S19H" localSheetId="6" hidden="1">#REF!</definedName>
    <definedName name="BExKTQZGN8GI3XGSEXMPCCA3S19H" localSheetId="7" hidden="1">#REF!</definedName>
    <definedName name="BExKTQZGN8GI3XGSEXMPCCA3S19H" localSheetId="8" hidden="1">#REF!</definedName>
    <definedName name="BExKTQZGN8GI3XGSEXMPCCA3S19H" localSheetId="9" hidden="1">#REF!</definedName>
    <definedName name="BExKTQZGN8GI3XGSEXMPCCA3S19H" localSheetId="10" hidden="1">#REF!</definedName>
    <definedName name="BExKTQZGN8GI3XGSEXMPCCA3S19H" localSheetId="11" hidden="1">#REF!</definedName>
    <definedName name="BExKTQZGN8GI3XGSEXMPCCA3S19H" localSheetId="12" hidden="1">#REF!</definedName>
    <definedName name="BExKTQZGN8GI3XGSEXMPCCA3S19H" localSheetId="13" hidden="1">#REF!</definedName>
    <definedName name="BExKTQZGN8GI3XGSEXMPCCA3S19H" localSheetId="17" hidden="1">#REF!</definedName>
    <definedName name="BExKTQZGN8GI3XGSEXMPCCA3S19H" localSheetId="16" hidden="1">#REF!</definedName>
    <definedName name="BExKTQZGN8GI3XGSEXMPCCA3S19H" hidden="1">#REF!</definedName>
    <definedName name="BExKTUKYYU0F6TUW1RXV24LRAZFE" localSheetId="19" hidden="1">#REF!</definedName>
    <definedName name="BExKTUKYYU0F6TUW1RXV24LRAZFE" localSheetId="27" hidden="1">#REF!</definedName>
    <definedName name="BExKTUKYYU0F6TUW1RXV24LRAZFE" localSheetId="18" hidden="1">#REF!</definedName>
    <definedName name="BExKTUKYYU0F6TUW1RXV24LRAZFE" localSheetId="30" hidden="1">#REF!</definedName>
    <definedName name="BExKTUKYYU0F6TUW1RXV24LRAZFE" localSheetId="4" hidden="1">#REF!</definedName>
    <definedName name="BExKTUKYYU0F6TUW1RXV24LRAZFE" localSheetId="14" hidden="1">#REF!</definedName>
    <definedName name="BExKTUKYYU0F6TUW1RXV24LRAZFE" localSheetId="6" hidden="1">#REF!</definedName>
    <definedName name="BExKTUKYYU0F6TUW1RXV24LRAZFE" localSheetId="7" hidden="1">#REF!</definedName>
    <definedName name="BExKTUKYYU0F6TUW1RXV24LRAZFE" localSheetId="8" hidden="1">#REF!</definedName>
    <definedName name="BExKTUKYYU0F6TUW1RXV24LRAZFE" localSheetId="9" hidden="1">#REF!</definedName>
    <definedName name="BExKTUKYYU0F6TUW1RXV24LRAZFE" localSheetId="10" hidden="1">#REF!</definedName>
    <definedName name="BExKTUKYYU0F6TUW1RXV24LRAZFE" localSheetId="11" hidden="1">#REF!</definedName>
    <definedName name="BExKTUKYYU0F6TUW1RXV24LRAZFE" localSheetId="12" hidden="1">#REF!</definedName>
    <definedName name="BExKTUKYYU0F6TUW1RXV24LRAZFE" localSheetId="13" hidden="1">#REF!</definedName>
    <definedName name="BExKTUKYYU0F6TUW1RXV24LRAZFE" localSheetId="17" hidden="1">#REF!</definedName>
    <definedName name="BExKTUKYYU0F6TUW1RXV24LRAZFE" localSheetId="16" hidden="1">#REF!</definedName>
    <definedName name="BExKTUKYYU0F6TUW1RXV24LRAZFE" hidden="1">#REF!</definedName>
    <definedName name="BExKU3FBLHQBIUTN6XEZW5GC9OG1" localSheetId="19" hidden="1">#REF!</definedName>
    <definedName name="BExKU3FBLHQBIUTN6XEZW5GC9OG1" localSheetId="27" hidden="1">#REF!</definedName>
    <definedName name="BExKU3FBLHQBIUTN6XEZW5GC9OG1" localSheetId="18" hidden="1">#REF!</definedName>
    <definedName name="BExKU3FBLHQBIUTN6XEZW5GC9OG1" localSheetId="30" hidden="1">#REF!</definedName>
    <definedName name="BExKU3FBLHQBIUTN6XEZW5GC9OG1" localSheetId="4" hidden="1">#REF!</definedName>
    <definedName name="BExKU3FBLHQBIUTN6XEZW5GC9OG1" localSheetId="14" hidden="1">#REF!</definedName>
    <definedName name="BExKU3FBLHQBIUTN6XEZW5GC9OG1" localSheetId="6" hidden="1">#REF!</definedName>
    <definedName name="BExKU3FBLHQBIUTN6XEZW5GC9OG1" localSheetId="7" hidden="1">#REF!</definedName>
    <definedName name="BExKU3FBLHQBIUTN6XEZW5GC9OG1" localSheetId="8" hidden="1">#REF!</definedName>
    <definedName name="BExKU3FBLHQBIUTN6XEZW5GC9OG1" localSheetId="9" hidden="1">#REF!</definedName>
    <definedName name="BExKU3FBLHQBIUTN6XEZW5GC9OG1" localSheetId="10" hidden="1">#REF!</definedName>
    <definedName name="BExKU3FBLHQBIUTN6XEZW5GC9OG1" localSheetId="11" hidden="1">#REF!</definedName>
    <definedName name="BExKU3FBLHQBIUTN6XEZW5GC9OG1" localSheetId="12" hidden="1">#REF!</definedName>
    <definedName name="BExKU3FBLHQBIUTN6XEZW5GC9OG1" localSheetId="13" hidden="1">#REF!</definedName>
    <definedName name="BExKU3FBLHQBIUTN6XEZW5GC9OG1" localSheetId="17" hidden="1">#REF!</definedName>
    <definedName name="BExKU3FBLHQBIUTN6XEZW5GC9OG1" localSheetId="16" hidden="1">#REF!</definedName>
    <definedName name="BExKU3FBLHQBIUTN6XEZW5GC9OG1" hidden="1">#REF!</definedName>
    <definedName name="BExKU82I99FEUIZLODXJDOJC96CQ" localSheetId="19" hidden="1">#REF!</definedName>
    <definedName name="BExKU82I99FEUIZLODXJDOJC96CQ" localSheetId="27" hidden="1">#REF!</definedName>
    <definedName name="BExKU82I99FEUIZLODXJDOJC96CQ" localSheetId="18" hidden="1">#REF!</definedName>
    <definedName name="BExKU82I99FEUIZLODXJDOJC96CQ" localSheetId="30" hidden="1">#REF!</definedName>
    <definedName name="BExKU82I99FEUIZLODXJDOJC96CQ" localSheetId="4" hidden="1">#REF!</definedName>
    <definedName name="BExKU82I99FEUIZLODXJDOJC96CQ" localSheetId="14" hidden="1">#REF!</definedName>
    <definedName name="BExKU82I99FEUIZLODXJDOJC96CQ" localSheetId="6" hidden="1">#REF!</definedName>
    <definedName name="BExKU82I99FEUIZLODXJDOJC96CQ" localSheetId="7" hidden="1">#REF!</definedName>
    <definedName name="BExKU82I99FEUIZLODXJDOJC96CQ" localSheetId="8" hidden="1">#REF!</definedName>
    <definedName name="BExKU82I99FEUIZLODXJDOJC96CQ" localSheetId="9" hidden="1">#REF!</definedName>
    <definedName name="BExKU82I99FEUIZLODXJDOJC96CQ" localSheetId="10" hidden="1">#REF!</definedName>
    <definedName name="BExKU82I99FEUIZLODXJDOJC96CQ" localSheetId="11" hidden="1">#REF!</definedName>
    <definedName name="BExKU82I99FEUIZLODXJDOJC96CQ" localSheetId="12" hidden="1">#REF!</definedName>
    <definedName name="BExKU82I99FEUIZLODXJDOJC96CQ" localSheetId="13" hidden="1">#REF!</definedName>
    <definedName name="BExKU82I99FEUIZLODXJDOJC96CQ" localSheetId="17" hidden="1">#REF!</definedName>
    <definedName name="BExKU82I99FEUIZLODXJDOJC96CQ" localSheetId="16" hidden="1">#REF!</definedName>
    <definedName name="BExKU82I99FEUIZLODXJDOJC96CQ" hidden="1">#REF!</definedName>
    <definedName name="BExKUDM0DFSCM3D91SH0XLXJSL18" localSheetId="19" hidden="1">#REF!</definedName>
    <definedName name="BExKUDM0DFSCM3D91SH0XLXJSL18" localSheetId="27" hidden="1">#REF!</definedName>
    <definedName name="BExKUDM0DFSCM3D91SH0XLXJSL18" localSheetId="18" hidden="1">#REF!</definedName>
    <definedName name="BExKUDM0DFSCM3D91SH0XLXJSL18" localSheetId="30" hidden="1">#REF!</definedName>
    <definedName name="BExKUDM0DFSCM3D91SH0XLXJSL18" localSheetId="4" hidden="1">#REF!</definedName>
    <definedName name="BExKUDM0DFSCM3D91SH0XLXJSL18" localSheetId="14" hidden="1">#REF!</definedName>
    <definedName name="BExKUDM0DFSCM3D91SH0XLXJSL18" localSheetId="6" hidden="1">#REF!</definedName>
    <definedName name="BExKUDM0DFSCM3D91SH0XLXJSL18" localSheetId="7" hidden="1">#REF!</definedName>
    <definedName name="BExKUDM0DFSCM3D91SH0XLXJSL18" localSheetId="8" hidden="1">#REF!</definedName>
    <definedName name="BExKUDM0DFSCM3D91SH0XLXJSL18" localSheetId="9" hidden="1">#REF!</definedName>
    <definedName name="BExKUDM0DFSCM3D91SH0XLXJSL18" localSheetId="10" hidden="1">#REF!</definedName>
    <definedName name="BExKUDM0DFSCM3D91SH0XLXJSL18" localSheetId="11" hidden="1">#REF!</definedName>
    <definedName name="BExKUDM0DFSCM3D91SH0XLXJSL18" localSheetId="12" hidden="1">#REF!</definedName>
    <definedName name="BExKUDM0DFSCM3D91SH0XLXJSL18" localSheetId="13" hidden="1">#REF!</definedName>
    <definedName name="BExKUDM0DFSCM3D91SH0XLXJSL18" localSheetId="17" hidden="1">#REF!</definedName>
    <definedName name="BExKUDM0DFSCM3D91SH0XLXJSL18" localSheetId="16" hidden="1">#REF!</definedName>
    <definedName name="BExKUDM0DFSCM3D91SH0XLXJSL18" hidden="1">#REF!</definedName>
    <definedName name="BExKUHYKD9TJTMQOOBS4EX04FCEZ" localSheetId="19" hidden="1">#REF!</definedName>
    <definedName name="BExKUHYKD9TJTMQOOBS4EX04FCEZ" localSheetId="27" hidden="1">#REF!</definedName>
    <definedName name="BExKUHYKD9TJTMQOOBS4EX04FCEZ" localSheetId="18" hidden="1">#REF!</definedName>
    <definedName name="BExKUHYKD9TJTMQOOBS4EX04FCEZ" localSheetId="30" hidden="1">#REF!</definedName>
    <definedName name="BExKUHYKD9TJTMQOOBS4EX04FCEZ" localSheetId="4" hidden="1">#REF!</definedName>
    <definedName name="BExKUHYKD9TJTMQOOBS4EX04FCEZ" localSheetId="14" hidden="1">#REF!</definedName>
    <definedName name="BExKUHYKD9TJTMQOOBS4EX04FCEZ" localSheetId="6" hidden="1">#REF!</definedName>
    <definedName name="BExKUHYKD9TJTMQOOBS4EX04FCEZ" localSheetId="7" hidden="1">#REF!</definedName>
    <definedName name="BExKUHYKD9TJTMQOOBS4EX04FCEZ" localSheetId="8" hidden="1">#REF!</definedName>
    <definedName name="BExKUHYKD9TJTMQOOBS4EX04FCEZ" localSheetId="9" hidden="1">#REF!</definedName>
    <definedName name="BExKUHYKD9TJTMQOOBS4EX04FCEZ" localSheetId="10" hidden="1">#REF!</definedName>
    <definedName name="BExKUHYKD9TJTMQOOBS4EX04FCEZ" localSheetId="11" hidden="1">#REF!</definedName>
    <definedName name="BExKUHYKD9TJTMQOOBS4EX04FCEZ" localSheetId="12" hidden="1">#REF!</definedName>
    <definedName name="BExKUHYKD9TJTMQOOBS4EX04FCEZ" localSheetId="13" hidden="1">#REF!</definedName>
    <definedName name="BExKUHYKD9TJTMQOOBS4EX04FCEZ" localSheetId="17" hidden="1">#REF!</definedName>
    <definedName name="BExKUHYKD9TJTMQOOBS4EX04FCEZ" localSheetId="16" hidden="1">#REF!</definedName>
    <definedName name="BExKUHYKD9TJTMQOOBS4EX04FCEZ" hidden="1">#REF!</definedName>
    <definedName name="BExKULEKJLA77AUQPDUHSM94Y76Z" localSheetId="19" hidden="1">#REF!</definedName>
    <definedName name="BExKULEKJLA77AUQPDUHSM94Y76Z" localSheetId="27" hidden="1">#REF!</definedName>
    <definedName name="BExKULEKJLA77AUQPDUHSM94Y76Z" localSheetId="18" hidden="1">#REF!</definedName>
    <definedName name="BExKULEKJLA77AUQPDUHSM94Y76Z" localSheetId="30" hidden="1">#REF!</definedName>
    <definedName name="BExKULEKJLA77AUQPDUHSM94Y76Z" localSheetId="4" hidden="1">#REF!</definedName>
    <definedName name="BExKULEKJLA77AUQPDUHSM94Y76Z" localSheetId="14" hidden="1">#REF!</definedName>
    <definedName name="BExKULEKJLA77AUQPDUHSM94Y76Z" localSheetId="6" hidden="1">#REF!</definedName>
    <definedName name="BExKULEKJLA77AUQPDUHSM94Y76Z" localSheetId="7" hidden="1">#REF!</definedName>
    <definedName name="BExKULEKJLA77AUQPDUHSM94Y76Z" localSheetId="8" hidden="1">#REF!</definedName>
    <definedName name="BExKULEKJLA77AUQPDUHSM94Y76Z" localSheetId="9" hidden="1">#REF!</definedName>
    <definedName name="BExKULEKJLA77AUQPDUHSM94Y76Z" localSheetId="10" hidden="1">#REF!</definedName>
    <definedName name="BExKULEKJLA77AUQPDUHSM94Y76Z" localSheetId="11" hidden="1">#REF!</definedName>
    <definedName name="BExKULEKJLA77AUQPDUHSM94Y76Z" localSheetId="12" hidden="1">#REF!</definedName>
    <definedName name="BExKULEKJLA77AUQPDUHSM94Y76Z" localSheetId="13" hidden="1">#REF!</definedName>
    <definedName name="BExKULEKJLA77AUQPDUHSM94Y76Z" localSheetId="17" hidden="1">#REF!</definedName>
    <definedName name="BExKULEKJLA77AUQPDUHSM94Y76Z" localSheetId="16" hidden="1">#REF!</definedName>
    <definedName name="BExKULEKJLA77AUQPDUHSM94Y76Z" hidden="1">#REF!</definedName>
    <definedName name="BExKUXE506JSYMR4CV866RHRDYR9" localSheetId="19" hidden="1">#REF!</definedName>
    <definedName name="BExKUXE506JSYMR4CV866RHRDYR9" localSheetId="27" hidden="1">#REF!</definedName>
    <definedName name="BExKUXE506JSYMR4CV866RHRDYR9" localSheetId="18" hidden="1">#REF!</definedName>
    <definedName name="BExKUXE506JSYMR4CV866RHRDYR9" localSheetId="30" hidden="1">#REF!</definedName>
    <definedName name="BExKUXE506JSYMR4CV866RHRDYR9" localSheetId="4" hidden="1">#REF!</definedName>
    <definedName name="BExKUXE506JSYMR4CV866RHRDYR9" localSheetId="14" hidden="1">#REF!</definedName>
    <definedName name="BExKUXE506JSYMR4CV866RHRDYR9" localSheetId="6" hidden="1">#REF!</definedName>
    <definedName name="BExKUXE506JSYMR4CV866RHRDYR9" localSheetId="7" hidden="1">#REF!</definedName>
    <definedName name="BExKUXE506JSYMR4CV866RHRDYR9" localSheetId="8" hidden="1">#REF!</definedName>
    <definedName name="BExKUXE506JSYMR4CV866RHRDYR9" localSheetId="9" hidden="1">#REF!</definedName>
    <definedName name="BExKUXE506JSYMR4CV866RHRDYR9" localSheetId="10" hidden="1">#REF!</definedName>
    <definedName name="BExKUXE506JSYMR4CV866RHRDYR9" localSheetId="11" hidden="1">#REF!</definedName>
    <definedName name="BExKUXE506JSYMR4CV866RHRDYR9" localSheetId="12" hidden="1">#REF!</definedName>
    <definedName name="BExKUXE506JSYMR4CV866RHRDYR9" localSheetId="13" hidden="1">#REF!</definedName>
    <definedName name="BExKUXE506JSYMR4CV866RHRDYR9" localSheetId="17" hidden="1">#REF!</definedName>
    <definedName name="BExKUXE506JSYMR4CV866RHRDYR9" localSheetId="16" hidden="1">#REF!</definedName>
    <definedName name="BExKUXE506JSYMR4CV866RHRDYR9" hidden="1">#REF!</definedName>
    <definedName name="BExKV08R85MKI3MAX9E2HERNQUNL" localSheetId="19" hidden="1">#REF!</definedName>
    <definedName name="BExKV08R85MKI3MAX9E2HERNQUNL" localSheetId="27" hidden="1">#REF!</definedName>
    <definedName name="BExKV08R85MKI3MAX9E2HERNQUNL" localSheetId="18" hidden="1">#REF!</definedName>
    <definedName name="BExKV08R85MKI3MAX9E2HERNQUNL" localSheetId="30" hidden="1">#REF!</definedName>
    <definedName name="BExKV08R85MKI3MAX9E2HERNQUNL" localSheetId="4" hidden="1">#REF!</definedName>
    <definedName name="BExKV08R85MKI3MAX9E2HERNQUNL" localSheetId="14" hidden="1">#REF!</definedName>
    <definedName name="BExKV08R85MKI3MAX9E2HERNQUNL" localSheetId="6" hidden="1">#REF!</definedName>
    <definedName name="BExKV08R85MKI3MAX9E2HERNQUNL" localSheetId="7" hidden="1">#REF!</definedName>
    <definedName name="BExKV08R85MKI3MAX9E2HERNQUNL" localSheetId="8" hidden="1">#REF!</definedName>
    <definedName name="BExKV08R85MKI3MAX9E2HERNQUNL" localSheetId="9" hidden="1">#REF!</definedName>
    <definedName name="BExKV08R85MKI3MAX9E2HERNQUNL" localSheetId="10" hidden="1">#REF!</definedName>
    <definedName name="BExKV08R85MKI3MAX9E2HERNQUNL" localSheetId="11" hidden="1">#REF!</definedName>
    <definedName name="BExKV08R85MKI3MAX9E2HERNQUNL" localSheetId="12" hidden="1">#REF!</definedName>
    <definedName name="BExKV08R85MKI3MAX9E2HERNQUNL" localSheetId="13" hidden="1">#REF!</definedName>
    <definedName name="BExKV08R85MKI3MAX9E2HERNQUNL" localSheetId="17" hidden="1">#REF!</definedName>
    <definedName name="BExKV08R85MKI3MAX9E2HERNQUNL" localSheetId="16" hidden="1">#REF!</definedName>
    <definedName name="BExKV08R85MKI3MAX9E2HERNQUNL" hidden="1">#REF!</definedName>
    <definedName name="BExKV4AAUNNJL5JWD7PX6BFKVS6O" localSheetId="19" hidden="1">#REF!</definedName>
    <definedName name="BExKV4AAUNNJL5JWD7PX6BFKVS6O" localSheetId="27" hidden="1">#REF!</definedName>
    <definedName name="BExKV4AAUNNJL5JWD7PX6BFKVS6O" localSheetId="18" hidden="1">#REF!</definedName>
    <definedName name="BExKV4AAUNNJL5JWD7PX6BFKVS6O" localSheetId="30" hidden="1">#REF!</definedName>
    <definedName name="BExKV4AAUNNJL5JWD7PX6BFKVS6O" localSheetId="4" hidden="1">#REF!</definedName>
    <definedName name="BExKV4AAUNNJL5JWD7PX6BFKVS6O" localSheetId="14" hidden="1">#REF!</definedName>
    <definedName name="BExKV4AAUNNJL5JWD7PX6BFKVS6O" localSheetId="6" hidden="1">#REF!</definedName>
    <definedName name="BExKV4AAUNNJL5JWD7PX6BFKVS6O" localSheetId="7" hidden="1">#REF!</definedName>
    <definedName name="BExKV4AAUNNJL5JWD7PX6BFKVS6O" localSheetId="8" hidden="1">#REF!</definedName>
    <definedName name="BExKV4AAUNNJL5JWD7PX6BFKVS6O" localSheetId="9" hidden="1">#REF!</definedName>
    <definedName name="BExKV4AAUNNJL5JWD7PX6BFKVS6O" localSheetId="10" hidden="1">#REF!</definedName>
    <definedName name="BExKV4AAUNNJL5JWD7PX6BFKVS6O" localSheetId="11" hidden="1">#REF!</definedName>
    <definedName name="BExKV4AAUNNJL5JWD7PX6BFKVS6O" localSheetId="12" hidden="1">#REF!</definedName>
    <definedName name="BExKV4AAUNNJL5JWD7PX6BFKVS6O" localSheetId="13" hidden="1">#REF!</definedName>
    <definedName name="BExKV4AAUNNJL5JWD7PX6BFKVS6O" localSheetId="17" hidden="1">#REF!</definedName>
    <definedName name="BExKV4AAUNNJL5JWD7PX6BFKVS6O" localSheetId="16" hidden="1">#REF!</definedName>
    <definedName name="BExKV4AAUNNJL5JWD7PX6BFKVS6O" hidden="1">#REF!</definedName>
    <definedName name="BExKVDVK6HN74GQPTXICP9BFC8CF" localSheetId="19" hidden="1">#REF!</definedName>
    <definedName name="BExKVDVK6HN74GQPTXICP9BFC8CF" localSheetId="27" hidden="1">#REF!</definedName>
    <definedName name="BExKVDVK6HN74GQPTXICP9BFC8CF" localSheetId="18" hidden="1">#REF!</definedName>
    <definedName name="BExKVDVK6HN74GQPTXICP9BFC8CF" localSheetId="30" hidden="1">#REF!</definedName>
    <definedName name="BExKVDVK6HN74GQPTXICP9BFC8CF" localSheetId="4" hidden="1">#REF!</definedName>
    <definedName name="BExKVDVK6HN74GQPTXICP9BFC8CF" localSheetId="14" hidden="1">#REF!</definedName>
    <definedName name="BExKVDVK6HN74GQPTXICP9BFC8CF" localSheetId="6" hidden="1">#REF!</definedName>
    <definedName name="BExKVDVK6HN74GQPTXICP9BFC8CF" localSheetId="7" hidden="1">#REF!</definedName>
    <definedName name="BExKVDVK6HN74GQPTXICP9BFC8CF" localSheetId="8" hidden="1">#REF!</definedName>
    <definedName name="BExKVDVK6HN74GQPTXICP9BFC8CF" localSheetId="9" hidden="1">#REF!</definedName>
    <definedName name="BExKVDVK6HN74GQPTXICP9BFC8CF" localSheetId="10" hidden="1">#REF!</definedName>
    <definedName name="BExKVDVK6HN74GQPTXICP9BFC8CF" localSheetId="11" hidden="1">#REF!</definedName>
    <definedName name="BExKVDVK6HN74GQPTXICP9BFC8CF" localSheetId="12" hidden="1">#REF!</definedName>
    <definedName name="BExKVDVK6HN74GQPTXICP9BFC8CF" localSheetId="13" hidden="1">#REF!</definedName>
    <definedName name="BExKVDVK6HN74GQPTXICP9BFC8CF" localSheetId="17" hidden="1">#REF!</definedName>
    <definedName name="BExKVDVK6HN74GQPTXICP9BFC8CF" localSheetId="16" hidden="1">#REF!</definedName>
    <definedName name="BExKVDVK6HN74GQPTXICP9BFC8CF" hidden="1">#REF!</definedName>
    <definedName name="BExKVFZ3ZZGIC1QI8XN6BYFWN0ZY" localSheetId="19" hidden="1">#REF!</definedName>
    <definedName name="BExKVFZ3ZZGIC1QI8XN6BYFWN0ZY" localSheetId="27" hidden="1">#REF!</definedName>
    <definedName name="BExKVFZ3ZZGIC1QI8XN6BYFWN0ZY" localSheetId="18" hidden="1">#REF!</definedName>
    <definedName name="BExKVFZ3ZZGIC1QI8XN6BYFWN0ZY" localSheetId="30" hidden="1">#REF!</definedName>
    <definedName name="BExKVFZ3ZZGIC1QI8XN6BYFWN0ZY" localSheetId="4" hidden="1">#REF!</definedName>
    <definedName name="BExKVFZ3ZZGIC1QI8XN6BYFWN0ZY" localSheetId="14" hidden="1">#REF!</definedName>
    <definedName name="BExKVFZ3ZZGIC1QI8XN6BYFWN0ZY" localSheetId="6" hidden="1">#REF!</definedName>
    <definedName name="BExKVFZ3ZZGIC1QI8XN6BYFWN0ZY" localSheetId="7" hidden="1">#REF!</definedName>
    <definedName name="BExKVFZ3ZZGIC1QI8XN6BYFWN0ZY" localSheetId="8" hidden="1">#REF!</definedName>
    <definedName name="BExKVFZ3ZZGIC1QI8XN6BYFWN0ZY" localSheetId="9" hidden="1">#REF!</definedName>
    <definedName name="BExKVFZ3ZZGIC1QI8XN6BYFWN0ZY" localSheetId="10" hidden="1">#REF!</definedName>
    <definedName name="BExKVFZ3ZZGIC1QI8XN6BYFWN0ZY" localSheetId="11" hidden="1">#REF!</definedName>
    <definedName name="BExKVFZ3ZZGIC1QI8XN6BYFWN0ZY" localSheetId="12" hidden="1">#REF!</definedName>
    <definedName name="BExKVFZ3ZZGIC1QI8XN6BYFWN0ZY" localSheetId="13" hidden="1">#REF!</definedName>
    <definedName name="BExKVFZ3ZZGIC1QI8XN6BYFWN0ZY" localSheetId="17" hidden="1">#REF!</definedName>
    <definedName name="BExKVFZ3ZZGIC1QI8XN6BYFWN0ZY" localSheetId="16" hidden="1">#REF!</definedName>
    <definedName name="BExKVFZ3ZZGIC1QI8XN6BYFWN0ZY" hidden="1">#REF!</definedName>
    <definedName name="BExKVG4KGO28KPGTAFL1R8TTZ10N" localSheetId="19" hidden="1">#REF!</definedName>
    <definedName name="BExKVG4KGO28KPGTAFL1R8TTZ10N" localSheetId="27" hidden="1">#REF!</definedName>
    <definedName name="BExKVG4KGO28KPGTAFL1R8TTZ10N" localSheetId="18" hidden="1">#REF!</definedName>
    <definedName name="BExKVG4KGO28KPGTAFL1R8TTZ10N" localSheetId="30" hidden="1">#REF!</definedName>
    <definedName name="BExKVG4KGO28KPGTAFL1R8TTZ10N" localSheetId="4" hidden="1">#REF!</definedName>
    <definedName name="BExKVG4KGO28KPGTAFL1R8TTZ10N" localSheetId="14" hidden="1">#REF!</definedName>
    <definedName name="BExKVG4KGO28KPGTAFL1R8TTZ10N" localSheetId="6" hidden="1">#REF!</definedName>
    <definedName name="BExKVG4KGO28KPGTAFL1R8TTZ10N" localSheetId="7" hidden="1">#REF!</definedName>
    <definedName name="BExKVG4KGO28KPGTAFL1R8TTZ10N" localSheetId="8" hidden="1">#REF!</definedName>
    <definedName name="BExKVG4KGO28KPGTAFL1R8TTZ10N" localSheetId="9" hidden="1">#REF!</definedName>
    <definedName name="BExKVG4KGO28KPGTAFL1R8TTZ10N" localSheetId="10" hidden="1">#REF!</definedName>
    <definedName name="BExKVG4KGO28KPGTAFL1R8TTZ10N" localSheetId="11" hidden="1">#REF!</definedName>
    <definedName name="BExKVG4KGO28KPGTAFL1R8TTZ10N" localSheetId="12" hidden="1">#REF!</definedName>
    <definedName name="BExKVG4KGO28KPGTAFL1R8TTZ10N" localSheetId="13" hidden="1">#REF!</definedName>
    <definedName name="BExKVG4KGO28KPGTAFL1R8TTZ10N" localSheetId="17" hidden="1">#REF!</definedName>
    <definedName name="BExKVG4KGO28KPGTAFL1R8TTZ10N" localSheetId="16" hidden="1">#REF!</definedName>
    <definedName name="BExKVG4KGO28KPGTAFL1R8TTZ10N" hidden="1">#REF!</definedName>
    <definedName name="BExKW0CSH7DA02YSNV64PSEIXB2P" localSheetId="19" hidden="1">#REF!</definedName>
    <definedName name="BExKW0CSH7DA02YSNV64PSEIXB2P" localSheetId="27" hidden="1">#REF!</definedName>
    <definedName name="BExKW0CSH7DA02YSNV64PSEIXB2P" localSheetId="18" hidden="1">#REF!</definedName>
    <definedName name="BExKW0CSH7DA02YSNV64PSEIXB2P" localSheetId="30" hidden="1">#REF!</definedName>
    <definedName name="BExKW0CSH7DA02YSNV64PSEIXB2P" localSheetId="4" hidden="1">#REF!</definedName>
    <definedName name="BExKW0CSH7DA02YSNV64PSEIXB2P" localSheetId="14" hidden="1">#REF!</definedName>
    <definedName name="BExKW0CSH7DA02YSNV64PSEIXB2P" localSheetId="6" hidden="1">#REF!</definedName>
    <definedName name="BExKW0CSH7DA02YSNV64PSEIXB2P" localSheetId="7" hidden="1">#REF!</definedName>
    <definedName name="BExKW0CSH7DA02YSNV64PSEIXB2P" localSheetId="8" hidden="1">#REF!</definedName>
    <definedName name="BExKW0CSH7DA02YSNV64PSEIXB2P" localSheetId="9" hidden="1">#REF!</definedName>
    <definedName name="BExKW0CSH7DA02YSNV64PSEIXB2P" localSheetId="10" hidden="1">#REF!</definedName>
    <definedName name="BExKW0CSH7DA02YSNV64PSEIXB2P" localSheetId="11" hidden="1">#REF!</definedName>
    <definedName name="BExKW0CSH7DA02YSNV64PSEIXB2P" localSheetId="12" hidden="1">#REF!</definedName>
    <definedName name="BExKW0CSH7DA02YSNV64PSEIXB2P" localSheetId="13" hidden="1">#REF!</definedName>
    <definedName name="BExKW0CSH7DA02YSNV64PSEIXB2P" localSheetId="17" hidden="1">#REF!</definedName>
    <definedName name="BExKW0CSH7DA02YSNV64PSEIXB2P" localSheetId="16" hidden="1">#REF!</definedName>
    <definedName name="BExKW0CSH7DA02YSNV64PSEIXB2P" hidden="1">#REF!</definedName>
    <definedName name="BExM9NUG3Q31X01AI9ZJCZIX25CS" localSheetId="19" hidden="1">#REF!</definedName>
    <definedName name="BExM9NUG3Q31X01AI9ZJCZIX25CS" localSheetId="27" hidden="1">#REF!</definedName>
    <definedName name="BExM9NUG3Q31X01AI9ZJCZIX25CS" localSheetId="18" hidden="1">#REF!</definedName>
    <definedName name="BExM9NUG3Q31X01AI9ZJCZIX25CS" localSheetId="30" hidden="1">#REF!</definedName>
    <definedName name="BExM9NUG3Q31X01AI9ZJCZIX25CS" localSheetId="4" hidden="1">#REF!</definedName>
    <definedName name="BExM9NUG3Q31X01AI9ZJCZIX25CS" localSheetId="14" hidden="1">#REF!</definedName>
    <definedName name="BExM9NUG3Q31X01AI9ZJCZIX25CS" localSheetId="6" hidden="1">#REF!</definedName>
    <definedName name="BExM9NUG3Q31X01AI9ZJCZIX25CS" localSheetId="7" hidden="1">#REF!</definedName>
    <definedName name="BExM9NUG3Q31X01AI9ZJCZIX25CS" localSheetId="8" hidden="1">#REF!</definedName>
    <definedName name="BExM9NUG3Q31X01AI9ZJCZIX25CS" localSheetId="9" hidden="1">#REF!</definedName>
    <definedName name="BExM9NUG3Q31X01AI9ZJCZIX25CS" localSheetId="10" hidden="1">#REF!</definedName>
    <definedName name="BExM9NUG3Q31X01AI9ZJCZIX25CS" localSheetId="11" hidden="1">#REF!</definedName>
    <definedName name="BExM9NUG3Q31X01AI9ZJCZIX25CS" localSheetId="12" hidden="1">#REF!</definedName>
    <definedName name="BExM9NUG3Q31X01AI9ZJCZIX25CS" localSheetId="13" hidden="1">#REF!</definedName>
    <definedName name="BExM9NUG3Q31X01AI9ZJCZIX25CS" localSheetId="17" hidden="1">#REF!</definedName>
    <definedName name="BExM9NUG3Q31X01AI9ZJCZIX25CS" localSheetId="16" hidden="1">#REF!</definedName>
    <definedName name="BExM9NUG3Q31X01AI9ZJCZIX25CS" hidden="1">#REF!</definedName>
    <definedName name="BExM9OG182RP30MY23PG49LVPZ1C" localSheetId="19" hidden="1">#REF!</definedName>
    <definedName name="BExM9OG182RP30MY23PG49LVPZ1C" localSheetId="27" hidden="1">#REF!</definedName>
    <definedName name="BExM9OG182RP30MY23PG49LVPZ1C" localSheetId="18" hidden="1">#REF!</definedName>
    <definedName name="BExM9OG182RP30MY23PG49LVPZ1C" localSheetId="30" hidden="1">#REF!</definedName>
    <definedName name="BExM9OG182RP30MY23PG49LVPZ1C" localSheetId="4" hidden="1">#REF!</definedName>
    <definedName name="BExM9OG182RP30MY23PG49LVPZ1C" localSheetId="14" hidden="1">#REF!</definedName>
    <definedName name="BExM9OG182RP30MY23PG49LVPZ1C" localSheetId="6" hidden="1">#REF!</definedName>
    <definedName name="BExM9OG182RP30MY23PG49LVPZ1C" localSheetId="7" hidden="1">#REF!</definedName>
    <definedName name="BExM9OG182RP30MY23PG49LVPZ1C" localSheetId="8" hidden="1">#REF!</definedName>
    <definedName name="BExM9OG182RP30MY23PG49LVPZ1C" localSheetId="9" hidden="1">#REF!</definedName>
    <definedName name="BExM9OG182RP30MY23PG49LVPZ1C" localSheetId="10" hidden="1">#REF!</definedName>
    <definedName name="BExM9OG182RP30MY23PG49LVPZ1C" localSheetId="11" hidden="1">#REF!</definedName>
    <definedName name="BExM9OG182RP30MY23PG49LVPZ1C" localSheetId="12" hidden="1">#REF!</definedName>
    <definedName name="BExM9OG182RP30MY23PG49LVPZ1C" localSheetId="13" hidden="1">#REF!</definedName>
    <definedName name="BExM9OG182RP30MY23PG49LVPZ1C" localSheetId="17" hidden="1">#REF!</definedName>
    <definedName name="BExM9OG182RP30MY23PG49LVPZ1C" localSheetId="16" hidden="1">#REF!</definedName>
    <definedName name="BExM9OG182RP30MY23PG49LVPZ1C" hidden="1">#REF!</definedName>
    <definedName name="BExMA64MW1S18NH8DCKPCCEI5KCB" localSheetId="19" hidden="1">#REF!</definedName>
    <definedName name="BExMA64MW1S18NH8DCKPCCEI5KCB" localSheetId="27" hidden="1">#REF!</definedName>
    <definedName name="BExMA64MW1S18NH8DCKPCCEI5KCB" localSheetId="18" hidden="1">#REF!</definedName>
    <definedName name="BExMA64MW1S18NH8DCKPCCEI5KCB" localSheetId="30" hidden="1">#REF!</definedName>
    <definedName name="BExMA64MW1S18NH8DCKPCCEI5KCB" localSheetId="4" hidden="1">#REF!</definedName>
    <definedName name="BExMA64MW1S18NH8DCKPCCEI5KCB" localSheetId="14" hidden="1">#REF!</definedName>
    <definedName name="BExMA64MW1S18NH8DCKPCCEI5KCB" localSheetId="6" hidden="1">#REF!</definedName>
    <definedName name="BExMA64MW1S18NH8DCKPCCEI5KCB" localSheetId="7" hidden="1">#REF!</definedName>
    <definedName name="BExMA64MW1S18NH8DCKPCCEI5KCB" localSheetId="8" hidden="1">#REF!</definedName>
    <definedName name="BExMA64MW1S18NH8DCKPCCEI5KCB" localSheetId="9" hidden="1">#REF!</definedName>
    <definedName name="BExMA64MW1S18NH8DCKPCCEI5KCB" localSheetId="10" hidden="1">#REF!</definedName>
    <definedName name="BExMA64MW1S18NH8DCKPCCEI5KCB" localSheetId="11" hidden="1">#REF!</definedName>
    <definedName name="BExMA64MW1S18NH8DCKPCCEI5KCB" localSheetId="12" hidden="1">#REF!</definedName>
    <definedName name="BExMA64MW1S18NH8DCKPCCEI5KCB" localSheetId="13" hidden="1">#REF!</definedName>
    <definedName name="BExMA64MW1S18NH8DCKPCCEI5KCB" localSheetId="17" hidden="1">#REF!</definedName>
    <definedName name="BExMA64MW1S18NH8DCKPCCEI5KCB" localSheetId="16" hidden="1">#REF!</definedName>
    <definedName name="BExMA64MW1S18NH8DCKPCCEI5KCB" hidden="1">#REF!</definedName>
    <definedName name="BExMALEWFUEM8Y686IT03ECURUBR" localSheetId="19" hidden="1">#REF!</definedName>
    <definedName name="BExMALEWFUEM8Y686IT03ECURUBR" localSheetId="27" hidden="1">#REF!</definedName>
    <definedName name="BExMALEWFUEM8Y686IT03ECURUBR" localSheetId="18" hidden="1">#REF!</definedName>
    <definedName name="BExMALEWFUEM8Y686IT03ECURUBR" localSheetId="30" hidden="1">#REF!</definedName>
    <definedName name="BExMALEWFUEM8Y686IT03ECURUBR" localSheetId="4" hidden="1">#REF!</definedName>
    <definedName name="BExMALEWFUEM8Y686IT03ECURUBR" localSheetId="14" hidden="1">#REF!</definedName>
    <definedName name="BExMALEWFUEM8Y686IT03ECURUBR" localSheetId="6" hidden="1">#REF!</definedName>
    <definedName name="BExMALEWFUEM8Y686IT03ECURUBR" localSheetId="7" hidden="1">#REF!</definedName>
    <definedName name="BExMALEWFUEM8Y686IT03ECURUBR" localSheetId="8" hidden="1">#REF!</definedName>
    <definedName name="BExMALEWFUEM8Y686IT03ECURUBR" localSheetId="9" hidden="1">#REF!</definedName>
    <definedName name="BExMALEWFUEM8Y686IT03ECURUBR" localSheetId="10" hidden="1">#REF!</definedName>
    <definedName name="BExMALEWFUEM8Y686IT03ECURUBR" localSheetId="11" hidden="1">#REF!</definedName>
    <definedName name="BExMALEWFUEM8Y686IT03ECURUBR" localSheetId="12" hidden="1">#REF!</definedName>
    <definedName name="BExMALEWFUEM8Y686IT03ECURUBR" localSheetId="13" hidden="1">#REF!</definedName>
    <definedName name="BExMALEWFUEM8Y686IT03ECURUBR" localSheetId="17" hidden="1">#REF!</definedName>
    <definedName name="BExMALEWFUEM8Y686IT03ECURUBR" localSheetId="16" hidden="1">#REF!</definedName>
    <definedName name="BExMALEWFUEM8Y686IT03ECURUBR" hidden="1">#REF!</definedName>
    <definedName name="BExMAS0AQY7KMMTBTBPK0SWWDITB" localSheetId="19" hidden="1">#REF!</definedName>
    <definedName name="BExMAS0AQY7KMMTBTBPK0SWWDITB" localSheetId="27" hidden="1">#REF!</definedName>
    <definedName name="BExMAS0AQY7KMMTBTBPK0SWWDITB" localSheetId="18" hidden="1">#REF!</definedName>
    <definedName name="BExMAS0AQY7KMMTBTBPK0SWWDITB" localSheetId="30" hidden="1">#REF!</definedName>
    <definedName name="BExMAS0AQY7KMMTBTBPK0SWWDITB" localSheetId="4" hidden="1">#REF!</definedName>
    <definedName name="BExMAS0AQY7KMMTBTBPK0SWWDITB" localSheetId="14" hidden="1">#REF!</definedName>
    <definedName name="BExMAS0AQY7KMMTBTBPK0SWWDITB" localSheetId="6" hidden="1">#REF!</definedName>
    <definedName name="BExMAS0AQY7KMMTBTBPK0SWWDITB" localSheetId="7" hidden="1">#REF!</definedName>
    <definedName name="BExMAS0AQY7KMMTBTBPK0SWWDITB" localSheetId="8" hidden="1">#REF!</definedName>
    <definedName name="BExMAS0AQY7KMMTBTBPK0SWWDITB" localSheetId="9" hidden="1">#REF!</definedName>
    <definedName name="BExMAS0AQY7KMMTBTBPK0SWWDITB" localSheetId="10" hidden="1">#REF!</definedName>
    <definedName name="BExMAS0AQY7KMMTBTBPK0SWWDITB" localSheetId="11" hidden="1">#REF!</definedName>
    <definedName name="BExMAS0AQY7KMMTBTBPK0SWWDITB" localSheetId="12" hidden="1">#REF!</definedName>
    <definedName name="BExMAS0AQY7KMMTBTBPK0SWWDITB" localSheetId="13" hidden="1">#REF!</definedName>
    <definedName name="BExMAS0AQY7KMMTBTBPK0SWWDITB" localSheetId="17" hidden="1">#REF!</definedName>
    <definedName name="BExMAS0AQY7KMMTBTBPK0SWWDITB" localSheetId="16" hidden="1">#REF!</definedName>
    <definedName name="BExMAS0AQY7KMMTBTBPK0SWWDITB" hidden="1">#REF!</definedName>
    <definedName name="BExMAXJS82ZJ8RS22VLE0V0LDUII" localSheetId="19" hidden="1">#REF!</definedName>
    <definedName name="BExMAXJS82ZJ8RS22VLE0V0LDUII" localSheetId="27" hidden="1">#REF!</definedName>
    <definedName name="BExMAXJS82ZJ8RS22VLE0V0LDUII" localSheetId="18" hidden="1">#REF!</definedName>
    <definedName name="BExMAXJS82ZJ8RS22VLE0V0LDUII" localSheetId="30" hidden="1">#REF!</definedName>
    <definedName name="BExMAXJS82ZJ8RS22VLE0V0LDUII" localSheetId="4" hidden="1">#REF!</definedName>
    <definedName name="BExMAXJS82ZJ8RS22VLE0V0LDUII" localSheetId="14" hidden="1">#REF!</definedName>
    <definedName name="BExMAXJS82ZJ8RS22VLE0V0LDUII" localSheetId="6" hidden="1">#REF!</definedName>
    <definedName name="BExMAXJS82ZJ8RS22VLE0V0LDUII" localSheetId="7" hidden="1">#REF!</definedName>
    <definedName name="BExMAXJS82ZJ8RS22VLE0V0LDUII" localSheetId="8" hidden="1">#REF!</definedName>
    <definedName name="BExMAXJS82ZJ8RS22VLE0V0LDUII" localSheetId="9" hidden="1">#REF!</definedName>
    <definedName name="BExMAXJS82ZJ8RS22VLE0V0LDUII" localSheetId="10" hidden="1">#REF!</definedName>
    <definedName name="BExMAXJS82ZJ8RS22VLE0V0LDUII" localSheetId="11" hidden="1">#REF!</definedName>
    <definedName name="BExMAXJS82ZJ8RS22VLE0V0LDUII" localSheetId="12" hidden="1">#REF!</definedName>
    <definedName name="BExMAXJS82ZJ8RS22VLE0V0LDUII" localSheetId="13" hidden="1">#REF!</definedName>
    <definedName name="BExMAXJS82ZJ8RS22VLE0V0LDUII" localSheetId="17" hidden="1">#REF!</definedName>
    <definedName name="BExMAXJS82ZJ8RS22VLE0V0LDUII" localSheetId="16" hidden="1">#REF!</definedName>
    <definedName name="BExMAXJS82ZJ8RS22VLE0V0LDUII" hidden="1">#REF!</definedName>
    <definedName name="BExMB4QRS0R3MTB4CMUHFZ84LNZQ" localSheetId="19" hidden="1">#REF!</definedName>
    <definedName name="BExMB4QRS0R3MTB4CMUHFZ84LNZQ" localSheetId="27" hidden="1">#REF!</definedName>
    <definedName name="BExMB4QRS0R3MTB4CMUHFZ84LNZQ" localSheetId="18" hidden="1">#REF!</definedName>
    <definedName name="BExMB4QRS0R3MTB4CMUHFZ84LNZQ" localSheetId="30" hidden="1">#REF!</definedName>
    <definedName name="BExMB4QRS0R3MTB4CMUHFZ84LNZQ" localSheetId="4" hidden="1">#REF!</definedName>
    <definedName name="BExMB4QRS0R3MTB4CMUHFZ84LNZQ" localSheetId="14" hidden="1">#REF!</definedName>
    <definedName name="BExMB4QRS0R3MTB4CMUHFZ84LNZQ" localSheetId="6" hidden="1">#REF!</definedName>
    <definedName name="BExMB4QRS0R3MTB4CMUHFZ84LNZQ" localSheetId="7" hidden="1">#REF!</definedName>
    <definedName name="BExMB4QRS0R3MTB4CMUHFZ84LNZQ" localSheetId="8" hidden="1">#REF!</definedName>
    <definedName name="BExMB4QRS0R3MTB4CMUHFZ84LNZQ" localSheetId="9" hidden="1">#REF!</definedName>
    <definedName name="BExMB4QRS0R3MTB4CMUHFZ84LNZQ" localSheetId="10" hidden="1">#REF!</definedName>
    <definedName name="BExMB4QRS0R3MTB4CMUHFZ84LNZQ" localSheetId="11" hidden="1">#REF!</definedName>
    <definedName name="BExMB4QRS0R3MTB4CMUHFZ84LNZQ" localSheetId="12" hidden="1">#REF!</definedName>
    <definedName name="BExMB4QRS0R3MTB4CMUHFZ84LNZQ" localSheetId="13" hidden="1">#REF!</definedName>
    <definedName name="BExMB4QRS0R3MTB4CMUHFZ84LNZQ" localSheetId="17" hidden="1">#REF!</definedName>
    <definedName name="BExMB4QRS0R3MTB4CMUHFZ84LNZQ" localSheetId="16" hidden="1">#REF!</definedName>
    <definedName name="BExMB4QRS0R3MTB4CMUHFZ84LNZQ" hidden="1">#REF!</definedName>
    <definedName name="BExMB7AICZ233JKSCEUSR9RQXRS0" localSheetId="19" hidden="1">#REF!</definedName>
    <definedName name="BExMB7AICZ233JKSCEUSR9RQXRS0" localSheetId="27" hidden="1">#REF!</definedName>
    <definedName name="BExMB7AICZ233JKSCEUSR9RQXRS0" localSheetId="18" hidden="1">#REF!</definedName>
    <definedName name="BExMB7AICZ233JKSCEUSR9RQXRS0" localSheetId="30" hidden="1">#REF!</definedName>
    <definedName name="BExMB7AICZ233JKSCEUSR9RQXRS0" localSheetId="4" hidden="1">#REF!</definedName>
    <definedName name="BExMB7AICZ233JKSCEUSR9RQXRS0" localSheetId="14" hidden="1">#REF!</definedName>
    <definedName name="BExMB7AICZ233JKSCEUSR9RQXRS0" localSheetId="6" hidden="1">#REF!</definedName>
    <definedName name="BExMB7AICZ233JKSCEUSR9RQXRS0" localSheetId="7" hidden="1">#REF!</definedName>
    <definedName name="BExMB7AICZ233JKSCEUSR9RQXRS0" localSheetId="8" hidden="1">#REF!</definedName>
    <definedName name="BExMB7AICZ233JKSCEUSR9RQXRS0" localSheetId="9" hidden="1">#REF!</definedName>
    <definedName name="BExMB7AICZ233JKSCEUSR9RQXRS0" localSheetId="10" hidden="1">#REF!</definedName>
    <definedName name="BExMB7AICZ233JKSCEUSR9RQXRS0" localSheetId="11" hidden="1">#REF!</definedName>
    <definedName name="BExMB7AICZ233JKSCEUSR9RQXRS0" localSheetId="12" hidden="1">#REF!</definedName>
    <definedName name="BExMB7AICZ233JKSCEUSR9RQXRS0" localSheetId="13" hidden="1">#REF!</definedName>
    <definedName name="BExMB7AICZ233JKSCEUSR9RQXRS0" localSheetId="17" hidden="1">#REF!</definedName>
    <definedName name="BExMB7AICZ233JKSCEUSR9RQXRS0" localSheetId="16" hidden="1">#REF!</definedName>
    <definedName name="BExMB7AICZ233JKSCEUSR9RQXRS0" hidden="1">#REF!</definedName>
    <definedName name="BExMBC35WKQY5CWQJLV4D05O6971" localSheetId="19" hidden="1">#REF!</definedName>
    <definedName name="BExMBC35WKQY5CWQJLV4D05O6971" localSheetId="27" hidden="1">#REF!</definedName>
    <definedName name="BExMBC35WKQY5CWQJLV4D05O6971" localSheetId="18" hidden="1">#REF!</definedName>
    <definedName name="BExMBC35WKQY5CWQJLV4D05O6971" localSheetId="30" hidden="1">#REF!</definedName>
    <definedName name="BExMBC35WKQY5CWQJLV4D05O6971" localSheetId="4" hidden="1">#REF!</definedName>
    <definedName name="BExMBC35WKQY5CWQJLV4D05O6971" localSheetId="14" hidden="1">#REF!</definedName>
    <definedName name="BExMBC35WKQY5CWQJLV4D05O6971" localSheetId="6" hidden="1">#REF!</definedName>
    <definedName name="BExMBC35WKQY5CWQJLV4D05O6971" localSheetId="7" hidden="1">#REF!</definedName>
    <definedName name="BExMBC35WKQY5CWQJLV4D05O6971" localSheetId="8" hidden="1">#REF!</definedName>
    <definedName name="BExMBC35WKQY5CWQJLV4D05O6971" localSheetId="9" hidden="1">#REF!</definedName>
    <definedName name="BExMBC35WKQY5CWQJLV4D05O6971" localSheetId="10" hidden="1">#REF!</definedName>
    <definedName name="BExMBC35WKQY5CWQJLV4D05O6971" localSheetId="11" hidden="1">#REF!</definedName>
    <definedName name="BExMBC35WKQY5CWQJLV4D05O6971" localSheetId="12" hidden="1">#REF!</definedName>
    <definedName name="BExMBC35WKQY5CWQJLV4D05O6971" localSheetId="13" hidden="1">#REF!</definedName>
    <definedName name="BExMBC35WKQY5CWQJLV4D05O6971" localSheetId="17" hidden="1">#REF!</definedName>
    <definedName name="BExMBC35WKQY5CWQJLV4D05O6971" localSheetId="16" hidden="1">#REF!</definedName>
    <definedName name="BExMBC35WKQY5CWQJLV4D05O6971" hidden="1">#REF!</definedName>
    <definedName name="BExMBFTZV4Q1A5KG25C1N9PHQNSW" localSheetId="19" hidden="1">#REF!</definedName>
    <definedName name="BExMBFTZV4Q1A5KG25C1N9PHQNSW" localSheetId="27" hidden="1">#REF!</definedName>
    <definedName name="BExMBFTZV4Q1A5KG25C1N9PHQNSW" localSheetId="18" hidden="1">#REF!</definedName>
    <definedName name="BExMBFTZV4Q1A5KG25C1N9PHQNSW" localSheetId="30" hidden="1">#REF!</definedName>
    <definedName name="BExMBFTZV4Q1A5KG25C1N9PHQNSW" localSheetId="4" hidden="1">#REF!</definedName>
    <definedName name="BExMBFTZV4Q1A5KG25C1N9PHQNSW" localSheetId="14" hidden="1">#REF!</definedName>
    <definedName name="BExMBFTZV4Q1A5KG25C1N9PHQNSW" localSheetId="6" hidden="1">#REF!</definedName>
    <definedName name="BExMBFTZV4Q1A5KG25C1N9PHQNSW" localSheetId="7" hidden="1">#REF!</definedName>
    <definedName name="BExMBFTZV4Q1A5KG25C1N9PHQNSW" localSheetId="8" hidden="1">#REF!</definedName>
    <definedName name="BExMBFTZV4Q1A5KG25C1N9PHQNSW" localSheetId="9" hidden="1">#REF!</definedName>
    <definedName name="BExMBFTZV4Q1A5KG25C1N9PHQNSW" localSheetId="10" hidden="1">#REF!</definedName>
    <definedName name="BExMBFTZV4Q1A5KG25C1N9PHQNSW" localSheetId="11" hidden="1">#REF!</definedName>
    <definedName name="BExMBFTZV4Q1A5KG25C1N9PHQNSW" localSheetId="12" hidden="1">#REF!</definedName>
    <definedName name="BExMBFTZV4Q1A5KG25C1N9PHQNSW" localSheetId="13" hidden="1">#REF!</definedName>
    <definedName name="BExMBFTZV4Q1A5KG25C1N9PHQNSW" localSheetId="17" hidden="1">#REF!</definedName>
    <definedName name="BExMBFTZV4Q1A5KG25C1N9PHQNSW" localSheetId="16" hidden="1">#REF!</definedName>
    <definedName name="BExMBFTZV4Q1A5KG25C1N9PHQNSW" hidden="1">#REF!</definedName>
    <definedName name="BExMBFZFXQDH3H55R89930TFTU36" localSheetId="19" hidden="1">#REF!</definedName>
    <definedName name="BExMBFZFXQDH3H55R89930TFTU36" localSheetId="27" hidden="1">#REF!</definedName>
    <definedName name="BExMBFZFXQDH3H55R89930TFTU36" localSheetId="18" hidden="1">#REF!</definedName>
    <definedName name="BExMBFZFXQDH3H55R89930TFTU36" localSheetId="30" hidden="1">#REF!</definedName>
    <definedName name="BExMBFZFXQDH3H55R89930TFTU36" localSheetId="4" hidden="1">#REF!</definedName>
    <definedName name="BExMBFZFXQDH3H55R89930TFTU36" localSheetId="14" hidden="1">#REF!</definedName>
    <definedName name="BExMBFZFXQDH3H55R89930TFTU36" localSheetId="6" hidden="1">#REF!</definedName>
    <definedName name="BExMBFZFXQDH3H55R89930TFTU36" localSheetId="7" hidden="1">#REF!</definedName>
    <definedName name="BExMBFZFXQDH3H55R89930TFTU36" localSheetId="8" hidden="1">#REF!</definedName>
    <definedName name="BExMBFZFXQDH3H55R89930TFTU36" localSheetId="9" hidden="1">#REF!</definedName>
    <definedName name="BExMBFZFXQDH3H55R89930TFTU36" localSheetId="10" hidden="1">#REF!</definedName>
    <definedName name="BExMBFZFXQDH3H55R89930TFTU36" localSheetId="11" hidden="1">#REF!</definedName>
    <definedName name="BExMBFZFXQDH3H55R89930TFTU36" localSheetId="12" hidden="1">#REF!</definedName>
    <definedName name="BExMBFZFXQDH3H55R89930TFTU36" localSheetId="13" hidden="1">#REF!</definedName>
    <definedName name="BExMBFZFXQDH3H55R89930TFTU36" localSheetId="17" hidden="1">#REF!</definedName>
    <definedName name="BExMBFZFXQDH3H55R89930TFTU36" localSheetId="16" hidden="1">#REF!</definedName>
    <definedName name="BExMBFZFXQDH3H55R89930TFTU36" hidden="1">#REF!</definedName>
    <definedName name="BExMBK6ISK3U7KHZKUJXIDKGF6VW" localSheetId="19" hidden="1">#REF!</definedName>
    <definedName name="BExMBK6ISK3U7KHZKUJXIDKGF6VW" localSheetId="27" hidden="1">#REF!</definedName>
    <definedName name="BExMBK6ISK3U7KHZKUJXIDKGF6VW" localSheetId="18" hidden="1">#REF!</definedName>
    <definedName name="BExMBK6ISK3U7KHZKUJXIDKGF6VW" localSheetId="30" hidden="1">#REF!</definedName>
    <definedName name="BExMBK6ISK3U7KHZKUJXIDKGF6VW" localSheetId="4" hidden="1">#REF!</definedName>
    <definedName name="BExMBK6ISK3U7KHZKUJXIDKGF6VW" localSheetId="14" hidden="1">#REF!</definedName>
    <definedName name="BExMBK6ISK3U7KHZKUJXIDKGF6VW" localSheetId="6" hidden="1">#REF!</definedName>
    <definedName name="BExMBK6ISK3U7KHZKUJXIDKGF6VW" localSheetId="7" hidden="1">#REF!</definedName>
    <definedName name="BExMBK6ISK3U7KHZKUJXIDKGF6VW" localSheetId="8" hidden="1">#REF!</definedName>
    <definedName name="BExMBK6ISK3U7KHZKUJXIDKGF6VW" localSheetId="9" hidden="1">#REF!</definedName>
    <definedName name="BExMBK6ISK3U7KHZKUJXIDKGF6VW" localSheetId="10" hidden="1">#REF!</definedName>
    <definedName name="BExMBK6ISK3U7KHZKUJXIDKGF6VW" localSheetId="11" hidden="1">#REF!</definedName>
    <definedName name="BExMBK6ISK3U7KHZKUJXIDKGF6VW" localSheetId="12" hidden="1">#REF!</definedName>
    <definedName name="BExMBK6ISK3U7KHZKUJXIDKGF6VW" localSheetId="13" hidden="1">#REF!</definedName>
    <definedName name="BExMBK6ISK3U7KHZKUJXIDKGF6VW" localSheetId="17" hidden="1">#REF!</definedName>
    <definedName name="BExMBK6ISK3U7KHZKUJXIDKGF6VW" localSheetId="16" hidden="1">#REF!</definedName>
    <definedName name="BExMBK6ISK3U7KHZKUJXIDKGF6VW" hidden="1">#REF!</definedName>
    <definedName name="BExMBYPQDG9AYDQ5E8IECVFREPO6" localSheetId="19" hidden="1">#REF!</definedName>
    <definedName name="BExMBYPQDG9AYDQ5E8IECVFREPO6" localSheetId="27" hidden="1">[10]ZZCOOM_M03_Q005!#REF!</definedName>
    <definedName name="BExMBYPQDG9AYDQ5E8IECVFREPO6" localSheetId="18" hidden="1">#REF!</definedName>
    <definedName name="BExMBYPQDG9AYDQ5E8IECVFREPO6" localSheetId="30" hidden="1">#REF!</definedName>
    <definedName name="BExMBYPQDG9AYDQ5E8IECVFREPO6" localSheetId="2" hidden="1">#REF!</definedName>
    <definedName name="BExMBYPQDG9AYDQ5E8IECVFREPO6" localSheetId="4" hidden="1">#REF!</definedName>
    <definedName name="BExMBYPQDG9AYDQ5E8IECVFREPO6" localSheetId="14" hidden="1">#REF!</definedName>
    <definedName name="BExMBYPQDG9AYDQ5E8IECVFREPO6" localSheetId="6" hidden="1">#REF!</definedName>
    <definedName name="BExMBYPQDG9AYDQ5E8IECVFREPO6" localSheetId="7" hidden="1">#REF!</definedName>
    <definedName name="BExMBYPQDG9AYDQ5E8IECVFREPO6" localSheetId="8" hidden="1">#REF!</definedName>
    <definedName name="BExMBYPQDG9AYDQ5E8IECVFREPO6" localSheetId="9" hidden="1">#REF!</definedName>
    <definedName name="BExMBYPQDG9AYDQ5E8IECVFREPO6" localSheetId="10" hidden="1">#REF!</definedName>
    <definedName name="BExMBYPQDG9AYDQ5E8IECVFREPO6" localSheetId="11" hidden="1">#REF!</definedName>
    <definedName name="BExMBYPQDG9AYDQ5E8IECVFREPO6" localSheetId="12" hidden="1">#REF!</definedName>
    <definedName name="BExMBYPQDG9AYDQ5E8IECVFREPO6" localSheetId="13" hidden="1">#REF!</definedName>
    <definedName name="BExMBYPQDG9AYDQ5E8IECVFREPO6" localSheetId="17" hidden="1">#REF!</definedName>
    <definedName name="BExMBYPQDG9AYDQ5E8IECVFREPO6" localSheetId="20" hidden="1">[10]ZZCOOM_M03_Q005!#REF!</definedName>
    <definedName name="BExMBYPQDG9AYDQ5E8IECVFREPO6" localSheetId="16" hidden="1">#REF!</definedName>
    <definedName name="BExMBYPQDG9AYDQ5E8IECVFREPO6" hidden="1">#REF!</definedName>
    <definedName name="BExMC7PESEESXVMDCGGIP5LPMUGY" localSheetId="19" hidden="1">#REF!</definedName>
    <definedName name="BExMC7PESEESXVMDCGGIP5LPMUGY" localSheetId="18" hidden="1">#REF!</definedName>
    <definedName name="BExMC7PESEESXVMDCGGIP5LPMUGY" localSheetId="8" hidden="1">#REF!</definedName>
    <definedName name="BExMC7PESEESXVMDCGGIP5LPMUGY" localSheetId="12" hidden="1">#REF!</definedName>
    <definedName name="BExMC7PESEESXVMDCGGIP5LPMUGY" localSheetId="20" hidden="1">#REF!</definedName>
    <definedName name="BExMC7PESEESXVMDCGGIP5LPMUGY" hidden="1">#REF!</definedName>
    <definedName name="BExMC8AZUTX8LG89K2JJR7ZG62XX" localSheetId="19" hidden="1">#REF!</definedName>
    <definedName name="BExMC8AZUTX8LG89K2JJR7ZG62XX" localSheetId="27" hidden="1">#REF!</definedName>
    <definedName name="BExMC8AZUTX8LG89K2JJR7ZG62XX" localSheetId="18" hidden="1">#REF!</definedName>
    <definedName name="BExMC8AZUTX8LG89K2JJR7ZG62XX" localSheetId="30" hidden="1">#REF!</definedName>
    <definedName name="BExMC8AZUTX8LG89K2JJR7ZG62XX" localSheetId="4" hidden="1">#REF!</definedName>
    <definedName name="BExMC8AZUTX8LG89K2JJR7ZG62XX" localSheetId="14" hidden="1">#REF!</definedName>
    <definedName name="BExMC8AZUTX8LG89K2JJR7ZG62XX" localSheetId="6" hidden="1">#REF!</definedName>
    <definedName name="BExMC8AZUTX8LG89K2JJR7ZG62XX" localSheetId="7" hidden="1">#REF!</definedName>
    <definedName name="BExMC8AZUTX8LG89K2JJR7ZG62XX" localSheetId="8" hidden="1">#REF!</definedName>
    <definedName name="BExMC8AZUTX8LG89K2JJR7ZG62XX" localSheetId="9" hidden="1">#REF!</definedName>
    <definedName name="BExMC8AZUTX8LG89K2JJR7ZG62XX" localSheetId="10" hidden="1">#REF!</definedName>
    <definedName name="BExMC8AZUTX8LG89K2JJR7ZG62XX" localSheetId="11" hidden="1">#REF!</definedName>
    <definedName name="BExMC8AZUTX8LG89K2JJR7ZG62XX" localSheetId="12" hidden="1">#REF!</definedName>
    <definedName name="BExMC8AZUTX8LG89K2JJR7ZG62XX" localSheetId="13" hidden="1">#REF!</definedName>
    <definedName name="BExMC8AZUTX8LG89K2JJR7ZG62XX" localSheetId="17" hidden="1">#REF!</definedName>
    <definedName name="BExMC8AZUTX8LG89K2JJR7ZG62XX" localSheetId="20" hidden="1">#REF!</definedName>
    <definedName name="BExMC8AZUTX8LG89K2JJR7ZG62XX" localSheetId="16" hidden="1">#REF!</definedName>
    <definedName name="BExMC8AZUTX8LG89K2JJR7ZG62XX" hidden="1">#REF!</definedName>
    <definedName name="BExMCA96YR10V72G2R0SCIKPZLIZ" localSheetId="19" hidden="1">#REF!</definedName>
    <definedName name="BExMCA96YR10V72G2R0SCIKPZLIZ" localSheetId="27" hidden="1">#REF!</definedName>
    <definedName name="BExMCA96YR10V72G2R0SCIKPZLIZ" localSheetId="18" hidden="1">#REF!</definedName>
    <definedName name="BExMCA96YR10V72G2R0SCIKPZLIZ" localSheetId="30" hidden="1">#REF!</definedName>
    <definedName name="BExMCA96YR10V72G2R0SCIKPZLIZ" localSheetId="4" hidden="1">#REF!</definedName>
    <definedName name="BExMCA96YR10V72G2R0SCIKPZLIZ" localSheetId="14" hidden="1">#REF!</definedName>
    <definedName name="BExMCA96YR10V72G2R0SCIKPZLIZ" localSheetId="6" hidden="1">#REF!</definedName>
    <definedName name="BExMCA96YR10V72G2R0SCIKPZLIZ" localSheetId="7" hidden="1">#REF!</definedName>
    <definedName name="BExMCA96YR10V72G2R0SCIKPZLIZ" localSheetId="8" hidden="1">#REF!</definedName>
    <definedName name="BExMCA96YR10V72G2R0SCIKPZLIZ" localSheetId="9" hidden="1">#REF!</definedName>
    <definedName name="BExMCA96YR10V72G2R0SCIKPZLIZ" localSheetId="10" hidden="1">#REF!</definedName>
    <definedName name="BExMCA96YR10V72G2R0SCIKPZLIZ" localSheetId="11" hidden="1">#REF!</definedName>
    <definedName name="BExMCA96YR10V72G2R0SCIKPZLIZ" localSheetId="12" hidden="1">#REF!</definedName>
    <definedName name="BExMCA96YR10V72G2R0SCIKPZLIZ" localSheetId="13" hidden="1">#REF!</definedName>
    <definedName name="BExMCA96YR10V72G2R0SCIKPZLIZ" localSheetId="17" hidden="1">#REF!</definedName>
    <definedName name="BExMCA96YR10V72G2R0SCIKPZLIZ" localSheetId="20" hidden="1">#REF!</definedName>
    <definedName name="BExMCA96YR10V72G2R0SCIKPZLIZ" localSheetId="16" hidden="1">#REF!</definedName>
    <definedName name="BExMCA96YR10V72G2R0SCIKPZLIZ" hidden="1">#REF!</definedName>
    <definedName name="BExMCB5JU5I2VQDUBS4O42BTEVKI" localSheetId="19" hidden="1">#REF!</definedName>
    <definedName name="BExMCB5JU5I2VQDUBS4O42BTEVKI" localSheetId="27" hidden="1">#REF!</definedName>
    <definedName name="BExMCB5JU5I2VQDUBS4O42BTEVKI" localSheetId="18" hidden="1">#REF!</definedName>
    <definedName name="BExMCB5JU5I2VQDUBS4O42BTEVKI" localSheetId="30" hidden="1">#REF!</definedName>
    <definedName name="BExMCB5JU5I2VQDUBS4O42BTEVKI" localSheetId="4" hidden="1">#REF!</definedName>
    <definedName name="BExMCB5JU5I2VQDUBS4O42BTEVKI" localSheetId="14" hidden="1">#REF!</definedName>
    <definedName name="BExMCB5JU5I2VQDUBS4O42BTEVKI" localSheetId="6" hidden="1">#REF!</definedName>
    <definedName name="BExMCB5JU5I2VQDUBS4O42BTEVKI" localSheetId="7" hidden="1">#REF!</definedName>
    <definedName name="BExMCB5JU5I2VQDUBS4O42BTEVKI" localSheetId="8" hidden="1">#REF!</definedName>
    <definedName name="BExMCB5JU5I2VQDUBS4O42BTEVKI" localSheetId="9" hidden="1">#REF!</definedName>
    <definedName name="BExMCB5JU5I2VQDUBS4O42BTEVKI" localSheetId="10" hidden="1">#REF!</definedName>
    <definedName name="BExMCB5JU5I2VQDUBS4O42BTEVKI" localSheetId="11" hidden="1">#REF!</definedName>
    <definedName name="BExMCB5JU5I2VQDUBS4O42BTEVKI" localSheetId="12" hidden="1">#REF!</definedName>
    <definedName name="BExMCB5JU5I2VQDUBS4O42BTEVKI" localSheetId="13" hidden="1">#REF!</definedName>
    <definedName name="BExMCB5JU5I2VQDUBS4O42BTEVKI" localSheetId="17" hidden="1">#REF!</definedName>
    <definedName name="BExMCB5JU5I2VQDUBS4O42BTEVKI" localSheetId="16" hidden="1">#REF!</definedName>
    <definedName name="BExMCB5JU5I2VQDUBS4O42BTEVKI" hidden="1">#REF!</definedName>
    <definedName name="BExMCFSQFSEMPY5IXDIRKZDASDBR" localSheetId="19" hidden="1">#REF!</definedName>
    <definedName name="BExMCFSQFSEMPY5IXDIRKZDASDBR" localSheetId="27" hidden="1">#REF!</definedName>
    <definedName name="BExMCFSQFSEMPY5IXDIRKZDASDBR" localSheetId="18" hidden="1">#REF!</definedName>
    <definedName name="BExMCFSQFSEMPY5IXDIRKZDASDBR" localSheetId="30" hidden="1">#REF!</definedName>
    <definedName name="BExMCFSQFSEMPY5IXDIRKZDASDBR" localSheetId="4" hidden="1">#REF!</definedName>
    <definedName name="BExMCFSQFSEMPY5IXDIRKZDASDBR" localSheetId="14" hidden="1">#REF!</definedName>
    <definedName name="BExMCFSQFSEMPY5IXDIRKZDASDBR" localSheetId="6" hidden="1">#REF!</definedName>
    <definedName name="BExMCFSQFSEMPY5IXDIRKZDASDBR" localSheetId="7" hidden="1">#REF!</definedName>
    <definedName name="BExMCFSQFSEMPY5IXDIRKZDASDBR" localSheetId="8" hidden="1">#REF!</definedName>
    <definedName name="BExMCFSQFSEMPY5IXDIRKZDASDBR" localSheetId="9" hidden="1">#REF!</definedName>
    <definedName name="BExMCFSQFSEMPY5IXDIRKZDASDBR" localSheetId="10" hidden="1">#REF!</definedName>
    <definedName name="BExMCFSQFSEMPY5IXDIRKZDASDBR" localSheetId="11" hidden="1">#REF!</definedName>
    <definedName name="BExMCFSQFSEMPY5IXDIRKZDASDBR" localSheetId="12" hidden="1">#REF!</definedName>
    <definedName name="BExMCFSQFSEMPY5IXDIRKZDASDBR" localSheetId="13" hidden="1">#REF!</definedName>
    <definedName name="BExMCFSQFSEMPY5IXDIRKZDASDBR" localSheetId="17" hidden="1">#REF!</definedName>
    <definedName name="BExMCFSQFSEMPY5IXDIRKZDASDBR" localSheetId="16" hidden="1">#REF!</definedName>
    <definedName name="BExMCFSQFSEMPY5IXDIRKZDASDBR" hidden="1">#REF!</definedName>
    <definedName name="BExMCH58I9XOLK7WEE6VSJGYPJGL" localSheetId="19" hidden="1">#REF!</definedName>
    <definedName name="BExMCH58I9XOLK7WEE6VSJGYPJGL" localSheetId="27" hidden="1">#REF!</definedName>
    <definedName name="BExMCH58I9XOLK7WEE6VSJGYPJGL" localSheetId="18" hidden="1">#REF!</definedName>
    <definedName name="BExMCH58I9XOLK7WEE6VSJGYPJGL" localSheetId="30" hidden="1">#REF!</definedName>
    <definedName name="BExMCH58I9XOLK7WEE6VSJGYPJGL" localSheetId="4" hidden="1">#REF!</definedName>
    <definedName name="BExMCH58I9XOLK7WEE6VSJGYPJGL" localSheetId="14" hidden="1">#REF!</definedName>
    <definedName name="BExMCH58I9XOLK7WEE6VSJGYPJGL" localSheetId="6" hidden="1">#REF!</definedName>
    <definedName name="BExMCH58I9XOLK7WEE6VSJGYPJGL" localSheetId="7" hidden="1">#REF!</definedName>
    <definedName name="BExMCH58I9XOLK7WEE6VSJGYPJGL" localSheetId="8" hidden="1">#REF!</definedName>
    <definedName name="BExMCH58I9XOLK7WEE6VSJGYPJGL" localSheetId="9" hidden="1">#REF!</definedName>
    <definedName name="BExMCH58I9XOLK7WEE6VSJGYPJGL" localSheetId="10" hidden="1">#REF!</definedName>
    <definedName name="BExMCH58I9XOLK7WEE6VSJGYPJGL" localSheetId="11" hidden="1">#REF!</definedName>
    <definedName name="BExMCH58I9XOLK7WEE6VSJGYPJGL" localSheetId="12" hidden="1">#REF!</definedName>
    <definedName name="BExMCH58I9XOLK7WEE6VSJGYPJGL" localSheetId="13" hidden="1">#REF!</definedName>
    <definedName name="BExMCH58I9XOLK7WEE6VSJGYPJGL" localSheetId="17" hidden="1">#REF!</definedName>
    <definedName name="BExMCH58I9XOLK7WEE6VSJGYPJGL" localSheetId="16" hidden="1">#REF!</definedName>
    <definedName name="BExMCH58I9XOLK7WEE6VSJGYPJGL" hidden="1">#REF!</definedName>
    <definedName name="BExMCMZOEYWVOOJ98TBHTTCS7XB8" localSheetId="19" hidden="1">#REF!</definedName>
    <definedName name="BExMCMZOEYWVOOJ98TBHTTCS7XB8" localSheetId="27" hidden="1">#REF!</definedName>
    <definedName name="BExMCMZOEYWVOOJ98TBHTTCS7XB8" localSheetId="18" hidden="1">#REF!</definedName>
    <definedName name="BExMCMZOEYWVOOJ98TBHTTCS7XB8" localSheetId="30" hidden="1">#REF!</definedName>
    <definedName name="BExMCMZOEYWVOOJ98TBHTTCS7XB8" localSheetId="4" hidden="1">#REF!</definedName>
    <definedName name="BExMCMZOEYWVOOJ98TBHTTCS7XB8" localSheetId="14" hidden="1">#REF!</definedName>
    <definedName name="BExMCMZOEYWVOOJ98TBHTTCS7XB8" localSheetId="6" hidden="1">#REF!</definedName>
    <definedName name="BExMCMZOEYWVOOJ98TBHTTCS7XB8" localSheetId="7" hidden="1">#REF!</definedName>
    <definedName name="BExMCMZOEYWVOOJ98TBHTTCS7XB8" localSheetId="8" hidden="1">#REF!</definedName>
    <definedName name="BExMCMZOEYWVOOJ98TBHTTCS7XB8" localSheetId="9" hidden="1">#REF!</definedName>
    <definedName name="BExMCMZOEYWVOOJ98TBHTTCS7XB8" localSheetId="10" hidden="1">#REF!</definedName>
    <definedName name="BExMCMZOEYWVOOJ98TBHTTCS7XB8" localSheetId="11" hidden="1">#REF!</definedName>
    <definedName name="BExMCMZOEYWVOOJ98TBHTTCS7XB8" localSheetId="12" hidden="1">#REF!</definedName>
    <definedName name="BExMCMZOEYWVOOJ98TBHTTCS7XB8" localSheetId="13" hidden="1">#REF!</definedName>
    <definedName name="BExMCMZOEYWVOOJ98TBHTTCS7XB8" localSheetId="17" hidden="1">#REF!</definedName>
    <definedName name="BExMCMZOEYWVOOJ98TBHTTCS7XB8" localSheetId="16" hidden="1">#REF!</definedName>
    <definedName name="BExMCMZOEYWVOOJ98TBHTTCS7XB8" hidden="1">#REF!</definedName>
    <definedName name="BExMCS8EF2W3FS9QADNKREYSI8P0" localSheetId="19" hidden="1">#REF!</definedName>
    <definedName name="BExMCS8EF2W3FS9QADNKREYSI8P0" localSheetId="27" hidden="1">#REF!</definedName>
    <definedName name="BExMCS8EF2W3FS9QADNKREYSI8P0" localSheetId="18" hidden="1">#REF!</definedName>
    <definedName name="BExMCS8EF2W3FS9QADNKREYSI8P0" localSheetId="30" hidden="1">#REF!</definedName>
    <definedName name="BExMCS8EF2W3FS9QADNKREYSI8P0" localSheetId="4" hidden="1">#REF!</definedName>
    <definedName name="BExMCS8EF2W3FS9QADNKREYSI8P0" localSheetId="14" hidden="1">#REF!</definedName>
    <definedName name="BExMCS8EF2W3FS9QADNKREYSI8P0" localSheetId="6" hidden="1">#REF!</definedName>
    <definedName name="BExMCS8EF2W3FS9QADNKREYSI8P0" localSheetId="7" hidden="1">#REF!</definedName>
    <definedName name="BExMCS8EF2W3FS9QADNKREYSI8P0" localSheetId="8" hidden="1">#REF!</definedName>
    <definedName name="BExMCS8EF2W3FS9QADNKREYSI8P0" localSheetId="9" hidden="1">#REF!</definedName>
    <definedName name="BExMCS8EF2W3FS9QADNKREYSI8P0" localSheetId="10" hidden="1">#REF!</definedName>
    <definedName name="BExMCS8EF2W3FS9QADNKREYSI8P0" localSheetId="11" hidden="1">#REF!</definedName>
    <definedName name="BExMCS8EF2W3FS9QADNKREYSI8P0" localSheetId="12" hidden="1">#REF!</definedName>
    <definedName name="BExMCS8EF2W3FS9QADNKREYSI8P0" localSheetId="13" hidden="1">#REF!</definedName>
    <definedName name="BExMCS8EF2W3FS9QADNKREYSI8P0" localSheetId="17" hidden="1">#REF!</definedName>
    <definedName name="BExMCS8EF2W3FS9QADNKREYSI8P0" localSheetId="16" hidden="1">#REF!</definedName>
    <definedName name="BExMCS8EF2W3FS9QADNKREYSI8P0" hidden="1">#REF!</definedName>
    <definedName name="BExMCSU0KZGHALEL7N5DJBVL94K7" localSheetId="19" hidden="1">#REF!</definedName>
    <definedName name="BExMCSU0KZGHALEL7N5DJBVL94K7" localSheetId="27" hidden="1">#REF!</definedName>
    <definedName name="BExMCSU0KZGHALEL7N5DJBVL94K7" localSheetId="18" hidden="1">#REF!</definedName>
    <definedName name="BExMCSU0KZGHALEL7N5DJBVL94K7" localSheetId="30" hidden="1">#REF!</definedName>
    <definedName name="BExMCSU0KZGHALEL7N5DJBVL94K7" localSheetId="4" hidden="1">#REF!</definedName>
    <definedName name="BExMCSU0KZGHALEL7N5DJBVL94K7" localSheetId="14" hidden="1">#REF!</definedName>
    <definedName name="BExMCSU0KZGHALEL7N5DJBVL94K7" localSheetId="6" hidden="1">#REF!</definedName>
    <definedName name="BExMCSU0KZGHALEL7N5DJBVL94K7" localSheetId="7" hidden="1">#REF!</definedName>
    <definedName name="BExMCSU0KZGHALEL7N5DJBVL94K7" localSheetId="8" hidden="1">#REF!</definedName>
    <definedName name="BExMCSU0KZGHALEL7N5DJBVL94K7" localSheetId="9" hidden="1">#REF!</definedName>
    <definedName name="BExMCSU0KZGHALEL7N5DJBVL94K7" localSheetId="10" hidden="1">#REF!</definedName>
    <definedName name="BExMCSU0KZGHALEL7N5DJBVL94K7" localSheetId="11" hidden="1">#REF!</definedName>
    <definedName name="BExMCSU0KZGHALEL7N5DJBVL94K7" localSheetId="12" hidden="1">#REF!</definedName>
    <definedName name="BExMCSU0KZGHALEL7N5DJBVL94K7" localSheetId="13" hidden="1">#REF!</definedName>
    <definedName name="BExMCSU0KZGHALEL7N5DJBVL94K7" localSheetId="17" hidden="1">#REF!</definedName>
    <definedName name="BExMCSU0KZGHALEL7N5DJBVL94K7" localSheetId="16" hidden="1">#REF!</definedName>
    <definedName name="BExMCSU0KZGHALEL7N5DJBVL94K7" hidden="1">#REF!</definedName>
    <definedName name="BExMCUS7GSOM96J0HJ7EH0FFM2AC" localSheetId="19" hidden="1">#REF!</definedName>
    <definedName name="BExMCUS7GSOM96J0HJ7EH0FFM2AC" localSheetId="27" hidden="1">#REF!</definedName>
    <definedName name="BExMCUS7GSOM96J0HJ7EH0FFM2AC" localSheetId="18" hidden="1">#REF!</definedName>
    <definedName name="BExMCUS7GSOM96J0HJ7EH0FFM2AC" localSheetId="30" hidden="1">#REF!</definedName>
    <definedName name="BExMCUS7GSOM96J0HJ7EH0FFM2AC" localSheetId="4" hidden="1">#REF!</definedName>
    <definedName name="BExMCUS7GSOM96J0HJ7EH0FFM2AC" localSheetId="14" hidden="1">#REF!</definedName>
    <definedName name="BExMCUS7GSOM96J0HJ7EH0FFM2AC" localSheetId="6" hidden="1">#REF!</definedName>
    <definedName name="BExMCUS7GSOM96J0HJ7EH0FFM2AC" localSheetId="7" hidden="1">#REF!</definedName>
    <definedName name="BExMCUS7GSOM96J0HJ7EH0FFM2AC" localSheetId="8" hidden="1">#REF!</definedName>
    <definedName name="BExMCUS7GSOM96J0HJ7EH0FFM2AC" localSheetId="9" hidden="1">#REF!</definedName>
    <definedName name="BExMCUS7GSOM96J0HJ7EH0FFM2AC" localSheetId="10" hidden="1">#REF!</definedName>
    <definedName name="BExMCUS7GSOM96J0HJ7EH0FFM2AC" localSheetId="11" hidden="1">#REF!</definedName>
    <definedName name="BExMCUS7GSOM96J0HJ7EH0FFM2AC" localSheetId="12" hidden="1">#REF!</definedName>
    <definedName name="BExMCUS7GSOM96J0HJ7EH0FFM2AC" localSheetId="13" hidden="1">#REF!</definedName>
    <definedName name="BExMCUS7GSOM96J0HJ7EH0FFM2AC" localSheetId="17" hidden="1">#REF!</definedName>
    <definedName name="BExMCUS7GSOM96J0HJ7EH0FFM2AC" localSheetId="16" hidden="1">#REF!</definedName>
    <definedName name="BExMCUS7GSOM96J0HJ7EH0FFM2AC" hidden="1">#REF!</definedName>
    <definedName name="BExMCYTT6TVDWMJXO1NZANRTVNAN" localSheetId="19" hidden="1">#REF!</definedName>
    <definedName name="BExMCYTT6TVDWMJXO1NZANRTVNAN" localSheetId="27" hidden="1">#REF!</definedName>
    <definedName name="BExMCYTT6TVDWMJXO1NZANRTVNAN" localSheetId="18" hidden="1">#REF!</definedName>
    <definedName name="BExMCYTT6TVDWMJXO1NZANRTVNAN" localSheetId="30" hidden="1">#REF!</definedName>
    <definedName name="BExMCYTT6TVDWMJXO1NZANRTVNAN" localSheetId="4" hidden="1">#REF!</definedName>
    <definedName name="BExMCYTT6TVDWMJXO1NZANRTVNAN" localSheetId="14" hidden="1">#REF!</definedName>
    <definedName name="BExMCYTT6TVDWMJXO1NZANRTVNAN" localSheetId="6" hidden="1">#REF!</definedName>
    <definedName name="BExMCYTT6TVDWMJXO1NZANRTVNAN" localSheetId="7" hidden="1">#REF!</definedName>
    <definedName name="BExMCYTT6TVDWMJXO1NZANRTVNAN" localSheetId="8" hidden="1">#REF!</definedName>
    <definedName name="BExMCYTT6TVDWMJXO1NZANRTVNAN" localSheetId="9" hidden="1">#REF!</definedName>
    <definedName name="BExMCYTT6TVDWMJXO1NZANRTVNAN" localSheetId="10" hidden="1">#REF!</definedName>
    <definedName name="BExMCYTT6TVDWMJXO1NZANRTVNAN" localSheetId="11" hidden="1">#REF!</definedName>
    <definedName name="BExMCYTT6TVDWMJXO1NZANRTVNAN" localSheetId="12" hidden="1">#REF!</definedName>
    <definedName name="BExMCYTT6TVDWMJXO1NZANRTVNAN" localSheetId="13" hidden="1">#REF!</definedName>
    <definedName name="BExMCYTT6TVDWMJXO1NZANRTVNAN" localSheetId="17" hidden="1">#REF!</definedName>
    <definedName name="BExMCYTT6TVDWMJXO1NZANRTVNAN" localSheetId="16" hidden="1">#REF!</definedName>
    <definedName name="BExMCYTT6TVDWMJXO1NZANRTVNAN" hidden="1">#REF!</definedName>
    <definedName name="BExMD54CT1VTE5YGBM90H90NF28M" localSheetId="19" hidden="1">#REF!</definedName>
    <definedName name="BExMD54CT1VTE5YGBM90H90NF28M" localSheetId="27" hidden="1">#REF!</definedName>
    <definedName name="BExMD54CT1VTE5YGBM90H90NF28M" localSheetId="18" hidden="1">#REF!</definedName>
    <definedName name="BExMD54CT1VTE5YGBM90H90NF28M" localSheetId="30" hidden="1">#REF!</definedName>
    <definedName name="BExMD54CT1VTE5YGBM90H90NF28M" localSheetId="4" hidden="1">#REF!</definedName>
    <definedName name="BExMD54CT1VTE5YGBM90H90NF28M" localSheetId="14" hidden="1">#REF!</definedName>
    <definedName name="BExMD54CT1VTE5YGBM90H90NF28M" localSheetId="6" hidden="1">#REF!</definedName>
    <definedName name="BExMD54CT1VTE5YGBM90H90NF28M" localSheetId="7" hidden="1">#REF!</definedName>
    <definedName name="BExMD54CT1VTE5YGBM90H90NF28M" localSheetId="8" hidden="1">#REF!</definedName>
    <definedName name="BExMD54CT1VTE5YGBM90H90NF28M" localSheetId="9" hidden="1">#REF!</definedName>
    <definedName name="BExMD54CT1VTE5YGBM90H90NF28M" localSheetId="10" hidden="1">#REF!</definedName>
    <definedName name="BExMD54CT1VTE5YGBM90H90NF28M" localSheetId="11" hidden="1">#REF!</definedName>
    <definedName name="BExMD54CT1VTE5YGBM90H90NF28M" localSheetId="12" hidden="1">#REF!</definedName>
    <definedName name="BExMD54CT1VTE5YGBM90H90NF28M" localSheetId="13" hidden="1">#REF!</definedName>
    <definedName name="BExMD54CT1VTE5YGBM90H90NF28M" localSheetId="17" hidden="1">#REF!</definedName>
    <definedName name="BExMD54CT1VTE5YGBM90H90NF28M" localSheetId="16" hidden="1">#REF!</definedName>
    <definedName name="BExMD54CT1VTE5YGBM90H90NF28M" hidden="1">#REF!</definedName>
    <definedName name="BExMD5F6IAV108XYJLXUO9HD0IT6" localSheetId="19" hidden="1">#REF!</definedName>
    <definedName name="BExMD5F6IAV108XYJLXUO9HD0IT6" localSheetId="27" hidden="1">#REF!</definedName>
    <definedName name="BExMD5F6IAV108XYJLXUO9HD0IT6" localSheetId="18" hidden="1">#REF!</definedName>
    <definedName name="BExMD5F6IAV108XYJLXUO9HD0IT6" localSheetId="30" hidden="1">#REF!</definedName>
    <definedName name="BExMD5F6IAV108XYJLXUO9HD0IT6" localSheetId="4" hidden="1">#REF!</definedName>
    <definedName name="BExMD5F6IAV108XYJLXUO9HD0IT6" localSheetId="14" hidden="1">#REF!</definedName>
    <definedName name="BExMD5F6IAV108XYJLXUO9HD0IT6" localSheetId="6" hidden="1">#REF!</definedName>
    <definedName name="BExMD5F6IAV108XYJLXUO9HD0IT6" localSheetId="7" hidden="1">#REF!</definedName>
    <definedName name="BExMD5F6IAV108XYJLXUO9HD0IT6" localSheetId="8" hidden="1">#REF!</definedName>
    <definedName name="BExMD5F6IAV108XYJLXUO9HD0IT6" localSheetId="9" hidden="1">#REF!</definedName>
    <definedName name="BExMD5F6IAV108XYJLXUO9HD0IT6" localSheetId="10" hidden="1">#REF!</definedName>
    <definedName name="BExMD5F6IAV108XYJLXUO9HD0IT6" localSheetId="11" hidden="1">#REF!</definedName>
    <definedName name="BExMD5F6IAV108XYJLXUO9HD0IT6" localSheetId="12" hidden="1">#REF!</definedName>
    <definedName name="BExMD5F6IAV108XYJLXUO9HD0IT6" localSheetId="13" hidden="1">#REF!</definedName>
    <definedName name="BExMD5F6IAV108XYJLXUO9HD0IT6" localSheetId="17" hidden="1">#REF!</definedName>
    <definedName name="BExMD5F6IAV108XYJLXUO9HD0IT6" localSheetId="16" hidden="1">#REF!</definedName>
    <definedName name="BExMD5F6IAV108XYJLXUO9HD0IT6" hidden="1">#REF!</definedName>
    <definedName name="BExMDANV66W9T3XAXID40XFJ0J93" localSheetId="19" hidden="1">#REF!</definedName>
    <definedName name="BExMDANV66W9T3XAXID40XFJ0J93" localSheetId="27" hidden="1">#REF!</definedName>
    <definedName name="BExMDANV66W9T3XAXID40XFJ0J93" localSheetId="18" hidden="1">#REF!</definedName>
    <definedName name="BExMDANV66W9T3XAXID40XFJ0J93" localSheetId="30" hidden="1">#REF!</definedName>
    <definedName name="BExMDANV66W9T3XAXID40XFJ0J93" localSheetId="4" hidden="1">#REF!</definedName>
    <definedName name="BExMDANV66W9T3XAXID40XFJ0J93" localSheetId="14" hidden="1">#REF!</definedName>
    <definedName name="BExMDANV66W9T3XAXID40XFJ0J93" localSheetId="6" hidden="1">#REF!</definedName>
    <definedName name="BExMDANV66W9T3XAXID40XFJ0J93" localSheetId="7" hidden="1">#REF!</definedName>
    <definedName name="BExMDANV66W9T3XAXID40XFJ0J93" localSheetId="8" hidden="1">#REF!</definedName>
    <definedName name="BExMDANV66W9T3XAXID40XFJ0J93" localSheetId="9" hidden="1">#REF!</definedName>
    <definedName name="BExMDANV66W9T3XAXID40XFJ0J93" localSheetId="10" hidden="1">#REF!</definedName>
    <definedName name="BExMDANV66W9T3XAXID40XFJ0J93" localSheetId="11" hidden="1">#REF!</definedName>
    <definedName name="BExMDANV66W9T3XAXID40XFJ0J93" localSheetId="12" hidden="1">#REF!</definedName>
    <definedName name="BExMDANV66W9T3XAXID40XFJ0J93" localSheetId="13" hidden="1">#REF!</definedName>
    <definedName name="BExMDANV66W9T3XAXID40XFJ0J93" localSheetId="17" hidden="1">#REF!</definedName>
    <definedName name="BExMDANV66W9T3XAXID40XFJ0J93" localSheetId="16" hidden="1">#REF!</definedName>
    <definedName name="BExMDANV66W9T3XAXID40XFJ0J93" hidden="1">#REF!</definedName>
    <definedName name="BExMDGD1KQP7NNR78X2ZX4FCBQ1S" localSheetId="19" hidden="1">#REF!</definedName>
    <definedName name="BExMDGD1KQP7NNR78X2ZX4FCBQ1S" localSheetId="27" hidden="1">#REF!</definedName>
    <definedName name="BExMDGD1KQP7NNR78X2ZX4FCBQ1S" localSheetId="18" hidden="1">#REF!</definedName>
    <definedName name="BExMDGD1KQP7NNR78X2ZX4FCBQ1S" localSheetId="30" hidden="1">#REF!</definedName>
    <definedName name="BExMDGD1KQP7NNR78X2ZX4FCBQ1S" localSheetId="4" hidden="1">#REF!</definedName>
    <definedName name="BExMDGD1KQP7NNR78X2ZX4FCBQ1S" localSheetId="14" hidden="1">#REF!</definedName>
    <definedName name="BExMDGD1KQP7NNR78X2ZX4FCBQ1S" localSheetId="6" hidden="1">#REF!</definedName>
    <definedName name="BExMDGD1KQP7NNR78X2ZX4FCBQ1S" localSheetId="7" hidden="1">#REF!</definedName>
    <definedName name="BExMDGD1KQP7NNR78X2ZX4FCBQ1S" localSheetId="8" hidden="1">#REF!</definedName>
    <definedName name="BExMDGD1KQP7NNR78X2ZX4FCBQ1S" localSheetId="9" hidden="1">#REF!</definedName>
    <definedName name="BExMDGD1KQP7NNR78X2ZX4FCBQ1S" localSheetId="10" hidden="1">#REF!</definedName>
    <definedName name="BExMDGD1KQP7NNR78X2ZX4FCBQ1S" localSheetId="11" hidden="1">#REF!</definedName>
    <definedName name="BExMDGD1KQP7NNR78X2ZX4FCBQ1S" localSheetId="12" hidden="1">#REF!</definedName>
    <definedName name="BExMDGD1KQP7NNR78X2ZX4FCBQ1S" localSheetId="13" hidden="1">#REF!</definedName>
    <definedName name="BExMDGD1KQP7NNR78X2ZX4FCBQ1S" localSheetId="17" hidden="1">#REF!</definedName>
    <definedName name="BExMDGD1KQP7NNR78X2ZX4FCBQ1S" localSheetId="16" hidden="1">#REF!</definedName>
    <definedName name="BExMDGD1KQP7NNR78X2ZX4FCBQ1S" hidden="1">#REF!</definedName>
    <definedName name="BExMDIRDK0DI8P86HB7WPH8QWLSQ" localSheetId="19" hidden="1">#REF!</definedName>
    <definedName name="BExMDIRDK0DI8P86HB7WPH8QWLSQ" localSheetId="27" hidden="1">#REF!</definedName>
    <definedName name="BExMDIRDK0DI8P86HB7WPH8QWLSQ" localSheetId="18" hidden="1">#REF!</definedName>
    <definedName name="BExMDIRDK0DI8P86HB7WPH8QWLSQ" localSheetId="30" hidden="1">#REF!</definedName>
    <definedName name="BExMDIRDK0DI8P86HB7WPH8QWLSQ" localSheetId="4" hidden="1">#REF!</definedName>
    <definedName name="BExMDIRDK0DI8P86HB7WPH8QWLSQ" localSheetId="14" hidden="1">#REF!</definedName>
    <definedName name="BExMDIRDK0DI8P86HB7WPH8QWLSQ" localSheetId="6" hidden="1">#REF!</definedName>
    <definedName name="BExMDIRDK0DI8P86HB7WPH8QWLSQ" localSheetId="7" hidden="1">#REF!</definedName>
    <definedName name="BExMDIRDK0DI8P86HB7WPH8QWLSQ" localSheetId="8" hidden="1">#REF!</definedName>
    <definedName name="BExMDIRDK0DI8P86HB7WPH8QWLSQ" localSheetId="9" hidden="1">#REF!</definedName>
    <definedName name="BExMDIRDK0DI8P86HB7WPH8QWLSQ" localSheetId="10" hidden="1">#REF!</definedName>
    <definedName name="BExMDIRDK0DI8P86HB7WPH8QWLSQ" localSheetId="11" hidden="1">#REF!</definedName>
    <definedName name="BExMDIRDK0DI8P86HB7WPH8QWLSQ" localSheetId="12" hidden="1">#REF!</definedName>
    <definedName name="BExMDIRDK0DI8P86HB7WPH8QWLSQ" localSheetId="13" hidden="1">#REF!</definedName>
    <definedName name="BExMDIRDK0DI8P86HB7WPH8QWLSQ" localSheetId="17" hidden="1">#REF!</definedName>
    <definedName name="BExMDIRDK0DI8P86HB7WPH8QWLSQ" localSheetId="16" hidden="1">#REF!</definedName>
    <definedName name="BExMDIRDK0DI8P86HB7WPH8QWLSQ" hidden="1">#REF!</definedName>
    <definedName name="BExMDOWGDLP3BZZB4ZPI31VS10FP" localSheetId="19" hidden="1">#REF!</definedName>
    <definedName name="BExMDOWGDLP3BZZB4ZPI31VS10FP" localSheetId="27" hidden="1">#REF!</definedName>
    <definedName name="BExMDOWGDLP3BZZB4ZPI31VS10FP" localSheetId="18" hidden="1">#REF!</definedName>
    <definedName name="BExMDOWGDLP3BZZB4ZPI31VS10FP" localSheetId="30" hidden="1">#REF!</definedName>
    <definedName name="BExMDOWGDLP3BZZB4ZPI31VS10FP" localSheetId="4" hidden="1">#REF!</definedName>
    <definedName name="BExMDOWGDLP3BZZB4ZPI31VS10FP" localSheetId="14" hidden="1">#REF!</definedName>
    <definedName name="BExMDOWGDLP3BZZB4ZPI31VS10FP" localSheetId="6" hidden="1">#REF!</definedName>
    <definedName name="BExMDOWGDLP3BZZB4ZPI31VS10FP" localSheetId="7" hidden="1">#REF!</definedName>
    <definedName name="BExMDOWGDLP3BZZB4ZPI31VS10FP" localSheetId="8" hidden="1">#REF!</definedName>
    <definedName name="BExMDOWGDLP3BZZB4ZPI31VS10FP" localSheetId="9" hidden="1">#REF!</definedName>
    <definedName name="BExMDOWGDLP3BZZB4ZPI31VS10FP" localSheetId="10" hidden="1">#REF!</definedName>
    <definedName name="BExMDOWGDLP3BZZB4ZPI31VS10FP" localSheetId="11" hidden="1">#REF!</definedName>
    <definedName name="BExMDOWGDLP3BZZB4ZPI31VS10FP" localSheetId="12" hidden="1">#REF!</definedName>
    <definedName name="BExMDOWGDLP3BZZB4ZPI31VS10FP" localSheetId="13" hidden="1">#REF!</definedName>
    <definedName name="BExMDOWGDLP3BZZB4ZPI31VS10FP" localSheetId="17" hidden="1">#REF!</definedName>
    <definedName name="BExMDOWGDLP3BZZB4ZPI31VS10FP" localSheetId="16" hidden="1">#REF!</definedName>
    <definedName name="BExMDOWGDLP3BZZB4ZPI31VS10FP" hidden="1">#REF!</definedName>
    <definedName name="BExMDPI2FVMORSWDDCVAJ85WYAYO" localSheetId="19" hidden="1">#REF!</definedName>
    <definedName name="BExMDPI2FVMORSWDDCVAJ85WYAYO" localSheetId="27" hidden="1">#REF!</definedName>
    <definedName name="BExMDPI2FVMORSWDDCVAJ85WYAYO" localSheetId="18" hidden="1">#REF!</definedName>
    <definedName name="BExMDPI2FVMORSWDDCVAJ85WYAYO" localSheetId="30" hidden="1">#REF!</definedName>
    <definedName name="BExMDPI2FVMORSWDDCVAJ85WYAYO" localSheetId="4" hidden="1">#REF!</definedName>
    <definedName name="BExMDPI2FVMORSWDDCVAJ85WYAYO" localSheetId="14" hidden="1">#REF!</definedName>
    <definedName name="BExMDPI2FVMORSWDDCVAJ85WYAYO" localSheetId="6" hidden="1">#REF!</definedName>
    <definedName name="BExMDPI2FVMORSWDDCVAJ85WYAYO" localSheetId="7" hidden="1">#REF!</definedName>
    <definedName name="BExMDPI2FVMORSWDDCVAJ85WYAYO" localSheetId="8" hidden="1">#REF!</definedName>
    <definedName name="BExMDPI2FVMORSWDDCVAJ85WYAYO" localSheetId="9" hidden="1">#REF!</definedName>
    <definedName name="BExMDPI2FVMORSWDDCVAJ85WYAYO" localSheetId="10" hidden="1">#REF!</definedName>
    <definedName name="BExMDPI2FVMORSWDDCVAJ85WYAYO" localSheetId="11" hidden="1">#REF!</definedName>
    <definedName name="BExMDPI2FVMORSWDDCVAJ85WYAYO" localSheetId="12" hidden="1">#REF!</definedName>
    <definedName name="BExMDPI2FVMORSWDDCVAJ85WYAYO" localSheetId="13" hidden="1">#REF!</definedName>
    <definedName name="BExMDPI2FVMORSWDDCVAJ85WYAYO" localSheetId="17" hidden="1">#REF!</definedName>
    <definedName name="BExMDPI2FVMORSWDDCVAJ85WYAYO" localSheetId="16" hidden="1">#REF!</definedName>
    <definedName name="BExMDPI2FVMORSWDDCVAJ85WYAYO" hidden="1">#REF!</definedName>
    <definedName name="BExMDUWB7VWHFFR266QXO46BNV2S" localSheetId="19" hidden="1">#REF!</definedName>
    <definedName name="BExMDUWB7VWHFFR266QXO46BNV2S" localSheetId="27" hidden="1">#REF!</definedName>
    <definedName name="BExMDUWB7VWHFFR266QXO46BNV2S" localSheetId="18" hidden="1">#REF!</definedName>
    <definedName name="BExMDUWB7VWHFFR266QXO46BNV2S" localSheetId="30" hidden="1">#REF!</definedName>
    <definedName name="BExMDUWB7VWHFFR266QXO46BNV2S" localSheetId="4" hidden="1">#REF!</definedName>
    <definedName name="BExMDUWB7VWHFFR266QXO46BNV2S" localSheetId="14" hidden="1">#REF!</definedName>
    <definedName name="BExMDUWB7VWHFFR266QXO46BNV2S" localSheetId="6" hidden="1">#REF!</definedName>
    <definedName name="BExMDUWB7VWHFFR266QXO46BNV2S" localSheetId="7" hidden="1">#REF!</definedName>
    <definedName name="BExMDUWB7VWHFFR266QXO46BNV2S" localSheetId="8" hidden="1">#REF!</definedName>
    <definedName name="BExMDUWB7VWHFFR266QXO46BNV2S" localSheetId="9" hidden="1">#REF!</definedName>
    <definedName name="BExMDUWB7VWHFFR266QXO46BNV2S" localSheetId="10" hidden="1">#REF!</definedName>
    <definedName name="BExMDUWB7VWHFFR266QXO46BNV2S" localSheetId="11" hidden="1">#REF!</definedName>
    <definedName name="BExMDUWB7VWHFFR266QXO46BNV2S" localSheetId="12" hidden="1">#REF!</definedName>
    <definedName name="BExMDUWB7VWHFFR266QXO46BNV2S" localSheetId="13" hidden="1">#REF!</definedName>
    <definedName name="BExMDUWB7VWHFFR266QXO46BNV2S" localSheetId="17" hidden="1">#REF!</definedName>
    <definedName name="BExMDUWB7VWHFFR266QXO46BNV2S" localSheetId="16" hidden="1">#REF!</definedName>
    <definedName name="BExMDUWB7VWHFFR266QXO46BNV2S" hidden="1">#REF!</definedName>
    <definedName name="BExME2U47N8LZG0BPJ49ANY5QVV2" localSheetId="19" hidden="1">#REF!</definedName>
    <definedName name="BExME2U47N8LZG0BPJ49ANY5QVV2" localSheetId="27" hidden="1">#REF!</definedName>
    <definedName name="BExME2U47N8LZG0BPJ49ANY5QVV2" localSheetId="18" hidden="1">#REF!</definedName>
    <definedName name="BExME2U47N8LZG0BPJ49ANY5QVV2" localSheetId="30" hidden="1">#REF!</definedName>
    <definedName name="BExME2U47N8LZG0BPJ49ANY5QVV2" localSheetId="4" hidden="1">#REF!</definedName>
    <definedName name="BExME2U47N8LZG0BPJ49ANY5QVV2" localSheetId="14" hidden="1">#REF!</definedName>
    <definedName name="BExME2U47N8LZG0BPJ49ANY5QVV2" localSheetId="6" hidden="1">#REF!</definedName>
    <definedName name="BExME2U47N8LZG0BPJ49ANY5QVV2" localSheetId="7" hidden="1">#REF!</definedName>
    <definedName name="BExME2U47N8LZG0BPJ49ANY5QVV2" localSheetId="8" hidden="1">#REF!</definedName>
    <definedName name="BExME2U47N8LZG0BPJ49ANY5QVV2" localSheetId="9" hidden="1">#REF!</definedName>
    <definedName name="BExME2U47N8LZG0BPJ49ANY5QVV2" localSheetId="10" hidden="1">#REF!</definedName>
    <definedName name="BExME2U47N8LZG0BPJ49ANY5QVV2" localSheetId="11" hidden="1">#REF!</definedName>
    <definedName name="BExME2U47N8LZG0BPJ49ANY5QVV2" localSheetId="12" hidden="1">#REF!</definedName>
    <definedName name="BExME2U47N8LZG0BPJ49ANY5QVV2" localSheetId="13" hidden="1">#REF!</definedName>
    <definedName name="BExME2U47N8LZG0BPJ49ANY5QVV2" localSheetId="17" hidden="1">#REF!</definedName>
    <definedName name="BExME2U47N8LZG0BPJ49ANY5QVV2" localSheetId="16" hidden="1">#REF!</definedName>
    <definedName name="BExME2U47N8LZG0BPJ49ANY5QVV2" hidden="1">#REF!</definedName>
    <definedName name="BExME88DH5DUKMUFI9FNVECXFD2E" localSheetId="19" hidden="1">#REF!</definedName>
    <definedName name="BExME88DH5DUKMUFI9FNVECXFD2E" localSheetId="27" hidden="1">#REF!</definedName>
    <definedName name="BExME88DH5DUKMUFI9FNVECXFD2E" localSheetId="18" hidden="1">#REF!</definedName>
    <definedName name="BExME88DH5DUKMUFI9FNVECXFD2E" localSheetId="30" hidden="1">#REF!</definedName>
    <definedName name="BExME88DH5DUKMUFI9FNVECXFD2E" localSheetId="4" hidden="1">#REF!</definedName>
    <definedName name="BExME88DH5DUKMUFI9FNVECXFD2E" localSheetId="14" hidden="1">#REF!</definedName>
    <definedName name="BExME88DH5DUKMUFI9FNVECXFD2E" localSheetId="6" hidden="1">#REF!</definedName>
    <definedName name="BExME88DH5DUKMUFI9FNVECXFD2E" localSheetId="7" hidden="1">#REF!</definedName>
    <definedName name="BExME88DH5DUKMUFI9FNVECXFD2E" localSheetId="8" hidden="1">#REF!</definedName>
    <definedName name="BExME88DH5DUKMUFI9FNVECXFD2E" localSheetId="9" hidden="1">#REF!</definedName>
    <definedName name="BExME88DH5DUKMUFI9FNVECXFD2E" localSheetId="10" hidden="1">#REF!</definedName>
    <definedName name="BExME88DH5DUKMUFI9FNVECXFD2E" localSheetId="11" hidden="1">#REF!</definedName>
    <definedName name="BExME88DH5DUKMUFI9FNVECXFD2E" localSheetId="12" hidden="1">#REF!</definedName>
    <definedName name="BExME88DH5DUKMUFI9FNVECXFD2E" localSheetId="13" hidden="1">#REF!</definedName>
    <definedName name="BExME88DH5DUKMUFI9FNVECXFD2E" localSheetId="17" hidden="1">#REF!</definedName>
    <definedName name="BExME88DH5DUKMUFI9FNVECXFD2E" localSheetId="16" hidden="1">#REF!</definedName>
    <definedName name="BExME88DH5DUKMUFI9FNVECXFD2E" hidden="1">#REF!</definedName>
    <definedName name="BExME9A7MOGAK7YTTQYXP5DL6VYA" localSheetId="19" hidden="1">#REF!</definedName>
    <definedName name="BExME9A7MOGAK7YTTQYXP5DL6VYA" localSheetId="27" hidden="1">#REF!</definedName>
    <definedName name="BExME9A7MOGAK7YTTQYXP5DL6VYA" localSheetId="18" hidden="1">#REF!</definedName>
    <definedName name="BExME9A7MOGAK7YTTQYXP5DL6VYA" localSheetId="30" hidden="1">#REF!</definedName>
    <definedName name="BExME9A7MOGAK7YTTQYXP5DL6VYA" localSheetId="4" hidden="1">#REF!</definedName>
    <definedName name="BExME9A7MOGAK7YTTQYXP5DL6VYA" localSheetId="14" hidden="1">#REF!</definedName>
    <definedName name="BExME9A7MOGAK7YTTQYXP5DL6VYA" localSheetId="6" hidden="1">#REF!</definedName>
    <definedName name="BExME9A7MOGAK7YTTQYXP5DL6VYA" localSheetId="7" hidden="1">#REF!</definedName>
    <definedName name="BExME9A7MOGAK7YTTQYXP5DL6VYA" localSheetId="8" hidden="1">#REF!</definedName>
    <definedName name="BExME9A7MOGAK7YTTQYXP5DL6VYA" localSheetId="9" hidden="1">#REF!</definedName>
    <definedName name="BExME9A7MOGAK7YTTQYXP5DL6VYA" localSheetId="10" hidden="1">#REF!</definedName>
    <definedName name="BExME9A7MOGAK7YTTQYXP5DL6VYA" localSheetId="11" hidden="1">#REF!</definedName>
    <definedName name="BExME9A7MOGAK7YTTQYXP5DL6VYA" localSheetId="12" hidden="1">#REF!</definedName>
    <definedName name="BExME9A7MOGAK7YTTQYXP5DL6VYA" localSheetId="13" hidden="1">#REF!</definedName>
    <definedName name="BExME9A7MOGAK7YTTQYXP5DL6VYA" localSheetId="17" hidden="1">#REF!</definedName>
    <definedName name="BExME9A7MOGAK7YTTQYXP5DL6VYA" localSheetId="16" hidden="1">#REF!</definedName>
    <definedName name="BExME9A7MOGAK7YTTQYXP5DL6VYA" hidden="1">#REF!</definedName>
    <definedName name="BExMEOV9YFRY5C3GDLU60GIX10BY" localSheetId="19" hidden="1">#REF!</definedName>
    <definedName name="BExMEOV9YFRY5C3GDLU60GIX10BY" localSheetId="27" hidden="1">#REF!</definedName>
    <definedName name="BExMEOV9YFRY5C3GDLU60GIX10BY" localSheetId="18" hidden="1">#REF!</definedName>
    <definedName name="BExMEOV9YFRY5C3GDLU60GIX10BY" localSheetId="30" hidden="1">#REF!</definedName>
    <definedName name="BExMEOV9YFRY5C3GDLU60GIX10BY" localSheetId="4" hidden="1">#REF!</definedName>
    <definedName name="BExMEOV9YFRY5C3GDLU60GIX10BY" localSheetId="14" hidden="1">#REF!</definedName>
    <definedName name="BExMEOV9YFRY5C3GDLU60GIX10BY" localSheetId="6" hidden="1">#REF!</definedName>
    <definedName name="BExMEOV9YFRY5C3GDLU60GIX10BY" localSheetId="7" hidden="1">#REF!</definedName>
    <definedName name="BExMEOV9YFRY5C3GDLU60GIX10BY" localSheetId="8" hidden="1">#REF!</definedName>
    <definedName name="BExMEOV9YFRY5C3GDLU60GIX10BY" localSheetId="9" hidden="1">#REF!</definedName>
    <definedName name="BExMEOV9YFRY5C3GDLU60GIX10BY" localSheetId="10" hidden="1">#REF!</definedName>
    <definedName name="BExMEOV9YFRY5C3GDLU60GIX10BY" localSheetId="11" hidden="1">#REF!</definedName>
    <definedName name="BExMEOV9YFRY5C3GDLU60GIX10BY" localSheetId="12" hidden="1">#REF!</definedName>
    <definedName name="BExMEOV9YFRY5C3GDLU60GIX10BY" localSheetId="13" hidden="1">#REF!</definedName>
    <definedName name="BExMEOV9YFRY5C3GDLU60GIX10BY" localSheetId="17" hidden="1">#REF!</definedName>
    <definedName name="BExMEOV9YFRY5C3GDLU60GIX10BY" localSheetId="16" hidden="1">#REF!</definedName>
    <definedName name="BExMEOV9YFRY5C3GDLU60GIX10BY" hidden="1">#REF!</definedName>
    <definedName name="BExMEUK2Q5GZGZFZ77Z2IYUKOOYW" localSheetId="19" hidden="1">#REF!</definedName>
    <definedName name="BExMEUK2Q5GZGZFZ77Z2IYUKOOYW" localSheetId="27" hidden="1">#REF!</definedName>
    <definedName name="BExMEUK2Q5GZGZFZ77Z2IYUKOOYW" localSheetId="18" hidden="1">#REF!</definedName>
    <definedName name="BExMEUK2Q5GZGZFZ77Z2IYUKOOYW" localSheetId="30" hidden="1">#REF!</definedName>
    <definedName name="BExMEUK2Q5GZGZFZ77Z2IYUKOOYW" localSheetId="4" hidden="1">#REF!</definedName>
    <definedName name="BExMEUK2Q5GZGZFZ77Z2IYUKOOYW" localSheetId="14" hidden="1">#REF!</definedName>
    <definedName name="BExMEUK2Q5GZGZFZ77Z2IYUKOOYW" localSheetId="6" hidden="1">#REF!</definedName>
    <definedName name="BExMEUK2Q5GZGZFZ77Z2IYUKOOYW" localSheetId="7" hidden="1">#REF!</definedName>
    <definedName name="BExMEUK2Q5GZGZFZ77Z2IYUKOOYW" localSheetId="8" hidden="1">#REF!</definedName>
    <definedName name="BExMEUK2Q5GZGZFZ77Z2IYUKOOYW" localSheetId="9" hidden="1">#REF!</definedName>
    <definedName name="BExMEUK2Q5GZGZFZ77Z2IYUKOOYW" localSheetId="10" hidden="1">#REF!</definedName>
    <definedName name="BExMEUK2Q5GZGZFZ77Z2IYUKOOYW" localSheetId="11" hidden="1">#REF!</definedName>
    <definedName name="BExMEUK2Q5GZGZFZ77Z2IYUKOOYW" localSheetId="12" hidden="1">#REF!</definedName>
    <definedName name="BExMEUK2Q5GZGZFZ77Z2IYUKOOYW" localSheetId="13" hidden="1">#REF!</definedName>
    <definedName name="BExMEUK2Q5GZGZFZ77Z2IYUKOOYW" localSheetId="17" hidden="1">#REF!</definedName>
    <definedName name="BExMEUK2Q5GZGZFZ77Z2IYUKOOYW" localSheetId="16" hidden="1">#REF!</definedName>
    <definedName name="BExMEUK2Q5GZGZFZ77Z2IYUKOOYW" hidden="1">#REF!</definedName>
    <definedName name="BExMEWT36INWIP0VNS94NEP3WZ4U" localSheetId="19" hidden="1">#REF!</definedName>
    <definedName name="BExMEWT36INWIP0VNS94NEP3WZ4U" localSheetId="27" hidden="1">#REF!</definedName>
    <definedName name="BExMEWT36INWIP0VNS94NEP3WZ4U" localSheetId="18" hidden="1">#REF!</definedName>
    <definedName name="BExMEWT36INWIP0VNS94NEP3WZ4U" localSheetId="30" hidden="1">#REF!</definedName>
    <definedName name="BExMEWT36INWIP0VNS94NEP3WZ4U" localSheetId="4" hidden="1">#REF!</definedName>
    <definedName name="BExMEWT36INWIP0VNS94NEP3WZ4U" localSheetId="14" hidden="1">#REF!</definedName>
    <definedName name="BExMEWT36INWIP0VNS94NEP3WZ4U" localSheetId="6" hidden="1">#REF!</definedName>
    <definedName name="BExMEWT36INWIP0VNS94NEP3WZ4U" localSheetId="7" hidden="1">#REF!</definedName>
    <definedName name="BExMEWT36INWIP0VNS94NEP3WZ4U" localSheetId="8" hidden="1">#REF!</definedName>
    <definedName name="BExMEWT36INWIP0VNS94NEP3WZ4U" localSheetId="9" hidden="1">#REF!</definedName>
    <definedName name="BExMEWT36INWIP0VNS94NEP3WZ4U" localSheetId="10" hidden="1">#REF!</definedName>
    <definedName name="BExMEWT36INWIP0VNS94NEP3WZ4U" localSheetId="11" hidden="1">#REF!</definedName>
    <definedName name="BExMEWT36INWIP0VNS94NEP3WZ4U" localSheetId="12" hidden="1">#REF!</definedName>
    <definedName name="BExMEWT36INWIP0VNS94NEP3WZ4U" localSheetId="13" hidden="1">#REF!</definedName>
    <definedName name="BExMEWT36INWIP0VNS94NEP3WZ4U" localSheetId="17" hidden="1">#REF!</definedName>
    <definedName name="BExMEWT36INWIP0VNS94NEP3WZ4U" localSheetId="16" hidden="1">#REF!</definedName>
    <definedName name="BExMEWT36INWIP0VNS94NEP3WZ4U" hidden="1">#REF!</definedName>
    <definedName name="BExMEY09ESM4H2YGKEQQRYUD114R" localSheetId="19" hidden="1">#REF!</definedName>
    <definedName name="BExMEY09ESM4H2YGKEQQRYUD114R" localSheetId="27" hidden="1">#REF!</definedName>
    <definedName name="BExMEY09ESM4H2YGKEQQRYUD114R" localSheetId="18" hidden="1">#REF!</definedName>
    <definedName name="BExMEY09ESM4H2YGKEQQRYUD114R" localSheetId="30" hidden="1">#REF!</definedName>
    <definedName name="BExMEY09ESM4H2YGKEQQRYUD114R" localSheetId="4" hidden="1">#REF!</definedName>
    <definedName name="BExMEY09ESM4H2YGKEQQRYUD114R" localSheetId="14" hidden="1">#REF!</definedName>
    <definedName name="BExMEY09ESM4H2YGKEQQRYUD114R" localSheetId="6" hidden="1">#REF!</definedName>
    <definedName name="BExMEY09ESM4H2YGKEQQRYUD114R" localSheetId="7" hidden="1">#REF!</definedName>
    <definedName name="BExMEY09ESM4H2YGKEQQRYUD114R" localSheetId="8" hidden="1">#REF!</definedName>
    <definedName name="BExMEY09ESM4H2YGKEQQRYUD114R" localSheetId="9" hidden="1">#REF!</definedName>
    <definedName name="BExMEY09ESM4H2YGKEQQRYUD114R" localSheetId="10" hidden="1">#REF!</definedName>
    <definedName name="BExMEY09ESM4H2YGKEQQRYUD114R" localSheetId="11" hidden="1">#REF!</definedName>
    <definedName name="BExMEY09ESM4H2YGKEQQRYUD114R" localSheetId="12" hidden="1">#REF!</definedName>
    <definedName name="BExMEY09ESM4H2YGKEQQRYUD114R" localSheetId="13" hidden="1">#REF!</definedName>
    <definedName name="BExMEY09ESM4H2YGKEQQRYUD114R" localSheetId="17" hidden="1">#REF!</definedName>
    <definedName name="BExMEY09ESM4H2YGKEQQRYUD114R" localSheetId="16" hidden="1">#REF!</definedName>
    <definedName name="BExMEY09ESM4H2YGKEQQRYUD114R" hidden="1">#REF!</definedName>
    <definedName name="BExMF0UU4SBJHOJ4SG09QMF1TC7H" localSheetId="19" hidden="1">#REF!</definedName>
    <definedName name="BExMF0UU4SBJHOJ4SG09QMF1TC7H" localSheetId="27" hidden="1">#REF!</definedName>
    <definedName name="BExMF0UU4SBJHOJ4SG09QMF1TC7H" localSheetId="18" hidden="1">#REF!</definedName>
    <definedName name="BExMF0UU4SBJHOJ4SG09QMF1TC7H" localSheetId="30" hidden="1">#REF!</definedName>
    <definedName name="BExMF0UU4SBJHOJ4SG09QMF1TC7H" localSheetId="4" hidden="1">#REF!</definedName>
    <definedName name="BExMF0UU4SBJHOJ4SG09QMF1TC7H" localSheetId="14" hidden="1">#REF!</definedName>
    <definedName name="BExMF0UU4SBJHOJ4SG09QMF1TC7H" localSheetId="6" hidden="1">#REF!</definedName>
    <definedName name="BExMF0UU4SBJHOJ4SG09QMF1TC7H" localSheetId="7" hidden="1">#REF!</definedName>
    <definedName name="BExMF0UU4SBJHOJ4SG09QMF1TC7H" localSheetId="8" hidden="1">#REF!</definedName>
    <definedName name="BExMF0UU4SBJHOJ4SG09QMF1TC7H" localSheetId="9" hidden="1">#REF!</definedName>
    <definedName name="BExMF0UU4SBJHOJ4SG09QMF1TC7H" localSheetId="10" hidden="1">#REF!</definedName>
    <definedName name="BExMF0UU4SBJHOJ4SG09QMF1TC7H" localSheetId="11" hidden="1">#REF!</definedName>
    <definedName name="BExMF0UU4SBJHOJ4SG09QMF1TC7H" localSheetId="12" hidden="1">#REF!</definedName>
    <definedName name="BExMF0UU4SBJHOJ4SG09QMF1TC7H" localSheetId="13" hidden="1">#REF!</definedName>
    <definedName name="BExMF0UU4SBJHOJ4SG09QMF1TC7H" localSheetId="17" hidden="1">#REF!</definedName>
    <definedName name="BExMF0UU4SBJHOJ4SG09QMF1TC7H" localSheetId="16" hidden="1">#REF!</definedName>
    <definedName name="BExMF0UU4SBJHOJ4SG09QMF1TC7H" hidden="1">#REF!</definedName>
    <definedName name="BExMF2YDPQWGK3CSN8LJG16MLFQZ" localSheetId="19" hidden="1">#REF!</definedName>
    <definedName name="BExMF2YDPQWGK3CSN8LJG16MLFQZ" localSheetId="27" hidden="1">#REF!</definedName>
    <definedName name="BExMF2YDPQWGK3CSN8LJG16MLFQZ" localSheetId="18" hidden="1">#REF!</definedName>
    <definedName name="BExMF2YDPQWGK3CSN8LJG16MLFQZ" localSheetId="30" hidden="1">#REF!</definedName>
    <definedName name="BExMF2YDPQWGK3CSN8LJG16MLFQZ" localSheetId="4" hidden="1">#REF!</definedName>
    <definedName name="BExMF2YDPQWGK3CSN8LJG16MLFQZ" localSheetId="14" hidden="1">#REF!</definedName>
    <definedName name="BExMF2YDPQWGK3CSN8LJG16MLFQZ" localSheetId="6" hidden="1">#REF!</definedName>
    <definedName name="BExMF2YDPQWGK3CSN8LJG16MLFQZ" localSheetId="7" hidden="1">#REF!</definedName>
    <definedName name="BExMF2YDPQWGK3CSN8LJG16MLFQZ" localSheetId="8" hidden="1">#REF!</definedName>
    <definedName name="BExMF2YDPQWGK3CSN8LJG16MLFQZ" localSheetId="9" hidden="1">#REF!</definedName>
    <definedName name="BExMF2YDPQWGK3CSN8LJG16MLFQZ" localSheetId="10" hidden="1">#REF!</definedName>
    <definedName name="BExMF2YDPQWGK3CSN8LJG16MLFQZ" localSheetId="11" hidden="1">#REF!</definedName>
    <definedName name="BExMF2YDPQWGK3CSN8LJG16MLFQZ" localSheetId="12" hidden="1">#REF!</definedName>
    <definedName name="BExMF2YDPQWGK3CSN8LJG16MLFQZ" localSheetId="13" hidden="1">#REF!</definedName>
    <definedName name="BExMF2YDPQWGK3CSN8LJG16MLFQZ" localSheetId="17" hidden="1">#REF!</definedName>
    <definedName name="BExMF2YDPQWGK3CSN8LJG16MLFQZ" localSheetId="16" hidden="1">#REF!</definedName>
    <definedName name="BExMF2YDPQWGK3CSN8LJG16MLFQZ" hidden="1">#REF!</definedName>
    <definedName name="BExMF4G4IUPQY1Y5GEY5N3E04CL6" localSheetId="19" hidden="1">#REF!</definedName>
    <definedName name="BExMF4G4IUPQY1Y5GEY5N3E04CL6" localSheetId="27" hidden="1">#REF!</definedName>
    <definedName name="BExMF4G4IUPQY1Y5GEY5N3E04CL6" localSheetId="18" hidden="1">#REF!</definedName>
    <definedName name="BExMF4G4IUPQY1Y5GEY5N3E04CL6" localSheetId="30" hidden="1">#REF!</definedName>
    <definedName name="BExMF4G4IUPQY1Y5GEY5N3E04CL6" localSheetId="4" hidden="1">#REF!</definedName>
    <definedName name="BExMF4G4IUPQY1Y5GEY5N3E04CL6" localSheetId="14" hidden="1">#REF!</definedName>
    <definedName name="BExMF4G4IUPQY1Y5GEY5N3E04CL6" localSheetId="6" hidden="1">#REF!</definedName>
    <definedName name="BExMF4G4IUPQY1Y5GEY5N3E04CL6" localSheetId="7" hidden="1">#REF!</definedName>
    <definedName name="BExMF4G4IUPQY1Y5GEY5N3E04CL6" localSheetId="8" hidden="1">#REF!</definedName>
    <definedName name="BExMF4G4IUPQY1Y5GEY5N3E04CL6" localSheetId="9" hidden="1">#REF!</definedName>
    <definedName name="BExMF4G4IUPQY1Y5GEY5N3E04CL6" localSheetId="10" hidden="1">#REF!</definedName>
    <definedName name="BExMF4G4IUPQY1Y5GEY5N3E04CL6" localSheetId="11" hidden="1">#REF!</definedName>
    <definedName name="BExMF4G4IUPQY1Y5GEY5N3E04CL6" localSheetId="12" hidden="1">#REF!</definedName>
    <definedName name="BExMF4G4IUPQY1Y5GEY5N3E04CL6" localSheetId="13" hidden="1">#REF!</definedName>
    <definedName name="BExMF4G4IUPQY1Y5GEY5N3E04CL6" localSheetId="17" hidden="1">#REF!</definedName>
    <definedName name="BExMF4G4IUPQY1Y5GEY5N3E04CL6" localSheetId="16" hidden="1">#REF!</definedName>
    <definedName name="BExMF4G4IUPQY1Y5GEY5N3E04CL6" hidden="1">#REF!</definedName>
    <definedName name="BExMF9UIGYMOAQK0ELUWP0S0HZZY" localSheetId="19" hidden="1">#REF!</definedName>
    <definedName name="BExMF9UIGYMOAQK0ELUWP0S0HZZY" localSheetId="27" hidden="1">#REF!</definedName>
    <definedName name="BExMF9UIGYMOAQK0ELUWP0S0HZZY" localSheetId="18" hidden="1">#REF!</definedName>
    <definedName name="BExMF9UIGYMOAQK0ELUWP0S0HZZY" localSheetId="30" hidden="1">#REF!</definedName>
    <definedName name="BExMF9UIGYMOAQK0ELUWP0S0HZZY" localSheetId="4" hidden="1">#REF!</definedName>
    <definedName name="BExMF9UIGYMOAQK0ELUWP0S0HZZY" localSheetId="14" hidden="1">#REF!</definedName>
    <definedName name="BExMF9UIGYMOAQK0ELUWP0S0HZZY" localSheetId="6" hidden="1">#REF!</definedName>
    <definedName name="BExMF9UIGYMOAQK0ELUWP0S0HZZY" localSheetId="7" hidden="1">#REF!</definedName>
    <definedName name="BExMF9UIGYMOAQK0ELUWP0S0HZZY" localSheetId="8" hidden="1">#REF!</definedName>
    <definedName name="BExMF9UIGYMOAQK0ELUWP0S0HZZY" localSheetId="9" hidden="1">#REF!</definedName>
    <definedName name="BExMF9UIGYMOAQK0ELUWP0S0HZZY" localSheetId="10" hidden="1">#REF!</definedName>
    <definedName name="BExMF9UIGYMOAQK0ELUWP0S0HZZY" localSheetId="11" hidden="1">#REF!</definedName>
    <definedName name="BExMF9UIGYMOAQK0ELUWP0S0HZZY" localSheetId="12" hidden="1">#REF!</definedName>
    <definedName name="BExMF9UIGYMOAQK0ELUWP0S0HZZY" localSheetId="13" hidden="1">#REF!</definedName>
    <definedName name="BExMF9UIGYMOAQK0ELUWP0S0HZZY" localSheetId="17" hidden="1">#REF!</definedName>
    <definedName name="BExMF9UIGYMOAQK0ELUWP0S0HZZY" localSheetId="16" hidden="1">#REF!</definedName>
    <definedName name="BExMF9UIGYMOAQK0ELUWP0S0HZZY" hidden="1">#REF!</definedName>
    <definedName name="BExMFDLBSWFMRDYJ2DZETI3EXKN2" localSheetId="19" hidden="1">#REF!</definedName>
    <definedName name="BExMFDLBSWFMRDYJ2DZETI3EXKN2" localSheetId="27" hidden="1">#REF!</definedName>
    <definedName name="BExMFDLBSWFMRDYJ2DZETI3EXKN2" localSheetId="18" hidden="1">#REF!</definedName>
    <definedName name="BExMFDLBSWFMRDYJ2DZETI3EXKN2" localSheetId="30" hidden="1">#REF!</definedName>
    <definedName name="BExMFDLBSWFMRDYJ2DZETI3EXKN2" localSheetId="4" hidden="1">#REF!</definedName>
    <definedName name="BExMFDLBSWFMRDYJ2DZETI3EXKN2" localSheetId="14" hidden="1">#REF!</definedName>
    <definedName name="BExMFDLBSWFMRDYJ2DZETI3EXKN2" localSheetId="6" hidden="1">#REF!</definedName>
    <definedName name="BExMFDLBSWFMRDYJ2DZETI3EXKN2" localSheetId="7" hidden="1">#REF!</definedName>
    <definedName name="BExMFDLBSWFMRDYJ2DZETI3EXKN2" localSheetId="8" hidden="1">#REF!</definedName>
    <definedName name="BExMFDLBSWFMRDYJ2DZETI3EXKN2" localSheetId="9" hidden="1">#REF!</definedName>
    <definedName name="BExMFDLBSWFMRDYJ2DZETI3EXKN2" localSheetId="10" hidden="1">#REF!</definedName>
    <definedName name="BExMFDLBSWFMRDYJ2DZETI3EXKN2" localSheetId="11" hidden="1">#REF!</definedName>
    <definedName name="BExMFDLBSWFMRDYJ2DZETI3EXKN2" localSheetId="12" hidden="1">#REF!</definedName>
    <definedName name="BExMFDLBSWFMRDYJ2DZETI3EXKN2" localSheetId="13" hidden="1">#REF!</definedName>
    <definedName name="BExMFDLBSWFMRDYJ2DZETI3EXKN2" localSheetId="17" hidden="1">#REF!</definedName>
    <definedName name="BExMFDLBSWFMRDYJ2DZETI3EXKN2" localSheetId="16" hidden="1">#REF!</definedName>
    <definedName name="BExMFDLBSWFMRDYJ2DZETI3EXKN2" hidden="1">#REF!</definedName>
    <definedName name="BExMFLDTMRTCHKA37LQW67BG8D5C" localSheetId="19" hidden="1">#REF!</definedName>
    <definedName name="BExMFLDTMRTCHKA37LQW67BG8D5C" localSheetId="27" hidden="1">#REF!</definedName>
    <definedName name="BExMFLDTMRTCHKA37LQW67BG8D5C" localSheetId="18" hidden="1">#REF!</definedName>
    <definedName name="BExMFLDTMRTCHKA37LQW67BG8D5C" localSheetId="30" hidden="1">#REF!</definedName>
    <definedName name="BExMFLDTMRTCHKA37LQW67BG8D5C" localSheetId="4" hidden="1">#REF!</definedName>
    <definedName name="BExMFLDTMRTCHKA37LQW67BG8D5C" localSheetId="14" hidden="1">#REF!</definedName>
    <definedName name="BExMFLDTMRTCHKA37LQW67BG8D5C" localSheetId="6" hidden="1">#REF!</definedName>
    <definedName name="BExMFLDTMRTCHKA37LQW67BG8D5C" localSheetId="7" hidden="1">#REF!</definedName>
    <definedName name="BExMFLDTMRTCHKA37LQW67BG8D5C" localSheetId="8" hidden="1">#REF!</definedName>
    <definedName name="BExMFLDTMRTCHKA37LQW67BG8D5C" localSheetId="9" hidden="1">#REF!</definedName>
    <definedName name="BExMFLDTMRTCHKA37LQW67BG8D5C" localSheetId="10" hidden="1">#REF!</definedName>
    <definedName name="BExMFLDTMRTCHKA37LQW67BG8D5C" localSheetId="11" hidden="1">#REF!</definedName>
    <definedName name="BExMFLDTMRTCHKA37LQW67BG8D5C" localSheetId="12" hidden="1">#REF!</definedName>
    <definedName name="BExMFLDTMRTCHKA37LQW67BG8D5C" localSheetId="13" hidden="1">#REF!</definedName>
    <definedName name="BExMFLDTMRTCHKA37LQW67BG8D5C" localSheetId="17" hidden="1">#REF!</definedName>
    <definedName name="BExMFLDTMRTCHKA37LQW67BG8D5C" localSheetId="16" hidden="1">#REF!</definedName>
    <definedName name="BExMFLDTMRTCHKA37LQW67BG8D5C" hidden="1">#REF!</definedName>
    <definedName name="BExMFTH63LTWA2JYJTJYMT5K2OF2" localSheetId="19" hidden="1">#REF!</definedName>
    <definedName name="BExMFTH63LTWA2JYJTJYMT5K2OF2" localSheetId="27" hidden="1">#REF!</definedName>
    <definedName name="BExMFTH63LTWA2JYJTJYMT5K2OF2" localSheetId="18" hidden="1">#REF!</definedName>
    <definedName name="BExMFTH63LTWA2JYJTJYMT5K2OF2" localSheetId="30" hidden="1">#REF!</definedName>
    <definedName name="BExMFTH63LTWA2JYJTJYMT5K2OF2" localSheetId="4" hidden="1">#REF!</definedName>
    <definedName name="BExMFTH63LTWA2JYJTJYMT5K2OF2" localSheetId="14" hidden="1">#REF!</definedName>
    <definedName name="BExMFTH63LTWA2JYJTJYMT5K2OF2" localSheetId="6" hidden="1">#REF!</definedName>
    <definedName name="BExMFTH63LTWA2JYJTJYMT5K2OF2" localSheetId="7" hidden="1">#REF!</definedName>
    <definedName name="BExMFTH63LTWA2JYJTJYMT5K2OF2" localSheetId="8" hidden="1">#REF!</definedName>
    <definedName name="BExMFTH63LTWA2JYJTJYMT5K2OF2" localSheetId="9" hidden="1">#REF!</definedName>
    <definedName name="BExMFTH63LTWA2JYJTJYMT5K2OF2" localSheetId="10" hidden="1">#REF!</definedName>
    <definedName name="BExMFTH63LTWA2JYJTJYMT5K2OF2" localSheetId="11" hidden="1">#REF!</definedName>
    <definedName name="BExMFTH63LTWA2JYJTJYMT5K2OF2" localSheetId="12" hidden="1">#REF!</definedName>
    <definedName name="BExMFTH63LTWA2JYJTJYMT5K2OF2" localSheetId="13" hidden="1">#REF!</definedName>
    <definedName name="BExMFTH63LTWA2JYJTJYMT5K2OF2" localSheetId="17" hidden="1">#REF!</definedName>
    <definedName name="BExMFTH63LTWA2JYJTJYMT5K2OF2" localSheetId="16" hidden="1">#REF!</definedName>
    <definedName name="BExMFTH63LTWA2JYJTJYMT5K2OF2" hidden="1">#REF!</definedName>
    <definedName name="BExMFY4AG5T27EVMCCNE00GOAR66" localSheetId="19" hidden="1">#REF!</definedName>
    <definedName name="BExMFY4AG5T27EVMCCNE00GOAR66" localSheetId="27" hidden="1">#REF!</definedName>
    <definedName name="BExMFY4AG5T27EVMCCNE00GOAR66" localSheetId="18" hidden="1">#REF!</definedName>
    <definedName name="BExMFY4AG5T27EVMCCNE00GOAR66" localSheetId="30" hidden="1">#REF!</definedName>
    <definedName name="BExMFY4AG5T27EVMCCNE00GOAR66" localSheetId="4" hidden="1">#REF!</definedName>
    <definedName name="BExMFY4AG5T27EVMCCNE00GOAR66" localSheetId="14" hidden="1">#REF!</definedName>
    <definedName name="BExMFY4AG5T27EVMCCNE00GOAR66" localSheetId="6" hidden="1">#REF!</definedName>
    <definedName name="BExMFY4AG5T27EVMCCNE00GOAR66" localSheetId="7" hidden="1">#REF!</definedName>
    <definedName name="BExMFY4AG5T27EVMCCNE00GOAR66" localSheetId="8" hidden="1">#REF!</definedName>
    <definedName name="BExMFY4AG5T27EVMCCNE00GOAR66" localSheetId="9" hidden="1">#REF!</definedName>
    <definedName name="BExMFY4AG5T27EVMCCNE00GOAR66" localSheetId="10" hidden="1">#REF!</definedName>
    <definedName name="BExMFY4AG5T27EVMCCNE00GOAR66" localSheetId="11" hidden="1">#REF!</definedName>
    <definedName name="BExMFY4AG5T27EVMCCNE00GOAR66" localSheetId="12" hidden="1">#REF!</definedName>
    <definedName name="BExMFY4AG5T27EVMCCNE00GOAR66" localSheetId="13" hidden="1">#REF!</definedName>
    <definedName name="BExMFY4AG5T27EVMCCNE00GOAR66" localSheetId="17" hidden="1">#REF!</definedName>
    <definedName name="BExMFY4AG5T27EVMCCNE00GOAR66" localSheetId="16" hidden="1">#REF!</definedName>
    <definedName name="BExMFY4AG5T27EVMCCNE00GOAR66" hidden="1">#REF!</definedName>
    <definedName name="BExMGQQNOFER1MEVQ961XARTRIOB" localSheetId="19" hidden="1">#REF!</definedName>
    <definedName name="BExMGQQNOFER1MEVQ961XARTRIOB" localSheetId="27" hidden="1">#REF!</definedName>
    <definedName name="BExMGQQNOFER1MEVQ961XARTRIOB" localSheetId="18" hidden="1">#REF!</definedName>
    <definedName name="BExMGQQNOFER1MEVQ961XARTRIOB" localSheetId="30" hidden="1">#REF!</definedName>
    <definedName name="BExMGQQNOFER1MEVQ961XARTRIOB" localSheetId="4" hidden="1">#REF!</definedName>
    <definedName name="BExMGQQNOFER1MEVQ961XARTRIOB" localSheetId="14" hidden="1">#REF!</definedName>
    <definedName name="BExMGQQNOFER1MEVQ961XARTRIOB" localSheetId="6" hidden="1">#REF!</definedName>
    <definedName name="BExMGQQNOFER1MEVQ961XARTRIOB" localSheetId="7" hidden="1">#REF!</definedName>
    <definedName name="BExMGQQNOFER1MEVQ961XARTRIOB" localSheetId="8" hidden="1">#REF!</definedName>
    <definedName name="BExMGQQNOFER1MEVQ961XARTRIOB" localSheetId="9" hidden="1">#REF!</definedName>
    <definedName name="BExMGQQNOFER1MEVQ961XARTRIOB" localSheetId="10" hidden="1">#REF!</definedName>
    <definedName name="BExMGQQNOFER1MEVQ961XARTRIOB" localSheetId="11" hidden="1">#REF!</definedName>
    <definedName name="BExMGQQNOFER1MEVQ961XARTRIOB" localSheetId="12" hidden="1">#REF!</definedName>
    <definedName name="BExMGQQNOFER1MEVQ961XARTRIOB" localSheetId="13" hidden="1">#REF!</definedName>
    <definedName name="BExMGQQNOFER1MEVQ961XARTRIOB" localSheetId="17" hidden="1">#REF!</definedName>
    <definedName name="BExMGQQNOFER1MEVQ961XARTRIOB" localSheetId="16" hidden="1">#REF!</definedName>
    <definedName name="BExMGQQNOFER1MEVQ961XARTRIOB" hidden="1">#REF!</definedName>
    <definedName name="BExMH189E60TZBQFN2UWVA1UZA7X" localSheetId="19" hidden="1">#REF!</definedName>
    <definedName name="BExMH189E60TZBQFN2UWVA1UZA7X" localSheetId="27" hidden="1">#REF!</definedName>
    <definedName name="BExMH189E60TZBQFN2UWVA1UZA7X" localSheetId="18" hidden="1">#REF!</definedName>
    <definedName name="BExMH189E60TZBQFN2UWVA1UZA7X" localSheetId="30" hidden="1">#REF!</definedName>
    <definedName name="BExMH189E60TZBQFN2UWVA1UZA7X" localSheetId="4" hidden="1">#REF!</definedName>
    <definedName name="BExMH189E60TZBQFN2UWVA1UZA7X" localSheetId="14" hidden="1">#REF!</definedName>
    <definedName name="BExMH189E60TZBQFN2UWVA1UZA7X" localSheetId="6" hidden="1">#REF!</definedName>
    <definedName name="BExMH189E60TZBQFN2UWVA1UZA7X" localSheetId="7" hidden="1">#REF!</definedName>
    <definedName name="BExMH189E60TZBQFN2UWVA1UZA7X" localSheetId="8" hidden="1">#REF!</definedName>
    <definedName name="BExMH189E60TZBQFN2UWVA1UZA7X" localSheetId="9" hidden="1">#REF!</definedName>
    <definedName name="BExMH189E60TZBQFN2UWVA1UZA7X" localSheetId="10" hidden="1">#REF!</definedName>
    <definedName name="BExMH189E60TZBQFN2UWVA1UZA7X" localSheetId="11" hidden="1">#REF!</definedName>
    <definedName name="BExMH189E60TZBQFN2UWVA1UZA7X" localSheetId="12" hidden="1">#REF!</definedName>
    <definedName name="BExMH189E60TZBQFN2UWVA1UZA7X" localSheetId="13" hidden="1">#REF!</definedName>
    <definedName name="BExMH189E60TZBQFN2UWVA1UZA7X" localSheetId="17" hidden="1">#REF!</definedName>
    <definedName name="BExMH189E60TZBQFN2UWVA1UZA7X" localSheetId="16" hidden="1">#REF!</definedName>
    <definedName name="BExMH189E60TZBQFN2UWVA1UZA7X" hidden="1">#REF!</definedName>
    <definedName name="BExMH3H9TW5TJCNU5Z1EWXP3BAEP" localSheetId="19" hidden="1">#REF!</definedName>
    <definedName name="BExMH3H9TW5TJCNU5Z1EWXP3BAEP" localSheetId="27" hidden="1">#REF!</definedName>
    <definedName name="BExMH3H9TW5TJCNU5Z1EWXP3BAEP" localSheetId="18" hidden="1">#REF!</definedName>
    <definedName name="BExMH3H9TW5TJCNU5Z1EWXP3BAEP" localSheetId="30" hidden="1">#REF!</definedName>
    <definedName name="BExMH3H9TW5TJCNU5Z1EWXP3BAEP" localSheetId="4" hidden="1">#REF!</definedName>
    <definedName name="BExMH3H9TW5TJCNU5Z1EWXP3BAEP" localSheetId="14" hidden="1">#REF!</definedName>
    <definedName name="BExMH3H9TW5TJCNU5Z1EWXP3BAEP" localSheetId="6" hidden="1">#REF!</definedName>
    <definedName name="BExMH3H9TW5TJCNU5Z1EWXP3BAEP" localSheetId="7" hidden="1">#REF!</definedName>
    <definedName name="BExMH3H9TW5TJCNU5Z1EWXP3BAEP" localSheetId="8" hidden="1">#REF!</definedName>
    <definedName name="BExMH3H9TW5TJCNU5Z1EWXP3BAEP" localSheetId="9" hidden="1">#REF!</definedName>
    <definedName name="BExMH3H9TW5TJCNU5Z1EWXP3BAEP" localSheetId="10" hidden="1">#REF!</definedName>
    <definedName name="BExMH3H9TW5TJCNU5Z1EWXP3BAEP" localSheetId="11" hidden="1">#REF!</definedName>
    <definedName name="BExMH3H9TW5TJCNU5Z1EWXP3BAEP" localSheetId="12" hidden="1">#REF!</definedName>
    <definedName name="BExMH3H9TW5TJCNU5Z1EWXP3BAEP" localSheetId="13" hidden="1">#REF!</definedName>
    <definedName name="BExMH3H9TW5TJCNU5Z1EWXP3BAEP" localSheetId="17" hidden="1">#REF!</definedName>
    <definedName name="BExMH3H9TW5TJCNU5Z1EWXP3BAEP" localSheetId="16" hidden="1">#REF!</definedName>
    <definedName name="BExMH3H9TW5TJCNU5Z1EWXP3BAEP" hidden="1">#REF!</definedName>
    <definedName name="BExMH5A1B01SYXROP70DOKTQ5D6Z" localSheetId="19" hidden="1">#REF!</definedName>
    <definedName name="BExMH5A1B01SYXROP70DOKTQ5D6Z" localSheetId="27" hidden="1">#REF!</definedName>
    <definedName name="BExMH5A1B01SYXROP70DOKTQ5D6Z" localSheetId="18" hidden="1">#REF!</definedName>
    <definedName name="BExMH5A1B01SYXROP70DOKTQ5D6Z" localSheetId="30" hidden="1">#REF!</definedName>
    <definedName name="BExMH5A1B01SYXROP70DOKTQ5D6Z" localSheetId="4" hidden="1">#REF!</definedName>
    <definedName name="BExMH5A1B01SYXROP70DOKTQ5D6Z" localSheetId="14" hidden="1">#REF!</definedName>
    <definedName name="BExMH5A1B01SYXROP70DOKTQ5D6Z" localSheetId="6" hidden="1">#REF!</definedName>
    <definedName name="BExMH5A1B01SYXROP70DOKTQ5D6Z" localSheetId="7" hidden="1">#REF!</definedName>
    <definedName name="BExMH5A1B01SYXROP70DOKTQ5D6Z" localSheetId="8" hidden="1">#REF!</definedName>
    <definedName name="BExMH5A1B01SYXROP70DOKTQ5D6Z" localSheetId="9" hidden="1">#REF!</definedName>
    <definedName name="BExMH5A1B01SYXROP70DOKTQ5D6Z" localSheetId="10" hidden="1">#REF!</definedName>
    <definedName name="BExMH5A1B01SYXROP70DOKTQ5D6Z" localSheetId="11" hidden="1">#REF!</definedName>
    <definedName name="BExMH5A1B01SYXROP70DOKTQ5D6Z" localSheetId="12" hidden="1">#REF!</definedName>
    <definedName name="BExMH5A1B01SYXROP70DOKTQ5D6Z" localSheetId="13" hidden="1">#REF!</definedName>
    <definedName name="BExMH5A1B01SYXROP70DOKTQ5D6Z" localSheetId="17" hidden="1">#REF!</definedName>
    <definedName name="BExMH5A1B01SYXROP70DOKTQ5D6Z" localSheetId="16" hidden="1">#REF!</definedName>
    <definedName name="BExMH5A1B01SYXROP70DOKTQ5D6Z" hidden="1">#REF!</definedName>
    <definedName name="BExMHCGUJ8A3L31NU0XU0FGXE4P3" localSheetId="19" hidden="1">#REF!</definedName>
    <definedName name="BExMHCGUJ8A3L31NU0XU0FGXE4P3" localSheetId="27" hidden="1">#REF!</definedName>
    <definedName name="BExMHCGUJ8A3L31NU0XU0FGXE4P3" localSheetId="18" hidden="1">#REF!</definedName>
    <definedName name="BExMHCGUJ8A3L31NU0XU0FGXE4P3" localSheetId="30" hidden="1">#REF!</definedName>
    <definedName name="BExMHCGUJ8A3L31NU0XU0FGXE4P3" localSheetId="4" hidden="1">#REF!</definedName>
    <definedName name="BExMHCGUJ8A3L31NU0XU0FGXE4P3" localSheetId="14" hidden="1">#REF!</definedName>
    <definedName name="BExMHCGUJ8A3L31NU0XU0FGXE4P3" localSheetId="6" hidden="1">#REF!</definedName>
    <definedName name="BExMHCGUJ8A3L31NU0XU0FGXE4P3" localSheetId="7" hidden="1">#REF!</definedName>
    <definedName name="BExMHCGUJ8A3L31NU0XU0FGXE4P3" localSheetId="8" hidden="1">#REF!</definedName>
    <definedName name="BExMHCGUJ8A3L31NU0XU0FGXE4P3" localSheetId="9" hidden="1">#REF!</definedName>
    <definedName name="BExMHCGUJ8A3L31NU0XU0FGXE4P3" localSheetId="10" hidden="1">#REF!</definedName>
    <definedName name="BExMHCGUJ8A3L31NU0XU0FGXE4P3" localSheetId="11" hidden="1">#REF!</definedName>
    <definedName name="BExMHCGUJ8A3L31NU0XU0FGXE4P3" localSheetId="12" hidden="1">#REF!</definedName>
    <definedName name="BExMHCGUJ8A3L31NU0XU0FGXE4P3" localSheetId="13" hidden="1">#REF!</definedName>
    <definedName name="BExMHCGUJ8A3L31NU0XU0FGXE4P3" localSheetId="17" hidden="1">#REF!</definedName>
    <definedName name="BExMHCGUJ8A3L31NU0XU0FGXE4P3" localSheetId="16" hidden="1">#REF!</definedName>
    <definedName name="BExMHCGUJ8A3L31NU0XU0FGXE4P3" hidden="1">#REF!</definedName>
    <definedName name="BExMHOWPB34KPZ76M2KIX2C9R2VB" localSheetId="19" hidden="1">#REF!</definedName>
    <definedName name="BExMHOWPB34KPZ76M2KIX2C9R2VB" localSheetId="27" hidden="1">#REF!</definedName>
    <definedName name="BExMHOWPB34KPZ76M2KIX2C9R2VB" localSheetId="18" hidden="1">#REF!</definedName>
    <definedName name="BExMHOWPB34KPZ76M2KIX2C9R2VB" localSheetId="30" hidden="1">#REF!</definedName>
    <definedName name="BExMHOWPB34KPZ76M2KIX2C9R2VB" localSheetId="4" hidden="1">#REF!</definedName>
    <definedName name="BExMHOWPB34KPZ76M2KIX2C9R2VB" localSheetId="14" hidden="1">#REF!</definedName>
    <definedName name="BExMHOWPB34KPZ76M2KIX2C9R2VB" localSheetId="6" hidden="1">#REF!</definedName>
    <definedName name="BExMHOWPB34KPZ76M2KIX2C9R2VB" localSheetId="7" hidden="1">#REF!</definedName>
    <definedName name="BExMHOWPB34KPZ76M2KIX2C9R2VB" localSheetId="8" hidden="1">#REF!</definedName>
    <definedName name="BExMHOWPB34KPZ76M2KIX2C9R2VB" localSheetId="9" hidden="1">#REF!</definedName>
    <definedName name="BExMHOWPB34KPZ76M2KIX2C9R2VB" localSheetId="10" hidden="1">#REF!</definedName>
    <definedName name="BExMHOWPB34KPZ76M2KIX2C9R2VB" localSheetId="11" hidden="1">#REF!</definedName>
    <definedName name="BExMHOWPB34KPZ76M2KIX2C9R2VB" localSheetId="12" hidden="1">#REF!</definedName>
    <definedName name="BExMHOWPB34KPZ76M2KIX2C9R2VB" localSheetId="13" hidden="1">#REF!</definedName>
    <definedName name="BExMHOWPB34KPZ76M2KIX2C9R2VB" localSheetId="17" hidden="1">#REF!</definedName>
    <definedName name="BExMHOWPB34KPZ76M2KIX2C9R2VB" localSheetId="16" hidden="1">#REF!</definedName>
    <definedName name="BExMHOWPB34KPZ76M2KIX2C9R2VB" hidden="1">#REF!</definedName>
    <definedName name="BExMHSSYC6KVHA3QDTSYPN92TWMI" localSheetId="19" hidden="1">#REF!</definedName>
    <definedName name="BExMHSSYC6KVHA3QDTSYPN92TWMI" localSheetId="27" hidden="1">#REF!</definedName>
    <definedName name="BExMHSSYC6KVHA3QDTSYPN92TWMI" localSheetId="18" hidden="1">#REF!</definedName>
    <definedName name="BExMHSSYC6KVHA3QDTSYPN92TWMI" localSheetId="30" hidden="1">#REF!</definedName>
    <definedName name="BExMHSSYC6KVHA3QDTSYPN92TWMI" localSheetId="4" hidden="1">#REF!</definedName>
    <definedName name="BExMHSSYC6KVHA3QDTSYPN92TWMI" localSheetId="14" hidden="1">#REF!</definedName>
    <definedName name="BExMHSSYC6KVHA3QDTSYPN92TWMI" localSheetId="6" hidden="1">#REF!</definedName>
    <definedName name="BExMHSSYC6KVHA3QDTSYPN92TWMI" localSheetId="7" hidden="1">#REF!</definedName>
    <definedName name="BExMHSSYC6KVHA3QDTSYPN92TWMI" localSheetId="8" hidden="1">#REF!</definedName>
    <definedName name="BExMHSSYC6KVHA3QDTSYPN92TWMI" localSheetId="9" hidden="1">#REF!</definedName>
    <definedName name="BExMHSSYC6KVHA3QDTSYPN92TWMI" localSheetId="10" hidden="1">#REF!</definedName>
    <definedName name="BExMHSSYC6KVHA3QDTSYPN92TWMI" localSheetId="11" hidden="1">#REF!</definedName>
    <definedName name="BExMHSSYC6KVHA3QDTSYPN92TWMI" localSheetId="12" hidden="1">#REF!</definedName>
    <definedName name="BExMHSSYC6KVHA3QDTSYPN92TWMI" localSheetId="13" hidden="1">#REF!</definedName>
    <definedName name="BExMHSSYC6KVHA3QDTSYPN92TWMI" localSheetId="17" hidden="1">#REF!</definedName>
    <definedName name="BExMHSSYC6KVHA3QDTSYPN92TWMI" localSheetId="16" hidden="1">#REF!</definedName>
    <definedName name="BExMHSSYC6KVHA3QDTSYPN92TWMI" hidden="1">#REF!</definedName>
    <definedName name="BExMI3AJ9477KDL4T9DHET4LJJTW" localSheetId="19" hidden="1">#REF!</definedName>
    <definedName name="BExMI3AJ9477KDL4T9DHET4LJJTW" localSheetId="27" hidden="1">#REF!</definedName>
    <definedName name="BExMI3AJ9477KDL4T9DHET4LJJTW" localSheetId="18" hidden="1">#REF!</definedName>
    <definedName name="BExMI3AJ9477KDL4T9DHET4LJJTW" localSheetId="30" hidden="1">#REF!</definedName>
    <definedName name="BExMI3AJ9477KDL4T9DHET4LJJTW" localSheetId="4" hidden="1">#REF!</definedName>
    <definedName name="BExMI3AJ9477KDL4T9DHET4LJJTW" localSheetId="14" hidden="1">#REF!</definedName>
    <definedName name="BExMI3AJ9477KDL4T9DHET4LJJTW" localSheetId="6" hidden="1">#REF!</definedName>
    <definedName name="BExMI3AJ9477KDL4T9DHET4LJJTW" localSheetId="7" hidden="1">#REF!</definedName>
    <definedName name="BExMI3AJ9477KDL4T9DHET4LJJTW" localSheetId="8" hidden="1">#REF!</definedName>
    <definedName name="BExMI3AJ9477KDL4T9DHET4LJJTW" localSheetId="9" hidden="1">#REF!</definedName>
    <definedName name="BExMI3AJ9477KDL4T9DHET4LJJTW" localSheetId="10" hidden="1">#REF!</definedName>
    <definedName name="BExMI3AJ9477KDL4T9DHET4LJJTW" localSheetId="11" hidden="1">#REF!</definedName>
    <definedName name="BExMI3AJ9477KDL4T9DHET4LJJTW" localSheetId="12" hidden="1">#REF!</definedName>
    <definedName name="BExMI3AJ9477KDL4T9DHET4LJJTW" localSheetId="13" hidden="1">#REF!</definedName>
    <definedName name="BExMI3AJ9477KDL4T9DHET4LJJTW" localSheetId="17" hidden="1">#REF!</definedName>
    <definedName name="BExMI3AJ9477KDL4T9DHET4LJJTW" localSheetId="16" hidden="1">#REF!</definedName>
    <definedName name="BExMI3AJ9477KDL4T9DHET4LJJTW" hidden="1">#REF!</definedName>
    <definedName name="BExMI6QQ20XHD0NWJUN741B37182" localSheetId="19" hidden="1">#REF!</definedName>
    <definedName name="BExMI6QQ20XHD0NWJUN741B37182" localSheetId="27" hidden="1">#REF!</definedName>
    <definedName name="BExMI6QQ20XHD0NWJUN741B37182" localSheetId="18" hidden="1">#REF!</definedName>
    <definedName name="BExMI6QQ20XHD0NWJUN741B37182" localSheetId="30" hidden="1">#REF!</definedName>
    <definedName name="BExMI6QQ20XHD0NWJUN741B37182" localSheetId="4" hidden="1">#REF!</definedName>
    <definedName name="BExMI6QQ20XHD0NWJUN741B37182" localSheetId="14" hidden="1">#REF!</definedName>
    <definedName name="BExMI6QQ20XHD0NWJUN741B37182" localSheetId="6" hidden="1">#REF!</definedName>
    <definedName name="BExMI6QQ20XHD0NWJUN741B37182" localSheetId="7" hidden="1">#REF!</definedName>
    <definedName name="BExMI6QQ20XHD0NWJUN741B37182" localSheetId="8" hidden="1">#REF!</definedName>
    <definedName name="BExMI6QQ20XHD0NWJUN741B37182" localSheetId="9" hidden="1">#REF!</definedName>
    <definedName name="BExMI6QQ20XHD0NWJUN741B37182" localSheetId="10" hidden="1">#REF!</definedName>
    <definedName name="BExMI6QQ20XHD0NWJUN741B37182" localSheetId="11" hidden="1">#REF!</definedName>
    <definedName name="BExMI6QQ20XHD0NWJUN741B37182" localSheetId="12" hidden="1">#REF!</definedName>
    <definedName name="BExMI6QQ20XHD0NWJUN741B37182" localSheetId="13" hidden="1">#REF!</definedName>
    <definedName name="BExMI6QQ20XHD0NWJUN741B37182" localSheetId="17" hidden="1">#REF!</definedName>
    <definedName name="BExMI6QQ20XHD0NWJUN741B37182" localSheetId="16" hidden="1">#REF!</definedName>
    <definedName name="BExMI6QQ20XHD0NWJUN741B37182" hidden="1">#REF!</definedName>
    <definedName name="BExMI7MYDIMC9K16SBAFUY33RHK6" localSheetId="19" hidden="1">#REF!</definedName>
    <definedName name="BExMI7MYDIMC9K16SBAFUY33RHK6" localSheetId="27" hidden="1">#REF!</definedName>
    <definedName name="BExMI7MYDIMC9K16SBAFUY33RHK6" localSheetId="18" hidden="1">#REF!</definedName>
    <definedName name="BExMI7MYDIMC9K16SBAFUY33RHK6" localSheetId="30" hidden="1">#REF!</definedName>
    <definedName name="BExMI7MYDIMC9K16SBAFUY33RHK6" localSheetId="4" hidden="1">#REF!</definedName>
    <definedName name="BExMI7MYDIMC9K16SBAFUY33RHK6" localSheetId="14" hidden="1">#REF!</definedName>
    <definedName name="BExMI7MYDIMC9K16SBAFUY33RHK6" localSheetId="6" hidden="1">#REF!</definedName>
    <definedName name="BExMI7MYDIMC9K16SBAFUY33RHK6" localSheetId="7" hidden="1">#REF!</definedName>
    <definedName name="BExMI7MYDIMC9K16SBAFUY33RHK6" localSheetId="8" hidden="1">#REF!</definedName>
    <definedName name="BExMI7MYDIMC9K16SBAFUY33RHK6" localSheetId="9" hidden="1">#REF!</definedName>
    <definedName name="BExMI7MYDIMC9K16SBAFUY33RHK6" localSheetId="10" hidden="1">#REF!</definedName>
    <definedName name="BExMI7MYDIMC9K16SBAFUY33RHK6" localSheetId="11" hidden="1">#REF!</definedName>
    <definedName name="BExMI7MYDIMC9K16SBAFUY33RHK6" localSheetId="12" hidden="1">#REF!</definedName>
    <definedName name="BExMI7MYDIMC9K16SBAFUY33RHK6" localSheetId="13" hidden="1">#REF!</definedName>
    <definedName name="BExMI7MYDIMC9K16SBAFUY33RHK6" localSheetId="17" hidden="1">#REF!</definedName>
    <definedName name="BExMI7MYDIMC9K16SBAFUY33RHK6" localSheetId="16" hidden="1">#REF!</definedName>
    <definedName name="BExMI7MYDIMC9K16SBAFUY33RHK6" hidden="1">#REF!</definedName>
    <definedName name="BExMI8JB94SBD9EMNJEK7Y2T6GYU" localSheetId="19" hidden="1">#REF!</definedName>
    <definedName name="BExMI8JB94SBD9EMNJEK7Y2T6GYU" localSheetId="27" hidden="1">#REF!</definedName>
    <definedName name="BExMI8JB94SBD9EMNJEK7Y2T6GYU" localSheetId="18" hidden="1">#REF!</definedName>
    <definedName name="BExMI8JB94SBD9EMNJEK7Y2T6GYU" localSheetId="30" hidden="1">#REF!</definedName>
    <definedName name="BExMI8JB94SBD9EMNJEK7Y2T6GYU" localSheetId="4" hidden="1">#REF!</definedName>
    <definedName name="BExMI8JB94SBD9EMNJEK7Y2T6GYU" localSheetId="14" hidden="1">#REF!</definedName>
    <definedName name="BExMI8JB94SBD9EMNJEK7Y2T6GYU" localSheetId="6" hidden="1">#REF!</definedName>
    <definedName name="BExMI8JB94SBD9EMNJEK7Y2T6GYU" localSheetId="7" hidden="1">#REF!</definedName>
    <definedName name="BExMI8JB94SBD9EMNJEK7Y2T6GYU" localSheetId="8" hidden="1">#REF!</definedName>
    <definedName name="BExMI8JB94SBD9EMNJEK7Y2T6GYU" localSheetId="9" hidden="1">#REF!</definedName>
    <definedName name="BExMI8JB94SBD9EMNJEK7Y2T6GYU" localSheetId="10" hidden="1">#REF!</definedName>
    <definedName name="BExMI8JB94SBD9EMNJEK7Y2T6GYU" localSheetId="11" hidden="1">#REF!</definedName>
    <definedName name="BExMI8JB94SBD9EMNJEK7Y2T6GYU" localSheetId="12" hidden="1">#REF!</definedName>
    <definedName name="BExMI8JB94SBD9EMNJEK7Y2T6GYU" localSheetId="13" hidden="1">#REF!</definedName>
    <definedName name="BExMI8JB94SBD9EMNJEK7Y2T6GYU" localSheetId="17" hidden="1">#REF!</definedName>
    <definedName name="BExMI8JB94SBD9EMNJEK7Y2T6GYU" localSheetId="16" hidden="1">#REF!</definedName>
    <definedName name="BExMI8JB94SBD9EMNJEK7Y2T6GYU" hidden="1">#REF!</definedName>
    <definedName name="BExMI8OS85YTW3KYVE4YD0R7Z6UV" localSheetId="19" hidden="1">#REF!</definedName>
    <definedName name="BExMI8OS85YTW3KYVE4YD0R7Z6UV" localSheetId="27" hidden="1">#REF!</definedName>
    <definedName name="BExMI8OS85YTW3KYVE4YD0R7Z6UV" localSheetId="18" hidden="1">#REF!</definedName>
    <definedName name="BExMI8OS85YTW3KYVE4YD0R7Z6UV" localSheetId="30" hidden="1">#REF!</definedName>
    <definedName name="BExMI8OS85YTW3KYVE4YD0R7Z6UV" localSheetId="4" hidden="1">#REF!</definedName>
    <definedName name="BExMI8OS85YTW3KYVE4YD0R7Z6UV" localSheetId="14" hidden="1">#REF!</definedName>
    <definedName name="BExMI8OS85YTW3KYVE4YD0R7Z6UV" localSheetId="6" hidden="1">#REF!</definedName>
    <definedName name="BExMI8OS85YTW3KYVE4YD0R7Z6UV" localSheetId="7" hidden="1">#REF!</definedName>
    <definedName name="BExMI8OS85YTW3KYVE4YD0R7Z6UV" localSheetId="8" hidden="1">#REF!</definedName>
    <definedName name="BExMI8OS85YTW3KYVE4YD0R7Z6UV" localSheetId="9" hidden="1">#REF!</definedName>
    <definedName name="BExMI8OS85YTW3KYVE4YD0R7Z6UV" localSheetId="10" hidden="1">#REF!</definedName>
    <definedName name="BExMI8OS85YTW3KYVE4YD0R7Z6UV" localSheetId="11" hidden="1">#REF!</definedName>
    <definedName name="BExMI8OS85YTW3KYVE4YD0R7Z6UV" localSheetId="12" hidden="1">#REF!</definedName>
    <definedName name="BExMI8OS85YTW3KYVE4YD0R7Z6UV" localSheetId="13" hidden="1">#REF!</definedName>
    <definedName name="BExMI8OS85YTW3KYVE4YD0R7Z6UV" localSheetId="17" hidden="1">#REF!</definedName>
    <definedName name="BExMI8OS85YTW3KYVE4YD0R7Z6UV" localSheetId="16" hidden="1">#REF!</definedName>
    <definedName name="BExMI8OS85YTW3KYVE4YD0R7Z6UV" hidden="1">#REF!</definedName>
    <definedName name="BExMI9QNOMVZ44I3BFMGU1EL1RSY" localSheetId="19" hidden="1">#REF!</definedName>
    <definedName name="BExMI9QNOMVZ44I3BFMGU1EL1RSY" localSheetId="27" hidden="1">#REF!</definedName>
    <definedName name="BExMI9QNOMVZ44I3BFMGU1EL1RSY" localSheetId="18" hidden="1">#REF!</definedName>
    <definedName name="BExMI9QNOMVZ44I3BFMGU1EL1RSY" localSheetId="30" hidden="1">#REF!</definedName>
    <definedName name="BExMI9QNOMVZ44I3BFMGU1EL1RSY" localSheetId="4" hidden="1">#REF!</definedName>
    <definedName name="BExMI9QNOMVZ44I3BFMGU1EL1RSY" localSheetId="14" hidden="1">#REF!</definedName>
    <definedName name="BExMI9QNOMVZ44I3BFMGU1EL1RSY" localSheetId="6" hidden="1">#REF!</definedName>
    <definedName name="BExMI9QNOMVZ44I3BFMGU1EL1RSY" localSheetId="7" hidden="1">#REF!</definedName>
    <definedName name="BExMI9QNOMVZ44I3BFMGU1EL1RSY" localSheetId="8" hidden="1">#REF!</definedName>
    <definedName name="BExMI9QNOMVZ44I3BFMGU1EL1RSY" localSheetId="9" hidden="1">#REF!</definedName>
    <definedName name="BExMI9QNOMVZ44I3BFMGU1EL1RSY" localSheetId="10" hidden="1">#REF!</definedName>
    <definedName name="BExMI9QNOMVZ44I3BFMGU1EL1RSY" localSheetId="11" hidden="1">#REF!</definedName>
    <definedName name="BExMI9QNOMVZ44I3BFMGU1EL1RSY" localSheetId="12" hidden="1">#REF!</definedName>
    <definedName name="BExMI9QNOMVZ44I3BFMGU1EL1RSY" localSheetId="13" hidden="1">#REF!</definedName>
    <definedName name="BExMI9QNOMVZ44I3BFMGU1EL1RSY" localSheetId="17" hidden="1">#REF!</definedName>
    <definedName name="BExMI9QNOMVZ44I3BFMGU1EL1RSY" localSheetId="16" hidden="1">#REF!</definedName>
    <definedName name="BExMI9QNOMVZ44I3BFMGU1EL1RSY" hidden="1">#REF!</definedName>
    <definedName name="BExMIBOOZU40JS3F89OMPSRCE9MM" localSheetId="19" hidden="1">#REF!</definedName>
    <definedName name="BExMIBOOZU40JS3F89OMPSRCE9MM" localSheetId="27" hidden="1">#REF!</definedName>
    <definedName name="BExMIBOOZU40JS3F89OMPSRCE9MM" localSheetId="18" hidden="1">#REF!</definedName>
    <definedName name="BExMIBOOZU40JS3F89OMPSRCE9MM" localSheetId="30" hidden="1">#REF!</definedName>
    <definedName name="BExMIBOOZU40JS3F89OMPSRCE9MM" localSheetId="4" hidden="1">#REF!</definedName>
    <definedName name="BExMIBOOZU40JS3F89OMPSRCE9MM" localSheetId="14" hidden="1">#REF!</definedName>
    <definedName name="BExMIBOOZU40JS3F89OMPSRCE9MM" localSheetId="6" hidden="1">#REF!</definedName>
    <definedName name="BExMIBOOZU40JS3F89OMPSRCE9MM" localSheetId="7" hidden="1">#REF!</definedName>
    <definedName name="BExMIBOOZU40JS3F89OMPSRCE9MM" localSheetId="8" hidden="1">#REF!</definedName>
    <definedName name="BExMIBOOZU40JS3F89OMPSRCE9MM" localSheetId="9" hidden="1">#REF!</definedName>
    <definedName name="BExMIBOOZU40JS3F89OMPSRCE9MM" localSheetId="10" hidden="1">#REF!</definedName>
    <definedName name="BExMIBOOZU40JS3F89OMPSRCE9MM" localSheetId="11" hidden="1">#REF!</definedName>
    <definedName name="BExMIBOOZU40JS3F89OMPSRCE9MM" localSheetId="12" hidden="1">#REF!</definedName>
    <definedName name="BExMIBOOZU40JS3F89OMPSRCE9MM" localSheetId="13" hidden="1">#REF!</definedName>
    <definedName name="BExMIBOOZU40JS3F89OMPSRCE9MM" localSheetId="17" hidden="1">#REF!</definedName>
    <definedName name="BExMIBOOZU40JS3F89OMPSRCE9MM" localSheetId="16" hidden="1">#REF!</definedName>
    <definedName name="BExMIBOOZU40JS3F89OMPSRCE9MM" hidden="1">#REF!</definedName>
    <definedName name="BExMIIQ5MBWSIHTFWAQADXMZC22Q" localSheetId="19" hidden="1">#REF!</definedName>
    <definedName name="BExMIIQ5MBWSIHTFWAQADXMZC22Q" localSheetId="27" hidden="1">#REF!</definedName>
    <definedName name="BExMIIQ5MBWSIHTFWAQADXMZC22Q" localSheetId="18" hidden="1">#REF!</definedName>
    <definedName name="BExMIIQ5MBWSIHTFWAQADXMZC22Q" localSheetId="30" hidden="1">#REF!</definedName>
    <definedName name="BExMIIQ5MBWSIHTFWAQADXMZC22Q" localSheetId="4" hidden="1">#REF!</definedName>
    <definedName name="BExMIIQ5MBWSIHTFWAQADXMZC22Q" localSheetId="14" hidden="1">#REF!</definedName>
    <definedName name="BExMIIQ5MBWSIHTFWAQADXMZC22Q" localSheetId="6" hidden="1">#REF!</definedName>
    <definedName name="BExMIIQ5MBWSIHTFWAQADXMZC22Q" localSheetId="7" hidden="1">#REF!</definedName>
    <definedName name="BExMIIQ5MBWSIHTFWAQADXMZC22Q" localSheetId="8" hidden="1">#REF!</definedName>
    <definedName name="BExMIIQ5MBWSIHTFWAQADXMZC22Q" localSheetId="9" hidden="1">#REF!</definedName>
    <definedName name="BExMIIQ5MBWSIHTFWAQADXMZC22Q" localSheetId="10" hidden="1">#REF!</definedName>
    <definedName name="BExMIIQ5MBWSIHTFWAQADXMZC22Q" localSheetId="11" hidden="1">#REF!</definedName>
    <definedName name="BExMIIQ5MBWSIHTFWAQADXMZC22Q" localSheetId="12" hidden="1">#REF!</definedName>
    <definedName name="BExMIIQ5MBWSIHTFWAQADXMZC22Q" localSheetId="13" hidden="1">#REF!</definedName>
    <definedName name="BExMIIQ5MBWSIHTFWAQADXMZC22Q" localSheetId="17" hidden="1">#REF!</definedName>
    <definedName name="BExMIIQ5MBWSIHTFWAQADXMZC22Q" localSheetId="16" hidden="1">#REF!</definedName>
    <definedName name="BExMIIQ5MBWSIHTFWAQADXMZC22Q" hidden="1">#REF!</definedName>
    <definedName name="BExMIL4I2GE866I25CR5JBLJWJ6A" localSheetId="19" hidden="1">#REF!</definedName>
    <definedName name="BExMIL4I2GE866I25CR5JBLJWJ6A" localSheetId="27" hidden="1">#REF!</definedName>
    <definedName name="BExMIL4I2GE866I25CR5JBLJWJ6A" localSheetId="18" hidden="1">#REF!</definedName>
    <definedName name="BExMIL4I2GE866I25CR5JBLJWJ6A" localSheetId="30" hidden="1">#REF!</definedName>
    <definedName name="BExMIL4I2GE866I25CR5JBLJWJ6A" localSheetId="4" hidden="1">#REF!</definedName>
    <definedName name="BExMIL4I2GE866I25CR5JBLJWJ6A" localSheetId="14" hidden="1">#REF!</definedName>
    <definedName name="BExMIL4I2GE866I25CR5JBLJWJ6A" localSheetId="6" hidden="1">#REF!</definedName>
    <definedName name="BExMIL4I2GE866I25CR5JBLJWJ6A" localSheetId="7" hidden="1">#REF!</definedName>
    <definedName name="BExMIL4I2GE866I25CR5JBLJWJ6A" localSheetId="8" hidden="1">#REF!</definedName>
    <definedName name="BExMIL4I2GE866I25CR5JBLJWJ6A" localSheetId="9" hidden="1">#REF!</definedName>
    <definedName name="BExMIL4I2GE866I25CR5JBLJWJ6A" localSheetId="10" hidden="1">#REF!</definedName>
    <definedName name="BExMIL4I2GE866I25CR5JBLJWJ6A" localSheetId="11" hidden="1">#REF!</definedName>
    <definedName name="BExMIL4I2GE866I25CR5JBLJWJ6A" localSheetId="12" hidden="1">#REF!</definedName>
    <definedName name="BExMIL4I2GE866I25CR5JBLJWJ6A" localSheetId="13" hidden="1">#REF!</definedName>
    <definedName name="BExMIL4I2GE866I25CR5JBLJWJ6A" localSheetId="17" hidden="1">#REF!</definedName>
    <definedName name="BExMIL4I2GE866I25CR5JBLJWJ6A" localSheetId="16" hidden="1">#REF!</definedName>
    <definedName name="BExMIL4I2GE866I25CR5JBLJWJ6A" hidden="1">#REF!</definedName>
    <definedName name="BExMIRKIPF27SNO82SPFSB3T5U17" localSheetId="19" hidden="1">#REF!</definedName>
    <definedName name="BExMIRKIPF27SNO82SPFSB3T5U17" localSheetId="27" hidden="1">#REF!</definedName>
    <definedName name="BExMIRKIPF27SNO82SPFSB3T5U17" localSheetId="18" hidden="1">#REF!</definedName>
    <definedName name="BExMIRKIPF27SNO82SPFSB3T5U17" localSheetId="30" hidden="1">#REF!</definedName>
    <definedName name="BExMIRKIPF27SNO82SPFSB3T5U17" localSheetId="4" hidden="1">#REF!</definedName>
    <definedName name="BExMIRKIPF27SNO82SPFSB3T5U17" localSheetId="14" hidden="1">#REF!</definedName>
    <definedName name="BExMIRKIPF27SNO82SPFSB3T5U17" localSheetId="6" hidden="1">#REF!</definedName>
    <definedName name="BExMIRKIPF27SNO82SPFSB3T5U17" localSheetId="7" hidden="1">#REF!</definedName>
    <definedName name="BExMIRKIPF27SNO82SPFSB3T5U17" localSheetId="8" hidden="1">#REF!</definedName>
    <definedName name="BExMIRKIPF27SNO82SPFSB3T5U17" localSheetId="9" hidden="1">#REF!</definedName>
    <definedName name="BExMIRKIPF27SNO82SPFSB3T5U17" localSheetId="10" hidden="1">#REF!</definedName>
    <definedName name="BExMIRKIPF27SNO82SPFSB3T5U17" localSheetId="11" hidden="1">#REF!</definedName>
    <definedName name="BExMIRKIPF27SNO82SPFSB3T5U17" localSheetId="12" hidden="1">#REF!</definedName>
    <definedName name="BExMIRKIPF27SNO82SPFSB3T5U17" localSheetId="13" hidden="1">#REF!</definedName>
    <definedName name="BExMIRKIPF27SNO82SPFSB3T5U17" localSheetId="17" hidden="1">#REF!</definedName>
    <definedName name="BExMIRKIPF27SNO82SPFSB3T5U17" localSheetId="16" hidden="1">#REF!</definedName>
    <definedName name="BExMIRKIPF27SNO82SPFSB3T5U17" hidden="1">#REF!</definedName>
    <definedName name="BExMIV0KC8555D5E42ZGWG15Y0MO" localSheetId="19" hidden="1">#REF!</definedName>
    <definedName name="BExMIV0KC8555D5E42ZGWG15Y0MO" localSheetId="27" hidden="1">#REF!</definedName>
    <definedName name="BExMIV0KC8555D5E42ZGWG15Y0MO" localSheetId="18" hidden="1">#REF!</definedName>
    <definedName name="BExMIV0KC8555D5E42ZGWG15Y0MO" localSheetId="30" hidden="1">#REF!</definedName>
    <definedName name="BExMIV0KC8555D5E42ZGWG15Y0MO" localSheetId="4" hidden="1">#REF!</definedName>
    <definedName name="BExMIV0KC8555D5E42ZGWG15Y0MO" localSheetId="14" hidden="1">#REF!</definedName>
    <definedName name="BExMIV0KC8555D5E42ZGWG15Y0MO" localSheetId="6" hidden="1">#REF!</definedName>
    <definedName name="BExMIV0KC8555D5E42ZGWG15Y0MO" localSheetId="7" hidden="1">#REF!</definedName>
    <definedName name="BExMIV0KC8555D5E42ZGWG15Y0MO" localSheetId="8" hidden="1">#REF!</definedName>
    <definedName name="BExMIV0KC8555D5E42ZGWG15Y0MO" localSheetId="9" hidden="1">#REF!</definedName>
    <definedName name="BExMIV0KC8555D5E42ZGWG15Y0MO" localSheetId="10" hidden="1">#REF!</definedName>
    <definedName name="BExMIV0KC8555D5E42ZGWG15Y0MO" localSheetId="11" hidden="1">#REF!</definedName>
    <definedName name="BExMIV0KC8555D5E42ZGWG15Y0MO" localSheetId="12" hidden="1">#REF!</definedName>
    <definedName name="BExMIV0KC8555D5E42ZGWG15Y0MO" localSheetId="13" hidden="1">#REF!</definedName>
    <definedName name="BExMIV0KC8555D5E42ZGWG15Y0MO" localSheetId="17" hidden="1">#REF!</definedName>
    <definedName name="BExMIV0KC8555D5E42ZGWG15Y0MO" localSheetId="16" hidden="1">#REF!</definedName>
    <definedName name="BExMIV0KC8555D5E42ZGWG15Y0MO" hidden="1">#REF!</definedName>
    <definedName name="BExMIZT6AN7E6YMW2S87CTCN2UXH" localSheetId="19" hidden="1">#REF!</definedName>
    <definedName name="BExMIZT6AN7E6YMW2S87CTCN2UXH" localSheetId="27" hidden="1">#REF!</definedName>
    <definedName name="BExMIZT6AN7E6YMW2S87CTCN2UXH" localSheetId="18" hidden="1">#REF!</definedName>
    <definedName name="BExMIZT6AN7E6YMW2S87CTCN2UXH" localSheetId="30" hidden="1">#REF!</definedName>
    <definedName name="BExMIZT6AN7E6YMW2S87CTCN2UXH" localSheetId="4" hidden="1">#REF!</definedName>
    <definedName name="BExMIZT6AN7E6YMW2S87CTCN2UXH" localSheetId="14" hidden="1">#REF!</definedName>
    <definedName name="BExMIZT6AN7E6YMW2S87CTCN2UXH" localSheetId="6" hidden="1">#REF!</definedName>
    <definedName name="BExMIZT6AN7E6YMW2S87CTCN2UXH" localSheetId="7" hidden="1">#REF!</definedName>
    <definedName name="BExMIZT6AN7E6YMW2S87CTCN2UXH" localSheetId="8" hidden="1">#REF!</definedName>
    <definedName name="BExMIZT6AN7E6YMW2S87CTCN2UXH" localSheetId="9" hidden="1">#REF!</definedName>
    <definedName name="BExMIZT6AN7E6YMW2S87CTCN2UXH" localSheetId="10" hidden="1">#REF!</definedName>
    <definedName name="BExMIZT6AN7E6YMW2S87CTCN2UXH" localSheetId="11" hidden="1">#REF!</definedName>
    <definedName name="BExMIZT6AN7E6YMW2S87CTCN2UXH" localSheetId="12" hidden="1">#REF!</definedName>
    <definedName name="BExMIZT6AN7E6YMW2S87CTCN2UXH" localSheetId="13" hidden="1">#REF!</definedName>
    <definedName name="BExMIZT6AN7E6YMW2S87CTCN2UXH" localSheetId="17" hidden="1">#REF!</definedName>
    <definedName name="BExMIZT6AN7E6YMW2S87CTCN2UXH" localSheetId="16" hidden="1">#REF!</definedName>
    <definedName name="BExMIZT6AN7E6YMW2S87CTCN2UXH" hidden="1">#REF!</definedName>
    <definedName name="BExMJB76UESLVRD81AJBOB78JDTT" localSheetId="19" hidden="1">#REF!</definedName>
    <definedName name="BExMJB76UESLVRD81AJBOB78JDTT" localSheetId="27" hidden="1">#REF!</definedName>
    <definedName name="BExMJB76UESLVRD81AJBOB78JDTT" localSheetId="18" hidden="1">#REF!</definedName>
    <definedName name="BExMJB76UESLVRD81AJBOB78JDTT" localSheetId="30" hidden="1">#REF!</definedName>
    <definedName name="BExMJB76UESLVRD81AJBOB78JDTT" localSheetId="4" hidden="1">#REF!</definedName>
    <definedName name="BExMJB76UESLVRD81AJBOB78JDTT" localSheetId="14" hidden="1">#REF!</definedName>
    <definedName name="BExMJB76UESLVRD81AJBOB78JDTT" localSheetId="6" hidden="1">#REF!</definedName>
    <definedName name="BExMJB76UESLVRD81AJBOB78JDTT" localSheetId="7" hidden="1">#REF!</definedName>
    <definedName name="BExMJB76UESLVRD81AJBOB78JDTT" localSheetId="8" hidden="1">#REF!</definedName>
    <definedName name="BExMJB76UESLVRD81AJBOB78JDTT" localSheetId="9" hidden="1">#REF!</definedName>
    <definedName name="BExMJB76UESLVRD81AJBOB78JDTT" localSheetId="10" hidden="1">#REF!</definedName>
    <definedName name="BExMJB76UESLVRD81AJBOB78JDTT" localSheetId="11" hidden="1">#REF!</definedName>
    <definedName name="BExMJB76UESLVRD81AJBOB78JDTT" localSheetId="12" hidden="1">#REF!</definedName>
    <definedName name="BExMJB76UESLVRD81AJBOB78JDTT" localSheetId="13" hidden="1">#REF!</definedName>
    <definedName name="BExMJB76UESLVRD81AJBOB78JDTT" localSheetId="17" hidden="1">#REF!</definedName>
    <definedName name="BExMJB76UESLVRD81AJBOB78JDTT" localSheetId="16" hidden="1">#REF!</definedName>
    <definedName name="BExMJB76UESLVRD81AJBOB78JDTT" hidden="1">#REF!</definedName>
    <definedName name="BExMJI8OLFZQCGOW3F99ETW8A21E" localSheetId="19" hidden="1">#REF!</definedName>
    <definedName name="BExMJI8OLFZQCGOW3F99ETW8A21E" localSheetId="27" hidden="1">#REF!</definedName>
    <definedName name="BExMJI8OLFZQCGOW3F99ETW8A21E" localSheetId="18" hidden="1">#REF!</definedName>
    <definedName name="BExMJI8OLFZQCGOW3F99ETW8A21E" localSheetId="30" hidden="1">#REF!</definedName>
    <definedName name="BExMJI8OLFZQCGOW3F99ETW8A21E" localSheetId="4" hidden="1">#REF!</definedName>
    <definedName name="BExMJI8OLFZQCGOW3F99ETW8A21E" localSheetId="14" hidden="1">#REF!</definedName>
    <definedName name="BExMJI8OLFZQCGOW3F99ETW8A21E" localSheetId="6" hidden="1">#REF!</definedName>
    <definedName name="BExMJI8OLFZQCGOW3F99ETW8A21E" localSheetId="7" hidden="1">#REF!</definedName>
    <definedName name="BExMJI8OLFZQCGOW3F99ETW8A21E" localSheetId="8" hidden="1">#REF!</definedName>
    <definedName name="BExMJI8OLFZQCGOW3F99ETW8A21E" localSheetId="9" hidden="1">#REF!</definedName>
    <definedName name="BExMJI8OLFZQCGOW3F99ETW8A21E" localSheetId="10" hidden="1">#REF!</definedName>
    <definedName name="BExMJI8OLFZQCGOW3F99ETW8A21E" localSheetId="11" hidden="1">#REF!</definedName>
    <definedName name="BExMJI8OLFZQCGOW3F99ETW8A21E" localSheetId="12" hidden="1">#REF!</definedName>
    <definedName name="BExMJI8OLFZQCGOW3F99ETW8A21E" localSheetId="13" hidden="1">#REF!</definedName>
    <definedName name="BExMJI8OLFZQCGOW3F99ETW8A21E" localSheetId="17" hidden="1">#REF!</definedName>
    <definedName name="BExMJI8OLFZQCGOW3F99ETW8A21E" localSheetId="16" hidden="1">#REF!</definedName>
    <definedName name="BExMJI8OLFZQCGOW3F99ETW8A21E" hidden="1">#REF!</definedName>
    <definedName name="BExMJNC8ZFB9DRFOJ961ZAJ8U3A8" localSheetId="19" hidden="1">#REF!</definedName>
    <definedName name="BExMJNC8ZFB9DRFOJ961ZAJ8U3A8" localSheetId="27" hidden="1">#REF!</definedName>
    <definedName name="BExMJNC8ZFB9DRFOJ961ZAJ8U3A8" localSheetId="18" hidden="1">#REF!</definedName>
    <definedName name="BExMJNC8ZFB9DRFOJ961ZAJ8U3A8" localSheetId="30" hidden="1">#REF!</definedName>
    <definedName name="BExMJNC8ZFB9DRFOJ961ZAJ8U3A8" localSheetId="4" hidden="1">#REF!</definedName>
    <definedName name="BExMJNC8ZFB9DRFOJ961ZAJ8U3A8" localSheetId="14" hidden="1">#REF!</definedName>
    <definedName name="BExMJNC8ZFB9DRFOJ961ZAJ8U3A8" localSheetId="6" hidden="1">#REF!</definedName>
    <definedName name="BExMJNC8ZFB9DRFOJ961ZAJ8U3A8" localSheetId="7" hidden="1">#REF!</definedName>
    <definedName name="BExMJNC8ZFB9DRFOJ961ZAJ8U3A8" localSheetId="8" hidden="1">#REF!</definedName>
    <definedName name="BExMJNC8ZFB9DRFOJ961ZAJ8U3A8" localSheetId="9" hidden="1">#REF!</definedName>
    <definedName name="BExMJNC8ZFB9DRFOJ961ZAJ8U3A8" localSheetId="10" hidden="1">#REF!</definedName>
    <definedName name="BExMJNC8ZFB9DRFOJ961ZAJ8U3A8" localSheetId="11" hidden="1">#REF!</definedName>
    <definedName name="BExMJNC8ZFB9DRFOJ961ZAJ8U3A8" localSheetId="12" hidden="1">#REF!</definedName>
    <definedName name="BExMJNC8ZFB9DRFOJ961ZAJ8U3A8" localSheetId="13" hidden="1">#REF!</definedName>
    <definedName name="BExMJNC8ZFB9DRFOJ961ZAJ8U3A8" localSheetId="17" hidden="1">#REF!</definedName>
    <definedName name="BExMJNC8ZFB9DRFOJ961ZAJ8U3A8" localSheetId="16" hidden="1">#REF!</definedName>
    <definedName name="BExMJNC8ZFB9DRFOJ961ZAJ8U3A8" hidden="1">#REF!</definedName>
    <definedName name="BExMJTBV8A3D31W2IQHP9RDFPPHQ" localSheetId="19" hidden="1">#REF!</definedName>
    <definedName name="BExMJTBV8A3D31W2IQHP9RDFPPHQ" localSheetId="27" hidden="1">#REF!</definedName>
    <definedName name="BExMJTBV8A3D31W2IQHP9RDFPPHQ" localSheetId="18" hidden="1">#REF!</definedName>
    <definedName name="BExMJTBV8A3D31W2IQHP9RDFPPHQ" localSheetId="30" hidden="1">#REF!</definedName>
    <definedName name="BExMJTBV8A3D31W2IQHP9RDFPPHQ" localSheetId="4" hidden="1">#REF!</definedName>
    <definedName name="BExMJTBV8A3D31W2IQHP9RDFPPHQ" localSheetId="14" hidden="1">#REF!</definedName>
    <definedName name="BExMJTBV8A3D31W2IQHP9RDFPPHQ" localSheetId="6" hidden="1">#REF!</definedName>
    <definedName name="BExMJTBV8A3D31W2IQHP9RDFPPHQ" localSheetId="7" hidden="1">#REF!</definedName>
    <definedName name="BExMJTBV8A3D31W2IQHP9RDFPPHQ" localSheetId="8" hidden="1">#REF!</definedName>
    <definedName name="BExMJTBV8A3D31W2IQHP9RDFPPHQ" localSheetId="9" hidden="1">#REF!</definedName>
    <definedName name="BExMJTBV8A3D31W2IQHP9RDFPPHQ" localSheetId="10" hidden="1">#REF!</definedName>
    <definedName name="BExMJTBV8A3D31W2IQHP9RDFPPHQ" localSheetId="11" hidden="1">#REF!</definedName>
    <definedName name="BExMJTBV8A3D31W2IQHP9RDFPPHQ" localSheetId="12" hidden="1">#REF!</definedName>
    <definedName name="BExMJTBV8A3D31W2IQHP9RDFPPHQ" localSheetId="13" hidden="1">#REF!</definedName>
    <definedName name="BExMJTBV8A3D31W2IQHP9RDFPPHQ" localSheetId="17" hidden="1">#REF!</definedName>
    <definedName name="BExMJTBV8A3D31W2IQHP9RDFPPHQ" localSheetId="16" hidden="1">#REF!</definedName>
    <definedName name="BExMJTBV8A3D31W2IQHP9RDFPPHQ" hidden="1">#REF!</definedName>
    <definedName name="BExMK2RTXN4QJWEUNX002XK8VQP8" localSheetId="19" hidden="1">#REF!</definedName>
    <definedName name="BExMK2RTXN4QJWEUNX002XK8VQP8" localSheetId="27" hidden="1">#REF!</definedName>
    <definedName name="BExMK2RTXN4QJWEUNX002XK8VQP8" localSheetId="18" hidden="1">#REF!</definedName>
    <definedName name="BExMK2RTXN4QJWEUNX002XK8VQP8" localSheetId="30" hidden="1">#REF!</definedName>
    <definedName name="BExMK2RTXN4QJWEUNX002XK8VQP8" localSheetId="4" hidden="1">#REF!</definedName>
    <definedName name="BExMK2RTXN4QJWEUNX002XK8VQP8" localSheetId="14" hidden="1">#REF!</definedName>
    <definedName name="BExMK2RTXN4QJWEUNX002XK8VQP8" localSheetId="6" hidden="1">#REF!</definedName>
    <definedName name="BExMK2RTXN4QJWEUNX002XK8VQP8" localSheetId="7" hidden="1">#REF!</definedName>
    <definedName name="BExMK2RTXN4QJWEUNX002XK8VQP8" localSheetId="8" hidden="1">#REF!</definedName>
    <definedName name="BExMK2RTXN4QJWEUNX002XK8VQP8" localSheetId="9" hidden="1">#REF!</definedName>
    <definedName name="BExMK2RTXN4QJWEUNX002XK8VQP8" localSheetId="10" hidden="1">#REF!</definedName>
    <definedName name="BExMK2RTXN4QJWEUNX002XK8VQP8" localSheetId="11" hidden="1">#REF!</definedName>
    <definedName name="BExMK2RTXN4QJWEUNX002XK8VQP8" localSheetId="12" hidden="1">#REF!</definedName>
    <definedName name="BExMK2RTXN4QJWEUNX002XK8VQP8" localSheetId="13" hidden="1">#REF!</definedName>
    <definedName name="BExMK2RTXN4QJWEUNX002XK8VQP8" localSheetId="17" hidden="1">#REF!</definedName>
    <definedName name="BExMK2RTXN4QJWEUNX002XK8VQP8" localSheetId="16" hidden="1">#REF!</definedName>
    <definedName name="BExMK2RTXN4QJWEUNX002XK8VQP8" hidden="1">#REF!</definedName>
    <definedName name="BExMKBGQDUZ8AWXYHA3QVMSDVZ3D" localSheetId="19" hidden="1">#REF!</definedName>
    <definedName name="BExMKBGQDUZ8AWXYHA3QVMSDVZ3D" localSheetId="27" hidden="1">#REF!</definedName>
    <definedName name="BExMKBGQDUZ8AWXYHA3QVMSDVZ3D" localSheetId="18" hidden="1">#REF!</definedName>
    <definedName name="BExMKBGQDUZ8AWXYHA3QVMSDVZ3D" localSheetId="30" hidden="1">#REF!</definedName>
    <definedName name="BExMKBGQDUZ8AWXYHA3QVMSDVZ3D" localSheetId="4" hidden="1">#REF!</definedName>
    <definedName name="BExMKBGQDUZ8AWXYHA3QVMSDVZ3D" localSheetId="14" hidden="1">#REF!</definedName>
    <definedName name="BExMKBGQDUZ8AWXYHA3QVMSDVZ3D" localSheetId="6" hidden="1">#REF!</definedName>
    <definedName name="BExMKBGQDUZ8AWXYHA3QVMSDVZ3D" localSheetId="7" hidden="1">#REF!</definedName>
    <definedName name="BExMKBGQDUZ8AWXYHA3QVMSDVZ3D" localSheetId="8" hidden="1">#REF!</definedName>
    <definedName name="BExMKBGQDUZ8AWXYHA3QVMSDVZ3D" localSheetId="9" hidden="1">#REF!</definedName>
    <definedName name="BExMKBGQDUZ8AWXYHA3QVMSDVZ3D" localSheetId="10" hidden="1">#REF!</definedName>
    <definedName name="BExMKBGQDUZ8AWXYHA3QVMSDVZ3D" localSheetId="11" hidden="1">#REF!</definedName>
    <definedName name="BExMKBGQDUZ8AWXYHA3QVMSDVZ3D" localSheetId="12" hidden="1">#REF!</definedName>
    <definedName name="BExMKBGQDUZ8AWXYHA3QVMSDVZ3D" localSheetId="13" hidden="1">#REF!</definedName>
    <definedName name="BExMKBGQDUZ8AWXYHA3QVMSDVZ3D" localSheetId="17" hidden="1">#REF!</definedName>
    <definedName name="BExMKBGQDUZ8AWXYHA3QVMSDVZ3D" localSheetId="16" hidden="1">#REF!</definedName>
    <definedName name="BExMKBGQDUZ8AWXYHA3QVMSDVZ3D" hidden="1">#REF!</definedName>
    <definedName name="BExMKBM1467553LDFZRRKVSHN374" localSheetId="19" hidden="1">#REF!</definedName>
    <definedName name="BExMKBM1467553LDFZRRKVSHN374" localSheetId="27" hidden="1">#REF!</definedName>
    <definedName name="BExMKBM1467553LDFZRRKVSHN374" localSheetId="18" hidden="1">#REF!</definedName>
    <definedName name="BExMKBM1467553LDFZRRKVSHN374" localSheetId="30" hidden="1">#REF!</definedName>
    <definedName name="BExMKBM1467553LDFZRRKVSHN374" localSheetId="4" hidden="1">#REF!</definedName>
    <definedName name="BExMKBM1467553LDFZRRKVSHN374" localSheetId="14" hidden="1">#REF!</definedName>
    <definedName name="BExMKBM1467553LDFZRRKVSHN374" localSheetId="6" hidden="1">#REF!</definedName>
    <definedName name="BExMKBM1467553LDFZRRKVSHN374" localSheetId="7" hidden="1">#REF!</definedName>
    <definedName name="BExMKBM1467553LDFZRRKVSHN374" localSheetId="8" hidden="1">#REF!</definedName>
    <definedName name="BExMKBM1467553LDFZRRKVSHN374" localSheetId="9" hidden="1">#REF!</definedName>
    <definedName name="BExMKBM1467553LDFZRRKVSHN374" localSheetId="10" hidden="1">#REF!</definedName>
    <definedName name="BExMKBM1467553LDFZRRKVSHN374" localSheetId="11" hidden="1">#REF!</definedName>
    <definedName name="BExMKBM1467553LDFZRRKVSHN374" localSheetId="12" hidden="1">#REF!</definedName>
    <definedName name="BExMKBM1467553LDFZRRKVSHN374" localSheetId="13" hidden="1">#REF!</definedName>
    <definedName name="BExMKBM1467553LDFZRRKVSHN374" localSheetId="17" hidden="1">#REF!</definedName>
    <definedName name="BExMKBM1467553LDFZRRKVSHN374" localSheetId="16" hidden="1">#REF!</definedName>
    <definedName name="BExMKBM1467553LDFZRRKVSHN374" hidden="1">#REF!</definedName>
    <definedName name="BExMKGK5FJUC0AU8MABRGDC5ZM70" localSheetId="19" hidden="1">#REF!</definedName>
    <definedName name="BExMKGK5FJUC0AU8MABRGDC5ZM70" localSheetId="27" hidden="1">#REF!</definedName>
    <definedName name="BExMKGK5FJUC0AU8MABRGDC5ZM70" localSheetId="18" hidden="1">#REF!</definedName>
    <definedName name="BExMKGK5FJUC0AU8MABRGDC5ZM70" localSheetId="30" hidden="1">#REF!</definedName>
    <definedName name="BExMKGK5FJUC0AU8MABRGDC5ZM70" localSheetId="4" hidden="1">#REF!</definedName>
    <definedName name="BExMKGK5FJUC0AU8MABRGDC5ZM70" localSheetId="14" hidden="1">#REF!</definedName>
    <definedName name="BExMKGK5FJUC0AU8MABRGDC5ZM70" localSheetId="6" hidden="1">#REF!</definedName>
    <definedName name="BExMKGK5FJUC0AU8MABRGDC5ZM70" localSheetId="7" hidden="1">#REF!</definedName>
    <definedName name="BExMKGK5FJUC0AU8MABRGDC5ZM70" localSheetId="8" hidden="1">#REF!</definedName>
    <definedName name="BExMKGK5FJUC0AU8MABRGDC5ZM70" localSheetId="9" hidden="1">#REF!</definedName>
    <definedName name="BExMKGK5FJUC0AU8MABRGDC5ZM70" localSheetId="10" hidden="1">#REF!</definedName>
    <definedName name="BExMKGK5FJUC0AU8MABRGDC5ZM70" localSheetId="11" hidden="1">#REF!</definedName>
    <definedName name="BExMKGK5FJUC0AU8MABRGDC5ZM70" localSheetId="12" hidden="1">#REF!</definedName>
    <definedName name="BExMKGK5FJUC0AU8MABRGDC5ZM70" localSheetId="13" hidden="1">#REF!</definedName>
    <definedName name="BExMKGK5FJUC0AU8MABRGDC5ZM70" localSheetId="17" hidden="1">#REF!</definedName>
    <definedName name="BExMKGK5FJUC0AU8MABRGDC5ZM70" localSheetId="16" hidden="1">#REF!</definedName>
    <definedName name="BExMKGK5FJUC0AU8MABRGDC5ZM70" hidden="1">#REF!</definedName>
    <definedName name="BExMKP92JGBM5BJO174H9A4HQIB9" localSheetId="19" hidden="1">#REF!</definedName>
    <definedName name="BExMKP92JGBM5BJO174H9A4HQIB9" localSheetId="27" hidden="1">#REF!</definedName>
    <definedName name="BExMKP92JGBM5BJO174H9A4HQIB9" localSheetId="18" hidden="1">#REF!</definedName>
    <definedName name="BExMKP92JGBM5BJO174H9A4HQIB9" localSheetId="30" hidden="1">#REF!</definedName>
    <definedName name="BExMKP92JGBM5BJO174H9A4HQIB9" localSheetId="4" hidden="1">#REF!</definedName>
    <definedName name="BExMKP92JGBM5BJO174H9A4HQIB9" localSheetId="14" hidden="1">#REF!</definedName>
    <definedName name="BExMKP92JGBM5BJO174H9A4HQIB9" localSheetId="6" hidden="1">#REF!</definedName>
    <definedName name="BExMKP92JGBM5BJO174H9A4HQIB9" localSheetId="7" hidden="1">#REF!</definedName>
    <definedName name="BExMKP92JGBM5BJO174H9A4HQIB9" localSheetId="8" hidden="1">#REF!</definedName>
    <definedName name="BExMKP92JGBM5BJO174H9A4HQIB9" localSheetId="9" hidden="1">#REF!</definedName>
    <definedName name="BExMKP92JGBM5BJO174H9A4HQIB9" localSheetId="10" hidden="1">#REF!</definedName>
    <definedName name="BExMKP92JGBM5BJO174H9A4HQIB9" localSheetId="11" hidden="1">#REF!</definedName>
    <definedName name="BExMKP92JGBM5BJO174H9A4HQIB9" localSheetId="12" hidden="1">#REF!</definedName>
    <definedName name="BExMKP92JGBM5BJO174H9A4HQIB9" localSheetId="13" hidden="1">#REF!</definedName>
    <definedName name="BExMKP92JGBM5BJO174H9A4HQIB9" localSheetId="17" hidden="1">#REF!</definedName>
    <definedName name="BExMKP92JGBM5BJO174H9A4HQIB9" localSheetId="16" hidden="1">#REF!</definedName>
    <definedName name="BExMKP92JGBM5BJO174H9A4HQIB9" hidden="1">#REF!</definedName>
    <definedName name="BExMKPEDT6IOYLLC3KJKRZOETC3Y" localSheetId="19" hidden="1">#REF!</definedName>
    <definedName name="BExMKPEDT6IOYLLC3KJKRZOETC3Y" localSheetId="18" hidden="1">#REF!</definedName>
    <definedName name="BExMKPEDT6IOYLLC3KJKRZOETC3Y" localSheetId="8" hidden="1">#REF!</definedName>
    <definedName name="BExMKPEDT6IOYLLC3KJKRZOETC3Y" localSheetId="12" hidden="1">#REF!</definedName>
    <definedName name="BExMKPEDT6IOYLLC3KJKRZOETC3Y" hidden="1">#REF!</definedName>
    <definedName name="BExMKTW7R5SOV4PHAFGHU3W73DYE" localSheetId="19" hidden="1">#REF!</definedName>
    <definedName name="BExMKTW7R5SOV4PHAFGHU3W73DYE" localSheetId="27" hidden="1">#REF!</definedName>
    <definedName name="BExMKTW7R5SOV4PHAFGHU3W73DYE" localSheetId="18" hidden="1">#REF!</definedName>
    <definedName name="BExMKTW7R5SOV4PHAFGHU3W73DYE" localSheetId="30" hidden="1">#REF!</definedName>
    <definedName name="BExMKTW7R5SOV4PHAFGHU3W73DYE" localSheetId="4" hidden="1">#REF!</definedName>
    <definedName name="BExMKTW7R5SOV4PHAFGHU3W73DYE" localSheetId="14" hidden="1">#REF!</definedName>
    <definedName name="BExMKTW7R5SOV4PHAFGHU3W73DYE" localSheetId="6" hidden="1">#REF!</definedName>
    <definedName name="BExMKTW7R5SOV4PHAFGHU3W73DYE" localSheetId="7" hidden="1">#REF!</definedName>
    <definedName name="BExMKTW7R5SOV4PHAFGHU3W73DYE" localSheetId="8" hidden="1">#REF!</definedName>
    <definedName name="BExMKTW7R5SOV4PHAFGHU3W73DYE" localSheetId="9" hidden="1">#REF!</definedName>
    <definedName name="BExMKTW7R5SOV4PHAFGHU3W73DYE" localSheetId="10" hidden="1">#REF!</definedName>
    <definedName name="BExMKTW7R5SOV4PHAFGHU3W73DYE" localSheetId="11" hidden="1">#REF!</definedName>
    <definedName name="BExMKTW7R5SOV4PHAFGHU3W73DYE" localSheetId="12" hidden="1">#REF!</definedName>
    <definedName name="BExMKTW7R5SOV4PHAFGHU3W73DYE" localSheetId="13" hidden="1">#REF!</definedName>
    <definedName name="BExMKTW7R5SOV4PHAFGHU3W73DYE" localSheetId="17" hidden="1">#REF!</definedName>
    <definedName name="BExMKTW7R5SOV4PHAFGHU3W73DYE" localSheetId="16" hidden="1">#REF!</definedName>
    <definedName name="BExMKTW7R5SOV4PHAFGHU3W73DYE" hidden="1">#REF!</definedName>
    <definedName name="BExMKU7051J2W1RQXGZGE62NBRUZ" localSheetId="19" hidden="1">#REF!</definedName>
    <definedName name="BExMKU7051J2W1RQXGZGE62NBRUZ" localSheetId="27" hidden="1">#REF!</definedName>
    <definedName name="BExMKU7051J2W1RQXGZGE62NBRUZ" localSheetId="18" hidden="1">#REF!</definedName>
    <definedName name="BExMKU7051J2W1RQXGZGE62NBRUZ" localSheetId="30" hidden="1">#REF!</definedName>
    <definedName name="BExMKU7051J2W1RQXGZGE62NBRUZ" localSheetId="4" hidden="1">#REF!</definedName>
    <definedName name="BExMKU7051J2W1RQXGZGE62NBRUZ" localSheetId="14" hidden="1">#REF!</definedName>
    <definedName name="BExMKU7051J2W1RQXGZGE62NBRUZ" localSheetId="6" hidden="1">#REF!</definedName>
    <definedName name="BExMKU7051J2W1RQXGZGE62NBRUZ" localSheetId="7" hidden="1">#REF!</definedName>
    <definedName name="BExMKU7051J2W1RQXGZGE62NBRUZ" localSheetId="8" hidden="1">#REF!</definedName>
    <definedName name="BExMKU7051J2W1RQXGZGE62NBRUZ" localSheetId="9" hidden="1">#REF!</definedName>
    <definedName name="BExMKU7051J2W1RQXGZGE62NBRUZ" localSheetId="10" hidden="1">#REF!</definedName>
    <definedName name="BExMKU7051J2W1RQXGZGE62NBRUZ" localSheetId="11" hidden="1">#REF!</definedName>
    <definedName name="BExMKU7051J2W1RQXGZGE62NBRUZ" localSheetId="12" hidden="1">#REF!</definedName>
    <definedName name="BExMKU7051J2W1RQXGZGE62NBRUZ" localSheetId="13" hidden="1">#REF!</definedName>
    <definedName name="BExMKU7051J2W1RQXGZGE62NBRUZ" localSheetId="17" hidden="1">#REF!</definedName>
    <definedName name="BExMKU7051J2W1RQXGZGE62NBRUZ" localSheetId="16" hidden="1">#REF!</definedName>
    <definedName name="BExMKU7051J2W1RQXGZGE62NBRUZ" hidden="1">#REF!</definedName>
    <definedName name="BExMKUN3WPECJR2XRID2R7GZRGNX" localSheetId="19" hidden="1">#REF!</definedName>
    <definedName name="BExMKUN3WPECJR2XRID2R7GZRGNX" localSheetId="27" hidden="1">#REF!</definedName>
    <definedName name="BExMKUN3WPECJR2XRID2R7GZRGNX" localSheetId="18" hidden="1">#REF!</definedName>
    <definedName name="BExMKUN3WPECJR2XRID2R7GZRGNX" localSheetId="30" hidden="1">#REF!</definedName>
    <definedName name="BExMKUN3WPECJR2XRID2R7GZRGNX" localSheetId="4" hidden="1">#REF!</definedName>
    <definedName name="BExMKUN3WPECJR2XRID2R7GZRGNX" localSheetId="14" hidden="1">#REF!</definedName>
    <definedName name="BExMKUN3WPECJR2XRID2R7GZRGNX" localSheetId="6" hidden="1">#REF!</definedName>
    <definedName name="BExMKUN3WPECJR2XRID2R7GZRGNX" localSheetId="7" hidden="1">#REF!</definedName>
    <definedName name="BExMKUN3WPECJR2XRID2R7GZRGNX" localSheetId="8" hidden="1">#REF!</definedName>
    <definedName name="BExMKUN3WPECJR2XRID2R7GZRGNX" localSheetId="9" hidden="1">#REF!</definedName>
    <definedName name="BExMKUN3WPECJR2XRID2R7GZRGNX" localSheetId="10" hidden="1">#REF!</definedName>
    <definedName name="BExMKUN3WPECJR2XRID2R7GZRGNX" localSheetId="11" hidden="1">#REF!</definedName>
    <definedName name="BExMKUN3WPECJR2XRID2R7GZRGNX" localSheetId="12" hidden="1">#REF!</definedName>
    <definedName name="BExMKUN3WPECJR2XRID2R7GZRGNX" localSheetId="13" hidden="1">#REF!</definedName>
    <definedName name="BExMKUN3WPECJR2XRID2R7GZRGNX" localSheetId="17" hidden="1">#REF!</definedName>
    <definedName name="BExMKUN3WPECJR2XRID2R7GZRGNX" localSheetId="16" hidden="1">#REF!</definedName>
    <definedName name="BExMKUN3WPECJR2XRID2R7GZRGNX" hidden="1">#REF!</definedName>
    <definedName name="BExMKZ535P011X4TNV16GCOH4H21" localSheetId="19" hidden="1">#REF!</definedName>
    <definedName name="BExMKZ535P011X4TNV16GCOH4H21" localSheetId="27" hidden="1">#REF!</definedName>
    <definedName name="BExMKZ535P011X4TNV16GCOH4H21" localSheetId="18" hidden="1">#REF!</definedName>
    <definedName name="BExMKZ535P011X4TNV16GCOH4H21" localSheetId="30" hidden="1">#REF!</definedName>
    <definedName name="BExMKZ535P011X4TNV16GCOH4H21" localSheetId="4" hidden="1">#REF!</definedName>
    <definedName name="BExMKZ535P011X4TNV16GCOH4H21" localSheetId="14" hidden="1">#REF!</definedName>
    <definedName name="BExMKZ535P011X4TNV16GCOH4H21" localSheetId="6" hidden="1">#REF!</definedName>
    <definedName name="BExMKZ535P011X4TNV16GCOH4H21" localSheetId="7" hidden="1">#REF!</definedName>
    <definedName name="BExMKZ535P011X4TNV16GCOH4H21" localSheetId="8" hidden="1">#REF!</definedName>
    <definedName name="BExMKZ535P011X4TNV16GCOH4H21" localSheetId="9" hidden="1">#REF!</definedName>
    <definedName name="BExMKZ535P011X4TNV16GCOH4H21" localSheetId="10" hidden="1">#REF!</definedName>
    <definedName name="BExMKZ535P011X4TNV16GCOH4H21" localSheetId="11" hidden="1">#REF!</definedName>
    <definedName name="BExMKZ535P011X4TNV16GCOH4H21" localSheetId="12" hidden="1">#REF!</definedName>
    <definedName name="BExMKZ535P011X4TNV16GCOH4H21" localSheetId="13" hidden="1">#REF!</definedName>
    <definedName name="BExMKZ535P011X4TNV16GCOH4H21" localSheetId="17" hidden="1">#REF!</definedName>
    <definedName name="BExMKZ535P011X4TNV16GCOH4H21" localSheetId="16" hidden="1">#REF!</definedName>
    <definedName name="BExMKZ535P011X4TNV16GCOH4H21" hidden="1">#REF!</definedName>
    <definedName name="BExML3XQNDIMX55ZCHHXKUV3D6E6" localSheetId="19" hidden="1">#REF!</definedName>
    <definedName name="BExML3XQNDIMX55ZCHHXKUV3D6E6" localSheetId="27" hidden="1">#REF!</definedName>
    <definedName name="BExML3XQNDIMX55ZCHHXKUV3D6E6" localSheetId="18" hidden="1">#REF!</definedName>
    <definedName name="BExML3XQNDIMX55ZCHHXKUV3D6E6" localSheetId="30" hidden="1">#REF!</definedName>
    <definedName name="BExML3XQNDIMX55ZCHHXKUV3D6E6" localSheetId="4" hidden="1">#REF!</definedName>
    <definedName name="BExML3XQNDIMX55ZCHHXKUV3D6E6" localSheetId="14" hidden="1">#REF!</definedName>
    <definedName name="BExML3XQNDIMX55ZCHHXKUV3D6E6" localSheetId="6" hidden="1">#REF!</definedName>
    <definedName name="BExML3XQNDIMX55ZCHHXKUV3D6E6" localSheetId="7" hidden="1">#REF!</definedName>
    <definedName name="BExML3XQNDIMX55ZCHHXKUV3D6E6" localSheetId="8" hidden="1">#REF!</definedName>
    <definedName name="BExML3XQNDIMX55ZCHHXKUV3D6E6" localSheetId="9" hidden="1">#REF!</definedName>
    <definedName name="BExML3XQNDIMX55ZCHHXKUV3D6E6" localSheetId="10" hidden="1">#REF!</definedName>
    <definedName name="BExML3XQNDIMX55ZCHHXKUV3D6E6" localSheetId="11" hidden="1">#REF!</definedName>
    <definedName name="BExML3XQNDIMX55ZCHHXKUV3D6E6" localSheetId="12" hidden="1">#REF!</definedName>
    <definedName name="BExML3XQNDIMX55ZCHHXKUV3D6E6" localSheetId="13" hidden="1">#REF!</definedName>
    <definedName name="BExML3XQNDIMX55ZCHHXKUV3D6E6" localSheetId="17" hidden="1">#REF!</definedName>
    <definedName name="BExML3XQNDIMX55ZCHHXKUV3D6E6" localSheetId="16" hidden="1">#REF!</definedName>
    <definedName name="BExML3XQNDIMX55ZCHHXKUV3D6E6" hidden="1">#REF!</definedName>
    <definedName name="BExML5QGSWHLI18BGY4CGOTD3UWH" localSheetId="19" hidden="1">#REF!</definedName>
    <definedName name="BExML5QGSWHLI18BGY4CGOTD3UWH" localSheetId="27" hidden="1">#REF!</definedName>
    <definedName name="BExML5QGSWHLI18BGY4CGOTD3UWH" localSheetId="18" hidden="1">#REF!</definedName>
    <definedName name="BExML5QGSWHLI18BGY4CGOTD3UWH" localSheetId="30" hidden="1">#REF!</definedName>
    <definedName name="BExML5QGSWHLI18BGY4CGOTD3UWH" localSheetId="4" hidden="1">#REF!</definedName>
    <definedName name="BExML5QGSWHLI18BGY4CGOTD3UWH" localSheetId="14" hidden="1">#REF!</definedName>
    <definedName name="BExML5QGSWHLI18BGY4CGOTD3UWH" localSheetId="6" hidden="1">#REF!</definedName>
    <definedName name="BExML5QGSWHLI18BGY4CGOTD3UWH" localSheetId="7" hidden="1">#REF!</definedName>
    <definedName name="BExML5QGSWHLI18BGY4CGOTD3UWH" localSheetId="8" hidden="1">#REF!</definedName>
    <definedName name="BExML5QGSWHLI18BGY4CGOTD3UWH" localSheetId="9" hidden="1">#REF!</definedName>
    <definedName name="BExML5QGSWHLI18BGY4CGOTD3UWH" localSheetId="10" hidden="1">#REF!</definedName>
    <definedName name="BExML5QGSWHLI18BGY4CGOTD3UWH" localSheetId="11" hidden="1">#REF!</definedName>
    <definedName name="BExML5QGSWHLI18BGY4CGOTD3UWH" localSheetId="12" hidden="1">#REF!</definedName>
    <definedName name="BExML5QGSWHLI18BGY4CGOTD3UWH" localSheetId="13" hidden="1">#REF!</definedName>
    <definedName name="BExML5QGSWHLI18BGY4CGOTD3UWH" localSheetId="17" hidden="1">#REF!</definedName>
    <definedName name="BExML5QGSWHLI18BGY4CGOTD3UWH" localSheetId="16" hidden="1">#REF!</definedName>
    <definedName name="BExML5QGSWHLI18BGY4CGOTD3UWH" hidden="1">#REF!</definedName>
    <definedName name="BExML6BVFCV80776USR7X70HVRZT" localSheetId="19" hidden="1">#REF!</definedName>
    <definedName name="BExML6BVFCV80776USR7X70HVRZT" localSheetId="27" hidden="1">#REF!</definedName>
    <definedName name="BExML6BVFCV80776USR7X70HVRZT" localSheetId="18" hidden="1">#REF!</definedName>
    <definedName name="BExML6BVFCV80776USR7X70HVRZT" localSheetId="30" hidden="1">#REF!</definedName>
    <definedName name="BExML6BVFCV80776USR7X70HVRZT" localSheetId="4" hidden="1">#REF!</definedName>
    <definedName name="BExML6BVFCV80776USR7X70HVRZT" localSheetId="14" hidden="1">#REF!</definedName>
    <definedName name="BExML6BVFCV80776USR7X70HVRZT" localSheetId="6" hidden="1">#REF!</definedName>
    <definedName name="BExML6BVFCV80776USR7X70HVRZT" localSheetId="7" hidden="1">#REF!</definedName>
    <definedName name="BExML6BVFCV80776USR7X70HVRZT" localSheetId="8" hidden="1">#REF!</definedName>
    <definedName name="BExML6BVFCV80776USR7X70HVRZT" localSheetId="9" hidden="1">#REF!</definedName>
    <definedName name="BExML6BVFCV80776USR7X70HVRZT" localSheetId="10" hidden="1">#REF!</definedName>
    <definedName name="BExML6BVFCV80776USR7X70HVRZT" localSheetId="11" hidden="1">#REF!</definedName>
    <definedName name="BExML6BVFCV80776USR7X70HVRZT" localSheetId="12" hidden="1">#REF!</definedName>
    <definedName name="BExML6BVFCV80776USR7X70HVRZT" localSheetId="13" hidden="1">#REF!</definedName>
    <definedName name="BExML6BVFCV80776USR7X70HVRZT" localSheetId="17" hidden="1">#REF!</definedName>
    <definedName name="BExML6BVFCV80776USR7X70HVRZT" localSheetId="16" hidden="1">#REF!</definedName>
    <definedName name="BExML6BVFCV80776USR7X70HVRZT" hidden="1">#REF!</definedName>
    <definedName name="BExMLO5Z61RE85X8HHX2G4IU3AZW" localSheetId="19" hidden="1">#REF!</definedName>
    <definedName name="BExMLO5Z61RE85X8HHX2G4IU3AZW" localSheetId="27" hidden="1">#REF!</definedName>
    <definedName name="BExMLO5Z61RE85X8HHX2G4IU3AZW" localSheetId="18" hidden="1">#REF!</definedName>
    <definedName name="BExMLO5Z61RE85X8HHX2G4IU3AZW" localSheetId="30" hidden="1">#REF!</definedName>
    <definedName name="BExMLO5Z61RE85X8HHX2G4IU3AZW" localSheetId="4" hidden="1">#REF!</definedName>
    <definedName name="BExMLO5Z61RE85X8HHX2G4IU3AZW" localSheetId="14" hidden="1">#REF!</definedName>
    <definedName name="BExMLO5Z61RE85X8HHX2G4IU3AZW" localSheetId="6" hidden="1">#REF!</definedName>
    <definedName name="BExMLO5Z61RE85X8HHX2G4IU3AZW" localSheetId="7" hidden="1">#REF!</definedName>
    <definedName name="BExMLO5Z61RE85X8HHX2G4IU3AZW" localSheetId="8" hidden="1">#REF!</definedName>
    <definedName name="BExMLO5Z61RE85X8HHX2G4IU3AZW" localSheetId="9" hidden="1">#REF!</definedName>
    <definedName name="BExMLO5Z61RE85X8HHX2G4IU3AZW" localSheetId="10" hidden="1">#REF!</definedName>
    <definedName name="BExMLO5Z61RE85X8HHX2G4IU3AZW" localSheetId="11" hidden="1">#REF!</definedName>
    <definedName name="BExMLO5Z61RE85X8HHX2G4IU3AZW" localSheetId="12" hidden="1">#REF!</definedName>
    <definedName name="BExMLO5Z61RE85X8HHX2G4IU3AZW" localSheetId="13" hidden="1">#REF!</definedName>
    <definedName name="BExMLO5Z61RE85X8HHX2G4IU3AZW" localSheetId="17" hidden="1">#REF!</definedName>
    <definedName name="BExMLO5Z61RE85X8HHX2G4IU3AZW" localSheetId="16" hidden="1">#REF!</definedName>
    <definedName name="BExMLO5Z61RE85X8HHX2G4IU3AZW" hidden="1">#REF!</definedName>
    <definedName name="BExMLVI7UORSHM9FMO8S2EI0TMTS" localSheetId="19" hidden="1">#REF!</definedName>
    <definedName name="BExMLVI7UORSHM9FMO8S2EI0TMTS" localSheetId="27" hidden="1">#REF!</definedName>
    <definedName name="BExMLVI7UORSHM9FMO8S2EI0TMTS" localSheetId="18" hidden="1">#REF!</definedName>
    <definedName name="BExMLVI7UORSHM9FMO8S2EI0TMTS" localSheetId="30" hidden="1">#REF!</definedName>
    <definedName name="BExMLVI7UORSHM9FMO8S2EI0TMTS" localSheetId="4" hidden="1">#REF!</definedName>
    <definedName name="BExMLVI7UORSHM9FMO8S2EI0TMTS" localSheetId="14" hidden="1">#REF!</definedName>
    <definedName name="BExMLVI7UORSHM9FMO8S2EI0TMTS" localSheetId="6" hidden="1">#REF!</definedName>
    <definedName name="BExMLVI7UORSHM9FMO8S2EI0TMTS" localSheetId="7" hidden="1">#REF!</definedName>
    <definedName name="BExMLVI7UORSHM9FMO8S2EI0TMTS" localSheetId="8" hidden="1">#REF!</definedName>
    <definedName name="BExMLVI7UORSHM9FMO8S2EI0TMTS" localSheetId="9" hidden="1">#REF!</definedName>
    <definedName name="BExMLVI7UORSHM9FMO8S2EI0TMTS" localSheetId="10" hidden="1">#REF!</definedName>
    <definedName name="BExMLVI7UORSHM9FMO8S2EI0TMTS" localSheetId="11" hidden="1">#REF!</definedName>
    <definedName name="BExMLVI7UORSHM9FMO8S2EI0TMTS" localSheetId="12" hidden="1">#REF!</definedName>
    <definedName name="BExMLVI7UORSHM9FMO8S2EI0TMTS" localSheetId="13" hidden="1">#REF!</definedName>
    <definedName name="BExMLVI7UORSHM9FMO8S2EI0TMTS" localSheetId="17" hidden="1">#REF!</definedName>
    <definedName name="BExMLVI7UORSHM9FMO8S2EI0TMTS" localSheetId="16" hidden="1">#REF!</definedName>
    <definedName name="BExMLVI7UORSHM9FMO8S2EI0TMTS" hidden="1">#REF!</definedName>
    <definedName name="BExMM5UCOT2HSSN0ZIPZW55GSOVO" localSheetId="19" hidden="1">#REF!</definedName>
    <definedName name="BExMM5UCOT2HSSN0ZIPZW55GSOVO" localSheetId="27" hidden="1">#REF!</definedName>
    <definedName name="BExMM5UCOT2HSSN0ZIPZW55GSOVO" localSheetId="18" hidden="1">#REF!</definedName>
    <definedName name="BExMM5UCOT2HSSN0ZIPZW55GSOVO" localSheetId="30" hidden="1">#REF!</definedName>
    <definedName name="BExMM5UCOT2HSSN0ZIPZW55GSOVO" localSheetId="4" hidden="1">#REF!</definedName>
    <definedName name="BExMM5UCOT2HSSN0ZIPZW55GSOVO" localSheetId="14" hidden="1">#REF!</definedName>
    <definedName name="BExMM5UCOT2HSSN0ZIPZW55GSOVO" localSheetId="6" hidden="1">#REF!</definedName>
    <definedName name="BExMM5UCOT2HSSN0ZIPZW55GSOVO" localSheetId="7" hidden="1">#REF!</definedName>
    <definedName name="BExMM5UCOT2HSSN0ZIPZW55GSOVO" localSheetId="8" hidden="1">#REF!</definedName>
    <definedName name="BExMM5UCOT2HSSN0ZIPZW55GSOVO" localSheetId="9" hidden="1">#REF!</definedName>
    <definedName name="BExMM5UCOT2HSSN0ZIPZW55GSOVO" localSheetId="10" hidden="1">#REF!</definedName>
    <definedName name="BExMM5UCOT2HSSN0ZIPZW55GSOVO" localSheetId="11" hidden="1">#REF!</definedName>
    <definedName name="BExMM5UCOT2HSSN0ZIPZW55GSOVO" localSheetId="12" hidden="1">#REF!</definedName>
    <definedName name="BExMM5UCOT2HSSN0ZIPZW55GSOVO" localSheetId="13" hidden="1">#REF!</definedName>
    <definedName name="BExMM5UCOT2HSSN0ZIPZW55GSOVO" localSheetId="17" hidden="1">#REF!</definedName>
    <definedName name="BExMM5UCOT2HSSN0ZIPZW55GSOVO" localSheetId="16" hidden="1">#REF!</definedName>
    <definedName name="BExMM5UCOT2HSSN0ZIPZW55GSOVO" hidden="1">#REF!</definedName>
    <definedName name="BExMM8ZRS5RQ8H1H55RVPVTDL5NL" localSheetId="19" hidden="1">#REF!</definedName>
    <definedName name="BExMM8ZRS5RQ8H1H55RVPVTDL5NL" localSheetId="27" hidden="1">#REF!</definedName>
    <definedName name="BExMM8ZRS5RQ8H1H55RVPVTDL5NL" localSheetId="18" hidden="1">#REF!</definedName>
    <definedName name="BExMM8ZRS5RQ8H1H55RVPVTDL5NL" localSheetId="30" hidden="1">#REF!</definedName>
    <definedName name="BExMM8ZRS5RQ8H1H55RVPVTDL5NL" localSheetId="4" hidden="1">#REF!</definedName>
    <definedName name="BExMM8ZRS5RQ8H1H55RVPVTDL5NL" localSheetId="14" hidden="1">#REF!</definedName>
    <definedName name="BExMM8ZRS5RQ8H1H55RVPVTDL5NL" localSheetId="6" hidden="1">#REF!</definedName>
    <definedName name="BExMM8ZRS5RQ8H1H55RVPVTDL5NL" localSheetId="7" hidden="1">#REF!</definedName>
    <definedName name="BExMM8ZRS5RQ8H1H55RVPVTDL5NL" localSheetId="8" hidden="1">#REF!</definedName>
    <definedName name="BExMM8ZRS5RQ8H1H55RVPVTDL5NL" localSheetId="9" hidden="1">#REF!</definedName>
    <definedName name="BExMM8ZRS5RQ8H1H55RVPVTDL5NL" localSheetId="10" hidden="1">#REF!</definedName>
    <definedName name="BExMM8ZRS5RQ8H1H55RVPVTDL5NL" localSheetId="11" hidden="1">#REF!</definedName>
    <definedName name="BExMM8ZRS5RQ8H1H55RVPVTDL5NL" localSheetId="12" hidden="1">#REF!</definedName>
    <definedName name="BExMM8ZRS5RQ8H1H55RVPVTDL5NL" localSheetId="13" hidden="1">#REF!</definedName>
    <definedName name="BExMM8ZRS5RQ8H1H55RVPVTDL5NL" localSheetId="17" hidden="1">#REF!</definedName>
    <definedName name="BExMM8ZRS5RQ8H1H55RVPVTDL5NL" localSheetId="16" hidden="1">#REF!</definedName>
    <definedName name="BExMM8ZRS5RQ8H1H55RVPVTDL5NL" hidden="1">#REF!</definedName>
    <definedName name="BExMMH8EAZB09XXQ5X4LR0P4NHG9" localSheetId="19" hidden="1">#REF!</definedName>
    <definedName name="BExMMH8EAZB09XXQ5X4LR0P4NHG9" localSheetId="27" hidden="1">#REF!</definedName>
    <definedName name="BExMMH8EAZB09XXQ5X4LR0P4NHG9" localSheetId="18" hidden="1">#REF!</definedName>
    <definedName name="BExMMH8EAZB09XXQ5X4LR0P4NHG9" localSheetId="30" hidden="1">#REF!</definedName>
    <definedName name="BExMMH8EAZB09XXQ5X4LR0P4NHG9" localSheetId="4" hidden="1">#REF!</definedName>
    <definedName name="BExMMH8EAZB09XXQ5X4LR0P4NHG9" localSheetId="14" hidden="1">#REF!</definedName>
    <definedName name="BExMMH8EAZB09XXQ5X4LR0P4NHG9" localSheetId="6" hidden="1">#REF!</definedName>
    <definedName name="BExMMH8EAZB09XXQ5X4LR0P4NHG9" localSheetId="7" hidden="1">#REF!</definedName>
    <definedName name="BExMMH8EAZB09XXQ5X4LR0P4NHG9" localSheetId="8" hidden="1">#REF!</definedName>
    <definedName name="BExMMH8EAZB09XXQ5X4LR0P4NHG9" localSheetId="9" hidden="1">#REF!</definedName>
    <definedName name="BExMMH8EAZB09XXQ5X4LR0P4NHG9" localSheetId="10" hidden="1">#REF!</definedName>
    <definedName name="BExMMH8EAZB09XXQ5X4LR0P4NHG9" localSheetId="11" hidden="1">#REF!</definedName>
    <definedName name="BExMMH8EAZB09XXQ5X4LR0P4NHG9" localSheetId="12" hidden="1">#REF!</definedName>
    <definedName name="BExMMH8EAZB09XXQ5X4LR0P4NHG9" localSheetId="13" hidden="1">#REF!</definedName>
    <definedName name="BExMMH8EAZB09XXQ5X4LR0P4NHG9" localSheetId="17" hidden="1">#REF!</definedName>
    <definedName name="BExMMH8EAZB09XXQ5X4LR0P4NHG9" localSheetId="16" hidden="1">#REF!</definedName>
    <definedName name="BExMMH8EAZB09XXQ5X4LR0P4NHG9" hidden="1">#REF!</definedName>
    <definedName name="BExMMIQH5BABNZVCIQ7TBCQ10AY5" localSheetId="19" hidden="1">#REF!</definedName>
    <definedName name="BExMMIQH5BABNZVCIQ7TBCQ10AY5" localSheetId="27" hidden="1">#REF!</definedName>
    <definedName name="BExMMIQH5BABNZVCIQ7TBCQ10AY5" localSheetId="18" hidden="1">#REF!</definedName>
    <definedName name="BExMMIQH5BABNZVCIQ7TBCQ10AY5" localSheetId="30" hidden="1">#REF!</definedName>
    <definedName name="BExMMIQH5BABNZVCIQ7TBCQ10AY5" localSheetId="4" hidden="1">#REF!</definedName>
    <definedName name="BExMMIQH5BABNZVCIQ7TBCQ10AY5" localSheetId="14" hidden="1">#REF!</definedName>
    <definedName name="BExMMIQH5BABNZVCIQ7TBCQ10AY5" localSheetId="6" hidden="1">#REF!</definedName>
    <definedName name="BExMMIQH5BABNZVCIQ7TBCQ10AY5" localSheetId="7" hidden="1">#REF!</definedName>
    <definedName name="BExMMIQH5BABNZVCIQ7TBCQ10AY5" localSheetId="8" hidden="1">#REF!</definedName>
    <definedName name="BExMMIQH5BABNZVCIQ7TBCQ10AY5" localSheetId="9" hidden="1">#REF!</definedName>
    <definedName name="BExMMIQH5BABNZVCIQ7TBCQ10AY5" localSheetId="10" hidden="1">#REF!</definedName>
    <definedName name="BExMMIQH5BABNZVCIQ7TBCQ10AY5" localSheetId="11" hidden="1">#REF!</definedName>
    <definedName name="BExMMIQH5BABNZVCIQ7TBCQ10AY5" localSheetId="12" hidden="1">#REF!</definedName>
    <definedName name="BExMMIQH5BABNZVCIQ7TBCQ10AY5" localSheetId="13" hidden="1">#REF!</definedName>
    <definedName name="BExMMIQH5BABNZVCIQ7TBCQ10AY5" localSheetId="17" hidden="1">#REF!</definedName>
    <definedName name="BExMMIQH5BABNZVCIQ7TBCQ10AY5" localSheetId="16" hidden="1">#REF!</definedName>
    <definedName name="BExMMIQH5BABNZVCIQ7TBCQ10AY5" hidden="1">#REF!</definedName>
    <definedName name="BExMMNIZ2T7M22WECMUQXEF4NJ71" localSheetId="19" hidden="1">#REF!</definedName>
    <definedName name="BExMMNIZ2T7M22WECMUQXEF4NJ71" localSheetId="27" hidden="1">#REF!</definedName>
    <definedName name="BExMMNIZ2T7M22WECMUQXEF4NJ71" localSheetId="18" hidden="1">#REF!</definedName>
    <definedName name="BExMMNIZ2T7M22WECMUQXEF4NJ71" localSheetId="30" hidden="1">#REF!</definedName>
    <definedName name="BExMMNIZ2T7M22WECMUQXEF4NJ71" localSheetId="4" hidden="1">#REF!</definedName>
    <definedName name="BExMMNIZ2T7M22WECMUQXEF4NJ71" localSheetId="14" hidden="1">#REF!</definedName>
    <definedName name="BExMMNIZ2T7M22WECMUQXEF4NJ71" localSheetId="6" hidden="1">#REF!</definedName>
    <definedName name="BExMMNIZ2T7M22WECMUQXEF4NJ71" localSheetId="7" hidden="1">#REF!</definedName>
    <definedName name="BExMMNIZ2T7M22WECMUQXEF4NJ71" localSheetId="8" hidden="1">#REF!</definedName>
    <definedName name="BExMMNIZ2T7M22WECMUQXEF4NJ71" localSheetId="9" hidden="1">#REF!</definedName>
    <definedName name="BExMMNIZ2T7M22WECMUQXEF4NJ71" localSheetId="10" hidden="1">#REF!</definedName>
    <definedName name="BExMMNIZ2T7M22WECMUQXEF4NJ71" localSheetId="11" hidden="1">#REF!</definedName>
    <definedName name="BExMMNIZ2T7M22WECMUQXEF4NJ71" localSheetId="12" hidden="1">#REF!</definedName>
    <definedName name="BExMMNIZ2T7M22WECMUQXEF4NJ71" localSheetId="13" hidden="1">#REF!</definedName>
    <definedName name="BExMMNIZ2T7M22WECMUQXEF4NJ71" localSheetId="17" hidden="1">#REF!</definedName>
    <definedName name="BExMMNIZ2T7M22WECMUQXEF4NJ71" localSheetId="16" hidden="1">#REF!</definedName>
    <definedName name="BExMMNIZ2T7M22WECMUQXEF4NJ71" hidden="1">#REF!</definedName>
    <definedName name="BExMMPMIOU7BURTV0L1K6ACW9X73" localSheetId="19" hidden="1">#REF!</definedName>
    <definedName name="BExMMPMIOU7BURTV0L1K6ACW9X73" localSheetId="27" hidden="1">#REF!</definedName>
    <definedName name="BExMMPMIOU7BURTV0L1K6ACW9X73" localSheetId="18" hidden="1">#REF!</definedName>
    <definedName name="BExMMPMIOU7BURTV0L1K6ACW9X73" localSheetId="30" hidden="1">#REF!</definedName>
    <definedName name="BExMMPMIOU7BURTV0L1K6ACW9X73" localSheetId="4" hidden="1">#REF!</definedName>
    <definedName name="BExMMPMIOU7BURTV0L1K6ACW9X73" localSheetId="14" hidden="1">#REF!</definedName>
    <definedName name="BExMMPMIOU7BURTV0L1K6ACW9X73" localSheetId="6" hidden="1">#REF!</definedName>
    <definedName name="BExMMPMIOU7BURTV0L1K6ACW9X73" localSheetId="7" hidden="1">#REF!</definedName>
    <definedName name="BExMMPMIOU7BURTV0L1K6ACW9X73" localSheetId="8" hidden="1">#REF!</definedName>
    <definedName name="BExMMPMIOU7BURTV0L1K6ACW9X73" localSheetId="9" hidden="1">#REF!</definedName>
    <definedName name="BExMMPMIOU7BURTV0L1K6ACW9X73" localSheetId="10" hidden="1">#REF!</definedName>
    <definedName name="BExMMPMIOU7BURTV0L1K6ACW9X73" localSheetId="11" hidden="1">#REF!</definedName>
    <definedName name="BExMMPMIOU7BURTV0L1K6ACW9X73" localSheetId="12" hidden="1">#REF!</definedName>
    <definedName name="BExMMPMIOU7BURTV0L1K6ACW9X73" localSheetId="13" hidden="1">#REF!</definedName>
    <definedName name="BExMMPMIOU7BURTV0L1K6ACW9X73" localSheetId="17" hidden="1">#REF!</definedName>
    <definedName name="BExMMPMIOU7BURTV0L1K6ACW9X73" localSheetId="16" hidden="1">#REF!</definedName>
    <definedName name="BExMMPMIOU7BURTV0L1K6ACW9X73" hidden="1">#REF!</definedName>
    <definedName name="BExMMQ835AJDHS4B419SS645P67Q" localSheetId="19" hidden="1">#REF!</definedName>
    <definedName name="BExMMQ835AJDHS4B419SS645P67Q" localSheetId="27" hidden="1">#REF!</definedName>
    <definedName name="BExMMQ835AJDHS4B419SS645P67Q" localSheetId="18" hidden="1">#REF!</definedName>
    <definedName name="BExMMQ835AJDHS4B419SS645P67Q" localSheetId="30" hidden="1">#REF!</definedName>
    <definedName name="BExMMQ835AJDHS4B419SS645P67Q" localSheetId="4" hidden="1">#REF!</definedName>
    <definedName name="BExMMQ835AJDHS4B419SS645P67Q" localSheetId="14" hidden="1">#REF!</definedName>
    <definedName name="BExMMQ835AJDHS4B419SS645P67Q" localSheetId="6" hidden="1">#REF!</definedName>
    <definedName name="BExMMQ835AJDHS4B419SS645P67Q" localSheetId="7" hidden="1">#REF!</definedName>
    <definedName name="BExMMQ835AJDHS4B419SS645P67Q" localSheetId="8" hidden="1">#REF!</definedName>
    <definedName name="BExMMQ835AJDHS4B419SS645P67Q" localSheetId="9" hidden="1">#REF!</definedName>
    <definedName name="BExMMQ835AJDHS4B419SS645P67Q" localSheetId="10" hidden="1">#REF!</definedName>
    <definedName name="BExMMQ835AJDHS4B419SS645P67Q" localSheetId="11" hidden="1">#REF!</definedName>
    <definedName name="BExMMQ835AJDHS4B419SS645P67Q" localSheetId="12" hidden="1">#REF!</definedName>
    <definedName name="BExMMQ835AJDHS4B419SS645P67Q" localSheetId="13" hidden="1">#REF!</definedName>
    <definedName name="BExMMQ835AJDHS4B419SS645P67Q" localSheetId="17" hidden="1">#REF!</definedName>
    <definedName name="BExMMQ835AJDHS4B419SS645P67Q" localSheetId="16" hidden="1">#REF!</definedName>
    <definedName name="BExMMQ835AJDHS4B419SS645P67Q" hidden="1">#REF!</definedName>
    <definedName name="BExMMQIUVPCOBISTEJJYNCCLUCPY" localSheetId="19" hidden="1">#REF!</definedName>
    <definedName name="BExMMQIUVPCOBISTEJJYNCCLUCPY" localSheetId="27" hidden="1">#REF!</definedName>
    <definedName name="BExMMQIUVPCOBISTEJJYNCCLUCPY" localSheetId="18" hidden="1">#REF!</definedName>
    <definedName name="BExMMQIUVPCOBISTEJJYNCCLUCPY" localSheetId="30" hidden="1">#REF!</definedName>
    <definedName name="BExMMQIUVPCOBISTEJJYNCCLUCPY" localSheetId="4" hidden="1">#REF!</definedName>
    <definedName name="BExMMQIUVPCOBISTEJJYNCCLUCPY" localSheetId="14" hidden="1">#REF!</definedName>
    <definedName name="BExMMQIUVPCOBISTEJJYNCCLUCPY" localSheetId="6" hidden="1">#REF!</definedName>
    <definedName name="BExMMQIUVPCOBISTEJJYNCCLUCPY" localSheetId="7" hidden="1">#REF!</definedName>
    <definedName name="BExMMQIUVPCOBISTEJJYNCCLUCPY" localSheetId="8" hidden="1">#REF!</definedName>
    <definedName name="BExMMQIUVPCOBISTEJJYNCCLUCPY" localSheetId="9" hidden="1">#REF!</definedName>
    <definedName name="BExMMQIUVPCOBISTEJJYNCCLUCPY" localSheetId="10" hidden="1">#REF!</definedName>
    <definedName name="BExMMQIUVPCOBISTEJJYNCCLUCPY" localSheetId="11" hidden="1">#REF!</definedName>
    <definedName name="BExMMQIUVPCOBISTEJJYNCCLUCPY" localSheetId="12" hidden="1">#REF!</definedName>
    <definedName name="BExMMQIUVPCOBISTEJJYNCCLUCPY" localSheetId="13" hidden="1">#REF!</definedName>
    <definedName name="BExMMQIUVPCOBISTEJJYNCCLUCPY" localSheetId="17" hidden="1">#REF!</definedName>
    <definedName name="BExMMQIUVPCOBISTEJJYNCCLUCPY" localSheetId="16" hidden="1">#REF!</definedName>
    <definedName name="BExMMQIUVPCOBISTEJJYNCCLUCPY" hidden="1">#REF!</definedName>
    <definedName name="BExMMTIXETA5VAKBSOFDD5SRU887" localSheetId="19" hidden="1">#REF!</definedName>
    <definedName name="BExMMTIXETA5VAKBSOFDD5SRU887" localSheetId="27" hidden="1">#REF!</definedName>
    <definedName name="BExMMTIXETA5VAKBSOFDD5SRU887" localSheetId="18" hidden="1">#REF!</definedName>
    <definedName name="BExMMTIXETA5VAKBSOFDD5SRU887" localSheetId="30" hidden="1">#REF!</definedName>
    <definedName name="BExMMTIXETA5VAKBSOFDD5SRU887" localSheetId="4" hidden="1">#REF!</definedName>
    <definedName name="BExMMTIXETA5VAKBSOFDD5SRU887" localSheetId="14" hidden="1">#REF!</definedName>
    <definedName name="BExMMTIXETA5VAKBSOFDD5SRU887" localSheetId="6" hidden="1">#REF!</definedName>
    <definedName name="BExMMTIXETA5VAKBSOFDD5SRU887" localSheetId="7" hidden="1">#REF!</definedName>
    <definedName name="BExMMTIXETA5VAKBSOFDD5SRU887" localSheetId="8" hidden="1">#REF!</definedName>
    <definedName name="BExMMTIXETA5VAKBSOFDD5SRU887" localSheetId="9" hidden="1">#REF!</definedName>
    <definedName name="BExMMTIXETA5VAKBSOFDD5SRU887" localSheetId="10" hidden="1">#REF!</definedName>
    <definedName name="BExMMTIXETA5VAKBSOFDD5SRU887" localSheetId="11" hidden="1">#REF!</definedName>
    <definedName name="BExMMTIXETA5VAKBSOFDD5SRU887" localSheetId="12" hidden="1">#REF!</definedName>
    <definedName name="BExMMTIXETA5VAKBSOFDD5SRU887" localSheetId="13" hidden="1">#REF!</definedName>
    <definedName name="BExMMTIXETA5VAKBSOFDD5SRU887" localSheetId="17" hidden="1">#REF!</definedName>
    <definedName name="BExMMTIXETA5VAKBSOFDD5SRU887" localSheetId="16" hidden="1">#REF!</definedName>
    <definedName name="BExMMTIXETA5VAKBSOFDD5SRU887" hidden="1">#REF!</definedName>
    <definedName name="BExMMV0P6P5YS3C35G0JYYHI7992" localSheetId="19" hidden="1">#REF!</definedName>
    <definedName name="BExMMV0P6P5YS3C35G0JYYHI7992" localSheetId="27" hidden="1">#REF!</definedName>
    <definedName name="BExMMV0P6P5YS3C35G0JYYHI7992" localSheetId="18" hidden="1">#REF!</definedName>
    <definedName name="BExMMV0P6P5YS3C35G0JYYHI7992" localSheetId="30" hidden="1">#REF!</definedName>
    <definedName name="BExMMV0P6P5YS3C35G0JYYHI7992" localSheetId="4" hidden="1">#REF!</definedName>
    <definedName name="BExMMV0P6P5YS3C35G0JYYHI7992" localSheetId="14" hidden="1">#REF!</definedName>
    <definedName name="BExMMV0P6P5YS3C35G0JYYHI7992" localSheetId="6" hidden="1">#REF!</definedName>
    <definedName name="BExMMV0P6P5YS3C35G0JYYHI7992" localSheetId="7" hidden="1">#REF!</definedName>
    <definedName name="BExMMV0P6P5YS3C35G0JYYHI7992" localSheetId="8" hidden="1">#REF!</definedName>
    <definedName name="BExMMV0P6P5YS3C35G0JYYHI7992" localSheetId="9" hidden="1">#REF!</definedName>
    <definedName name="BExMMV0P6P5YS3C35G0JYYHI7992" localSheetId="10" hidden="1">#REF!</definedName>
    <definedName name="BExMMV0P6P5YS3C35G0JYYHI7992" localSheetId="11" hidden="1">#REF!</definedName>
    <definedName name="BExMMV0P6P5YS3C35G0JYYHI7992" localSheetId="12" hidden="1">#REF!</definedName>
    <definedName name="BExMMV0P6P5YS3C35G0JYYHI7992" localSheetId="13" hidden="1">#REF!</definedName>
    <definedName name="BExMMV0P6P5YS3C35G0JYYHI7992" localSheetId="17" hidden="1">#REF!</definedName>
    <definedName name="BExMMV0P6P5YS3C35G0JYYHI7992" localSheetId="16" hidden="1">#REF!</definedName>
    <definedName name="BExMMV0P6P5YS3C35G0JYYHI7992" hidden="1">#REF!</definedName>
    <definedName name="BExMNJLFWZBRN9PZF1IO9CYWV1B2" localSheetId="19" hidden="1">#REF!</definedName>
    <definedName name="BExMNJLFWZBRN9PZF1IO9CYWV1B2" localSheetId="27" hidden="1">#REF!</definedName>
    <definedName name="BExMNJLFWZBRN9PZF1IO9CYWV1B2" localSheetId="18" hidden="1">#REF!</definedName>
    <definedName name="BExMNJLFWZBRN9PZF1IO9CYWV1B2" localSheetId="30" hidden="1">#REF!</definedName>
    <definedName name="BExMNJLFWZBRN9PZF1IO9CYWV1B2" localSheetId="4" hidden="1">#REF!</definedName>
    <definedName name="BExMNJLFWZBRN9PZF1IO9CYWV1B2" localSheetId="14" hidden="1">#REF!</definedName>
    <definedName name="BExMNJLFWZBRN9PZF1IO9CYWV1B2" localSheetId="6" hidden="1">#REF!</definedName>
    <definedName name="BExMNJLFWZBRN9PZF1IO9CYWV1B2" localSheetId="7" hidden="1">#REF!</definedName>
    <definedName name="BExMNJLFWZBRN9PZF1IO9CYWV1B2" localSheetId="8" hidden="1">#REF!</definedName>
    <definedName name="BExMNJLFWZBRN9PZF1IO9CYWV1B2" localSheetId="9" hidden="1">#REF!</definedName>
    <definedName name="BExMNJLFWZBRN9PZF1IO9CYWV1B2" localSheetId="10" hidden="1">#REF!</definedName>
    <definedName name="BExMNJLFWZBRN9PZF1IO9CYWV1B2" localSheetId="11" hidden="1">#REF!</definedName>
    <definedName name="BExMNJLFWZBRN9PZF1IO9CYWV1B2" localSheetId="12" hidden="1">#REF!</definedName>
    <definedName name="BExMNJLFWZBRN9PZF1IO9CYWV1B2" localSheetId="13" hidden="1">#REF!</definedName>
    <definedName name="BExMNJLFWZBRN9PZF1IO9CYWV1B2" localSheetId="17" hidden="1">#REF!</definedName>
    <definedName name="BExMNJLFWZBRN9PZF1IO9CYWV1B2" localSheetId="16" hidden="1">#REF!</definedName>
    <definedName name="BExMNJLFWZBRN9PZF1IO9CYWV1B2" hidden="1">#REF!</definedName>
    <definedName name="BExMNKCJ0FA57YEUUAJE43U1QN5P" localSheetId="19" hidden="1">#REF!</definedName>
    <definedName name="BExMNKCJ0FA57YEUUAJE43U1QN5P" localSheetId="27" hidden="1">#REF!</definedName>
    <definedName name="BExMNKCJ0FA57YEUUAJE43U1QN5P" localSheetId="18" hidden="1">#REF!</definedName>
    <definedName name="BExMNKCJ0FA57YEUUAJE43U1QN5P" localSheetId="30" hidden="1">#REF!</definedName>
    <definedName name="BExMNKCJ0FA57YEUUAJE43U1QN5P" localSheetId="4" hidden="1">#REF!</definedName>
    <definedName name="BExMNKCJ0FA57YEUUAJE43U1QN5P" localSheetId="14" hidden="1">#REF!</definedName>
    <definedName name="BExMNKCJ0FA57YEUUAJE43U1QN5P" localSheetId="6" hidden="1">#REF!</definedName>
    <definedName name="BExMNKCJ0FA57YEUUAJE43U1QN5P" localSheetId="7" hidden="1">#REF!</definedName>
    <definedName name="BExMNKCJ0FA57YEUUAJE43U1QN5P" localSheetId="8" hidden="1">#REF!</definedName>
    <definedName name="BExMNKCJ0FA57YEUUAJE43U1QN5P" localSheetId="9" hidden="1">#REF!</definedName>
    <definedName name="BExMNKCJ0FA57YEUUAJE43U1QN5P" localSheetId="10" hidden="1">#REF!</definedName>
    <definedName name="BExMNKCJ0FA57YEUUAJE43U1QN5P" localSheetId="11" hidden="1">#REF!</definedName>
    <definedName name="BExMNKCJ0FA57YEUUAJE43U1QN5P" localSheetId="12" hidden="1">#REF!</definedName>
    <definedName name="BExMNKCJ0FA57YEUUAJE43U1QN5P" localSheetId="13" hidden="1">#REF!</definedName>
    <definedName name="BExMNKCJ0FA57YEUUAJE43U1QN5P" localSheetId="17" hidden="1">#REF!</definedName>
    <definedName name="BExMNKCJ0FA57YEUUAJE43U1QN5P" localSheetId="16" hidden="1">#REF!</definedName>
    <definedName name="BExMNKCJ0FA57YEUUAJE43U1QN5P" hidden="1">#REF!</definedName>
    <definedName name="BExMNKN5D1WEF2OOJVP6LZ6DLU3Y" localSheetId="19" hidden="1">#REF!</definedName>
    <definedName name="BExMNKN5D1WEF2OOJVP6LZ6DLU3Y" localSheetId="27" hidden="1">#REF!</definedName>
    <definedName name="BExMNKN5D1WEF2OOJVP6LZ6DLU3Y" localSheetId="18" hidden="1">#REF!</definedName>
    <definedName name="BExMNKN5D1WEF2OOJVP6LZ6DLU3Y" localSheetId="30" hidden="1">#REF!</definedName>
    <definedName name="BExMNKN5D1WEF2OOJVP6LZ6DLU3Y" localSheetId="4" hidden="1">#REF!</definedName>
    <definedName name="BExMNKN5D1WEF2OOJVP6LZ6DLU3Y" localSheetId="14" hidden="1">#REF!</definedName>
    <definedName name="BExMNKN5D1WEF2OOJVP6LZ6DLU3Y" localSheetId="6" hidden="1">#REF!</definedName>
    <definedName name="BExMNKN5D1WEF2OOJVP6LZ6DLU3Y" localSheetId="7" hidden="1">#REF!</definedName>
    <definedName name="BExMNKN5D1WEF2OOJVP6LZ6DLU3Y" localSheetId="8" hidden="1">#REF!</definedName>
    <definedName name="BExMNKN5D1WEF2OOJVP6LZ6DLU3Y" localSheetId="9" hidden="1">#REF!</definedName>
    <definedName name="BExMNKN5D1WEF2OOJVP6LZ6DLU3Y" localSheetId="10" hidden="1">#REF!</definedName>
    <definedName name="BExMNKN5D1WEF2OOJVP6LZ6DLU3Y" localSheetId="11" hidden="1">#REF!</definedName>
    <definedName name="BExMNKN5D1WEF2OOJVP6LZ6DLU3Y" localSheetId="12" hidden="1">#REF!</definedName>
    <definedName name="BExMNKN5D1WEF2OOJVP6LZ6DLU3Y" localSheetId="13" hidden="1">#REF!</definedName>
    <definedName name="BExMNKN5D1WEF2OOJVP6LZ6DLU3Y" localSheetId="17" hidden="1">#REF!</definedName>
    <definedName name="BExMNKN5D1WEF2OOJVP6LZ6DLU3Y" localSheetId="16" hidden="1">#REF!</definedName>
    <definedName name="BExMNKN5D1WEF2OOJVP6LZ6DLU3Y" hidden="1">#REF!</definedName>
    <definedName name="BExMNR38HMPLWAJRQ9MMS3ZAZ9IU" localSheetId="19" hidden="1">#REF!</definedName>
    <definedName name="BExMNR38HMPLWAJRQ9MMS3ZAZ9IU" localSheetId="27" hidden="1">#REF!</definedName>
    <definedName name="BExMNR38HMPLWAJRQ9MMS3ZAZ9IU" localSheetId="18" hidden="1">#REF!</definedName>
    <definedName name="BExMNR38HMPLWAJRQ9MMS3ZAZ9IU" localSheetId="30" hidden="1">#REF!</definedName>
    <definedName name="BExMNR38HMPLWAJRQ9MMS3ZAZ9IU" localSheetId="4" hidden="1">#REF!</definedName>
    <definedName name="BExMNR38HMPLWAJRQ9MMS3ZAZ9IU" localSheetId="14" hidden="1">#REF!</definedName>
    <definedName name="BExMNR38HMPLWAJRQ9MMS3ZAZ9IU" localSheetId="6" hidden="1">#REF!</definedName>
    <definedName name="BExMNR38HMPLWAJRQ9MMS3ZAZ9IU" localSheetId="7" hidden="1">#REF!</definedName>
    <definedName name="BExMNR38HMPLWAJRQ9MMS3ZAZ9IU" localSheetId="8" hidden="1">#REF!</definedName>
    <definedName name="BExMNR38HMPLWAJRQ9MMS3ZAZ9IU" localSheetId="9" hidden="1">#REF!</definedName>
    <definedName name="BExMNR38HMPLWAJRQ9MMS3ZAZ9IU" localSheetId="10" hidden="1">#REF!</definedName>
    <definedName name="BExMNR38HMPLWAJRQ9MMS3ZAZ9IU" localSheetId="11" hidden="1">#REF!</definedName>
    <definedName name="BExMNR38HMPLWAJRQ9MMS3ZAZ9IU" localSheetId="12" hidden="1">#REF!</definedName>
    <definedName name="BExMNR38HMPLWAJRQ9MMS3ZAZ9IU" localSheetId="13" hidden="1">#REF!</definedName>
    <definedName name="BExMNR38HMPLWAJRQ9MMS3ZAZ9IU" localSheetId="17" hidden="1">#REF!</definedName>
    <definedName name="BExMNR38HMPLWAJRQ9MMS3ZAZ9IU" localSheetId="16" hidden="1">#REF!</definedName>
    <definedName name="BExMNR38HMPLWAJRQ9MMS3ZAZ9IU" hidden="1">#REF!</definedName>
    <definedName name="BExMNRDZULKJMVY2VKIIRM2M5A1M" localSheetId="19" hidden="1">#REF!</definedName>
    <definedName name="BExMNRDZULKJMVY2VKIIRM2M5A1M" localSheetId="27" hidden="1">#REF!</definedName>
    <definedName name="BExMNRDZULKJMVY2VKIIRM2M5A1M" localSheetId="18" hidden="1">#REF!</definedName>
    <definedName name="BExMNRDZULKJMVY2VKIIRM2M5A1M" localSheetId="30" hidden="1">#REF!</definedName>
    <definedName name="BExMNRDZULKJMVY2VKIIRM2M5A1M" localSheetId="4" hidden="1">#REF!</definedName>
    <definedName name="BExMNRDZULKJMVY2VKIIRM2M5A1M" localSheetId="14" hidden="1">#REF!</definedName>
    <definedName name="BExMNRDZULKJMVY2VKIIRM2M5A1M" localSheetId="6" hidden="1">#REF!</definedName>
    <definedName name="BExMNRDZULKJMVY2VKIIRM2M5A1M" localSheetId="7" hidden="1">#REF!</definedName>
    <definedName name="BExMNRDZULKJMVY2VKIIRM2M5A1M" localSheetId="8" hidden="1">#REF!</definedName>
    <definedName name="BExMNRDZULKJMVY2VKIIRM2M5A1M" localSheetId="9" hidden="1">#REF!</definedName>
    <definedName name="BExMNRDZULKJMVY2VKIIRM2M5A1M" localSheetId="10" hidden="1">#REF!</definedName>
    <definedName name="BExMNRDZULKJMVY2VKIIRM2M5A1M" localSheetId="11" hidden="1">#REF!</definedName>
    <definedName name="BExMNRDZULKJMVY2VKIIRM2M5A1M" localSheetId="12" hidden="1">#REF!</definedName>
    <definedName name="BExMNRDZULKJMVY2VKIIRM2M5A1M" localSheetId="13" hidden="1">#REF!</definedName>
    <definedName name="BExMNRDZULKJMVY2VKIIRM2M5A1M" localSheetId="17" hidden="1">#REF!</definedName>
    <definedName name="BExMNRDZULKJMVY2VKIIRM2M5A1M" localSheetId="16" hidden="1">#REF!</definedName>
    <definedName name="BExMNRDZULKJMVY2VKIIRM2M5A1M" hidden="1">#REF!</definedName>
    <definedName name="BExMNVFKZIBQSCAH71DIF1CJG89T" localSheetId="19" hidden="1">#REF!</definedName>
    <definedName name="BExMNVFKZIBQSCAH71DIF1CJG89T" localSheetId="27" hidden="1">#REF!</definedName>
    <definedName name="BExMNVFKZIBQSCAH71DIF1CJG89T" localSheetId="18" hidden="1">#REF!</definedName>
    <definedName name="BExMNVFKZIBQSCAH71DIF1CJG89T" localSheetId="30" hidden="1">#REF!</definedName>
    <definedName name="BExMNVFKZIBQSCAH71DIF1CJG89T" localSheetId="4" hidden="1">#REF!</definedName>
    <definedName name="BExMNVFKZIBQSCAH71DIF1CJG89T" localSheetId="14" hidden="1">#REF!</definedName>
    <definedName name="BExMNVFKZIBQSCAH71DIF1CJG89T" localSheetId="6" hidden="1">#REF!</definedName>
    <definedName name="BExMNVFKZIBQSCAH71DIF1CJG89T" localSheetId="7" hidden="1">#REF!</definedName>
    <definedName name="BExMNVFKZIBQSCAH71DIF1CJG89T" localSheetId="8" hidden="1">#REF!</definedName>
    <definedName name="BExMNVFKZIBQSCAH71DIF1CJG89T" localSheetId="9" hidden="1">#REF!</definedName>
    <definedName name="BExMNVFKZIBQSCAH71DIF1CJG89T" localSheetId="10" hidden="1">#REF!</definedName>
    <definedName name="BExMNVFKZIBQSCAH71DIF1CJG89T" localSheetId="11" hidden="1">#REF!</definedName>
    <definedName name="BExMNVFKZIBQSCAH71DIF1CJG89T" localSheetId="12" hidden="1">#REF!</definedName>
    <definedName name="BExMNVFKZIBQSCAH71DIF1CJG89T" localSheetId="13" hidden="1">#REF!</definedName>
    <definedName name="BExMNVFKZIBQSCAH71DIF1CJG89T" localSheetId="17" hidden="1">#REF!</definedName>
    <definedName name="BExMNVFKZIBQSCAH71DIF1CJG89T" localSheetId="16" hidden="1">#REF!</definedName>
    <definedName name="BExMNVFKZIBQSCAH71DIF1CJG89T" hidden="1">#REF!</definedName>
    <definedName name="BExMNVVUQAGQY9SA29FGI7D7R5MN" localSheetId="19" hidden="1">#REF!</definedName>
    <definedName name="BExMNVVUQAGQY9SA29FGI7D7R5MN" localSheetId="27" hidden="1">#REF!</definedName>
    <definedName name="BExMNVVUQAGQY9SA29FGI7D7R5MN" localSheetId="18" hidden="1">#REF!</definedName>
    <definedName name="BExMNVVUQAGQY9SA29FGI7D7R5MN" localSheetId="30" hidden="1">#REF!</definedName>
    <definedName name="BExMNVVUQAGQY9SA29FGI7D7R5MN" localSheetId="4" hidden="1">#REF!</definedName>
    <definedName name="BExMNVVUQAGQY9SA29FGI7D7R5MN" localSheetId="14" hidden="1">#REF!</definedName>
    <definedName name="BExMNVVUQAGQY9SA29FGI7D7R5MN" localSheetId="6" hidden="1">#REF!</definedName>
    <definedName name="BExMNVVUQAGQY9SA29FGI7D7R5MN" localSheetId="7" hidden="1">#REF!</definedName>
    <definedName name="BExMNVVUQAGQY9SA29FGI7D7R5MN" localSheetId="8" hidden="1">#REF!</definedName>
    <definedName name="BExMNVVUQAGQY9SA29FGI7D7R5MN" localSheetId="9" hidden="1">#REF!</definedName>
    <definedName name="BExMNVVUQAGQY9SA29FGI7D7R5MN" localSheetId="10" hidden="1">#REF!</definedName>
    <definedName name="BExMNVVUQAGQY9SA29FGI7D7R5MN" localSheetId="11" hidden="1">#REF!</definedName>
    <definedName name="BExMNVVUQAGQY9SA29FGI7D7R5MN" localSheetId="12" hidden="1">#REF!</definedName>
    <definedName name="BExMNVVUQAGQY9SA29FGI7D7R5MN" localSheetId="13" hidden="1">#REF!</definedName>
    <definedName name="BExMNVVUQAGQY9SA29FGI7D7R5MN" localSheetId="17" hidden="1">#REF!</definedName>
    <definedName name="BExMNVVUQAGQY9SA29FGI7D7R5MN" localSheetId="16" hidden="1">#REF!</definedName>
    <definedName name="BExMNVVUQAGQY9SA29FGI7D7R5MN" hidden="1">#REF!</definedName>
    <definedName name="BExMO9IOWKTWHO8LQJJQI5P3INWY" localSheetId="19" hidden="1">#REF!</definedName>
    <definedName name="BExMO9IOWKTWHO8LQJJQI5P3INWY" localSheetId="27" hidden="1">#REF!</definedName>
    <definedName name="BExMO9IOWKTWHO8LQJJQI5P3INWY" localSheetId="18" hidden="1">#REF!</definedName>
    <definedName name="BExMO9IOWKTWHO8LQJJQI5P3INWY" localSheetId="30" hidden="1">#REF!</definedName>
    <definedName name="BExMO9IOWKTWHO8LQJJQI5P3INWY" localSheetId="4" hidden="1">#REF!</definedName>
    <definedName name="BExMO9IOWKTWHO8LQJJQI5P3INWY" localSheetId="14" hidden="1">#REF!</definedName>
    <definedName name="BExMO9IOWKTWHO8LQJJQI5P3INWY" localSheetId="6" hidden="1">#REF!</definedName>
    <definedName name="BExMO9IOWKTWHO8LQJJQI5P3INWY" localSheetId="7" hidden="1">#REF!</definedName>
    <definedName name="BExMO9IOWKTWHO8LQJJQI5P3INWY" localSheetId="8" hidden="1">#REF!</definedName>
    <definedName name="BExMO9IOWKTWHO8LQJJQI5P3INWY" localSheetId="9" hidden="1">#REF!</definedName>
    <definedName name="BExMO9IOWKTWHO8LQJJQI5P3INWY" localSheetId="10" hidden="1">#REF!</definedName>
    <definedName name="BExMO9IOWKTWHO8LQJJQI5P3INWY" localSheetId="11" hidden="1">#REF!</definedName>
    <definedName name="BExMO9IOWKTWHO8LQJJQI5P3INWY" localSheetId="12" hidden="1">#REF!</definedName>
    <definedName name="BExMO9IOWKTWHO8LQJJQI5P3INWY" localSheetId="13" hidden="1">#REF!</definedName>
    <definedName name="BExMO9IOWKTWHO8LQJJQI5P3INWY" localSheetId="17" hidden="1">#REF!</definedName>
    <definedName name="BExMO9IOWKTWHO8LQJJQI5P3INWY" localSheetId="16" hidden="1">#REF!</definedName>
    <definedName name="BExMO9IOWKTWHO8LQJJQI5P3INWY" hidden="1">#REF!</definedName>
    <definedName name="BExMOI29DOEK5R1A5QZPUDKF7N6T" localSheetId="19" hidden="1">#REF!</definedName>
    <definedName name="BExMOI29DOEK5R1A5QZPUDKF7N6T" localSheetId="27" hidden="1">#REF!</definedName>
    <definedName name="BExMOI29DOEK5R1A5QZPUDKF7N6T" localSheetId="18" hidden="1">#REF!</definedName>
    <definedName name="BExMOI29DOEK5R1A5QZPUDKF7N6T" localSheetId="30" hidden="1">#REF!</definedName>
    <definedName name="BExMOI29DOEK5R1A5QZPUDKF7N6T" localSheetId="4" hidden="1">#REF!</definedName>
    <definedName name="BExMOI29DOEK5R1A5QZPUDKF7N6T" localSheetId="14" hidden="1">#REF!</definedName>
    <definedName name="BExMOI29DOEK5R1A5QZPUDKF7N6T" localSheetId="6" hidden="1">#REF!</definedName>
    <definedName name="BExMOI29DOEK5R1A5QZPUDKF7N6T" localSheetId="7" hidden="1">#REF!</definedName>
    <definedName name="BExMOI29DOEK5R1A5QZPUDKF7N6T" localSheetId="8" hidden="1">#REF!</definedName>
    <definedName name="BExMOI29DOEK5R1A5QZPUDKF7N6T" localSheetId="9" hidden="1">#REF!</definedName>
    <definedName name="BExMOI29DOEK5R1A5QZPUDKF7N6T" localSheetId="10" hidden="1">#REF!</definedName>
    <definedName name="BExMOI29DOEK5R1A5QZPUDKF7N6T" localSheetId="11" hidden="1">#REF!</definedName>
    <definedName name="BExMOI29DOEK5R1A5QZPUDKF7N6T" localSheetId="12" hidden="1">#REF!</definedName>
    <definedName name="BExMOI29DOEK5R1A5QZPUDKF7N6T" localSheetId="13" hidden="1">#REF!</definedName>
    <definedName name="BExMOI29DOEK5R1A5QZPUDKF7N6T" localSheetId="17" hidden="1">#REF!</definedName>
    <definedName name="BExMOI29DOEK5R1A5QZPUDKF7N6T" localSheetId="16" hidden="1">#REF!</definedName>
    <definedName name="BExMOI29DOEK5R1A5QZPUDKF7N6T" hidden="1">#REF!</definedName>
    <definedName name="BExMONRAU0S904NLJHPI47RVQDBH" localSheetId="19" hidden="1">#REF!</definedName>
    <definedName name="BExMONRAU0S904NLJHPI47RVQDBH" localSheetId="27" hidden="1">#REF!</definedName>
    <definedName name="BExMONRAU0S904NLJHPI47RVQDBH" localSheetId="18" hidden="1">#REF!</definedName>
    <definedName name="BExMONRAU0S904NLJHPI47RVQDBH" localSheetId="30" hidden="1">#REF!</definedName>
    <definedName name="BExMONRAU0S904NLJHPI47RVQDBH" localSheetId="4" hidden="1">#REF!</definedName>
    <definedName name="BExMONRAU0S904NLJHPI47RVQDBH" localSheetId="14" hidden="1">#REF!</definedName>
    <definedName name="BExMONRAU0S904NLJHPI47RVQDBH" localSheetId="6" hidden="1">#REF!</definedName>
    <definedName name="BExMONRAU0S904NLJHPI47RVQDBH" localSheetId="7" hidden="1">#REF!</definedName>
    <definedName name="BExMONRAU0S904NLJHPI47RVQDBH" localSheetId="8" hidden="1">#REF!</definedName>
    <definedName name="BExMONRAU0S904NLJHPI47RVQDBH" localSheetId="9" hidden="1">#REF!</definedName>
    <definedName name="BExMONRAU0S904NLJHPI47RVQDBH" localSheetId="10" hidden="1">#REF!</definedName>
    <definedName name="BExMONRAU0S904NLJHPI47RVQDBH" localSheetId="11" hidden="1">#REF!</definedName>
    <definedName name="BExMONRAU0S904NLJHPI47RVQDBH" localSheetId="12" hidden="1">#REF!</definedName>
    <definedName name="BExMONRAU0S904NLJHPI47RVQDBH" localSheetId="13" hidden="1">#REF!</definedName>
    <definedName name="BExMONRAU0S904NLJHPI47RVQDBH" localSheetId="17" hidden="1">#REF!</definedName>
    <definedName name="BExMONRAU0S904NLJHPI47RVQDBH" localSheetId="16" hidden="1">#REF!</definedName>
    <definedName name="BExMONRAU0S904NLJHPI47RVQDBH" hidden="1">#REF!</definedName>
    <definedName name="BExMPAJ5AJAXGKGK3F6H3ODS6RF4" localSheetId="19" hidden="1">#REF!</definedName>
    <definedName name="BExMPAJ5AJAXGKGK3F6H3ODS6RF4" localSheetId="27" hidden="1">#REF!</definedName>
    <definedName name="BExMPAJ5AJAXGKGK3F6H3ODS6RF4" localSheetId="18" hidden="1">#REF!</definedName>
    <definedName name="BExMPAJ5AJAXGKGK3F6H3ODS6RF4" localSheetId="30" hidden="1">#REF!</definedName>
    <definedName name="BExMPAJ5AJAXGKGK3F6H3ODS6RF4" localSheetId="4" hidden="1">#REF!</definedName>
    <definedName name="BExMPAJ5AJAXGKGK3F6H3ODS6RF4" localSheetId="14" hidden="1">#REF!</definedName>
    <definedName name="BExMPAJ5AJAXGKGK3F6H3ODS6RF4" localSheetId="6" hidden="1">#REF!</definedName>
    <definedName name="BExMPAJ5AJAXGKGK3F6H3ODS6RF4" localSheetId="7" hidden="1">#REF!</definedName>
    <definedName name="BExMPAJ5AJAXGKGK3F6H3ODS6RF4" localSheetId="8" hidden="1">#REF!</definedName>
    <definedName name="BExMPAJ5AJAXGKGK3F6H3ODS6RF4" localSheetId="9" hidden="1">#REF!</definedName>
    <definedName name="BExMPAJ5AJAXGKGK3F6H3ODS6RF4" localSheetId="10" hidden="1">#REF!</definedName>
    <definedName name="BExMPAJ5AJAXGKGK3F6H3ODS6RF4" localSheetId="11" hidden="1">#REF!</definedName>
    <definedName name="BExMPAJ5AJAXGKGK3F6H3ODS6RF4" localSheetId="12" hidden="1">#REF!</definedName>
    <definedName name="BExMPAJ5AJAXGKGK3F6H3ODS6RF4" localSheetId="13" hidden="1">#REF!</definedName>
    <definedName name="BExMPAJ5AJAXGKGK3F6H3ODS6RF4" localSheetId="17" hidden="1">#REF!</definedName>
    <definedName name="BExMPAJ5AJAXGKGK3F6H3ODS6RF4" localSheetId="16" hidden="1">#REF!</definedName>
    <definedName name="BExMPAJ5AJAXGKGK3F6H3ODS6RF4" hidden="1">#REF!</definedName>
    <definedName name="BExMPD2X55FFBVJ6CBUKNPROIOEU" localSheetId="19" hidden="1">#REF!</definedName>
    <definedName name="BExMPD2X55FFBVJ6CBUKNPROIOEU" localSheetId="27" hidden="1">#REF!</definedName>
    <definedName name="BExMPD2X55FFBVJ6CBUKNPROIOEU" localSheetId="18" hidden="1">#REF!</definedName>
    <definedName name="BExMPD2X55FFBVJ6CBUKNPROIOEU" localSheetId="30" hidden="1">#REF!</definedName>
    <definedName name="BExMPD2X55FFBVJ6CBUKNPROIOEU" localSheetId="4" hidden="1">#REF!</definedName>
    <definedName name="BExMPD2X55FFBVJ6CBUKNPROIOEU" localSheetId="14" hidden="1">#REF!</definedName>
    <definedName name="BExMPD2X55FFBVJ6CBUKNPROIOEU" localSheetId="6" hidden="1">#REF!</definedName>
    <definedName name="BExMPD2X55FFBVJ6CBUKNPROIOEU" localSheetId="7" hidden="1">#REF!</definedName>
    <definedName name="BExMPD2X55FFBVJ6CBUKNPROIOEU" localSheetId="8" hidden="1">#REF!</definedName>
    <definedName name="BExMPD2X55FFBVJ6CBUKNPROIOEU" localSheetId="9" hidden="1">#REF!</definedName>
    <definedName name="BExMPD2X55FFBVJ6CBUKNPROIOEU" localSheetId="10" hidden="1">#REF!</definedName>
    <definedName name="BExMPD2X55FFBVJ6CBUKNPROIOEU" localSheetId="11" hidden="1">#REF!</definedName>
    <definedName name="BExMPD2X55FFBVJ6CBUKNPROIOEU" localSheetId="12" hidden="1">#REF!</definedName>
    <definedName name="BExMPD2X55FFBVJ6CBUKNPROIOEU" localSheetId="13" hidden="1">#REF!</definedName>
    <definedName name="BExMPD2X55FFBVJ6CBUKNPROIOEU" localSheetId="17" hidden="1">#REF!</definedName>
    <definedName name="BExMPD2X55FFBVJ6CBUKNPROIOEU" localSheetId="16" hidden="1">#REF!</definedName>
    <definedName name="BExMPD2X55FFBVJ6CBUKNPROIOEU" hidden="1">#REF!</definedName>
    <definedName name="BExMPGZ848E38FUH1JBQN97DGWAT" localSheetId="19" hidden="1">#REF!</definedName>
    <definedName name="BExMPGZ848E38FUH1JBQN97DGWAT" localSheetId="27" hidden="1">#REF!</definedName>
    <definedName name="BExMPGZ848E38FUH1JBQN97DGWAT" localSheetId="18" hidden="1">#REF!</definedName>
    <definedName name="BExMPGZ848E38FUH1JBQN97DGWAT" localSheetId="30" hidden="1">#REF!</definedName>
    <definedName name="BExMPGZ848E38FUH1JBQN97DGWAT" localSheetId="4" hidden="1">#REF!</definedName>
    <definedName name="BExMPGZ848E38FUH1JBQN97DGWAT" localSheetId="14" hidden="1">#REF!</definedName>
    <definedName name="BExMPGZ848E38FUH1JBQN97DGWAT" localSheetId="6" hidden="1">#REF!</definedName>
    <definedName name="BExMPGZ848E38FUH1JBQN97DGWAT" localSheetId="7" hidden="1">#REF!</definedName>
    <definedName name="BExMPGZ848E38FUH1JBQN97DGWAT" localSheetId="8" hidden="1">#REF!</definedName>
    <definedName name="BExMPGZ848E38FUH1JBQN97DGWAT" localSheetId="9" hidden="1">#REF!</definedName>
    <definedName name="BExMPGZ848E38FUH1JBQN97DGWAT" localSheetId="10" hidden="1">#REF!</definedName>
    <definedName name="BExMPGZ848E38FUH1JBQN97DGWAT" localSheetId="11" hidden="1">#REF!</definedName>
    <definedName name="BExMPGZ848E38FUH1JBQN97DGWAT" localSheetId="12" hidden="1">#REF!</definedName>
    <definedName name="BExMPGZ848E38FUH1JBQN97DGWAT" localSheetId="13" hidden="1">#REF!</definedName>
    <definedName name="BExMPGZ848E38FUH1JBQN97DGWAT" localSheetId="17" hidden="1">#REF!</definedName>
    <definedName name="BExMPGZ848E38FUH1JBQN97DGWAT" localSheetId="16" hidden="1">#REF!</definedName>
    <definedName name="BExMPGZ848E38FUH1JBQN97DGWAT" hidden="1">#REF!</definedName>
    <definedName name="BExMPMTICOSMQENOFKQ18K0ZT4S8" localSheetId="19" hidden="1">#REF!</definedName>
    <definedName name="BExMPMTICOSMQENOFKQ18K0ZT4S8" localSheetId="27" hidden="1">#REF!</definedName>
    <definedName name="BExMPMTICOSMQENOFKQ18K0ZT4S8" localSheetId="18" hidden="1">#REF!</definedName>
    <definedName name="BExMPMTICOSMQENOFKQ18K0ZT4S8" localSheetId="30" hidden="1">#REF!</definedName>
    <definedName name="BExMPMTICOSMQENOFKQ18K0ZT4S8" localSheetId="4" hidden="1">#REF!</definedName>
    <definedName name="BExMPMTICOSMQENOFKQ18K0ZT4S8" localSheetId="14" hidden="1">#REF!</definedName>
    <definedName name="BExMPMTICOSMQENOFKQ18K0ZT4S8" localSheetId="6" hidden="1">#REF!</definedName>
    <definedName name="BExMPMTICOSMQENOFKQ18K0ZT4S8" localSheetId="7" hidden="1">#REF!</definedName>
    <definedName name="BExMPMTICOSMQENOFKQ18K0ZT4S8" localSheetId="8" hidden="1">#REF!</definedName>
    <definedName name="BExMPMTICOSMQENOFKQ18K0ZT4S8" localSheetId="9" hidden="1">#REF!</definedName>
    <definedName name="BExMPMTICOSMQENOFKQ18K0ZT4S8" localSheetId="10" hidden="1">#REF!</definedName>
    <definedName name="BExMPMTICOSMQENOFKQ18K0ZT4S8" localSheetId="11" hidden="1">#REF!</definedName>
    <definedName name="BExMPMTICOSMQENOFKQ18K0ZT4S8" localSheetId="12" hidden="1">#REF!</definedName>
    <definedName name="BExMPMTICOSMQENOFKQ18K0ZT4S8" localSheetId="13" hidden="1">#REF!</definedName>
    <definedName name="BExMPMTICOSMQENOFKQ18K0ZT4S8" localSheetId="17" hidden="1">#REF!</definedName>
    <definedName name="BExMPMTICOSMQENOFKQ18K0ZT4S8" localSheetId="16" hidden="1">#REF!</definedName>
    <definedName name="BExMPMTICOSMQENOFKQ18K0ZT4S8" hidden="1">#REF!</definedName>
    <definedName name="BExMPMZ07II0R4KGWQQ7PGS3RZS4" localSheetId="19" hidden="1">#REF!</definedName>
    <definedName name="BExMPMZ07II0R4KGWQQ7PGS3RZS4" localSheetId="27" hidden="1">#REF!</definedName>
    <definedName name="BExMPMZ07II0R4KGWQQ7PGS3RZS4" localSheetId="18" hidden="1">#REF!</definedName>
    <definedName name="BExMPMZ07II0R4KGWQQ7PGS3RZS4" localSheetId="30" hidden="1">#REF!</definedName>
    <definedName name="BExMPMZ07II0R4KGWQQ7PGS3RZS4" localSheetId="4" hidden="1">#REF!</definedName>
    <definedName name="BExMPMZ07II0R4KGWQQ7PGS3RZS4" localSheetId="14" hidden="1">#REF!</definedName>
    <definedName name="BExMPMZ07II0R4KGWQQ7PGS3RZS4" localSheetId="6" hidden="1">#REF!</definedName>
    <definedName name="BExMPMZ07II0R4KGWQQ7PGS3RZS4" localSheetId="7" hidden="1">#REF!</definedName>
    <definedName name="BExMPMZ07II0R4KGWQQ7PGS3RZS4" localSheetId="8" hidden="1">#REF!</definedName>
    <definedName name="BExMPMZ07II0R4KGWQQ7PGS3RZS4" localSheetId="9" hidden="1">#REF!</definedName>
    <definedName name="BExMPMZ07II0R4KGWQQ7PGS3RZS4" localSheetId="10" hidden="1">#REF!</definedName>
    <definedName name="BExMPMZ07II0R4KGWQQ7PGS3RZS4" localSheetId="11" hidden="1">#REF!</definedName>
    <definedName name="BExMPMZ07II0R4KGWQQ7PGS3RZS4" localSheetId="12" hidden="1">#REF!</definedName>
    <definedName name="BExMPMZ07II0R4KGWQQ7PGS3RZS4" localSheetId="13" hidden="1">#REF!</definedName>
    <definedName name="BExMPMZ07II0R4KGWQQ7PGS3RZS4" localSheetId="17" hidden="1">#REF!</definedName>
    <definedName name="BExMPMZ07II0R4KGWQQ7PGS3RZS4" localSheetId="16" hidden="1">#REF!</definedName>
    <definedName name="BExMPMZ07II0R4KGWQQ7PGS3RZS4" hidden="1">#REF!</definedName>
    <definedName name="BExMPOBH04JMDO6Z8DMSEJZM4ANN" localSheetId="19" hidden="1">#REF!</definedName>
    <definedName name="BExMPOBH04JMDO6Z8DMSEJZM4ANN" localSheetId="27" hidden="1">#REF!</definedName>
    <definedName name="BExMPOBH04JMDO6Z8DMSEJZM4ANN" localSheetId="18" hidden="1">#REF!</definedName>
    <definedName name="BExMPOBH04JMDO6Z8DMSEJZM4ANN" localSheetId="30" hidden="1">#REF!</definedName>
    <definedName name="BExMPOBH04JMDO6Z8DMSEJZM4ANN" localSheetId="4" hidden="1">#REF!</definedName>
    <definedName name="BExMPOBH04JMDO6Z8DMSEJZM4ANN" localSheetId="14" hidden="1">#REF!</definedName>
    <definedName name="BExMPOBH04JMDO6Z8DMSEJZM4ANN" localSheetId="6" hidden="1">#REF!</definedName>
    <definedName name="BExMPOBH04JMDO6Z8DMSEJZM4ANN" localSheetId="7" hidden="1">#REF!</definedName>
    <definedName name="BExMPOBH04JMDO6Z8DMSEJZM4ANN" localSheetId="8" hidden="1">#REF!</definedName>
    <definedName name="BExMPOBH04JMDO6Z8DMSEJZM4ANN" localSheetId="9" hidden="1">#REF!</definedName>
    <definedName name="BExMPOBH04JMDO6Z8DMSEJZM4ANN" localSheetId="10" hidden="1">#REF!</definedName>
    <definedName name="BExMPOBH04JMDO6Z8DMSEJZM4ANN" localSheetId="11" hidden="1">#REF!</definedName>
    <definedName name="BExMPOBH04JMDO6Z8DMSEJZM4ANN" localSheetId="12" hidden="1">#REF!</definedName>
    <definedName name="BExMPOBH04JMDO6Z8DMSEJZM4ANN" localSheetId="13" hidden="1">#REF!</definedName>
    <definedName name="BExMPOBH04JMDO6Z8DMSEJZM4ANN" localSheetId="17" hidden="1">#REF!</definedName>
    <definedName name="BExMPOBH04JMDO6Z8DMSEJZM4ANN" localSheetId="16" hidden="1">#REF!</definedName>
    <definedName name="BExMPOBH04JMDO6Z8DMSEJZM4ANN" hidden="1">#REF!</definedName>
    <definedName name="BExMPSD77XQ3HA6A4FZOJK8G2JP3" localSheetId="19" hidden="1">#REF!</definedName>
    <definedName name="BExMPSD77XQ3HA6A4FZOJK8G2JP3" localSheetId="27" hidden="1">#REF!</definedName>
    <definedName name="BExMPSD77XQ3HA6A4FZOJK8G2JP3" localSheetId="18" hidden="1">#REF!</definedName>
    <definedName name="BExMPSD77XQ3HA6A4FZOJK8G2JP3" localSheetId="30" hidden="1">#REF!</definedName>
    <definedName name="BExMPSD77XQ3HA6A4FZOJK8G2JP3" localSheetId="4" hidden="1">#REF!</definedName>
    <definedName name="BExMPSD77XQ3HA6A4FZOJK8G2JP3" localSheetId="14" hidden="1">#REF!</definedName>
    <definedName name="BExMPSD77XQ3HA6A4FZOJK8G2JP3" localSheetId="6" hidden="1">#REF!</definedName>
    <definedName name="BExMPSD77XQ3HA6A4FZOJK8G2JP3" localSheetId="7" hidden="1">#REF!</definedName>
    <definedName name="BExMPSD77XQ3HA6A4FZOJK8G2JP3" localSheetId="8" hidden="1">#REF!</definedName>
    <definedName name="BExMPSD77XQ3HA6A4FZOJK8G2JP3" localSheetId="9" hidden="1">#REF!</definedName>
    <definedName name="BExMPSD77XQ3HA6A4FZOJK8G2JP3" localSheetId="10" hidden="1">#REF!</definedName>
    <definedName name="BExMPSD77XQ3HA6A4FZOJK8G2JP3" localSheetId="11" hidden="1">#REF!</definedName>
    <definedName name="BExMPSD77XQ3HA6A4FZOJK8G2JP3" localSheetId="12" hidden="1">#REF!</definedName>
    <definedName name="BExMPSD77XQ3HA6A4FZOJK8G2JP3" localSheetId="13" hidden="1">#REF!</definedName>
    <definedName name="BExMPSD77XQ3HA6A4FZOJK8G2JP3" localSheetId="17" hidden="1">#REF!</definedName>
    <definedName name="BExMPSD77XQ3HA6A4FZOJK8G2JP3" localSheetId="16" hidden="1">#REF!</definedName>
    <definedName name="BExMPSD77XQ3HA6A4FZOJK8G2JP3" hidden="1">#REF!</definedName>
    <definedName name="BExMQ4I3Q7F0BMPHSFMFW9TZ87UD" localSheetId="19" hidden="1">#REF!</definedName>
    <definedName name="BExMQ4I3Q7F0BMPHSFMFW9TZ87UD" localSheetId="27" hidden="1">#REF!</definedName>
    <definedName name="BExMQ4I3Q7F0BMPHSFMFW9TZ87UD" localSheetId="18" hidden="1">#REF!</definedName>
    <definedName name="BExMQ4I3Q7F0BMPHSFMFW9TZ87UD" localSheetId="30" hidden="1">#REF!</definedName>
    <definedName name="BExMQ4I3Q7F0BMPHSFMFW9TZ87UD" localSheetId="4" hidden="1">#REF!</definedName>
    <definedName name="BExMQ4I3Q7F0BMPHSFMFW9TZ87UD" localSheetId="14" hidden="1">#REF!</definedName>
    <definedName name="BExMQ4I3Q7F0BMPHSFMFW9TZ87UD" localSheetId="6" hidden="1">#REF!</definedName>
    <definedName name="BExMQ4I3Q7F0BMPHSFMFW9TZ87UD" localSheetId="7" hidden="1">#REF!</definedName>
    <definedName name="BExMQ4I3Q7F0BMPHSFMFW9TZ87UD" localSheetId="8" hidden="1">#REF!</definedName>
    <definedName name="BExMQ4I3Q7F0BMPHSFMFW9TZ87UD" localSheetId="9" hidden="1">#REF!</definedName>
    <definedName name="BExMQ4I3Q7F0BMPHSFMFW9TZ87UD" localSheetId="10" hidden="1">#REF!</definedName>
    <definedName name="BExMQ4I3Q7F0BMPHSFMFW9TZ87UD" localSheetId="11" hidden="1">#REF!</definedName>
    <definedName name="BExMQ4I3Q7F0BMPHSFMFW9TZ87UD" localSheetId="12" hidden="1">#REF!</definedName>
    <definedName name="BExMQ4I3Q7F0BMPHSFMFW9TZ87UD" localSheetId="13" hidden="1">#REF!</definedName>
    <definedName name="BExMQ4I3Q7F0BMPHSFMFW9TZ87UD" localSheetId="17" hidden="1">#REF!</definedName>
    <definedName name="BExMQ4I3Q7F0BMPHSFMFW9TZ87UD" localSheetId="16" hidden="1">#REF!</definedName>
    <definedName name="BExMQ4I3Q7F0BMPHSFMFW9TZ87UD" hidden="1">#REF!</definedName>
    <definedName name="BExMQ4SWDWI4N16AZ0T5CJ6HH8WC" localSheetId="19" hidden="1">#REF!</definedName>
    <definedName name="BExMQ4SWDWI4N16AZ0T5CJ6HH8WC" localSheetId="27" hidden="1">#REF!</definedName>
    <definedName name="BExMQ4SWDWI4N16AZ0T5CJ6HH8WC" localSheetId="18" hidden="1">#REF!</definedName>
    <definedName name="BExMQ4SWDWI4N16AZ0T5CJ6HH8WC" localSheetId="30" hidden="1">#REF!</definedName>
    <definedName name="BExMQ4SWDWI4N16AZ0T5CJ6HH8WC" localSheetId="4" hidden="1">#REF!</definedName>
    <definedName name="BExMQ4SWDWI4N16AZ0T5CJ6HH8WC" localSheetId="14" hidden="1">#REF!</definedName>
    <definedName name="BExMQ4SWDWI4N16AZ0T5CJ6HH8WC" localSheetId="6" hidden="1">#REF!</definedName>
    <definedName name="BExMQ4SWDWI4N16AZ0T5CJ6HH8WC" localSheetId="7" hidden="1">#REF!</definedName>
    <definedName name="BExMQ4SWDWI4N16AZ0T5CJ6HH8WC" localSheetId="8" hidden="1">#REF!</definedName>
    <definedName name="BExMQ4SWDWI4N16AZ0T5CJ6HH8WC" localSheetId="9" hidden="1">#REF!</definedName>
    <definedName name="BExMQ4SWDWI4N16AZ0T5CJ6HH8WC" localSheetId="10" hidden="1">#REF!</definedName>
    <definedName name="BExMQ4SWDWI4N16AZ0T5CJ6HH8WC" localSheetId="11" hidden="1">#REF!</definedName>
    <definedName name="BExMQ4SWDWI4N16AZ0T5CJ6HH8WC" localSheetId="12" hidden="1">#REF!</definedName>
    <definedName name="BExMQ4SWDWI4N16AZ0T5CJ6HH8WC" localSheetId="13" hidden="1">#REF!</definedName>
    <definedName name="BExMQ4SWDWI4N16AZ0T5CJ6HH8WC" localSheetId="17" hidden="1">#REF!</definedName>
    <definedName name="BExMQ4SWDWI4N16AZ0T5CJ6HH8WC" localSheetId="16" hidden="1">#REF!</definedName>
    <definedName name="BExMQ4SWDWI4N16AZ0T5CJ6HH8WC" hidden="1">#REF!</definedName>
    <definedName name="BExMQ71WHW50GVX45JU951AGPLFQ" localSheetId="19" hidden="1">#REF!</definedName>
    <definedName name="BExMQ71WHW50GVX45JU951AGPLFQ" localSheetId="27" hidden="1">#REF!</definedName>
    <definedName name="BExMQ71WHW50GVX45JU951AGPLFQ" localSheetId="18" hidden="1">#REF!</definedName>
    <definedName name="BExMQ71WHW50GVX45JU951AGPLFQ" localSheetId="30" hidden="1">#REF!</definedName>
    <definedName name="BExMQ71WHW50GVX45JU951AGPLFQ" localSheetId="4" hidden="1">#REF!</definedName>
    <definedName name="BExMQ71WHW50GVX45JU951AGPLFQ" localSheetId="14" hidden="1">#REF!</definedName>
    <definedName name="BExMQ71WHW50GVX45JU951AGPLFQ" localSheetId="6" hidden="1">#REF!</definedName>
    <definedName name="BExMQ71WHW50GVX45JU951AGPLFQ" localSheetId="7" hidden="1">#REF!</definedName>
    <definedName name="BExMQ71WHW50GVX45JU951AGPLFQ" localSheetId="8" hidden="1">#REF!</definedName>
    <definedName name="BExMQ71WHW50GVX45JU951AGPLFQ" localSheetId="9" hidden="1">#REF!</definedName>
    <definedName name="BExMQ71WHW50GVX45JU951AGPLFQ" localSheetId="10" hidden="1">#REF!</definedName>
    <definedName name="BExMQ71WHW50GVX45JU951AGPLFQ" localSheetId="11" hidden="1">#REF!</definedName>
    <definedName name="BExMQ71WHW50GVX45JU951AGPLFQ" localSheetId="12" hidden="1">#REF!</definedName>
    <definedName name="BExMQ71WHW50GVX45JU951AGPLFQ" localSheetId="13" hidden="1">#REF!</definedName>
    <definedName name="BExMQ71WHW50GVX45JU951AGPLFQ" localSheetId="17" hidden="1">#REF!</definedName>
    <definedName name="BExMQ71WHW50GVX45JU951AGPLFQ" localSheetId="16" hidden="1">#REF!</definedName>
    <definedName name="BExMQ71WHW50GVX45JU951AGPLFQ" hidden="1">#REF!</definedName>
    <definedName name="BExMQGXSLPT4A6N47LE6FBVHWBOF" localSheetId="19" hidden="1">#REF!</definedName>
    <definedName name="BExMQGXSLPT4A6N47LE6FBVHWBOF" localSheetId="27" hidden="1">#REF!</definedName>
    <definedName name="BExMQGXSLPT4A6N47LE6FBVHWBOF" localSheetId="18" hidden="1">#REF!</definedName>
    <definedName name="BExMQGXSLPT4A6N47LE6FBVHWBOF" localSheetId="30" hidden="1">#REF!</definedName>
    <definedName name="BExMQGXSLPT4A6N47LE6FBVHWBOF" localSheetId="4" hidden="1">#REF!</definedName>
    <definedName name="BExMQGXSLPT4A6N47LE6FBVHWBOF" localSheetId="14" hidden="1">#REF!</definedName>
    <definedName name="BExMQGXSLPT4A6N47LE6FBVHWBOF" localSheetId="6" hidden="1">#REF!</definedName>
    <definedName name="BExMQGXSLPT4A6N47LE6FBVHWBOF" localSheetId="7" hidden="1">#REF!</definedName>
    <definedName name="BExMQGXSLPT4A6N47LE6FBVHWBOF" localSheetId="8" hidden="1">#REF!</definedName>
    <definedName name="BExMQGXSLPT4A6N47LE6FBVHWBOF" localSheetId="9" hidden="1">#REF!</definedName>
    <definedName name="BExMQGXSLPT4A6N47LE6FBVHWBOF" localSheetId="10" hidden="1">#REF!</definedName>
    <definedName name="BExMQGXSLPT4A6N47LE6FBVHWBOF" localSheetId="11" hidden="1">#REF!</definedName>
    <definedName name="BExMQGXSLPT4A6N47LE6FBVHWBOF" localSheetId="12" hidden="1">#REF!</definedName>
    <definedName name="BExMQGXSLPT4A6N47LE6FBVHWBOF" localSheetId="13" hidden="1">#REF!</definedName>
    <definedName name="BExMQGXSLPT4A6N47LE6FBVHWBOF" localSheetId="17" hidden="1">#REF!</definedName>
    <definedName name="BExMQGXSLPT4A6N47LE6FBVHWBOF" localSheetId="16" hidden="1">#REF!</definedName>
    <definedName name="BExMQGXSLPT4A6N47LE6FBVHWBOF" hidden="1">#REF!</definedName>
    <definedName name="BExMQNZGFHW75W9HWRCR0FEF0XF0" localSheetId="19" hidden="1">#REF!</definedName>
    <definedName name="BExMQNZGFHW75W9HWRCR0FEF0XF0" localSheetId="27" hidden="1">#REF!</definedName>
    <definedName name="BExMQNZGFHW75W9HWRCR0FEF0XF0" localSheetId="18" hidden="1">#REF!</definedName>
    <definedName name="BExMQNZGFHW75W9HWRCR0FEF0XF0" localSheetId="30" hidden="1">#REF!</definedName>
    <definedName name="BExMQNZGFHW75W9HWRCR0FEF0XF0" localSheetId="4" hidden="1">#REF!</definedName>
    <definedName name="BExMQNZGFHW75W9HWRCR0FEF0XF0" localSheetId="14" hidden="1">#REF!</definedName>
    <definedName name="BExMQNZGFHW75W9HWRCR0FEF0XF0" localSheetId="6" hidden="1">#REF!</definedName>
    <definedName name="BExMQNZGFHW75W9HWRCR0FEF0XF0" localSheetId="7" hidden="1">#REF!</definedName>
    <definedName name="BExMQNZGFHW75W9HWRCR0FEF0XF0" localSheetId="8" hidden="1">#REF!</definedName>
    <definedName name="BExMQNZGFHW75W9HWRCR0FEF0XF0" localSheetId="9" hidden="1">#REF!</definedName>
    <definedName name="BExMQNZGFHW75W9HWRCR0FEF0XF0" localSheetId="10" hidden="1">#REF!</definedName>
    <definedName name="BExMQNZGFHW75W9HWRCR0FEF0XF0" localSheetId="11" hidden="1">#REF!</definedName>
    <definedName name="BExMQNZGFHW75W9HWRCR0FEF0XF0" localSheetId="12" hidden="1">#REF!</definedName>
    <definedName name="BExMQNZGFHW75W9HWRCR0FEF0XF0" localSheetId="13" hidden="1">#REF!</definedName>
    <definedName name="BExMQNZGFHW75W9HWRCR0FEF0XF0" localSheetId="17" hidden="1">#REF!</definedName>
    <definedName name="BExMQNZGFHW75W9HWRCR0FEF0XF0" localSheetId="16" hidden="1">#REF!</definedName>
    <definedName name="BExMQNZGFHW75W9HWRCR0FEF0XF0" hidden="1">#REF!</definedName>
    <definedName name="BExMQRKVQPDFPD0WQUA9QND8OV7P" localSheetId="19" hidden="1">#REF!</definedName>
    <definedName name="BExMQRKVQPDFPD0WQUA9QND8OV7P" localSheetId="27" hidden="1">#REF!</definedName>
    <definedName name="BExMQRKVQPDFPD0WQUA9QND8OV7P" localSheetId="18" hidden="1">#REF!</definedName>
    <definedName name="BExMQRKVQPDFPD0WQUA9QND8OV7P" localSheetId="30" hidden="1">#REF!</definedName>
    <definedName name="BExMQRKVQPDFPD0WQUA9QND8OV7P" localSheetId="4" hidden="1">#REF!</definedName>
    <definedName name="BExMQRKVQPDFPD0WQUA9QND8OV7P" localSheetId="14" hidden="1">#REF!</definedName>
    <definedName name="BExMQRKVQPDFPD0WQUA9QND8OV7P" localSheetId="6" hidden="1">#REF!</definedName>
    <definedName name="BExMQRKVQPDFPD0WQUA9QND8OV7P" localSheetId="7" hidden="1">#REF!</definedName>
    <definedName name="BExMQRKVQPDFPD0WQUA9QND8OV7P" localSheetId="8" hidden="1">#REF!</definedName>
    <definedName name="BExMQRKVQPDFPD0WQUA9QND8OV7P" localSheetId="9" hidden="1">#REF!</definedName>
    <definedName name="BExMQRKVQPDFPD0WQUA9QND8OV7P" localSheetId="10" hidden="1">#REF!</definedName>
    <definedName name="BExMQRKVQPDFPD0WQUA9QND8OV7P" localSheetId="11" hidden="1">#REF!</definedName>
    <definedName name="BExMQRKVQPDFPD0WQUA9QND8OV7P" localSheetId="12" hidden="1">#REF!</definedName>
    <definedName name="BExMQRKVQPDFPD0WQUA9QND8OV7P" localSheetId="13" hidden="1">#REF!</definedName>
    <definedName name="BExMQRKVQPDFPD0WQUA9QND8OV7P" localSheetId="17" hidden="1">#REF!</definedName>
    <definedName name="BExMQRKVQPDFPD0WQUA9QND8OV7P" localSheetId="16" hidden="1">#REF!</definedName>
    <definedName name="BExMQRKVQPDFPD0WQUA9QND8OV7P" hidden="1">#REF!</definedName>
    <definedName name="BExMQSBR7PL4KLB1Q4961QO45Y4G" localSheetId="19" hidden="1">#REF!</definedName>
    <definedName name="BExMQSBR7PL4KLB1Q4961QO45Y4G" localSheetId="27" hidden="1">#REF!</definedName>
    <definedName name="BExMQSBR7PL4KLB1Q4961QO45Y4G" localSheetId="18" hidden="1">#REF!</definedName>
    <definedName name="BExMQSBR7PL4KLB1Q4961QO45Y4G" localSheetId="30" hidden="1">#REF!</definedName>
    <definedName name="BExMQSBR7PL4KLB1Q4961QO45Y4G" localSheetId="4" hidden="1">#REF!</definedName>
    <definedName name="BExMQSBR7PL4KLB1Q4961QO45Y4G" localSheetId="14" hidden="1">#REF!</definedName>
    <definedName name="BExMQSBR7PL4KLB1Q4961QO45Y4G" localSheetId="6" hidden="1">#REF!</definedName>
    <definedName name="BExMQSBR7PL4KLB1Q4961QO45Y4G" localSheetId="7" hidden="1">#REF!</definedName>
    <definedName name="BExMQSBR7PL4KLB1Q4961QO45Y4G" localSheetId="8" hidden="1">#REF!</definedName>
    <definedName name="BExMQSBR7PL4KLB1Q4961QO45Y4G" localSheetId="9" hidden="1">#REF!</definedName>
    <definedName name="BExMQSBR7PL4KLB1Q4961QO45Y4G" localSheetId="10" hidden="1">#REF!</definedName>
    <definedName name="BExMQSBR7PL4KLB1Q4961QO45Y4G" localSheetId="11" hidden="1">#REF!</definedName>
    <definedName name="BExMQSBR7PL4KLB1Q4961QO45Y4G" localSheetId="12" hidden="1">#REF!</definedName>
    <definedName name="BExMQSBR7PL4KLB1Q4961QO45Y4G" localSheetId="13" hidden="1">#REF!</definedName>
    <definedName name="BExMQSBR7PL4KLB1Q4961QO45Y4G" localSheetId="17" hidden="1">#REF!</definedName>
    <definedName name="BExMQSBR7PL4KLB1Q4961QO45Y4G" localSheetId="16" hidden="1">#REF!</definedName>
    <definedName name="BExMQSBR7PL4KLB1Q4961QO45Y4G" hidden="1">#REF!</definedName>
    <definedName name="BExMR1MA4I1X77714ZEPUVC8W398" localSheetId="19" hidden="1">#REF!</definedName>
    <definedName name="BExMR1MA4I1X77714ZEPUVC8W398" localSheetId="27" hidden="1">#REF!</definedName>
    <definedName name="BExMR1MA4I1X77714ZEPUVC8W398" localSheetId="18" hidden="1">#REF!</definedName>
    <definedName name="BExMR1MA4I1X77714ZEPUVC8W398" localSheetId="30" hidden="1">#REF!</definedName>
    <definedName name="BExMR1MA4I1X77714ZEPUVC8W398" localSheetId="4" hidden="1">#REF!</definedName>
    <definedName name="BExMR1MA4I1X77714ZEPUVC8W398" localSheetId="14" hidden="1">#REF!</definedName>
    <definedName name="BExMR1MA4I1X77714ZEPUVC8W398" localSheetId="6" hidden="1">#REF!</definedName>
    <definedName name="BExMR1MA4I1X77714ZEPUVC8W398" localSheetId="7" hidden="1">#REF!</definedName>
    <definedName name="BExMR1MA4I1X77714ZEPUVC8W398" localSheetId="8" hidden="1">#REF!</definedName>
    <definedName name="BExMR1MA4I1X77714ZEPUVC8W398" localSheetId="9" hidden="1">#REF!</definedName>
    <definedName name="BExMR1MA4I1X77714ZEPUVC8W398" localSheetId="10" hidden="1">#REF!</definedName>
    <definedName name="BExMR1MA4I1X77714ZEPUVC8W398" localSheetId="11" hidden="1">#REF!</definedName>
    <definedName name="BExMR1MA4I1X77714ZEPUVC8W398" localSheetId="12" hidden="1">#REF!</definedName>
    <definedName name="BExMR1MA4I1X77714ZEPUVC8W398" localSheetId="13" hidden="1">#REF!</definedName>
    <definedName name="BExMR1MA4I1X77714ZEPUVC8W398" localSheetId="17" hidden="1">#REF!</definedName>
    <definedName name="BExMR1MA4I1X77714ZEPUVC8W398" localSheetId="16" hidden="1">#REF!</definedName>
    <definedName name="BExMR1MA4I1X77714ZEPUVC8W398" hidden="1">#REF!</definedName>
    <definedName name="BExMR8YQHA7N77HGHY4Y6R30I3XT" localSheetId="19" hidden="1">#REF!</definedName>
    <definedName name="BExMR8YQHA7N77HGHY4Y6R30I3XT" localSheetId="27" hidden="1">#REF!</definedName>
    <definedName name="BExMR8YQHA7N77HGHY4Y6R30I3XT" localSheetId="18" hidden="1">#REF!</definedName>
    <definedName name="BExMR8YQHA7N77HGHY4Y6R30I3XT" localSheetId="30" hidden="1">#REF!</definedName>
    <definedName name="BExMR8YQHA7N77HGHY4Y6R30I3XT" localSheetId="4" hidden="1">#REF!</definedName>
    <definedName name="BExMR8YQHA7N77HGHY4Y6R30I3XT" localSheetId="14" hidden="1">#REF!</definedName>
    <definedName name="BExMR8YQHA7N77HGHY4Y6R30I3XT" localSheetId="6" hidden="1">#REF!</definedName>
    <definedName name="BExMR8YQHA7N77HGHY4Y6R30I3XT" localSheetId="7" hidden="1">#REF!</definedName>
    <definedName name="BExMR8YQHA7N77HGHY4Y6R30I3XT" localSheetId="8" hidden="1">#REF!</definedName>
    <definedName name="BExMR8YQHA7N77HGHY4Y6R30I3XT" localSheetId="9" hidden="1">#REF!</definedName>
    <definedName name="BExMR8YQHA7N77HGHY4Y6R30I3XT" localSheetId="10" hidden="1">#REF!</definedName>
    <definedName name="BExMR8YQHA7N77HGHY4Y6R30I3XT" localSheetId="11" hidden="1">#REF!</definedName>
    <definedName name="BExMR8YQHA7N77HGHY4Y6R30I3XT" localSheetId="12" hidden="1">#REF!</definedName>
    <definedName name="BExMR8YQHA7N77HGHY4Y6R30I3XT" localSheetId="13" hidden="1">#REF!</definedName>
    <definedName name="BExMR8YQHA7N77HGHY4Y6R30I3XT" localSheetId="17" hidden="1">#REF!</definedName>
    <definedName name="BExMR8YQHA7N77HGHY4Y6R30I3XT" localSheetId="16" hidden="1">#REF!</definedName>
    <definedName name="BExMR8YQHA7N77HGHY4Y6R30I3XT" hidden="1">#REF!</definedName>
    <definedName name="BExMRENOIARWRYOIVPDIEBVNRDO7" localSheetId="19" hidden="1">#REF!</definedName>
    <definedName name="BExMRENOIARWRYOIVPDIEBVNRDO7" localSheetId="27" hidden="1">#REF!</definedName>
    <definedName name="BExMRENOIARWRYOIVPDIEBVNRDO7" localSheetId="18" hidden="1">#REF!</definedName>
    <definedName name="BExMRENOIARWRYOIVPDIEBVNRDO7" localSheetId="30" hidden="1">#REF!</definedName>
    <definedName name="BExMRENOIARWRYOIVPDIEBVNRDO7" localSheetId="4" hidden="1">#REF!</definedName>
    <definedName name="BExMRENOIARWRYOIVPDIEBVNRDO7" localSheetId="14" hidden="1">#REF!</definedName>
    <definedName name="BExMRENOIARWRYOIVPDIEBVNRDO7" localSheetId="6" hidden="1">#REF!</definedName>
    <definedName name="BExMRENOIARWRYOIVPDIEBVNRDO7" localSheetId="7" hidden="1">#REF!</definedName>
    <definedName name="BExMRENOIARWRYOIVPDIEBVNRDO7" localSheetId="8" hidden="1">#REF!</definedName>
    <definedName name="BExMRENOIARWRYOIVPDIEBVNRDO7" localSheetId="9" hidden="1">#REF!</definedName>
    <definedName name="BExMRENOIARWRYOIVPDIEBVNRDO7" localSheetId="10" hidden="1">#REF!</definedName>
    <definedName name="BExMRENOIARWRYOIVPDIEBVNRDO7" localSheetId="11" hidden="1">#REF!</definedName>
    <definedName name="BExMRENOIARWRYOIVPDIEBVNRDO7" localSheetId="12" hidden="1">#REF!</definedName>
    <definedName name="BExMRENOIARWRYOIVPDIEBVNRDO7" localSheetId="13" hidden="1">#REF!</definedName>
    <definedName name="BExMRENOIARWRYOIVPDIEBVNRDO7" localSheetId="17" hidden="1">#REF!</definedName>
    <definedName name="BExMRENOIARWRYOIVPDIEBVNRDO7" localSheetId="16" hidden="1">#REF!</definedName>
    <definedName name="BExMRENOIARWRYOIVPDIEBVNRDO7" hidden="1">#REF!</definedName>
    <definedName name="BExMRF3SCIUZL945WMMDCT29MTLN" localSheetId="19" hidden="1">#REF!</definedName>
    <definedName name="BExMRF3SCIUZL945WMMDCT29MTLN" localSheetId="27" hidden="1">#REF!</definedName>
    <definedName name="BExMRF3SCIUZL945WMMDCT29MTLN" localSheetId="18" hidden="1">#REF!</definedName>
    <definedName name="BExMRF3SCIUZL945WMMDCT29MTLN" localSheetId="30" hidden="1">#REF!</definedName>
    <definedName name="BExMRF3SCIUZL945WMMDCT29MTLN" localSheetId="4" hidden="1">#REF!</definedName>
    <definedName name="BExMRF3SCIUZL945WMMDCT29MTLN" localSheetId="14" hidden="1">#REF!</definedName>
    <definedName name="BExMRF3SCIUZL945WMMDCT29MTLN" localSheetId="6" hidden="1">#REF!</definedName>
    <definedName name="BExMRF3SCIUZL945WMMDCT29MTLN" localSheetId="7" hidden="1">#REF!</definedName>
    <definedName name="BExMRF3SCIUZL945WMMDCT29MTLN" localSheetId="8" hidden="1">#REF!</definedName>
    <definedName name="BExMRF3SCIUZL945WMMDCT29MTLN" localSheetId="9" hidden="1">#REF!</definedName>
    <definedName name="BExMRF3SCIUZL945WMMDCT29MTLN" localSheetId="10" hidden="1">#REF!</definedName>
    <definedName name="BExMRF3SCIUZL945WMMDCT29MTLN" localSheetId="11" hidden="1">#REF!</definedName>
    <definedName name="BExMRF3SCIUZL945WMMDCT29MTLN" localSheetId="12" hidden="1">#REF!</definedName>
    <definedName name="BExMRF3SCIUZL945WMMDCT29MTLN" localSheetId="13" hidden="1">#REF!</definedName>
    <definedName name="BExMRF3SCIUZL945WMMDCT29MTLN" localSheetId="17" hidden="1">#REF!</definedName>
    <definedName name="BExMRF3SCIUZL945WMMDCT29MTLN" localSheetId="16" hidden="1">#REF!</definedName>
    <definedName name="BExMRF3SCIUZL945WMMDCT29MTLN" hidden="1">#REF!</definedName>
    <definedName name="BExMRRJNUMGRSDD5GGKKGEIZ6FTS" localSheetId="19" hidden="1">#REF!</definedName>
    <definedName name="BExMRRJNUMGRSDD5GGKKGEIZ6FTS" localSheetId="27" hidden="1">#REF!</definedName>
    <definedName name="BExMRRJNUMGRSDD5GGKKGEIZ6FTS" localSheetId="18" hidden="1">#REF!</definedName>
    <definedName name="BExMRRJNUMGRSDD5GGKKGEIZ6FTS" localSheetId="30" hidden="1">#REF!</definedName>
    <definedName name="BExMRRJNUMGRSDD5GGKKGEIZ6FTS" localSheetId="4" hidden="1">#REF!</definedName>
    <definedName name="BExMRRJNUMGRSDD5GGKKGEIZ6FTS" localSheetId="14" hidden="1">#REF!</definedName>
    <definedName name="BExMRRJNUMGRSDD5GGKKGEIZ6FTS" localSheetId="6" hidden="1">#REF!</definedName>
    <definedName name="BExMRRJNUMGRSDD5GGKKGEIZ6FTS" localSheetId="7" hidden="1">#REF!</definedName>
    <definedName name="BExMRRJNUMGRSDD5GGKKGEIZ6FTS" localSheetId="8" hidden="1">#REF!</definedName>
    <definedName name="BExMRRJNUMGRSDD5GGKKGEIZ6FTS" localSheetId="9" hidden="1">#REF!</definedName>
    <definedName name="BExMRRJNUMGRSDD5GGKKGEIZ6FTS" localSheetId="10" hidden="1">#REF!</definedName>
    <definedName name="BExMRRJNUMGRSDD5GGKKGEIZ6FTS" localSheetId="11" hidden="1">#REF!</definedName>
    <definedName name="BExMRRJNUMGRSDD5GGKKGEIZ6FTS" localSheetId="12" hidden="1">#REF!</definedName>
    <definedName name="BExMRRJNUMGRSDD5GGKKGEIZ6FTS" localSheetId="13" hidden="1">#REF!</definedName>
    <definedName name="BExMRRJNUMGRSDD5GGKKGEIZ6FTS" localSheetId="17" hidden="1">#REF!</definedName>
    <definedName name="BExMRRJNUMGRSDD5GGKKGEIZ6FTS" localSheetId="16" hidden="1">#REF!</definedName>
    <definedName name="BExMRRJNUMGRSDD5GGKKGEIZ6FTS" hidden="1">#REF!</definedName>
    <definedName name="BExMRU3ACIU0RD2BNWO55LH5U2BR" localSheetId="19" hidden="1">#REF!</definedName>
    <definedName name="BExMRU3ACIU0RD2BNWO55LH5U2BR" localSheetId="27" hidden="1">#REF!</definedName>
    <definedName name="BExMRU3ACIU0RD2BNWO55LH5U2BR" localSheetId="18" hidden="1">#REF!</definedName>
    <definedName name="BExMRU3ACIU0RD2BNWO55LH5U2BR" localSheetId="30" hidden="1">#REF!</definedName>
    <definedName name="BExMRU3ACIU0RD2BNWO55LH5U2BR" localSheetId="4" hidden="1">#REF!</definedName>
    <definedName name="BExMRU3ACIU0RD2BNWO55LH5U2BR" localSheetId="14" hidden="1">#REF!</definedName>
    <definedName name="BExMRU3ACIU0RD2BNWO55LH5U2BR" localSheetId="6" hidden="1">#REF!</definedName>
    <definedName name="BExMRU3ACIU0RD2BNWO55LH5U2BR" localSheetId="7" hidden="1">#REF!</definedName>
    <definedName name="BExMRU3ACIU0RD2BNWO55LH5U2BR" localSheetId="8" hidden="1">#REF!</definedName>
    <definedName name="BExMRU3ACIU0RD2BNWO55LH5U2BR" localSheetId="9" hidden="1">#REF!</definedName>
    <definedName name="BExMRU3ACIU0RD2BNWO55LH5U2BR" localSheetId="10" hidden="1">#REF!</definedName>
    <definedName name="BExMRU3ACIU0RD2BNWO55LH5U2BR" localSheetId="11" hidden="1">#REF!</definedName>
    <definedName name="BExMRU3ACIU0RD2BNWO55LH5U2BR" localSheetId="12" hidden="1">#REF!</definedName>
    <definedName name="BExMRU3ACIU0RD2BNWO55LH5U2BR" localSheetId="13" hidden="1">#REF!</definedName>
    <definedName name="BExMRU3ACIU0RD2BNWO55LH5U2BR" localSheetId="17" hidden="1">#REF!</definedName>
    <definedName name="BExMRU3ACIU0RD2BNWO55LH5U2BR" localSheetId="16" hidden="1">#REF!</definedName>
    <definedName name="BExMRU3ACIU0RD2BNWO55LH5U2BR" hidden="1">#REF!</definedName>
    <definedName name="BExMRWC9LD1LDAVIUQHQWIYMK129" localSheetId="19" hidden="1">#REF!</definedName>
    <definedName name="BExMRWC9LD1LDAVIUQHQWIYMK129" localSheetId="27" hidden="1">#REF!</definedName>
    <definedName name="BExMRWC9LD1LDAVIUQHQWIYMK129" localSheetId="18" hidden="1">#REF!</definedName>
    <definedName name="BExMRWC9LD1LDAVIUQHQWIYMK129" localSheetId="30" hidden="1">#REF!</definedName>
    <definedName name="BExMRWC9LD1LDAVIUQHQWIYMK129" localSheetId="4" hidden="1">#REF!</definedName>
    <definedName name="BExMRWC9LD1LDAVIUQHQWIYMK129" localSheetId="14" hidden="1">#REF!</definedName>
    <definedName name="BExMRWC9LD1LDAVIUQHQWIYMK129" localSheetId="6" hidden="1">#REF!</definedName>
    <definedName name="BExMRWC9LD1LDAVIUQHQWIYMK129" localSheetId="7" hidden="1">#REF!</definedName>
    <definedName name="BExMRWC9LD1LDAVIUQHQWIYMK129" localSheetId="8" hidden="1">#REF!</definedName>
    <definedName name="BExMRWC9LD1LDAVIUQHQWIYMK129" localSheetId="9" hidden="1">#REF!</definedName>
    <definedName name="BExMRWC9LD1LDAVIUQHQWIYMK129" localSheetId="10" hidden="1">#REF!</definedName>
    <definedName name="BExMRWC9LD1LDAVIUQHQWIYMK129" localSheetId="11" hidden="1">#REF!</definedName>
    <definedName name="BExMRWC9LD1LDAVIUQHQWIYMK129" localSheetId="12" hidden="1">#REF!</definedName>
    <definedName name="BExMRWC9LD1LDAVIUQHQWIYMK129" localSheetId="13" hidden="1">#REF!</definedName>
    <definedName name="BExMRWC9LD1LDAVIUQHQWIYMK129" localSheetId="17" hidden="1">#REF!</definedName>
    <definedName name="BExMRWC9LD1LDAVIUQHQWIYMK129" localSheetId="16" hidden="1">#REF!</definedName>
    <definedName name="BExMRWC9LD1LDAVIUQHQWIYMK129" hidden="1">#REF!</definedName>
    <definedName name="BExMSBH3T898ERC4BT51ZURKDCH1" localSheetId="19" hidden="1">#REF!</definedName>
    <definedName name="BExMSBH3T898ERC4BT51ZURKDCH1" localSheetId="27" hidden="1">#REF!</definedName>
    <definedName name="BExMSBH3T898ERC4BT51ZURKDCH1" localSheetId="18" hidden="1">#REF!</definedName>
    <definedName name="BExMSBH3T898ERC4BT51ZURKDCH1" localSheetId="30" hidden="1">#REF!</definedName>
    <definedName name="BExMSBH3T898ERC4BT51ZURKDCH1" localSheetId="4" hidden="1">#REF!</definedName>
    <definedName name="BExMSBH3T898ERC4BT51ZURKDCH1" localSheetId="14" hidden="1">#REF!</definedName>
    <definedName name="BExMSBH3T898ERC4BT51ZURKDCH1" localSheetId="6" hidden="1">#REF!</definedName>
    <definedName name="BExMSBH3T898ERC4BT51ZURKDCH1" localSheetId="7" hidden="1">#REF!</definedName>
    <definedName name="BExMSBH3T898ERC4BT51ZURKDCH1" localSheetId="8" hidden="1">#REF!</definedName>
    <definedName name="BExMSBH3T898ERC4BT51ZURKDCH1" localSheetId="9" hidden="1">#REF!</definedName>
    <definedName name="BExMSBH3T898ERC4BT51ZURKDCH1" localSheetId="10" hidden="1">#REF!</definedName>
    <definedName name="BExMSBH3T898ERC4BT51ZURKDCH1" localSheetId="11" hidden="1">#REF!</definedName>
    <definedName name="BExMSBH3T898ERC4BT51ZURKDCH1" localSheetId="12" hidden="1">#REF!</definedName>
    <definedName name="BExMSBH3T898ERC4BT51ZURKDCH1" localSheetId="13" hidden="1">#REF!</definedName>
    <definedName name="BExMSBH3T898ERC4BT51ZURKDCH1" localSheetId="17" hidden="1">#REF!</definedName>
    <definedName name="BExMSBH3T898ERC4BT51ZURKDCH1" localSheetId="16" hidden="1">#REF!</definedName>
    <definedName name="BExMSBH3T898ERC4BT51ZURKDCH1" hidden="1">#REF!</definedName>
    <definedName name="BExMSQRCC40AP8BDUPL2I2DNC210" localSheetId="19" hidden="1">#REF!</definedName>
    <definedName name="BExMSQRCC40AP8BDUPL2I2DNC210" localSheetId="27" hidden="1">#REF!</definedName>
    <definedName name="BExMSQRCC40AP8BDUPL2I2DNC210" localSheetId="18" hidden="1">#REF!</definedName>
    <definedName name="BExMSQRCC40AP8BDUPL2I2DNC210" localSheetId="30" hidden="1">#REF!</definedName>
    <definedName name="BExMSQRCC40AP8BDUPL2I2DNC210" localSheetId="4" hidden="1">#REF!</definedName>
    <definedName name="BExMSQRCC40AP8BDUPL2I2DNC210" localSheetId="14" hidden="1">#REF!</definedName>
    <definedName name="BExMSQRCC40AP8BDUPL2I2DNC210" localSheetId="6" hidden="1">#REF!</definedName>
    <definedName name="BExMSQRCC40AP8BDUPL2I2DNC210" localSheetId="7" hidden="1">#REF!</definedName>
    <definedName name="BExMSQRCC40AP8BDUPL2I2DNC210" localSheetId="8" hidden="1">#REF!</definedName>
    <definedName name="BExMSQRCC40AP8BDUPL2I2DNC210" localSheetId="9" hidden="1">#REF!</definedName>
    <definedName name="BExMSQRCC40AP8BDUPL2I2DNC210" localSheetId="10" hidden="1">#REF!</definedName>
    <definedName name="BExMSQRCC40AP8BDUPL2I2DNC210" localSheetId="11" hidden="1">#REF!</definedName>
    <definedName name="BExMSQRCC40AP8BDUPL2I2DNC210" localSheetId="12" hidden="1">#REF!</definedName>
    <definedName name="BExMSQRCC40AP8BDUPL2I2DNC210" localSheetId="13" hidden="1">#REF!</definedName>
    <definedName name="BExMSQRCC40AP8BDUPL2I2DNC210" localSheetId="17" hidden="1">#REF!</definedName>
    <definedName name="BExMSQRCC40AP8BDUPL2I2DNC210" localSheetId="16" hidden="1">#REF!</definedName>
    <definedName name="BExMSQRCC40AP8BDUPL2I2DNC210" hidden="1">#REF!</definedName>
    <definedName name="BExO4J9LR712G00TVA82VNTG8O7H" localSheetId="19" hidden="1">#REF!</definedName>
    <definedName name="BExO4J9LR712G00TVA82VNTG8O7H" localSheetId="27" hidden="1">#REF!</definedName>
    <definedName name="BExO4J9LR712G00TVA82VNTG8O7H" localSheetId="18" hidden="1">#REF!</definedName>
    <definedName name="BExO4J9LR712G00TVA82VNTG8O7H" localSheetId="30" hidden="1">#REF!</definedName>
    <definedName name="BExO4J9LR712G00TVA82VNTG8O7H" localSheetId="4" hidden="1">#REF!</definedName>
    <definedName name="BExO4J9LR712G00TVA82VNTG8O7H" localSheetId="14" hidden="1">#REF!</definedName>
    <definedName name="BExO4J9LR712G00TVA82VNTG8O7H" localSheetId="6" hidden="1">#REF!</definedName>
    <definedName name="BExO4J9LR712G00TVA82VNTG8O7H" localSheetId="7" hidden="1">#REF!</definedName>
    <definedName name="BExO4J9LR712G00TVA82VNTG8O7H" localSheetId="8" hidden="1">#REF!</definedName>
    <definedName name="BExO4J9LR712G00TVA82VNTG8O7H" localSheetId="9" hidden="1">#REF!</definedName>
    <definedName name="BExO4J9LR712G00TVA82VNTG8O7H" localSheetId="10" hidden="1">#REF!</definedName>
    <definedName name="BExO4J9LR712G00TVA82VNTG8O7H" localSheetId="11" hidden="1">#REF!</definedName>
    <definedName name="BExO4J9LR712G00TVA82VNTG8O7H" localSheetId="12" hidden="1">#REF!</definedName>
    <definedName name="BExO4J9LR712G00TVA82VNTG8O7H" localSheetId="13" hidden="1">#REF!</definedName>
    <definedName name="BExO4J9LR712G00TVA82VNTG8O7H" localSheetId="17" hidden="1">#REF!</definedName>
    <definedName name="BExO4J9LR712G00TVA82VNTG8O7H" localSheetId="16" hidden="1">#REF!</definedName>
    <definedName name="BExO4J9LR712G00TVA82VNTG8O7H" hidden="1">#REF!</definedName>
    <definedName name="BExO55G2KVZ7MIJ30N827CLH0I2A" localSheetId="19" hidden="1">#REF!</definedName>
    <definedName name="BExO55G2KVZ7MIJ30N827CLH0I2A" localSheetId="27" hidden="1">#REF!</definedName>
    <definedName name="BExO55G2KVZ7MIJ30N827CLH0I2A" localSheetId="18" hidden="1">#REF!</definedName>
    <definedName name="BExO55G2KVZ7MIJ30N827CLH0I2A" localSheetId="30" hidden="1">#REF!</definedName>
    <definedName name="BExO55G2KVZ7MIJ30N827CLH0I2A" localSheetId="4" hidden="1">#REF!</definedName>
    <definedName name="BExO55G2KVZ7MIJ30N827CLH0I2A" localSheetId="14" hidden="1">#REF!</definedName>
    <definedName name="BExO55G2KVZ7MIJ30N827CLH0I2A" localSheetId="6" hidden="1">#REF!</definedName>
    <definedName name="BExO55G2KVZ7MIJ30N827CLH0I2A" localSheetId="7" hidden="1">#REF!</definedName>
    <definedName name="BExO55G2KVZ7MIJ30N827CLH0I2A" localSheetId="8" hidden="1">#REF!</definedName>
    <definedName name="BExO55G2KVZ7MIJ30N827CLH0I2A" localSheetId="9" hidden="1">#REF!</definedName>
    <definedName name="BExO55G2KVZ7MIJ30N827CLH0I2A" localSheetId="10" hidden="1">#REF!</definedName>
    <definedName name="BExO55G2KVZ7MIJ30N827CLH0I2A" localSheetId="11" hidden="1">#REF!</definedName>
    <definedName name="BExO55G2KVZ7MIJ30N827CLH0I2A" localSheetId="12" hidden="1">#REF!</definedName>
    <definedName name="BExO55G2KVZ7MIJ30N827CLH0I2A" localSheetId="13" hidden="1">#REF!</definedName>
    <definedName name="BExO55G2KVZ7MIJ30N827CLH0I2A" localSheetId="17" hidden="1">#REF!</definedName>
    <definedName name="BExO55G2KVZ7MIJ30N827CLH0I2A" localSheetId="16" hidden="1">#REF!</definedName>
    <definedName name="BExO55G2KVZ7MIJ30N827CLH0I2A" hidden="1">#REF!</definedName>
    <definedName name="BExO5A8PZD9EUHC5CMPU6N3SQ15L" localSheetId="19" hidden="1">#REF!</definedName>
    <definedName name="BExO5A8PZD9EUHC5CMPU6N3SQ15L" localSheetId="27" hidden="1">#REF!</definedName>
    <definedName name="BExO5A8PZD9EUHC5CMPU6N3SQ15L" localSheetId="18" hidden="1">#REF!</definedName>
    <definedName name="BExO5A8PZD9EUHC5CMPU6N3SQ15L" localSheetId="30" hidden="1">#REF!</definedName>
    <definedName name="BExO5A8PZD9EUHC5CMPU6N3SQ15L" localSheetId="4" hidden="1">#REF!</definedName>
    <definedName name="BExO5A8PZD9EUHC5CMPU6N3SQ15L" localSheetId="14" hidden="1">#REF!</definedName>
    <definedName name="BExO5A8PZD9EUHC5CMPU6N3SQ15L" localSheetId="6" hidden="1">#REF!</definedName>
    <definedName name="BExO5A8PZD9EUHC5CMPU6N3SQ15L" localSheetId="7" hidden="1">#REF!</definedName>
    <definedName name="BExO5A8PZD9EUHC5CMPU6N3SQ15L" localSheetId="8" hidden="1">#REF!</definedName>
    <definedName name="BExO5A8PZD9EUHC5CMPU6N3SQ15L" localSheetId="9" hidden="1">#REF!</definedName>
    <definedName name="BExO5A8PZD9EUHC5CMPU6N3SQ15L" localSheetId="10" hidden="1">#REF!</definedName>
    <definedName name="BExO5A8PZD9EUHC5CMPU6N3SQ15L" localSheetId="11" hidden="1">#REF!</definedName>
    <definedName name="BExO5A8PZD9EUHC5CMPU6N3SQ15L" localSheetId="12" hidden="1">#REF!</definedName>
    <definedName name="BExO5A8PZD9EUHC5CMPU6N3SQ15L" localSheetId="13" hidden="1">#REF!</definedName>
    <definedName name="BExO5A8PZD9EUHC5CMPU6N3SQ15L" localSheetId="17" hidden="1">#REF!</definedName>
    <definedName name="BExO5A8PZD9EUHC5CMPU6N3SQ15L" localSheetId="16" hidden="1">#REF!</definedName>
    <definedName name="BExO5A8PZD9EUHC5CMPU6N3SQ15L" hidden="1">#REF!</definedName>
    <definedName name="BExO5XMAHL7CY3X0B1OPKZ28DCJ5" localSheetId="19" hidden="1">#REF!</definedName>
    <definedName name="BExO5XMAHL7CY3X0B1OPKZ28DCJ5" localSheetId="27" hidden="1">#REF!</definedName>
    <definedName name="BExO5XMAHL7CY3X0B1OPKZ28DCJ5" localSheetId="18" hidden="1">#REF!</definedName>
    <definedName name="BExO5XMAHL7CY3X0B1OPKZ28DCJ5" localSheetId="30" hidden="1">#REF!</definedName>
    <definedName name="BExO5XMAHL7CY3X0B1OPKZ28DCJ5" localSheetId="4" hidden="1">#REF!</definedName>
    <definedName name="BExO5XMAHL7CY3X0B1OPKZ28DCJ5" localSheetId="14" hidden="1">#REF!</definedName>
    <definedName name="BExO5XMAHL7CY3X0B1OPKZ28DCJ5" localSheetId="6" hidden="1">#REF!</definedName>
    <definedName name="BExO5XMAHL7CY3X0B1OPKZ28DCJ5" localSheetId="7" hidden="1">#REF!</definedName>
    <definedName name="BExO5XMAHL7CY3X0B1OPKZ28DCJ5" localSheetId="8" hidden="1">#REF!</definedName>
    <definedName name="BExO5XMAHL7CY3X0B1OPKZ28DCJ5" localSheetId="9" hidden="1">#REF!</definedName>
    <definedName name="BExO5XMAHL7CY3X0B1OPKZ28DCJ5" localSheetId="10" hidden="1">#REF!</definedName>
    <definedName name="BExO5XMAHL7CY3X0B1OPKZ28DCJ5" localSheetId="11" hidden="1">#REF!</definedName>
    <definedName name="BExO5XMAHL7CY3X0B1OPKZ28DCJ5" localSheetId="12" hidden="1">#REF!</definedName>
    <definedName name="BExO5XMAHL7CY3X0B1OPKZ28DCJ5" localSheetId="13" hidden="1">#REF!</definedName>
    <definedName name="BExO5XMAHL7CY3X0B1OPKZ28DCJ5" localSheetId="17" hidden="1">#REF!</definedName>
    <definedName name="BExO5XMAHL7CY3X0B1OPKZ28DCJ5" localSheetId="16" hidden="1">#REF!</definedName>
    <definedName name="BExO5XMAHL7CY3X0B1OPKZ28DCJ5" hidden="1">#REF!</definedName>
    <definedName name="BExO66LZJKY4PTQVREELI6POS4AY" localSheetId="19" hidden="1">#REF!</definedName>
    <definedName name="BExO66LZJKY4PTQVREELI6POS4AY" localSheetId="27" hidden="1">#REF!</definedName>
    <definedName name="BExO66LZJKY4PTQVREELI6POS4AY" localSheetId="18" hidden="1">#REF!</definedName>
    <definedName name="BExO66LZJKY4PTQVREELI6POS4AY" localSheetId="30" hidden="1">#REF!</definedName>
    <definedName name="BExO66LZJKY4PTQVREELI6POS4AY" localSheetId="4" hidden="1">#REF!</definedName>
    <definedName name="BExO66LZJKY4PTQVREELI6POS4AY" localSheetId="14" hidden="1">#REF!</definedName>
    <definedName name="BExO66LZJKY4PTQVREELI6POS4AY" localSheetId="6" hidden="1">#REF!</definedName>
    <definedName name="BExO66LZJKY4PTQVREELI6POS4AY" localSheetId="7" hidden="1">#REF!</definedName>
    <definedName name="BExO66LZJKY4PTQVREELI6POS4AY" localSheetId="8" hidden="1">#REF!</definedName>
    <definedName name="BExO66LZJKY4PTQVREELI6POS4AY" localSheetId="9" hidden="1">#REF!</definedName>
    <definedName name="BExO66LZJKY4PTQVREELI6POS4AY" localSheetId="10" hidden="1">#REF!</definedName>
    <definedName name="BExO66LZJKY4PTQVREELI6POS4AY" localSheetId="11" hidden="1">#REF!</definedName>
    <definedName name="BExO66LZJKY4PTQVREELI6POS4AY" localSheetId="12" hidden="1">#REF!</definedName>
    <definedName name="BExO66LZJKY4PTQVREELI6POS4AY" localSheetId="13" hidden="1">#REF!</definedName>
    <definedName name="BExO66LZJKY4PTQVREELI6POS4AY" localSheetId="17" hidden="1">#REF!</definedName>
    <definedName name="BExO66LZJKY4PTQVREELI6POS4AY" localSheetId="16" hidden="1">#REF!</definedName>
    <definedName name="BExO66LZJKY4PTQVREELI6POS4AY" hidden="1">#REF!</definedName>
    <definedName name="BExO6LLHCYTF7CIVHKAO0NMET14Q" localSheetId="19" hidden="1">#REF!</definedName>
    <definedName name="BExO6LLHCYTF7CIVHKAO0NMET14Q" localSheetId="27" hidden="1">#REF!</definedName>
    <definedName name="BExO6LLHCYTF7CIVHKAO0NMET14Q" localSheetId="18" hidden="1">#REF!</definedName>
    <definedName name="BExO6LLHCYTF7CIVHKAO0NMET14Q" localSheetId="30" hidden="1">#REF!</definedName>
    <definedName name="BExO6LLHCYTF7CIVHKAO0NMET14Q" localSheetId="4" hidden="1">#REF!</definedName>
    <definedName name="BExO6LLHCYTF7CIVHKAO0NMET14Q" localSheetId="14" hidden="1">#REF!</definedName>
    <definedName name="BExO6LLHCYTF7CIVHKAO0NMET14Q" localSheetId="6" hidden="1">#REF!</definedName>
    <definedName name="BExO6LLHCYTF7CIVHKAO0NMET14Q" localSheetId="7" hidden="1">#REF!</definedName>
    <definedName name="BExO6LLHCYTF7CIVHKAO0NMET14Q" localSheetId="8" hidden="1">#REF!</definedName>
    <definedName name="BExO6LLHCYTF7CIVHKAO0NMET14Q" localSheetId="9" hidden="1">#REF!</definedName>
    <definedName name="BExO6LLHCYTF7CIVHKAO0NMET14Q" localSheetId="10" hidden="1">#REF!</definedName>
    <definedName name="BExO6LLHCYTF7CIVHKAO0NMET14Q" localSheetId="11" hidden="1">#REF!</definedName>
    <definedName name="BExO6LLHCYTF7CIVHKAO0NMET14Q" localSheetId="12" hidden="1">#REF!</definedName>
    <definedName name="BExO6LLHCYTF7CIVHKAO0NMET14Q" localSheetId="13" hidden="1">#REF!</definedName>
    <definedName name="BExO6LLHCYTF7CIVHKAO0NMET14Q" localSheetId="17" hidden="1">#REF!</definedName>
    <definedName name="BExO6LLHCYTF7CIVHKAO0NMET14Q" localSheetId="16" hidden="1">#REF!</definedName>
    <definedName name="BExO6LLHCYTF7CIVHKAO0NMET14Q" hidden="1">#REF!</definedName>
    <definedName name="BExO6NOZIPWELHV0XX25APL9UNOP" localSheetId="19" hidden="1">#REF!</definedName>
    <definedName name="BExO6NOZIPWELHV0XX25APL9UNOP" localSheetId="27" hidden="1">#REF!</definedName>
    <definedName name="BExO6NOZIPWELHV0XX25APL9UNOP" localSheetId="18" hidden="1">#REF!</definedName>
    <definedName name="BExO6NOZIPWELHV0XX25APL9UNOP" localSheetId="30" hidden="1">#REF!</definedName>
    <definedName name="BExO6NOZIPWELHV0XX25APL9UNOP" localSheetId="4" hidden="1">#REF!</definedName>
    <definedName name="BExO6NOZIPWELHV0XX25APL9UNOP" localSheetId="14" hidden="1">#REF!</definedName>
    <definedName name="BExO6NOZIPWELHV0XX25APL9UNOP" localSheetId="6" hidden="1">#REF!</definedName>
    <definedName name="BExO6NOZIPWELHV0XX25APL9UNOP" localSheetId="7" hidden="1">#REF!</definedName>
    <definedName name="BExO6NOZIPWELHV0XX25APL9UNOP" localSheetId="8" hidden="1">#REF!</definedName>
    <definedName name="BExO6NOZIPWELHV0XX25APL9UNOP" localSheetId="9" hidden="1">#REF!</definedName>
    <definedName name="BExO6NOZIPWELHV0XX25APL9UNOP" localSheetId="10" hidden="1">#REF!</definedName>
    <definedName name="BExO6NOZIPWELHV0XX25APL9UNOP" localSheetId="11" hidden="1">#REF!</definedName>
    <definedName name="BExO6NOZIPWELHV0XX25APL9UNOP" localSheetId="12" hidden="1">#REF!</definedName>
    <definedName name="BExO6NOZIPWELHV0XX25APL9UNOP" localSheetId="13" hidden="1">#REF!</definedName>
    <definedName name="BExO6NOZIPWELHV0XX25APL9UNOP" localSheetId="17" hidden="1">#REF!</definedName>
    <definedName name="BExO6NOZIPWELHV0XX25APL9UNOP" localSheetId="16" hidden="1">#REF!</definedName>
    <definedName name="BExO6NOZIPWELHV0XX25APL9UNOP" hidden="1">#REF!</definedName>
    <definedName name="BExO71MMHEBC11LG4HXDEQNHOII2" localSheetId="19" hidden="1">#REF!</definedName>
    <definedName name="BExO71MMHEBC11LG4HXDEQNHOII2" localSheetId="27" hidden="1">#REF!</definedName>
    <definedName name="BExO71MMHEBC11LG4HXDEQNHOII2" localSheetId="18" hidden="1">#REF!</definedName>
    <definedName name="BExO71MMHEBC11LG4HXDEQNHOII2" localSheetId="30" hidden="1">#REF!</definedName>
    <definedName name="BExO71MMHEBC11LG4HXDEQNHOII2" localSheetId="4" hidden="1">#REF!</definedName>
    <definedName name="BExO71MMHEBC11LG4HXDEQNHOII2" localSheetId="14" hidden="1">#REF!</definedName>
    <definedName name="BExO71MMHEBC11LG4HXDEQNHOII2" localSheetId="6" hidden="1">#REF!</definedName>
    <definedName name="BExO71MMHEBC11LG4HXDEQNHOII2" localSheetId="7" hidden="1">#REF!</definedName>
    <definedName name="BExO71MMHEBC11LG4HXDEQNHOII2" localSheetId="8" hidden="1">#REF!</definedName>
    <definedName name="BExO71MMHEBC11LG4HXDEQNHOII2" localSheetId="9" hidden="1">#REF!</definedName>
    <definedName name="BExO71MMHEBC11LG4HXDEQNHOII2" localSheetId="10" hidden="1">#REF!</definedName>
    <definedName name="BExO71MMHEBC11LG4HXDEQNHOII2" localSheetId="11" hidden="1">#REF!</definedName>
    <definedName name="BExO71MMHEBC11LG4HXDEQNHOII2" localSheetId="12" hidden="1">#REF!</definedName>
    <definedName name="BExO71MMHEBC11LG4HXDEQNHOII2" localSheetId="13" hidden="1">#REF!</definedName>
    <definedName name="BExO71MMHEBC11LG4HXDEQNHOII2" localSheetId="17" hidden="1">#REF!</definedName>
    <definedName name="BExO71MMHEBC11LG4HXDEQNHOII2" localSheetId="16" hidden="1">#REF!</definedName>
    <definedName name="BExO71MMHEBC11LG4HXDEQNHOII2" hidden="1">#REF!</definedName>
    <definedName name="BExO71S28H4XYOYYLAXOO93QV4TF" localSheetId="19" hidden="1">#REF!</definedName>
    <definedName name="BExO71S28H4XYOYYLAXOO93QV4TF" localSheetId="27" hidden="1">#REF!</definedName>
    <definedName name="BExO71S28H4XYOYYLAXOO93QV4TF" localSheetId="18" hidden="1">#REF!</definedName>
    <definedName name="BExO71S28H4XYOYYLAXOO93QV4TF" localSheetId="30" hidden="1">#REF!</definedName>
    <definedName name="BExO71S28H4XYOYYLAXOO93QV4TF" localSheetId="4" hidden="1">#REF!</definedName>
    <definedName name="BExO71S28H4XYOYYLAXOO93QV4TF" localSheetId="14" hidden="1">#REF!</definedName>
    <definedName name="BExO71S28H4XYOYYLAXOO93QV4TF" localSheetId="6" hidden="1">#REF!</definedName>
    <definedName name="BExO71S28H4XYOYYLAXOO93QV4TF" localSheetId="7" hidden="1">#REF!</definedName>
    <definedName name="BExO71S28H4XYOYYLAXOO93QV4TF" localSheetId="8" hidden="1">#REF!</definedName>
    <definedName name="BExO71S28H4XYOYYLAXOO93QV4TF" localSheetId="9" hidden="1">#REF!</definedName>
    <definedName name="BExO71S28H4XYOYYLAXOO93QV4TF" localSheetId="10" hidden="1">#REF!</definedName>
    <definedName name="BExO71S28H4XYOYYLAXOO93QV4TF" localSheetId="11" hidden="1">#REF!</definedName>
    <definedName name="BExO71S28H4XYOYYLAXOO93QV4TF" localSheetId="12" hidden="1">#REF!</definedName>
    <definedName name="BExO71S28H4XYOYYLAXOO93QV4TF" localSheetId="13" hidden="1">#REF!</definedName>
    <definedName name="BExO71S28H4XYOYYLAXOO93QV4TF" localSheetId="17" hidden="1">#REF!</definedName>
    <definedName name="BExO71S28H4XYOYYLAXOO93QV4TF" localSheetId="16" hidden="1">#REF!</definedName>
    <definedName name="BExO71S28H4XYOYYLAXOO93QV4TF" hidden="1">#REF!</definedName>
    <definedName name="BExO7BIP1737MIY7S6K4XYMTIO95" localSheetId="19" hidden="1">#REF!</definedName>
    <definedName name="BExO7BIP1737MIY7S6K4XYMTIO95" localSheetId="27" hidden="1">#REF!</definedName>
    <definedName name="BExO7BIP1737MIY7S6K4XYMTIO95" localSheetId="18" hidden="1">#REF!</definedName>
    <definedName name="BExO7BIP1737MIY7S6K4XYMTIO95" localSheetId="30" hidden="1">#REF!</definedName>
    <definedName name="BExO7BIP1737MIY7S6K4XYMTIO95" localSheetId="4" hidden="1">#REF!</definedName>
    <definedName name="BExO7BIP1737MIY7S6K4XYMTIO95" localSheetId="14" hidden="1">#REF!</definedName>
    <definedName name="BExO7BIP1737MIY7S6K4XYMTIO95" localSheetId="6" hidden="1">#REF!</definedName>
    <definedName name="BExO7BIP1737MIY7S6K4XYMTIO95" localSheetId="7" hidden="1">#REF!</definedName>
    <definedName name="BExO7BIP1737MIY7S6K4XYMTIO95" localSheetId="8" hidden="1">#REF!</definedName>
    <definedName name="BExO7BIP1737MIY7S6K4XYMTIO95" localSheetId="9" hidden="1">#REF!</definedName>
    <definedName name="BExO7BIP1737MIY7S6K4XYMTIO95" localSheetId="10" hidden="1">#REF!</definedName>
    <definedName name="BExO7BIP1737MIY7S6K4XYMTIO95" localSheetId="11" hidden="1">#REF!</definedName>
    <definedName name="BExO7BIP1737MIY7S6K4XYMTIO95" localSheetId="12" hidden="1">#REF!</definedName>
    <definedName name="BExO7BIP1737MIY7S6K4XYMTIO95" localSheetId="13" hidden="1">#REF!</definedName>
    <definedName name="BExO7BIP1737MIY7S6K4XYMTIO95" localSheetId="17" hidden="1">#REF!</definedName>
    <definedName name="BExO7BIP1737MIY7S6K4XYMTIO95" localSheetId="16" hidden="1">#REF!</definedName>
    <definedName name="BExO7BIP1737MIY7S6K4XYMTIO95" hidden="1">#REF!</definedName>
    <definedName name="BExO7OUQS3XTUQ2LDKGQ8AAQ3OJJ" localSheetId="19" hidden="1">#REF!</definedName>
    <definedName name="BExO7OUQS3XTUQ2LDKGQ8AAQ3OJJ" localSheetId="27" hidden="1">#REF!</definedName>
    <definedName name="BExO7OUQS3XTUQ2LDKGQ8AAQ3OJJ" localSheetId="18" hidden="1">#REF!</definedName>
    <definedName name="BExO7OUQS3XTUQ2LDKGQ8AAQ3OJJ" localSheetId="30" hidden="1">#REF!</definedName>
    <definedName name="BExO7OUQS3XTUQ2LDKGQ8AAQ3OJJ" localSheetId="4" hidden="1">#REF!</definedName>
    <definedName name="BExO7OUQS3XTUQ2LDKGQ8AAQ3OJJ" localSheetId="14" hidden="1">#REF!</definedName>
    <definedName name="BExO7OUQS3XTUQ2LDKGQ8AAQ3OJJ" localSheetId="6" hidden="1">#REF!</definedName>
    <definedName name="BExO7OUQS3XTUQ2LDKGQ8AAQ3OJJ" localSheetId="7" hidden="1">#REF!</definedName>
    <definedName name="BExO7OUQS3XTUQ2LDKGQ8AAQ3OJJ" localSheetId="8" hidden="1">#REF!</definedName>
    <definedName name="BExO7OUQS3XTUQ2LDKGQ8AAQ3OJJ" localSheetId="9" hidden="1">#REF!</definedName>
    <definedName name="BExO7OUQS3XTUQ2LDKGQ8AAQ3OJJ" localSheetId="10" hidden="1">#REF!</definedName>
    <definedName name="BExO7OUQS3XTUQ2LDKGQ8AAQ3OJJ" localSheetId="11" hidden="1">#REF!</definedName>
    <definedName name="BExO7OUQS3XTUQ2LDKGQ8AAQ3OJJ" localSheetId="12" hidden="1">#REF!</definedName>
    <definedName name="BExO7OUQS3XTUQ2LDKGQ8AAQ3OJJ" localSheetId="13" hidden="1">#REF!</definedName>
    <definedName name="BExO7OUQS3XTUQ2LDKGQ8AAQ3OJJ" localSheetId="17" hidden="1">#REF!</definedName>
    <definedName name="BExO7OUQS3XTUQ2LDKGQ8AAQ3OJJ" localSheetId="16" hidden="1">#REF!</definedName>
    <definedName name="BExO7OUQS3XTUQ2LDKGQ8AAQ3OJJ" hidden="1">#REF!</definedName>
    <definedName name="BExO85HMYXZJ7SONWBKKIAXMCI3C" localSheetId="19" hidden="1">#REF!</definedName>
    <definedName name="BExO85HMYXZJ7SONWBKKIAXMCI3C" localSheetId="27" hidden="1">#REF!</definedName>
    <definedName name="BExO85HMYXZJ7SONWBKKIAXMCI3C" localSheetId="18" hidden="1">#REF!</definedName>
    <definedName name="BExO85HMYXZJ7SONWBKKIAXMCI3C" localSheetId="30" hidden="1">#REF!</definedName>
    <definedName name="BExO85HMYXZJ7SONWBKKIAXMCI3C" localSheetId="4" hidden="1">#REF!</definedName>
    <definedName name="BExO85HMYXZJ7SONWBKKIAXMCI3C" localSheetId="14" hidden="1">#REF!</definedName>
    <definedName name="BExO85HMYXZJ7SONWBKKIAXMCI3C" localSheetId="6" hidden="1">#REF!</definedName>
    <definedName name="BExO85HMYXZJ7SONWBKKIAXMCI3C" localSheetId="7" hidden="1">#REF!</definedName>
    <definedName name="BExO85HMYXZJ7SONWBKKIAXMCI3C" localSheetId="8" hidden="1">#REF!</definedName>
    <definedName name="BExO85HMYXZJ7SONWBKKIAXMCI3C" localSheetId="9" hidden="1">#REF!</definedName>
    <definedName name="BExO85HMYXZJ7SONWBKKIAXMCI3C" localSheetId="10" hidden="1">#REF!</definedName>
    <definedName name="BExO85HMYXZJ7SONWBKKIAXMCI3C" localSheetId="11" hidden="1">#REF!</definedName>
    <definedName name="BExO85HMYXZJ7SONWBKKIAXMCI3C" localSheetId="12" hidden="1">#REF!</definedName>
    <definedName name="BExO85HMYXZJ7SONWBKKIAXMCI3C" localSheetId="13" hidden="1">#REF!</definedName>
    <definedName name="BExO85HMYXZJ7SONWBKKIAXMCI3C" localSheetId="17" hidden="1">#REF!</definedName>
    <definedName name="BExO85HMYXZJ7SONWBKKIAXMCI3C" localSheetId="16" hidden="1">#REF!</definedName>
    <definedName name="BExO85HMYXZJ7SONWBKKIAXMCI3C" hidden="1">#REF!</definedName>
    <definedName name="BExO863922O4PBGQMUNEQKGN3K96" localSheetId="19" hidden="1">#REF!</definedName>
    <definedName name="BExO863922O4PBGQMUNEQKGN3K96" localSheetId="27" hidden="1">#REF!</definedName>
    <definedName name="BExO863922O4PBGQMUNEQKGN3K96" localSheetId="18" hidden="1">#REF!</definedName>
    <definedName name="BExO863922O4PBGQMUNEQKGN3K96" localSheetId="30" hidden="1">#REF!</definedName>
    <definedName name="BExO863922O4PBGQMUNEQKGN3K96" localSheetId="4" hidden="1">#REF!</definedName>
    <definedName name="BExO863922O4PBGQMUNEQKGN3K96" localSheetId="14" hidden="1">#REF!</definedName>
    <definedName name="BExO863922O4PBGQMUNEQKGN3K96" localSheetId="6" hidden="1">#REF!</definedName>
    <definedName name="BExO863922O4PBGQMUNEQKGN3K96" localSheetId="7" hidden="1">#REF!</definedName>
    <definedName name="BExO863922O4PBGQMUNEQKGN3K96" localSheetId="8" hidden="1">#REF!</definedName>
    <definedName name="BExO863922O4PBGQMUNEQKGN3K96" localSheetId="9" hidden="1">#REF!</definedName>
    <definedName name="BExO863922O4PBGQMUNEQKGN3K96" localSheetId="10" hidden="1">#REF!</definedName>
    <definedName name="BExO863922O4PBGQMUNEQKGN3K96" localSheetId="11" hidden="1">#REF!</definedName>
    <definedName name="BExO863922O4PBGQMUNEQKGN3K96" localSheetId="12" hidden="1">#REF!</definedName>
    <definedName name="BExO863922O4PBGQMUNEQKGN3K96" localSheetId="13" hidden="1">#REF!</definedName>
    <definedName name="BExO863922O4PBGQMUNEQKGN3K96" localSheetId="17" hidden="1">#REF!</definedName>
    <definedName name="BExO863922O4PBGQMUNEQKGN3K96" localSheetId="16" hidden="1">#REF!</definedName>
    <definedName name="BExO863922O4PBGQMUNEQKGN3K96" hidden="1">#REF!</definedName>
    <definedName name="BExO89ZIOXN0HOKHY24F7HDZ87UT" localSheetId="19" hidden="1">#REF!</definedName>
    <definedName name="BExO89ZIOXN0HOKHY24F7HDZ87UT" localSheetId="27" hidden="1">#REF!</definedName>
    <definedName name="BExO89ZIOXN0HOKHY24F7HDZ87UT" localSheetId="18" hidden="1">#REF!</definedName>
    <definedName name="BExO89ZIOXN0HOKHY24F7HDZ87UT" localSheetId="30" hidden="1">#REF!</definedName>
    <definedName name="BExO89ZIOXN0HOKHY24F7HDZ87UT" localSheetId="4" hidden="1">#REF!</definedName>
    <definedName name="BExO89ZIOXN0HOKHY24F7HDZ87UT" localSheetId="14" hidden="1">#REF!</definedName>
    <definedName name="BExO89ZIOXN0HOKHY24F7HDZ87UT" localSheetId="6" hidden="1">#REF!</definedName>
    <definedName name="BExO89ZIOXN0HOKHY24F7HDZ87UT" localSheetId="7" hidden="1">#REF!</definedName>
    <definedName name="BExO89ZIOXN0HOKHY24F7HDZ87UT" localSheetId="8" hidden="1">#REF!</definedName>
    <definedName name="BExO89ZIOXN0HOKHY24F7HDZ87UT" localSheetId="9" hidden="1">#REF!</definedName>
    <definedName name="BExO89ZIOXN0HOKHY24F7HDZ87UT" localSheetId="10" hidden="1">#REF!</definedName>
    <definedName name="BExO89ZIOXN0HOKHY24F7HDZ87UT" localSheetId="11" hidden="1">#REF!</definedName>
    <definedName name="BExO89ZIOXN0HOKHY24F7HDZ87UT" localSheetId="12" hidden="1">#REF!</definedName>
    <definedName name="BExO89ZIOXN0HOKHY24F7HDZ87UT" localSheetId="13" hidden="1">#REF!</definedName>
    <definedName name="BExO89ZIOXN0HOKHY24F7HDZ87UT" localSheetId="17" hidden="1">#REF!</definedName>
    <definedName name="BExO89ZIOXN0HOKHY24F7HDZ87UT" localSheetId="16" hidden="1">#REF!</definedName>
    <definedName name="BExO89ZIOXN0HOKHY24F7HDZ87UT" hidden="1">#REF!</definedName>
    <definedName name="BExO8A4SWOKD9WI5E6DITCL3LZZC" localSheetId="19" hidden="1">#REF!</definedName>
    <definedName name="BExO8A4SWOKD9WI5E6DITCL3LZZC" localSheetId="27" hidden="1">#REF!</definedName>
    <definedName name="BExO8A4SWOKD9WI5E6DITCL3LZZC" localSheetId="18" hidden="1">#REF!</definedName>
    <definedName name="BExO8A4SWOKD9WI5E6DITCL3LZZC" localSheetId="30" hidden="1">#REF!</definedName>
    <definedName name="BExO8A4SWOKD9WI5E6DITCL3LZZC" localSheetId="4" hidden="1">#REF!</definedName>
    <definedName name="BExO8A4SWOKD9WI5E6DITCL3LZZC" localSheetId="14" hidden="1">#REF!</definedName>
    <definedName name="BExO8A4SWOKD9WI5E6DITCL3LZZC" localSheetId="6" hidden="1">#REF!</definedName>
    <definedName name="BExO8A4SWOKD9WI5E6DITCL3LZZC" localSheetId="7" hidden="1">#REF!</definedName>
    <definedName name="BExO8A4SWOKD9WI5E6DITCL3LZZC" localSheetId="8" hidden="1">#REF!</definedName>
    <definedName name="BExO8A4SWOKD9WI5E6DITCL3LZZC" localSheetId="9" hidden="1">#REF!</definedName>
    <definedName name="BExO8A4SWOKD9WI5E6DITCL3LZZC" localSheetId="10" hidden="1">#REF!</definedName>
    <definedName name="BExO8A4SWOKD9WI5E6DITCL3LZZC" localSheetId="11" hidden="1">#REF!</definedName>
    <definedName name="BExO8A4SWOKD9WI5E6DITCL3LZZC" localSheetId="12" hidden="1">#REF!</definedName>
    <definedName name="BExO8A4SWOKD9WI5E6DITCL3LZZC" localSheetId="13" hidden="1">#REF!</definedName>
    <definedName name="BExO8A4SWOKD9WI5E6DITCL3LZZC" localSheetId="17" hidden="1">#REF!</definedName>
    <definedName name="BExO8A4SWOKD9WI5E6DITCL3LZZC" localSheetId="16" hidden="1">#REF!</definedName>
    <definedName name="BExO8A4SWOKD9WI5E6DITCL3LZZC" hidden="1">#REF!</definedName>
    <definedName name="BExO8CDTBCABLEUD6PE2UM2EZ6C4" localSheetId="19" hidden="1">#REF!</definedName>
    <definedName name="BExO8CDTBCABLEUD6PE2UM2EZ6C4" localSheetId="27" hidden="1">#REF!</definedName>
    <definedName name="BExO8CDTBCABLEUD6PE2UM2EZ6C4" localSheetId="18" hidden="1">#REF!</definedName>
    <definedName name="BExO8CDTBCABLEUD6PE2UM2EZ6C4" localSheetId="30" hidden="1">#REF!</definedName>
    <definedName name="BExO8CDTBCABLEUD6PE2UM2EZ6C4" localSheetId="4" hidden="1">#REF!</definedName>
    <definedName name="BExO8CDTBCABLEUD6PE2UM2EZ6C4" localSheetId="14" hidden="1">#REF!</definedName>
    <definedName name="BExO8CDTBCABLEUD6PE2UM2EZ6C4" localSheetId="6" hidden="1">#REF!</definedName>
    <definedName name="BExO8CDTBCABLEUD6PE2UM2EZ6C4" localSheetId="7" hidden="1">#REF!</definedName>
    <definedName name="BExO8CDTBCABLEUD6PE2UM2EZ6C4" localSheetId="8" hidden="1">#REF!</definedName>
    <definedName name="BExO8CDTBCABLEUD6PE2UM2EZ6C4" localSheetId="9" hidden="1">#REF!</definedName>
    <definedName name="BExO8CDTBCABLEUD6PE2UM2EZ6C4" localSheetId="10" hidden="1">#REF!</definedName>
    <definedName name="BExO8CDTBCABLEUD6PE2UM2EZ6C4" localSheetId="11" hidden="1">#REF!</definedName>
    <definedName name="BExO8CDTBCABLEUD6PE2UM2EZ6C4" localSheetId="12" hidden="1">#REF!</definedName>
    <definedName name="BExO8CDTBCABLEUD6PE2UM2EZ6C4" localSheetId="13" hidden="1">#REF!</definedName>
    <definedName name="BExO8CDTBCABLEUD6PE2UM2EZ6C4" localSheetId="17" hidden="1">#REF!</definedName>
    <definedName name="BExO8CDTBCABLEUD6PE2UM2EZ6C4" localSheetId="16" hidden="1">#REF!</definedName>
    <definedName name="BExO8CDTBCABLEUD6PE2UM2EZ6C4" hidden="1">#REF!</definedName>
    <definedName name="BExO8UTAGQWDBQZEEF4HUNMLQCVU" localSheetId="19" hidden="1">#REF!</definedName>
    <definedName name="BExO8UTAGQWDBQZEEF4HUNMLQCVU" localSheetId="27" hidden="1">#REF!</definedName>
    <definedName name="BExO8UTAGQWDBQZEEF4HUNMLQCVU" localSheetId="18" hidden="1">#REF!</definedName>
    <definedName name="BExO8UTAGQWDBQZEEF4HUNMLQCVU" localSheetId="30" hidden="1">#REF!</definedName>
    <definedName name="BExO8UTAGQWDBQZEEF4HUNMLQCVU" localSheetId="4" hidden="1">#REF!</definedName>
    <definedName name="BExO8UTAGQWDBQZEEF4HUNMLQCVU" localSheetId="14" hidden="1">#REF!</definedName>
    <definedName name="BExO8UTAGQWDBQZEEF4HUNMLQCVU" localSheetId="6" hidden="1">#REF!</definedName>
    <definedName name="BExO8UTAGQWDBQZEEF4HUNMLQCVU" localSheetId="7" hidden="1">#REF!</definedName>
    <definedName name="BExO8UTAGQWDBQZEEF4HUNMLQCVU" localSheetId="8" hidden="1">#REF!</definedName>
    <definedName name="BExO8UTAGQWDBQZEEF4HUNMLQCVU" localSheetId="9" hidden="1">#REF!</definedName>
    <definedName name="BExO8UTAGQWDBQZEEF4HUNMLQCVU" localSheetId="10" hidden="1">#REF!</definedName>
    <definedName name="BExO8UTAGQWDBQZEEF4HUNMLQCVU" localSheetId="11" hidden="1">#REF!</definedName>
    <definedName name="BExO8UTAGQWDBQZEEF4HUNMLQCVU" localSheetId="12" hidden="1">#REF!</definedName>
    <definedName name="BExO8UTAGQWDBQZEEF4HUNMLQCVU" localSheetId="13" hidden="1">#REF!</definedName>
    <definedName name="BExO8UTAGQWDBQZEEF4HUNMLQCVU" localSheetId="17" hidden="1">#REF!</definedName>
    <definedName name="BExO8UTAGQWDBQZEEF4HUNMLQCVU" localSheetId="16" hidden="1">#REF!</definedName>
    <definedName name="BExO8UTAGQWDBQZEEF4HUNMLQCVU" hidden="1">#REF!</definedName>
    <definedName name="BExO937E20IHMGQOZMECL3VZC7OX" localSheetId="19" hidden="1">#REF!</definedName>
    <definedName name="BExO937E20IHMGQOZMECL3VZC7OX" localSheetId="27" hidden="1">#REF!</definedName>
    <definedName name="BExO937E20IHMGQOZMECL3VZC7OX" localSheetId="18" hidden="1">#REF!</definedName>
    <definedName name="BExO937E20IHMGQOZMECL3VZC7OX" localSheetId="30" hidden="1">#REF!</definedName>
    <definedName name="BExO937E20IHMGQOZMECL3VZC7OX" localSheetId="4" hidden="1">#REF!</definedName>
    <definedName name="BExO937E20IHMGQOZMECL3VZC7OX" localSheetId="14" hidden="1">#REF!</definedName>
    <definedName name="BExO937E20IHMGQOZMECL3VZC7OX" localSheetId="6" hidden="1">#REF!</definedName>
    <definedName name="BExO937E20IHMGQOZMECL3VZC7OX" localSheetId="7" hidden="1">#REF!</definedName>
    <definedName name="BExO937E20IHMGQOZMECL3VZC7OX" localSheetId="8" hidden="1">#REF!</definedName>
    <definedName name="BExO937E20IHMGQOZMECL3VZC7OX" localSheetId="9" hidden="1">#REF!</definedName>
    <definedName name="BExO937E20IHMGQOZMECL3VZC7OX" localSheetId="10" hidden="1">#REF!</definedName>
    <definedName name="BExO937E20IHMGQOZMECL3VZC7OX" localSheetId="11" hidden="1">#REF!</definedName>
    <definedName name="BExO937E20IHMGQOZMECL3VZC7OX" localSheetId="12" hidden="1">#REF!</definedName>
    <definedName name="BExO937E20IHMGQOZMECL3VZC7OX" localSheetId="13" hidden="1">#REF!</definedName>
    <definedName name="BExO937E20IHMGQOZMECL3VZC7OX" localSheetId="17" hidden="1">#REF!</definedName>
    <definedName name="BExO937E20IHMGQOZMECL3VZC7OX" localSheetId="16" hidden="1">#REF!</definedName>
    <definedName name="BExO937E20IHMGQOZMECL3VZC7OX" hidden="1">#REF!</definedName>
    <definedName name="BExO94UTJKQQ7TJTTJRTSR70YVJC" localSheetId="19" hidden="1">#REF!</definedName>
    <definedName name="BExO94UTJKQQ7TJTTJRTSR70YVJC" localSheetId="27" hidden="1">#REF!</definedName>
    <definedName name="BExO94UTJKQQ7TJTTJRTSR70YVJC" localSheetId="18" hidden="1">#REF!</definedName>
    <definedName name="BExO94UTJKQQ7TJTTJRTSR70YVJC" localSheetId="30" hidden="1">#REF!</definedName>
    <definedName name="BExO94UTJKQQ7TJTTJRTSR70YVJC" localSheetId="4" hidden="1">#REF!</definedName>
    <definedName name="BExO94UTJKQQ7TJTTJRTSR70YVJC" localSheetId="14" hidden="1">#REF!</definedName>
    <definedName name="BExO94UTJKQQ7TJTTJRTSR70YVJC" localSheetId="6" hidden="1">#REF!</definedName>
    <definedName name="BExO94UTJKQQ7TJTTJRTSR70YVJC" localSheetId="7" hidden="1">#REF!</definedName>
    <definedName name="BExO94UTJKQQ7TJTTJRTSR70YVJC" localSheetId="8" hidden="1">#REF!</definedName>
    <definedName name="BExO94UTJKQQ7TJTTJRTSR70YVJC" localSheetId="9" hidden="1">#REF!</definedName>
    <definedName name="BExO94UTJKQQ7TJTTJRTSR70YVJC" localSheetId="10" hidden="1">#REF!</definedName>
    <definedName name="BExO94UTJKQQ7TJTTJRTSR70YVJC" localSheetId="11" hidden="1">#REF!</definedName>
    <definedName name="BExO94UTJKQQ7TJTTJRTSR70YVJC" localSheetId="12" hidden="1">#REF!</definedName>
    <definedName name="BExO94UTJKQQ7TJTTJRTSR70YVJC" localSheetId="13" hidden="1">#REF!</definedName>
    <definedName name="BExO94UTJKQQ7TJTTJRTSR70YVJC" localSheetId="17" hidden="1">#REF!</definedName>
    <definedName name="BExO94UTJKQQ7TJTTJRTSR70YVJC" localSheetId="16" hidden="1">#REF!</definedName>
    <definedName name="BExO94UTJKQQ7TJTTJRTSR70YVJC" hidden="1">#REF!</definedName>
    <definedName name="BExO9EALFB2R8VULHML1AVRPHME0" localSheetId="19" hidden="1">#REF!</definedName>
    <definedName name="BExO9EALFB2R8VULHML1AVRPHME0" localSheetId="27" hidden="1">#REF!</definedName>
    <definedName name="BExO9EALFB2R8VULHML1AVRPHME0" localSheetId="18" hidden="1">#REF!</definedName>
    <definedName name="BExO9EALFB2R8VULHML1AVRPHME0" localSheetId="30" hidden="1">#REF!</definedName>
    <definedName name="BExO9EALFB2R8VULHML1AVRPHME0" localSheetId="4" hidden="1">#REF!</definedName>
    <definedName name="BExO9EALFB2R8VULHML1AVRPHME0" localSheetId="14" hidden="1">#REF!</definedName>
    <definedName name="BExO9EALFB2R8VULHML1AVRPHME0" localSheetId="6" hidden="1">#REF!</definedName>
    <definedName name="BExO9EALFB2R8VULHML1AVRPHME0" localSheetId="7" hidden="1">#REF!</definedName>
    <definedName name="BExO9EALFB2R8VULHML1AVRPHME0" localSheetId="8" hidden="1">#REF!</definedName>
    <definedName name="BExO9EALFB2R8VULHML1AVRPHME0" localSheetId="9" hidden="1">#REF!</definedName>
    <definedName name="BExO9EALFB2R8VULHML1AVRPHME0" localSheetId="10" hidden="1">#REF!</definedName>
    <definedName name="BExO9EALFB2R8VULHML1AVRPHME0" localSheetId="11" hidden="1">#REF!</definedName>
    <definedName name="BExO9EALFB2R8VULHML1AVRPHME0" localSheetId="12" hidden="1">#REF!</definedName>
    <definedName name="BExO9EALFB2R8VULHML1AVRPHME0" localSheetId="13" hidden="1">#REF!</definedName>
    <definedName name="BExO9EALFB2R8VULHML1AVRPHME0" localSheetId="17" hidden="1">#REF!</definedName>
    <definedName name="BExO9EALFB2R8VULHML1AVRPHME0" localSheetId="16" hidden="1">#REF!</definedName>
    <definedName name="BExO9EALFB2R8VULHML1AVRPHME0" hidden="1">#REF!</definedName>
    <definedName name="BExO9J3A438976RXIUX5U9SU5T55" localSheetId="19" hidden="1">#REF!</definedName>
    <definedName name="BExO9J3A438976RXIUX5U9SU5T55" localSheetId="27" hidden="1">#REF!</definedName>
    <definedName name="BExO9J3A438976RXIUX5U9SU5T55" localSheetId="18" hidden="1">#REF!</definedName>
    <definedName name="BExO9J3A438976RXIUX5U9SU5T55" localSheetId="30" hidden="1">#REF!</definedName>
    <definedName name="BExO9J3A438976RXIUX5U9SU5T55" localSheetId="4" hidden="1">#REF!</definedName>
    <definedName name="BExO9J3A438976RXIUX5U9SU5T55" localSheetId="14" hidden="1">#REF!</definedName>
    <definedName name="BExO9J3A438976RXIUX5U9SU5T55" localSheetId="6" hidden="1">#REF!</definedName>
    <definedName name="BExO9J3A438976RXIUX5U9SU5T55" localSheetId="7" hidden="1">#REF!</definedName>
    <definedName name="BExO9J3A438976RXIUX5U9SU5T55" localSheetId="8" hidden="1">#REF!</definedName>
    <definedName name="BExO9J3A438976RXIUX5U9SU5T55" localSheetId="9" hidden="1">#REF!</definedName>
    <definedName name="BExO9J3A438976RXIUX5U9SU5T55" localSheetId="10" hidden="1">#REF!</definedName>
    <definedName name="BExO9J3A438976RXIUX5U9SU5T55" localSheetId="11" hidden="1">#REF!</definedName>
    <definedName name="BExO9J3A438976RXIUX5U9SU5T55" localSheetId="12" hidden="1">#REF!</definedName>
    <definedName name="BExO9J3A438976RXIUX5U9SU5T55" localSheetId="13" hidden="1">#REF!</definedName>
    <definedName name="BExO9J3A438976RXIUX5U9SU5T55" localSheetId="17" hidden="1">#REF!</definedName>
    <definedName name="BExO9J3A438976RXIUX5U9SU5T55" localSheetId="16" hidden="1">#REF!</definedName>
    <definedName name="BExO9J3A438976RXIUX5U9SU5T55" hidden="1">#REF!</definedName>
    <definedName name="BExO9RS5RXFJ1911HL3CCK6M74EP" localSheetId="19" hidden="1">#REF!</definedName>
    <definedName name="BExO9RS5RXFJ1911HL3CCK6M74EP" localSheetId="27" hidden="1">#REF!</definedName>
    <definedName name="BExO9RS5RXFJ1911HL3CCK6M74EP" localSheetId="18" hidden="1">#REF!</definedName>
    <definedName name="BExO9RS5RXFJ1911HL3CCK6M74EP" localSheetId="30" hidden="1">#REF!</definedName>
    <definedName name="BExO9RS5RXFJ1911HL3CCK6M74EP" localSheetId="4" hidden="1">#REF!</definedName>
    <definedName name="BExO9RS5RXFJ1911HL3CCK6M74EP" localSheetId="14" hidden="1">#REF!</definedName>
    <definedName name="BExO9RS5RXFJ1911HL3CCK6M74EP" localSheetId="6" hidden="1">#REF!</definedName>
    <definedName name="BExO9RS5RXFJ1911HL3CCK6M74EP" localSheetId="7" hidden="1">#REF!</definedName>
    <definedName name="BExO9RS5RXFJ1911HL3CCK6M74EP" localSheetId="8" hidden="1">#REF!</definedName>
    <definedName name="BExO9RS5RXFJ1911HL3CCK6M74EP" localSheetId="9" hidden="1">#REF!</definedName>
    <definedName name="BExO9RS5RXFJ1911HL3CCK6M74EP" localSheetId="10" hidden="1">#REF!</definedName>
    <definedName name="BExO9RS5RXFJ1911HL3CCK6M74EP" localSheetId="11" hidden="1">#REF!</definedName>
    <definedName name="BExO9RS5RXFJ1911HL3CCK6M74EP" localSheetId="12" hidden="1">#REF!</definedName>
    <definedName name="BExO9RS5RXFJ1911HL3CCK6M74EP" localSheetId="13" hidden="1">#REF!</definedName>
    <definedName name="BExO9RS5RXFJ1911HL3CCK6M74EP" localSheetId="17" hidden="1">#REF!</definedName>
    <definedName name="BExO9RS5RXFJ1911HL3CCK6M74EP" localSheetId="16" hidden="1">#REF!</definedName>
    <definedName name="BExO9RS5RXFJ1911HL3CCK6M74EP" hidden="1">#REF!</definedName>
    <definedName name="BExO9SDRI1M6KMHXSG3AE5L0F2U3" localSheetId="19" hidden="1">#REF!</definedName>
    <definedName name="BExO9SDRI1M6KMHXSG3AE5L0F2U3" localSheetId="27" hidden="1">#REF!</definedName>
    <definedName name="BExO9SDRI1M6KMHXSG3AE5L0F2U3" localSheetId="18" hidden="1">#REF!</definedName>
    <definedName name="BExO9SDRI1M6KMHXSG3AE5L0F2U3" localSheetId="30" hidden="1">#REF!</definedName>
    <definedName name="BExO9SDRI1M6KMHXSG3AE5L0F2U3" localSheetId="4" hidden="1">#REF!</definedName>
    <definedName name="BExO9SDRI1M6KMHXSG3AE5L0F2U3" localSheetId="14" hidden="1">#REF!</definedName>
    <definedName name="BExO9SDRI1M6KMHXSG3AE5L0F2U3" localSheetId="6" hidden="1">#REF!</definedName>
    <definedName name="BExO9SDRI1M6KMHXSG3AE5L0F2U3" localSheetId="7" hidden="1">#REF!</definedName>
    <definedName name="BExO9SDRI1M6KMHXSG3AE5L0F2U3" localSheetId="8" hidden="1">#REF!</definedName>
    <definedName name="BExO9SDRI1M6KMHXSG3AE5L0F2U3" localSheetId="9" hidden="1">#REF!</definedName>
    <definedName name="BExO9SDRI1M6KMHXSG3AE5L0F2U3" localSheetId="10" hidden="1">#REF!</definedName>
    <definedName name="BExO9SDRI1M6KMHXSG3AE5L0F2U3" localSheetId="11" hidden="1">#REF!</definedName>
    <definedName name="BExO9SDRI1M6KMHXSG3AE5L0F2U3" localSheetId="12" hidden="1">#REF!</definedName>
    <definedName name="BExO9SDRI1M6KMHXSG3AE5L0F2U3" localSheetId="13" hidden="1">#REF!</definedName>
    <definedName name="BExO9SDRI1M6KMHXSG3AE5L0F2U3" localSheetId="17" hidden="1">#REF!</definedName>
    <definedName name="BExO9SDRI1M6KMHXSG3AE5L0F2U3" localSheetId="16" hidden="1">#REF!</definedName>
    <definedName name="BExO9SDRI1M6KMHXSG3AE5L0F2U3" hidden="1">#REF!</definedName>
    <definedName name="BExO9US253B9UNAYT7DWLMK2BO44" localSheetId="19" hidden="1">#REF!</definedName>
    <definedName name="BExO9US253B9UNAYT7DWLMK2BO44" localSheetId="27" hidden="1">#REF!</definedName>
    <definedName name="BExO9US253B9UNAYT7DWLMK2BO44" localSheetId="18" hidden="1">#REF!</definedName>
    <definedName name="BExO9US253B9UNAYT7DWLMK2BO44" localSheetId="30" hidden="1">#REF!</definedName>
    <definedName name="BExO9US253B9UNAYT7DWLMK2BO44" localSheetId="4" hidden="1">#REF!</definedName>
    <definedName name="BExO9US253B9UNAYT7DWLMK2BO44" localSheetId="14" hidden="1">#REF!</definedName>
    <definedName name="BExO9US253B9UNAYT7DWLMK2BO44" localSheetId="6" hidden="1">#REF!</definedName>
    <definedName name="BExO9US253B9UNAYT7DWLMK2BO44" localSheetId="7" hidden="1">#REF!</definedName>
    <definedName name="BExO9US253B9UNAYT7DWLMK2BO44" localSheetId="8" hidden="1">#REF!</definedName>
    <definedName name="BExO9US253B9UNAYT7DWLMK2BO44" localSheetId="9" hidden="1">#REF!</definedName>
    <definedName name="BExO9US253B9UNAYT7DWLMK2BO44" localSheetId="10" hidden="1">#REF!</definedName>
    <definedName name="BExO9US253B9UNAYT7DWLMK2BO44" localSheetId="11" hidden="1">#REF!</definedName>
    <definedName name="BExO9US253B9UNAYT7DWLMK2BO44" localSheetId="12" hidden="1">#REF!</definedName>
    <definedName name="BExO9US253B9UNAYT7DWLMK2BO44" localSheetId="13" hidden="1">#REF!</definedName>
    <definedName name="BExO9US253B9UNAYT7DWLMK2BO44" localSheetId="17" hidden="1">#REF!</definedName>
    <definedName name="BExO9US253B9UNAYT7DWLMK2BO44" localSheetId="16" hidden="1">#REF!</definedName>
    <definedName name="BExO9US253B9UNAYT7DWLMK2BO44" hidden="1">#REF!</definedName>
    <definedName name="BExO9V2U2YXAY904GYYGU6TD8Y7M" localSheetId="19" hidden="1">#REF!</definedName>
    <definedName name="BExO9V2U2YXAY904GYYGU6TD8Y7M" localSheetId="27" hidden="1">#REF!</definedName>
    <definedName name="BExO9V2U2YXAY904GYYGU6TD8Y7M" localSheetId="18" hidden="1">#REF!</definedName>
    <definedName name="BExO9V2U2YXAY904GYYGU6TD8Y7M" localSheetId="30" hidden="1">#REF!</definedName>
    <definedName name="BExO9V2U2YXAY904GYYGU6TD8Y7M" localSheetId="4" hidden="1">#REF!</definedName>
    <definedName name="BExO9V2U2YXAY904GYYGU6TD8Y7M" localSheetId="14" hidden="1">#REF!</definedName>
    <definedName name="BExO9V2U2YXAY904GYYGU6TD8Y7M" localSheetId="6" hidden="1">#REF!</definedName>
    <definedName name="BExO9V2U2YXAY904GYYGU6TD8Y7M" localSheetId="7" hidden="1">#REF!</definedName>
    <definedName name="BExO9V2U2YXAY904GYYGU6TD8Y7M" localSheetId="8" hidden="1">#REF!</definedName>
    <definedName name="BExO9V2U2YXAY904GYYGU6TD8Y7M" localSheetId="9" hidden="1">#REF!</definedName>
    <definedName name="BExO9V2U2YXAY904GYYGU6TD8Y7M" localSheetId="10" hidden="1">#REF!</definedName>
    <definedName name="BExO9V2U2YXAY904GYYGU6TD8Y7M" localSheetId="11" hidden="1">#REF!</definedName>
    <definedName name="BExO9V2U2YXAY904GYYGU6TD8Y7M" localSheetId="12" hidden="1">#REF!</definedName>
    <definedName name="BExO9V2U2YXAY904GYYGU6TD8Y7M" localSheetId="13" hidden="1">#REF!</definedName>
    <definedName name="BExO9V2U2YXAY904GYYGU6TD8Y7M" localSheetId="17" hidden="1">#REF!</definedName>
    <definedName name="BExO9V2U2YXAY904GYYGU6TD8Y7M" localSheetId="16" hidden="1">#REF!</definedName>
    <definedName name="BExO9V2U2YXAY904GYYGU6TD8Y7M" hidden="1">#REF!</definedName>
    <definedName name="BExOAAIG18X4V98C7122L5F65P5C" localSheetId="19" hidden="1">#REF!</definedName>
    <definedName name="BExOAAIG18X4V98C7122L5F65P5C" localSheetId="27" hidden="1">#REF!</definedName>
    <definedName name="BExOAAIG18X4V98C7122L5F65P5C" localSheetId="18" hidden="1">#REF!</definedName>
    <definedName name="BExOAAIG18X4V98C7122L5F65P5C" localSheetId="30" hidden="1">#REF!</definedName>
    <definedName name="BExOAAIG18X4V98C7122L5F65P5C" localSheetId="4" hidden="1">#REF!</definedName>
    <definedName name="BExOAAIG18X4V98C7122L5F65P5C" localSheetId="14" hidden="1">#REF!</definedName>
    <definedName name="BExOAAIG18X4V98C7122L5F65P5C" localSheetId="6" hidden="1">#REF!</definedName>
    <definedName name="BExOAAIG18X4V98C7122L5F65P5C" localSheetId="7" hidden="1">#REF!</definedName>
    <definedName name="BExOAAIG18X4V98C7122L5F65P5C" localSheetId="8" hidden="1">#REF!</definedName>
    <definedName name="BExOAAIG18X4V98C7122L5F65P5C" localSheetId="9" hidden="1">#REF!</definedName>
    <definedName name="BExOAAIG18X4V98C7122L5F65P5C" localSheetId="10" hidden="1">#REF!</definedName>
    <definedName name="BExOAAIG18X4V98C7122L5F65P5C" localSheetId="11" hidden="1">#REF!</definedName>
    <definedName name="BExOAAIG18X4V98C7122L5F65P5C" localSheetId="12" hidden="1">#REF!</definedName>
    <definedName name="BExOAAIG18X4V98C7122L5F65P5C" localSheetId="13" hidden="1">#REF!</definedName>
    <definedName name="BExOAAIG18X4V98C7122L5F65P5C" localSheetId="17" hidden="1">#REF!</definedName>
    <definedName name="BExOAAIG18X4V98C7122L5F65P5C" localSheetId="16" hidden="1">#REF!</definedName>
    <definedName name="BExOAAIG18X4V98C7122L5F65P5C" hidden="1">#REF!</definedName>
    <definedName name="BExOAQ3GKCT7YZW1EMVU3EILSZL2" localSheetId="19" hidden="1">#REF!</definedName>
    <definedName name="BExOAQ3GKCT7YZW1EMVU3EILSZL2" localSheetId="27" hidden="1">#REF!</definedName>
    <definedName name="BExOAQ3GKCT7YZW1EMVU3EILSZL2" localSheetId="18" hidden="1">#REF!</definedName>
    <definedName name="BExOAQ3GKCT7YZW1EMVU3EILSZL2" localSheetId="30" hidden="1">#REF!</definedName>
    <definedName name="BExOAQ3GKCT7YZW1EMVU3EILSZL2" localSheetId="4" hidden="1">#REF!</definedName>
    <definedName name="BExOAQ3GKCT7YZW1EMVU3EILSZL2" localSheetId="14" hidden="1">#REF!</definedName>
    <definedName name="BExOAQ3GKCT7YZW1EMVU3EILSZL2" localSheetId="6" hidden="1">#REF!</definedName>
    <definedName name="BExOAQ3GKCT7YZW1EMVU3EILSZL2" localSheetId="7" hidden="1">#REF!</definedName>
    <definedName name="BExOAQ3GKCT7YZW1EMVU3EILSZL2" localSheetId="8" hidden="1">#REF!</definedName>
    <definedName name="BExOAQ3GKCT7YZW1EMVU3EILSZL2" localSheetId="9" hidden="1">#REF!</definedName>
    <definedName name="BExOAQ3GKCT7YZW1EMVU3EILSZL2" localSheetId="10" hidden="1">#REF!</definedName>
    <definedName name="BExOAQ3GKCT7YZW1EMVU3EILSZL2" localSheetId="11" hidden="1">#REF!</definedName>
    <definedName name="BExOAQ3GKCT7YZW1EMVU3EILSZL2" localSheetId="12" hidden="1">#REF!</definedName>
    <definedName name="BExOAQ3GKCT7YZW1EMVU3EILSZL2" localSheetId="13" hidden="1">#REF!</definedName>
    <definedName name="BExOAQ3GKCT7YZW1EMVU3EILSZL2" localSheetId="17" hidden="1">#REF!</definedName>
    <definedName name="BExOAQ3GKCT7YZW1EMVU3EILSZL2" localSheetId="16" hidden="1">#REF!</definedName>
    <definedName name="BExOAQ3GKCT7YZW1EMVU3EILSZL2" hidden="1">#REF!</definedName>
    <definedName name="BExOATZQ6SF8DASYLBQ0Z6D2WPSC" localSheetId="19" hidden="1">#REF!</definedName>
    <definedName name="BExOATZQ6SF8DASYLBQ0Z6D2WPSC" localSheetId="27" hidden="1">#REF!</definedName>
    <definedName name="BExOATZQ6SF8DASYLBQ0Z6D2WPSC" localSheetId="18" hidden="1">#REF!</definedName>
    <definedName name="BExOATZQ6SF8DASYLBQ0Z6D2WPSC" localSheetId="30" hidden="1">#REF!</definedName>
    <definedName name="BExOATZQ6SF8DASYLBQ0Z6D2WPSC" localSheetId="4" hidden="1">#REF!</definedName>
    <definedName name="BExOATZQ6SF8DASYLBQ0Z6D2WPSC" localSheetId="14" hidden="1">#REF!</definedName>
    <definedName name="BExOATZQ6SF8DASYLBQ0Z6D2WPSC" localSheetId="6" hidden="1">#REF!</definedName>
    <definedName name="BExOATZQ6SF8DASYLBQ0Z6D2WPSC" localSheetId="7" hidden="1">#REF!</definedName>
    <definedName name="BExOATZQ6SF8DASYLBQ0Z6D2WPSC" localSheetId="8" hidden="1">#REF!</definedName>
    <definedName name="BExOATZQ6SF8DASYLBQ0Z6D2WPSC" localSheetId="9" hidden="1">#REF!</definedName>
    <definedName name="BExOATZQ6SF8DASYLBQ0Z6D2WPSC" localSheetId="10" hidden="1">#REF!</definedName>
    <definedName name="BExOATZQ6SF8DASYLBQ0Z6D2WPSC" localSheetId="11" hidden="1">#REF!</definedName>
    <definedName name="BExOATZQ6SF8DASYLBQ0Z6D2WPSC" localSheetId="12" hidden="1">#REF!</definedName>
    <definedName name="BExOATZQ6SF8DASYLBQ0Z6D2WPSC" localSheetId="13" hidden="1">#REF!</definedName>
    <definedName name="BExOATZQ6SF8DASYLBQ0Z6D2WPSC" localSheetId="17" hidden="1">#REF!</definedName>
    <definedName name="BExOATZQ6SF8DASYLBQ0Z6D2WPSC" localSheetId="16" hidden="1">#REF!</definedName>
    <definedName name="BExOATZQ6SF8DASYLBQ0Z6D2WPSC" hidden="1">#REF!</definedName>
    <definedName name="BExOB9KT2THGV4SPLDVFTFXS4B14" localSheetId="19" hidden="1">#REF!</definedName>
    <definedName name="BExOB9KT2THGV4SPLDVFTFXS4B14" localSheetId="27" hidden="1">#REF!</definedName>
    <definedName name="BExOB9KT2THGV4SPLDVFTFXS4B14" localSheetId="18" hidden="1">#REF!</definedName>
    <definedName name="BExOB9KT2THGV4SPLDVFTFXS4B14" localSheetId="30" hidden="1">#REF!</definedName>
    <definedName name="BExOB9KT2THGV4SPLDVFTFXS4B14" localSheetId="4" hidden="1">#REF!</definedName>
    <definedName name="BExOB9KT2THGV4SPLDVFTFXS4B14" localSheetId="14" hidden="1">#REF!</definedName>
    <definedName name="BExOB9KT2THGV4SPLDVFTFXS4B14" localSheetId="6" hidden="1">#REF!</definedName>
    <definedName name="BExOB9KT2THGV4SPLDVFTFXS4B14" localSheetId="7" hidden="1">#REF!</definedName>
    <definedName name="BExOB9KT2THGV4SPLDVFTFXS4B14" localSheetId="8" hidden="1">#REF!</definedName>
    <definedName name="BExOB9KT2THGV4SPLDVFTFXS4B14" localSheetId="9" hidden="1">#REF!</definedName>
    <definedName name="BExOB9KT2THGV4SPLDVFTFXS4B14" localSheetId="10" hidden="1">#REF!</definedName>
    <definedName name="BExOB9KT2THGV4SPLDVFTFXS4B14" localSheetId="11" hidden="1">#REF!</definedName>
    <definedName name="BExOB9KT2THGV4SPLDVFTFXS4B14" localSheetId="12" hidden="1">#REF!</definedName>
    <definedName name="BExOB9KT2THGV4SPLDVFTFXS4B14" localSheetId="13" hidden="1">#REF!</definedName>
    <definedName name="BExOB9KT2THGV4SPLDVFTFXS4B14" localSheetId="17" hidden="1">#REF!</definedName>
    <definedName name="BExOB9KT2THGV4SPLDVFTFXS4B14" localSheetId="16" hidden="1">#REF!</definedName>
    <definedName name="BExOB9KT2THGV4SPLDVFTFXS4B14" hidden="1">#REF!</definedName>
    <definedName name="BExOBEZ0IE2WBEYY3D3CMRI72N1K" localSheetId="19" hidden="1">#REF!</definedName>
    <definedName name="BExOBEZ0IE2WBEYY3D3CMRI72N1K" localSheetId="27" hidden="1">#REF!</definedName>
    <definedName name="BExOBEZ0IE2WBEYY3D3CMRI72N1K" localSheetId="18" hidden="1">#REF!</definedName>
    <definedName name="BExOBEZ0IE2WBEYY3D3CMRI72N1K" localSheetId="30" hidden="1">#REF!</definedName>
    <definedName name="BExOBEZ0IE2WBEYY3D3CMRI72N1K" localSheetId="4" hidden="1">#REF!</definedName>
    <definedName name="BExOBEZ0IE2WBEYY3D3CMRI72N1K" localSheetId="14" hidden="1">#REF!</definedName>
    <definedName name="BExOBEZ0IE2WBEYY3D3CMRI72N1K" localSheetId="6" hidden="1">#REF!</definedName>
    <definedName name="BExOBEZ0IE2WBEYY3D3CMRI72N1K" localSheetId="7" hidden="1">#REF!</definedName>
    <definedName name="BExOBEZ0IE2WBEYY3D3CMRI72N1K" localSheetId="8" hidden="1">#REF!</definedName>
    <definedName name="BExOBEZ0IE2WBEYY3D3CMRI72N1K" localSheetId="9" hidden="1">#REF!</definedName>
    <definedName name="BExOBEZ0IE2WBEYY3D3CMRI72N1K" localSheetId="10" hidden="1">#REF!</definedName>
    <definedName name="BExOBEZ0IE2WBEYY3D3CMRI72N1K" localSheetId="11" hidden="1">#REF!</definedName>
    <definedName name="BExOBEZ0IE2WBEYY3D3CMRI72N1K" localSheetId="12" hidden="1">#REF!</definedName>
    <definedName name="BExOBEZ0IE2WBEYY3D3CMRI72N1K" localSheetId="13" hidden="1">#REF!</definedName>
    <definedName name="BExOBEZ0IE2WBEYY3D3CMRI72N1K" localSheetId="17" hidden="1">#REF!</definedName>
    <definedName name="BExOBEZ0IE2WBEYY3D3CMRI72N1K" localSheetId="16" hidden="1">#REF!</definedName>
    <definedName name="BExOBEZ0IE2WBEYY3D3CMRI72N1K" hidden="1">#REF!</definedName>
    <definedName name="BExOBF9TFH4NSBTR7JD2Q1165NIU" localSheetId="19" hidden="1">#REF!</definedName>
    <definedName name="BExOBF9TFH4NSBTR7JD2Q1165NIU" localSheetId="27" hidden="1">#REF!</definedName>
    <definedName name="BExOBF9TFH4NSBTR7JD2Q1165NIU" localSheetId="18" hidden="1">#REF!</definedName>
    <definedName name="BExOBF9TFH4NSBTR7JD2Q1165NIU" localSheetId="30" hidden="1">#REF!</definedName>
    <definedName name="BExOBF9TFH4NSBTR7JD2Q1165NIU" localSheetId="4" hidden="1">#REF!</definedName>
    <definedName name="BExOBF9TFH4NSBTR7JD2Q1165NIU" localSheetId="14" hidden="1">#REF!</definedName>
    <definedName name="BExOBF9TFH4NSBTR7JD2Q1165NIU" localSheetId="6" hidden="1">#REF!</definedName>
    <definedName name="BExOBF9TFH4NSBTR7JD2Q1165NIU" localSheetId="7" hidden="1">#REF!</definedName>
    <definedName name="BExOBF9TFH4NSBTR7JD2Q1165NIU" localSheetId="8" hidden="1">#REF!</definedName>
    <definedName name="BExOBF9TFH4NSBTR7JD2Q1165NIU" localSheetId="9" hidden="1">#REF!</definedName>
    <definedName name="BExOBF9TFH4NSBTR7JD2Q1165NIU" localSheetId="10" hidden="1">#REF!</definedName>
    <definedName name="BExOBF9TFH4NSBTR7JD2Q1165NIU" localSheetId="11" hidden="1">#REF!</definedName>
    <definedName name="BExOBF9TFH4NSBTR7JD2Q1165NIU" localSheetId="12" hidden="1">#REF!</definedName>
    <definedName name="BExOBF9TFH4NSBTR7JD2Q1165NIU" localSheetId="13" hidden="1">#REF!</definedName>
    <definedName name="BExOBF9TFH4NSBTR7JD2Q1165NIU" localSheetId="17" hidden="1">#REF!</definedName>
    <definedName name="BExOBF9TFH4NSBTR7JD2Q1165NIU" localSheetId="16" hidden="1">#REF!</definedName>
    <definedName name="BExOBF9TFH4NSBTR7JD2Q1165NIU" hidden="1">#REF!</definedName>
    <definedName name="BExOBIPU8760ITY0C8N27XZ3KWEF" localSheetId="19" hidden="1">#REF!</definedName>
    <definedName name="BExOBIPU8760ITY0C8N27XZ3KWEF" localSheetId="27" hidden="1">#REF!</definedName>
    <definedName name="BExOBIPU8760ITY0C8N27XZ3KWEF" localSheetId="18" hidden="1">#REF!</definedName>
    <definedName name="BExOBIPU8760ITY0C8N27XZ3KWEF" localSheetId="30" hidden="1">#REF!</definedName>
    <definedName name="BExOBIPU8760ITY0C8N27XZ3KWEF" localSheetId="4" hidden="1">#REF!</definedName>
    <definedName name="BExOBIPU8760ITY0C8N27XZ3KWEF" localSheetId="14" hidden="1">#REF!</definedName>
    <definedName name="BExOBIPU8760ITY0C8N27XZ3KWEF" localSheetId="6" hidden="1">#REF!</definedName>
    <definedName name="BExOBIPU8760ITY0C8N27XZ3KWEF" localSheetId="7" hidden="1">#REF!</definedName>
    <definedName name="BExOBIPU8760ITY0C8N27XZ3KWEF" localSheetId="8" hidden="1">#REF!</definedName>
    <definedName name="BExOBIPU8760ITY0C8N27XZ3KWEF" localSheetId="9" hidden="1">#REF!</definedName>
    <definedName name="BExOBIPU8760ITY0C8N27XZ3KWEF" localSheetId="10" hidden="1">#REF!</definedName>
    <definedName name="BExOBIPU8760ITY0C8N27XZ3KWEF" localSheetId="11" hidden="1">#REF!</definedName>
    <definedName name="BExOBIPU8760ITY0C8N27XZ3KWEF" localSheetId="12" hidden="1">#REF!</definedName>
    <definedName name="BExOBIPU8760ITY0C8N27XZ3KWEF" localSheetId="13" hidden="1">#REF!</definedName>
    <definedName name="BExOBIPU8760ITY0C8N27XZ3KWEF" localSheetId="17" hidden="1">#REF!</definedName>
    <definedName name="BExOBIPU8760ITY0C8N27XZ3KWEF" localSheetId="16" hidden="1">#REF!</definedName>
    <definedName name="BExOBIPU8760ITY0C8N27XZ3KWEF" hidden="1">#REF!</definedName>
    <definedName name="BExOBM0I5L0MZ1G4H9MGMD87SBMZ" localSheetId="19" hidden="1">#REF!</definedName>
    <definedName name="BExOBM0I5L0MZ1G4H9MGMD87SBMZ" localSheetId="27" hidden="1">#REF!</definedName>
    <definedName name="BExOBM0I5L0MZ1G4H9MGMD87SBMZ" localSheetId="18" hidden="1">#REF!</definedName>
    <definedName name="BExOBM0I5L0MZ1G4H9MGMD87SBMZ" localSheetId="30" hidden="1">#REF!</definedName>
    <definedName name="BExOBM0I5L0MZ1G4H9MGMD87SBMZ" localSheetId="4" hidden="1">#REF!</definedName>
    <definedName name="BExOBM0I5L0MZ1G4H9MGMD87SBMZ" localSheetId="14" hidden="1">#REF!</definedName>
    <definedName name="BExOBM0I5L0MZ1G4H9MGMD87SBMZ" localSheetId="6" hidden="1">#REF!</definedName>
    <definedName name="BExOBM0I5L0MZ1G4H9MGMD87SBMZ" localSheetId="7" hidden="1">#REF!</definedName>
    <definedName name="BExOBM0I5L0MZ1G4H9MGMD87SBMZ" localSheetId="8" hidden="1">#REF!</definedName>
    <definedName name="BExOBM0I5L0MZ1G4H9MGMD87SBMZ" localSheetId="9" hidden="1">#REF!</definedName>
    <definedName name="BExOBM0I5L0MZ1G4H9MGMD87SBMZ" localSheetId="10" hidden="1">#REF!</definedName>
    <definedName name="BExOBM0I5L0MZ1G4H9MGMD87SBMZ" localSheetId="11" hidden="1">#REF!</definedName>
    <definedName name="BExOBM0I5L0MZ1G4H9MGMD87SBMZ" localSheetId="12" hidden="1">#REF!</definedName>
    <definedName name="BExOBM0I5L0MZ1G4H9MGMD87SBMZ" localSheetId="13" hidden="1">#REF!</definedName>
    <definedName name="BExOBM0I5L0MZ1G4H9MGMD87SBMZ" localSheetId="17" hidden="1">#REF!</definedName>
    <definedName name="BExOBM0I5L0MZ1G4H9MGMD87SBMZ" localSheetId="16" hidden="1">#REF!</definedName>
    <definedName name="BExOBM0I5L0MZ1G4H9MGMD87SBMZ" hidden="1">#REF!</definedName>
    <definedName name="BExOBOUXMP88KJY2BX2JLUJH5N0K" localSheetId="19" hidden="1">#REF!</definedName>
    <definedName name="BExOBOUXMP88KJY2BX2JLUJH5N0K" localSheetId="27" hidden="1">#REF!</definedName>
    <definedName name="BExOBOUXMP88KJY2BX2JLUJH5N0K" localSheetId="18" hidden="1">#REF!</definedName>
    <definedName name="BExOBOUXMP88KJY2BX2JLUJH5N0K" localSheetId="30" hidden="1">#REF!</definedName>
    <definedName name="BExOBOUXMP88KJY2BX2JLUJH5N0K" localSheetId="4" hidden="1">#REF!</definedName>
    <definedName name="BExOBOUXMP88KJY2BX2JLUJH5N0K" localSheetId="14" hidden="1">#REF!</definedName>
    <definedName name="BExOBOUXMP88KJY2BX2JLUJH5N0K" localSheetId="6" hidden="1">#REF!</definedName>
    <definedName name="BExOBOUXMP88KJY2BX2JLUJH5N0K" localSheetId="7" hidden="1">#REF!</definedName>
    <definedName name="BExOBOUXMP88KJY2BX2JLUJH5N0K" localSheetId="8" hidden="1">#REF!</definedName>
    <definedName name="BExOBOUXMP88KJY2BX2JLUJH5N0K" localSheetId="9" hidden="1">#REF!</definedName>
    <definedName name="BExOBOUXMP88KJY2BX2JLUJH5N0K" localSheetId="10" hidden="1">#REF!</definedName>
    <definedName name="BExOBOUXMP88KJY2BX2JLUJH5N0K" localSheetId="11" hidden="1">#REF!</definedName>
    <definedName name="BExOBOUXMP88KJY2BX2JLUJH5N0K" localSheetId="12" hidden="1">#REF!</definedName>
    <definedName name="BExOBOUXMP88KJY2BX2JLUJH5N0K" localSheetId="13" hidden="1">#REF!</definedName>
    <definedName name="BExOBOUXMP88KJY2BX2JLUJH5N0K" localSheetId="17" hidden="1">#REF!</definedName>
    <definedName name="BExOBOUXMP88KJY2BX2JLUJH5N0K" localSheetId="16" hidden="1">#REF!</definedName>
    <definedName name="BExOBOUXMP88KJY2BX2JLUJH5N0K" hidden="1">#REF!</definedName>
    <definedName name="BExOBP0FKQ4SVR59FB48UNLKCOR6" localSheetId="19" hidden="1">#REF!</definedName>
    <definedName name="BExOBP0FKQ4SVR59FB48UNLKCOR6" localSheetId="27" hidden="1">#REF!</definedName>
    <definedName name="BExOBP0FKQ4SVR59FB48UNLKCOR6" localSheetId="18" hidden="1">#REF!</definedName>
    <definedName name="BExOBP0FKQ4SVR59FB48UNLKCOR6" localSheetId="30" hidden="1">#REF!</definedName>
    <definedName name="BExOBP0FKQ4SVR59FB48UNLKCOR6" localSheetId="4" hidden="1">#REF!</definedName>
    <definedName name="BExOBP0FKQ4SVR59FB48UNLKCOR6" localSheetId="14" hidden="1">#REF!</definedName>
    <definedName name="BExOBP0FKQ4SVR59FB48UNLKCOR6" localSheetId="6" hidden="1">#REF!</definedName>
    <definedName name="BExOBP0FKQ4SVR59FB48UNLKCOR6" localSheetId="7" hidden="1">#REF!</definedName>
    <definedName name="BExOBP0FKQ4SVR59FB48UNLKCOR6" localSheetId="8" hidden="1">#REF!</definedName>
    <definedName name="BExOBP0FKQ4SVR59FB48UNLKCOR6" localSheetId="9" hidden="1">#REF!</definedName>
    <definedName name="BExOBP0FKQ4SVR59FB48UNLKCOR6" localSheetId="10" hidden="1">#REF!</definedName>
    <definedName name="BExOBP0FKQ4SVR59FB48UNLKCOR6" localSheetId="11" hidden="1">#REF!</definedName>
    <definedName name="BExOBP0FKQ4SVR59FB48UNLKCOR6" localSheetId="12" hidden="1">#REF!</definedName>
    <definedName name="BExOBP0FKQ4SVR59FB48UNLKCOR6" localSheetId="13" hidden="1">#REF!</definedName>
    <definedName name="BExOBP0FKQ4SVR59FB48UNLKCOR6" localSheetId="17" hidden="1">#REF!</definedName>
    <definedName name="BExOBP0FKQ4SVR59FB48UNLKCOR6" localSheetId="16" hidden="1">#REF!</definedName>
    <definedName name="BExOBP0FKQ4SVR59FB48UNLKCOR6" hidden="1">#REF!</definedName>
    <definedName name="BExOBTNR0XX9V82O76VVWUQABHT8" localSheetId="19" hidden="1">#REF!</definedName>
    <definedName name="BExOBTNR0XX9V82O76VVWUQABHT8" localSheetId="27" hidden="1">#REF!</definedName>
    <definedName name="BExOBTNR0XX9V82O76VVWUQABHT8" localSheetId="18" hidden="1">#REF!</definedName>
    <definedName name="BExOBTNR0XX9V82O76VVWUQABHT8" localSheetId="30" hidden="1">#REF!</definedName>
    <definedName name="BExOBTNR0XX9V82O76VVWUQABHT8" localSheetId="4" hidden="1">#REF!</definedName>
    <definedName name="BExOBTNR0XX9V82O76VVWUQABHT8" localSheetId="14" hidden="1">#REF!</definedName>
    <definedName name="BExOBTNR0XX9V82O76VVWUQABHT8" localSheetId="6" hidden="1">#REF!</definedName>
    <definedName name="BExOBTNR0XX9V82O76VVWUQABHT8" localSheetId="7" hidden="1">#REF!</definedName>
    <definedName name="BExOBTNR0XX9V82O76VVWUQABHT8" localSheetId="8" hidden="1">#REF!</definedName>
    <definedName name="BExOBTNR0XX9V82O76VVWUQABHT8" localSheetId="9" hidden="1">#REF!</definedName>
    <definedName name="BExOBTNR0XX9V82O76VVWUQABHT8" localSheetId="10" hidden="1">#REF!</definedName>
    <definedName name="BExOBTNR0XX9V82O76VVWUQABHT8" localSheetId="11" hidden="1">#REF!</definedName>
    <definedName name="BExOBTNR0XX9V82O76VVWUQABHT8" localSheetId="12" hidden="1">#REF!</definedName>
    <definedName name="BExOBTNR0XX9V82O76VVWUQABHT8" localSheetId="13" hidden="1">#REF!</definedName>
    <definedName name="BExOBTNR0XX9V82O76VVWUQABHT8" localSheetId="17" hidden="1">#REF!</definedName>
    <definedName name="BExOBTNR0XX9V82O76VVWUQABHT8" localSheetId="16" hidden="1">#REF!</definedName>
    <definedName name="BExOBTNR0XX9V82O76VVWUQABHT8" hidden="1">#REF!</definedName>
    <definedName name="BExOBYAVUCQ0IGM0Y6A75QHP0Q1A" localSheetId="19" hidden="1">#REF!</definedName>
    <definedName name="BExOBYAVUCQ0IGM0Y6A75QHP0Q1A" localSheetId="27" hidden="1">#REF!</definedName>
    <definedName name="BExOBYAVUCQ0IGM0Y6A75QHP0Q1A" localSheetId="18" hidden="1">#REF!</definedName>
    <definedName name="BExOBYAVUCQ0IGM0Y6A75QHP0Q1A" localSheetId="30" hidden="1">#REF!</definedName>
    <definedName name="BExOBYAVUCQ0IGM0Y6A75QHP0Q1A" localSheetId="4" hidden="1">#REF!</definedName>
    <definedName name="BExOBYAVUCQ0IGM0Y6A75QHP0Q1A" localSheetId="14" hidden="1">#REF!</definedName>
    <definedName name="BExOBYAVUCQ0IGM0Y6A75QHP0Q1A" localSheetId="6" hidden="1">#REF!</definedName>
    <definedName name="BExOBYAVUCQ0IGM0Y6A75QHP0Q1A" localSheetId="7" hidden="1">#REF!</definedName>
    <definedName name="BExOBYAVUCQ0IGM0Y6A75QHP0Q1A" localSheetId="8" hidden="1">#REF!</definedName>
    <definedName name="BExOBYAVUCQ0IGM0Y6A75QHP0Q1A" localSheetId="9" hidden="1">#REF!</definedName>
    <definedName name="BExOBYAVUCQ0IGM0Y6A75QHP0Q1A" localSheetId="10" hidden="1">#REF!</definedName>
    <definedName name="BExOBYAVUCQ0IGM0Y6A75QHP0Q1A" localSheetId="11" hidden="1">#REF!</definedName>
    <definedName name="BExOBYAVUCQ0IGM0Y6A75QHP0Q1A" localSheetId="12" hidden="1">#REF!</definedName>
    <definedName name="BExOBYAVUCQ0IGM0Y6A75QHP0Q1A" localSheetId="13" hidden="1">#REF!</definedName>
    <definedName name="BExOBYAVUCQ0IGM0Y6A75QHP0Q1A" localSheetId="17" hidden="1">#REF!</definedName>
    <definedName name="BExOBYAVUCQ0IGM0Y6A75QHP0Q1A" localSheetId="16" hidden="1">#REF!</definedName>
    <definedName name="BExOBYAVUCQ0IGM0Y6A75QHP0Q1A" hidden="1">#REF!</definedName>
    <definedName name="BExOC3UEHB1CZNINSQHZANWJYKR8" localSheetId="19" hidden="1">#REF!</definedName>
    <definedName name="BExOC3UEHB1CZNINSQHZANWJYKR8" localSheetId="27" hidden="1">#REF!</definedName>
    <definedName name="BExOC3UEHB1CZNINSQHZANWJYKR8" localSheetId="18" hidden="1">#REF!</definedName>
    <definedName name="BExOC3UEHB1CZNINSQHZANWJYKR8" localSheetId="30" hidden="1">#REF!</definedName>
    <definedName name="BExOC3UEHB1CZNINSQHZANWJYKR8" localSheetId="4" hidden="1">#REF!</definedName>
    <definedName name="BExOC3UEHB1CZNINSQHZANWJYKR8" localSheetId="14" hidden="1">#REF!</definedName>
    <definedName name="BExOC3UEHB1CZNINSQHZANWJYKR8" localSheetId="6" hidden="1">#REF!</definedName>
    <definedName name="BExOC3UEHB1CZNINSQHZANWJYKR8" localSheetId="7" hidden="1">#REF!</definedName>
    <definedName name="BExOC3UEHB1CZNINSQHZANWJYKR8" localSheetId="8" hidden="1">#REF!</definedName>
    <definedName name="BExOC3UEHB1CZNINSQHZANWJYKR8" localSheetId="9" hidden="1">#REF!</definedName>
    <definedName name="BExOC3UEHB1CZNINSQHZANWJYKR8" localSheetId="10" hidden="1">#REF!</definedName>
    <definedName name="BExOC3UEHB1CZNINSQHZANWJYKR8" localSheetId="11" hidden="1">#REF!</definedName>
    <definedName name="BExOC3UEHB1CZNINSQHZANWJYKR8" localSheetId="12" hidden="1">#REF!</definedName>
    <definedName name="BExOC3UEHB1CZNINSQHZANWJYKR8" localSheetId="13" hidden="1">#REF!</definedName>
    <definedName name="BExOC3UEHB1CZNINSQHZANWJYKR8" localSheetId="17" hidden="1">#REF!</definedName>
    <definedName name="BExOC3UEHB1CZNINSQHZANWJYKR8" localSheetId="16" hidden="1">#REF!</definedName>
    <definedName name="BExOC3UEHB1CZNINSQHZANWJYKR8" hidden="1">#REF!</definedName>
    <definedName name="BExOCBSF3XGO9YJ23LX2H78VOUR7" localSheetId="19" hidden="1">#REF!</definedName>
    <definedName name="BExOCBSF3XGO9YJ23LX2H78VOUR7" localSheetId="27" hidden="1">#REF!</definedName>
    <definedName name="BExOCBSF3XGO9YJ23LX2H78VOUR7" localSheetId="18" hidden="1">#REF!</definedName>
    <definedName name="BExOCBSF3XGO9YJ23LX2H78VOUR7" localSheetId="30" hidden="1">#REF!</definedName>
    <definedName name="BExOCBSF3XGO9YJ23LX2H78VOUR7" localSheetId="4" hidden="1">#REF!</definedName>
    <definedName name="BExOCBSF3XGO9YJ23LX2H78VOUR7" localSheetId="14" hidden="1">#REF!</definedName>
    <definedName name="BExOCBSF3XGO9YJ23LX2H78VOUR7" localSheetId="6" hidden="1">#REF!</definedName>
    <definedName name="BExOCBSF3XGO9YJ23LX2H78VOUR7" localSheetId="7" hidden="1">#REF!</definedName>
    <definedName name="BExOCBSF3XGO9YJ23LX2H78VOUR7" localSheetId="8" hidden="1">#REF!</definedName>
    <definedName name="BExOCBSF3XGO9YJ23LX2H78VOUR7" localSheetId="9" hidden="1">#REF!</definedName>
    <definedName name="BExOCBSF3XGO9YJ23LX2H78VOUR7" localSheetId="10" hidden="1">#REF!</definedName>
    <definedName name="BExOCBSF3XGO9YJ23LX2H78VOUR7" localSheetId="11" hidden="1">#REF!</definedName>
    <definedName name="BExOCBSF3XGO9YJ23LX2H78VOUR7" localSheetId="12" hidden="1">#REF!</definedName>
    <definedName name="BExOCBSF3XGO9YJ23LX2H78VOUR7" localSheetId="13" hidden="1">#REF!</definedName>
    <definedName name="BExOCBSF3XGO9YJ23LX2H78VOUR7" localSheetId="17" hidden="1">#REF!</definedName>
    <definedName name="BExOCBSF3XGO9YJ23LX2H78VOUR7" localSheetId="16" hidden="1">#REF!</definedName>
    <definedName name="BExOCBSF3XGO9YJ23LX2H78VOUR7" hidden="1">#REF!</definedName>
    <definedName name="BExOCEHJCLIUR23CB4TC9OEFJGFX" localSheetId="19" hidden="1">#REF!</definedName>
    <definedName name="BExOCEHJCLIUR23CB4TC9OEFJGFX" localSheetId="27" hidden="1">#REF!</definedName>
    <definedName name="BExOCEHJCLIUR23CB4TC9OEFJGFX" localSheetId="18" hidden="1">#REF!</definedName>
    <definedName name="BExOCEHJCLIUR23CB4TC9OEFJGFX" localSheetId="30" hidden="1">#REF!</definedName>
    <definedName name="BExOCEHJCLIUR23CB4TC9OEFJGFX" localSheetId="4" hidden="1">#REF!</definedName>
    <definedName name="BExOCEHJCLIUR23CB4TC9OEFJGFX" localSheetId="14" hidden="1">#REF!</definedName>
    <definedName name="BExOCEHJCLIUR23CB4TC9OEFJGFX" localSheetId="6" hidden="1">#REF!</definedName>
    <definedName name="BExOCEHJCLIUR23CB4TC9OEFJGFX" localSheetId="7" hidden="1">#REF!</definedName>
    <definedName name="BExOCEHJCLIUR23CB4TC9OEFJGFX" localSheetId="8" hidden="1">#REF!</definedName>
    <definedName name="BExOCEHJCLIUR23CB4TC9OEFJGFX" localSheetId="9" hidden="1">#REF!</definedName>
    <definedName name="BExOCEHJCLIUR23CB4TC9OEFJGFX" localSheetId="10" hidden="1">#REF!</definedName>
    <definedName name="BExOCEHJCLIUR23CB4TC9OEFJGFX" localSheetId="11" hidden="1">#REF!</definedName>
    <definedName name="BExOCEHJCLIUR23CB4TC9OEFJGFX" localSheetId="12" hidden="1">#REF!</definedName>
    <definedName name="BExOCEHJCLIUR23CB4TC9OEFJGFX" localSheetId="13" hidden="1">#REF!</definedName>
    <definedName name="BExOCEHJCLIUR23CB4TC9OEFJGFX" localSheetId="17" hidden="1">#REF!</definedName>
    <definedName name="BExOCEHJCLIUR23CB4TC9OEFJGFX" localSheetId="16" hidden="1">#REF!</definedName>
    <definedName name="BExOCEHJCLIUR23CB4TC9OEFJGFX" hidden="1">#REF!</definedName>
    <definedName name="BExOCKXFMOW6WPFEVX1I7R7FNDSS" localSheetId="19" hidden="1">#REF!</definedName>
    <definedName name="BExOCKXFMOW6WPFEVX1I7R7FNDSS" localSheetId="27" hidden="1">#REF!</definedName>
    <definedName name="BExOCKXFMOW6WPFEVX1I7R7FNDSS" localSheetId="18" hidden="1">#REF!</definedName>
    <definedName name="BExOCKXFMOW6WPFEVX1I7R7FNDSS" localSheetId="30" hidden="1">#REF!</definedName>
    <definedName name="BExOCKXFMOW6WPFEVX1I7R7FNDSS" localSheetId="4" hidden="1">#REF!</definedName>
    <definedName name="BExOCKXFMOW6WPFEVX1I7R7FNDSS" localSheetId="14" hidden="1">#REF!</definedName>
    <definedName name="BExOCKXFMOW6WPFEVX1I7R7FNDSS" localSheetId="6" hidden="1">#REF!</definedName>
    <definedName name="BExOCKXFMOW6WPFEVX1I7R7FNDSS" localSheetId="7" hidden="1">#REF!</definedName>
    <definedName name="BExOCKXFMOW6WPFEVX1I7R7FNDSS" localSheetId="8" hidden="1">#REF!</definedName>
    <definedName name="BExOCKXFMOW6WPFEVX1I7R7FNDSS" localSheetId="9" hidden="1">#REF!</definedName>
    <definedName name="BExOCKXFMOW6WPFEVX1I7R7FNDSS" localSheetId="10" hidden="1">#REF!</definedName>
    <definedName name="BExOCKXFMOW6WPFEVX1I7R7FNDSS" localSheetId="11" hidden="1">#REF!</definedName>
    <definedName name="BExOCKXFMOW6WPFEVX1I7R7FNDSS" localSheetId="12" hidden="1">#REF!</definedName>
    <definedName name="BExOCKXFMOW6WPFEVX1I7R7FNDSS" localSheetId="13" hidden="1">#REF!</definedName>
    <definedName name="BExOCKXFMOW6WPFEVX1I7R7FNDSS" localSheetId="17" hidden="1">#REF!</definedName>
    <definedName name="BExOCKXFMOW6WPFEVX1I7R7FNDSS" localSheetId="16" hidden="1">#REF!</definedName>
    <definedName name="BExOCKXFMOW6WPFEVX1I7R7FNDSS" hidden="1">#REF!</definedName>
    <definedName name="BExOCM4L30L6FV3N2PR4O6X8WY2M" localSheetId="19" hidden="1">#REF!</definedName>
    <definedName name="BExOCM4L30L6FV3N2PR4O6X8WY2M" localSheetId="27" hidden="1">#REF!</definedName>
    <definedName name="BExOCM4L30L6FV3N2PR4O6X8WY2M" localSheetId="18" hidden="1">#REF!</definedName>
    <definedName name="BExOCM4L30L6FV3N2PR4O6X8WY2M" localSheetId="30" hidden="1">#REF!</definedName>
    <definedName name="BExOCM4L30L6FV3N2PR4O6X8WY2M" localSheetId="4" hidden="1">#REF!</definedName>
    <definedName name="BExOCM4L30L6FV3N2PR4O6X8WY2M" localSheetId="14" hidden="1">#REF!</definedName>
    <definedName name="BExOCM4L30L6FV3N2PR4O6X8WY2M" localSheetId="6" hidden="1">#REF!</definedName>
    <definedName name="BExOCM4L30L6FV3N2PR4O6X8WY2M" localSheetId="7" hidden="1">#REF!</definedName>
    <definedName name="BExOCM4L30L6FV3N2PR4O6X8WY2M" localSheetId="8" hidden="1">#REF!</definedName>
    <definedName name="BExOCM4L30L6FV3N2PR4O6X8WY2M" localSheetId="9" hidden="1">#REF!</definedName>
    <definedName name="BExOCM4L30L6FV3N2PR4O6X8WY2M" localSheetId="10" hidden="1">#REF!</definedName>
    <definedName name="BExOCM4L30L6FV3N2PR4O6X8WY2M" localSheetId="11" hidden="1">#REF!</definedName>
    <definedName name="BExOCM4L30L6FV3N2PR4O6X8WY2M" localSheetId="12" hidden="1">#REF!</definedName>
    <definedName name="BExOCM4L30L6FV3N2PR4O6X8WY2M" localSheetId="13" hidden="1">#REF!</definedName>
    <definedName name="BExOCM4L30L6FV3N2PR4O6X8WY2M" localSheetId="17" hidden="1">#REF!</definedName>
    <definedName name="BExOCM4L30L6FV3N2PR4O6X8WY2M" localSheetId="16" hidden="1">#REF!</definedName>
    <definedName name="BExOCM4L30L6FV3N2PR4O6X8WY2M" hidden="1">#REF!</definedName>
    <definedName name="BExOCYEXOB95DH5NOB0M5NOYX398" localSheetId="19" hidden="1">#REF!</definedName>
    <definedName name="BExOCYEXOB95DH5NOB0M5NOYX398" localSheetId="27" hidden="1">#REF!</definedName>
    <definedName name="BExOCYEXOB95DH5NOB0M5NOYX398" localSheetId="18" hidden="1">#REF!</definedName>
    <definedName name="BExOCYEXOB95DH5NOB0M5NOYX398" localSheetId="30" hidden="1">#REF!</definedName>
    <definedName name="BExOCYEXOB95DH5NOB0M5NOYX398" localSheetId="4" hidden="1">#REF!</definedName>
    <definedName name="BExOCYEXOB95DH5NOB0M5NOYX398" localSheetId="14" hidden="1">#REF!</definedName>
    <definedName name="BExOCYEXOB95DH5NOB0M5NOYX398" localSheetId="6" hidden="1">#REF!</definedName>
    <definedName name="BExOCYEXOB95DH5NOB0M5NOYX398" localSheetId="7" hidden="1">#REF!</definedName>
    <definedName name="BExOCYEXOB95DH5NOB0M5NOYX398" localSheetId="8" hidden="1">#REF!</definedName>
    <definedName name="BExOCYEXOB95DH5NOB0M5NOYX398" localSheetId="9" hidden="1">#REF!</definedName>
    <definedName name="BExOCYEXOB95DH5NOB0M5NOYX398" localSheetId="10" hidden="1">#REF!</definedName>
    <definedName name="BExOCYEXOB95DH5NOB0M5NOYX398" localSheetId="11" hidden="1">#REF!</definedName>
    <definedName name="BExOCYEXOB95DH5NOB0M5NOYX398" localSheetId="12" hidden="1">#REF!</definedName>
    <definedName name="BExOCYEXOB95DH5NOB0M5NOYX398" localSheetId="13" hidden="1">#REF!</definedName>
    <definedName name="BExOCYEXOB95DH5NOB0M5NOYX398" localSheetId="17" hidden="1">#REF!</definedName>
    <definedName name="BExOCYEXOB95DH5NOB0M5NOYX398" localSheetId="16" hidden="1">#REF!</definedName>
    <definedName name="BExOCYEXOB95DH5NOB0M5NOYX398" hidden="1">#REF!</definedName>
    <definedName name="BExOD4ERMDMFD8X1016N4EXOUR0S" localSheetId="19" hidden="1">#REF!</definedName>
    <definedName name="BExOD4ERMDMFD8X1016N4EXOUR0S" localSheetId="27" hidden="1">#REF!</definedName>
    <definedName name="BExOD4ERMDMFD8X1016N4EXOUR0S" localSheetId="18" hidden="1">#REF!</definedName>
    <definedName name="BExOD4ERMDMFD8X1016N4EXOUR0S" localSheetId="30" hidden="1">#REF!</definedName>
    <definedName name="BExOD4ERMDMFD8X1016N4EXOUR0S" localSheetId="4" hidden="1">#REF!</definedName>
    <definedName name="BExOD4ERMDMFD8X1016N4EXOUR0S" localSheetId="14" hidden="1">#REF!</definedName>
    <definedName name="BExOD4ERMDMFD8X1016N4EXOUR0S" localSheetId="6" hidden="1">#REF!</definedName>
    <definedName name="BExOD4ERMDMFD8X1016N4EXOUR0S" localSheetId="7" hidden="1">#REF!</definedName>
    <definedName name="BExOD4ERMDMFD8X1016N4EXOUR0S" localSheetId="8" hidden="1">#REF!</definedName>
    <definedName name="BExOD4ERMDMFD8X1016N4EXOUR0S" localSheetId="9" hidden="1">#REF!</definedName>
    <definedName name="BExOD4ERMDMFD8X1016N4EXOUR0S" localSheetId="10" hidden="1">#REF!</definedName>
    <definedName name="BExOD4ERMDMFD8X1016N4EXOUR0S" localSheetId="11" hidden="1">#REF!</definedName>
    <definedName name="BExOD4ERMDMFD8X1016N4EXOUR0S" localSheetId="12" hidden="1">#REF!</definedName>
    <definedName name="BExOD4ERMDMFD8X1016N4EXOUR0S" localSheetId="13" hidden="1">#REF!</definedName>
    <definedName name="BExOD4ERMDMFD8X1016N4EXOUR0S" localSheetId="17" hidden="1">#REF!</definedName>
    <definedName name="BExOD4ERMDMFD8X1016N4EXOUR0S" localSheetId="16" hidden="1">#REF!</definedName>
    <definedName name="BExOD4ERMDMFD8X1016N4EXOUR0S" hidden="1">#REF!</definedName>
    <definedName name="BExOD55RS7BQUHRQ6H3USVGKR0P7" localSheetId="19" hidden="1">#REF!</definedName>
    <definedName name="BExOD55RS7BQUHRQ6H3USVGKR0P7" localSheetId="27" hidden="1">#REF!</definedName>
    <definedName name="BExOD55RS7BQUHRQ6H3USVGKR0P7" localSheetId="18" hidden="1">#REF!</definedName>
    <definedName name="BExOD55RS7BQUHRQ6H3USVGKR0P7" localSheetId="30" hidden="1">#REF!</definedName>
    <definedName name="BExOD55RS7BQUHRQ6H3USVGKR0P7" localSheetId="4" hidden="1">#REF!</definedName>
    <definedName name="BExOD55RS7BQUHRQ6H3USVGKR0P7" localSheetId="14" hidden="1">#REF!</definedName>
    <definedName name="BExOD55RS7BQUHRQ6H3USVGKR0P7" localSheetId="6" hidden="1">#REF!</definedName>
    <definedName name="BExOD55RS7BQUHRQ6H3USVGKR0P7" localSheetId="7" hidden="1">#REF!</definedName>
    <definedName name="BExOD55RS7BQUHRQ6H3USVGKR0P7" localSheetId="8" hidden="1">#REF!</definedName>
    <definedName name="BExOD55RS7BQUHRQ6H3USVGKR0P7" localSheetId="9" hidden="1">#REF!</definedName>
    <definedName name="BExOD55RS7BQUHRQ6H3USVGKR0P7" localSheetId="10" hidden="1">#REF!</definedName>
    <definedName name="BExOD55RS7BQUHRQ6H3USVGKR0P7" localSheetId="11" hidden="1">#REF!</definedName>
    <definedName name="BExOD55RS7BQUHRQ6H3USVGKR0P7" localSheetId="12" hidden="1">#REF!</definedName>
    <definedName name="BExOD55RS7BQUHRQ6H3USVGKR0P7" localSheetId="13" hidden="1">#REF!</definedName>
    <definedName name="BExOD55RS7BQUHRQ6H3USVGKR0P7" localSheetId="17" hidden="1">#REF!</definedName>
    <definedName name="BExOD55RS7BQUHRQ6H3USVGKR0P7" localSheetId="16" hidden="1">#REF!</definedName>
    <definedName name="BExOD55RS7BQUHRQ6H3USVGKR0P7" hidden="1">#REF!</definedName>
    <definedName name="BExODEWDDEABM4ZY3XREJIBZ8IVP" localSheetId="19" hidden="1">#REF!</definedName>
    <definedName name="BExODEWDDEABM4ZY3XREJIBZ8IVP" localSheetId="27" hidden="1">#REF!</definedName>
    <definedName name="BExODEWDDEABM4ZY3XREJIBZ8IVP" localSheetId="18" hidden="1">#REF!</definedName>
    <definedName name="BExODEWDDEABM4ZY3XREJIBZ8IVP" localSheetId="30" hidden="1">#REF!</definedName>
    <definedName name="BExODEWDDEABM4ZY3XREJIBZ8IVP" localSheetId="4" hidden="1">#REF!</definedName>
    <definedName name="BExODEWDDEABM4ZY3XREJIBZ8IVP" localSheetId="14" hidden="1">#REF!</definedName>
    <definedName name="BExODEWDDEABM4ZY3XREJIBZ8IVP" localSheetId="6" hidden="1">#REF!</definedName>
    <definedName name="BExODEWDDEABM4ZY3XREJIBZ8IVP" localSheetId="7" hidden="1">#REF!</definedName>
    <definedName name="BExODEWDDEABM4ZY3XREJIBZ8IVP" localSheetId="8" hidden="1">#REF!</definedName>
    <definedName name="BExODEWDDEABM4ZY3XREJIBZ8IVP" localSheetId="9" hidden="1">#REF!</definedName>
    <definedName name="BExODEWDDEABM4ZY3XREJIBZ8IVP" localSheetId="10" hidden="1">#REF!</definedName>
    <definedName name="BExODEWDDEABM4ZY3XREJIBZ8IVP" localSheetId="11" hidden="1">#REF!</definedName>
    <definedName name="BExODEWDDEABM4ZY3XREJIBZ8IVP" localSheetId="12" hidden="1">#REF!</definedName>
    <definedName name="BExODEWDDEABM4ZY3XREJIBZ8IVP" localSheetId="13" hidden="1">#REF!</definedName>
    <definedName name="BExODEWDDEABM4ZY3XREJIBZ8IVP" localSheetId="17" hidden="1">#REF!</definedName>
    <definedName name="BExODEWDDEABM4ZY3XREJIBZ8IVP" localSheetId="16" hidden="1">#REF!</definedName>
    <definedName name="BExODEWDDEABM4ZY3XREJIBZ8IVP" hidden="1">#REF!</definedName>
    <definedName name="BExODICDVVLFKWA22B3L0CKKTAZA" localSheetId="19" hidden="1">#REF!</definedName>
    <definedName name="BExODICDVVLFKWA22B3L0CKKTAZA" localSheetId="27" hidden="1">#REF!</definedName>
    <definedName name="BExODICDVVLFKWA22B3L0CKKTAZA" localSheetId="18" hidden="1">#REF!</definedName>
    <definedName name="BExODICDVVLFKWA22B3L0CKKTAZA" localSheetId="30" hidden="1">#REF!</definedName>
    <definedName name="BExODICDVVLFKWA22B3L0CKKTAZA" localSheetId="4" hidden="1">#REF!</definedName>
    <definedName name="BExODICDVVLFKWA22B3L0CKKTAZA" localSheetId="14" hidden="1">#REF!</definedName>
    <definedName name="BExODICDVVLFKWA22B3L0CKKTAZA" localSheetId="6" hidden="1">#REF!</definedName>
    <definedName name="BExODICDVVLFKWA22B3L0CKKTAZA" localSheetId="7" hidden="1">#REF!</definedName>
    <definedName name="BExODICDVVLFKWA22B3L0CKKTAZA" localSheetId="8" hidden="1">#REF!</definedName>
    <definedName name="BExODICDVVLFKWA22B3L0CKKTAZA" localSheetId="9" hidden="1">#REF!</definedName>
    <definedName name="BExODICDVVLFKWA22B3L0CKKTAZA" localSheetId="10" hidden="1">#REF!</definedName>
    <definedName name="BExODICDVVLFKWA22B3L0CKKTAZA" localSheetId="11" hidden="1">#REF!</definedName>
    <definedName name="BExODICDVVLFKWA22B3L0CKKTAZA" localSheetId="12" hidden="1">#REF!</definedName>
    <definedName name="BExODICDVVLFKWA22B3L0CKKTAZA" localSheetId="13" hidden="1">#REF!</definedName>
    <definedName name="BExODICDVVLFKWA22B3L0CKKTAZA" localSheetId="17" hidden="1">#REF!</definedName>
    <definedName name="BExODICDVVLFKWA22B3L0CKKTAZA" localSheetId="16" hidden="1">#REF!</definedName>
    <definedName name="BExODICDVVLFKWA22B3L0CKKTAZA" hidden="1">#REF!</definedName>
    <definedName name="BExODZFEIWV26E8RFU7XQYX1J458" localSheetId="19" hidden="1">#REF!</definedName>
    <definedName name="BExODZFEIWV26E8RFU7XQYX1J458" localSheetId="27" hidden="1">#REF!</definedName>
    <definedName name="BExODZFEIWV26E8RFU7XQYX1J458" localSheetId="18" hidden="1">#REF!</definedName>
    <definedName name="BExODZFEIWV26E8RFU7XQYX1J458" localSheetId="30" hidden="1">#REF!</definedName>
    <definedName name="BExODZFEIWV26E8RFU7XQYX1J458" localSheetId="4" hidden="1">#REF!</definedName>
    <definedName name="BExODZFEIWV26E8RFU7XQYX1J458" localSheetId="14" hidden="1">#REF!</definedName>
    <definedName name="BExODZFEIWV26E8RFU7XQYX1J458" localSheetId="6" hidden="1">#REF!</definedName>
    <definedName name="BExODZFEIWV26E8RFU7XQYX1J458" localSheetId="7" hidden="1">#REF!</definedName>
    <definedName name="BExODZFEIWV26E8RFU7XQYX1J458" localSheetId="8" hidden="1">#REF!</definedName>
    <definedName name="BExODZFEIWV26E8RFU7XQYX1J458" localSheetId="9" hidden="1">#REF!</definedName>
    <definedName name="BExODZFEIWV26E8RFU7XQYX1J458" localSheetId="10" hidden="1">#REF!</definedName>
    <definedName name="BExODZFEIWV26E8RFU7XQYX1J458" localSheetId="11" hidden="1">#REF!</definedName>
    <definedName name="BExODZFEIWV26E8RFU7XQYX1J458" localSheetId="12" hidden="1">#REF!</definedName>
    <definedName name="BExODZFEIWV26E8RFU7XQYX1J458" localSheetId="13" hidden="1">#REF!</definedName>
    <definedName name="BExODZFEIWV26E8RFU7XQYX1J458" localSheetId="17" hidden="1">#REF!</definedName>
    <definedName name="BExODZFEIWV26E8RFU7XQYX1J458" localSheetId="16" hidden="1">#REF!</definedName>
    <definedName name="BExODZFEIWV26E8RFU7XQYX1J458" hidden="1">#REF!</definedName>
    <definedName name="BExOE0S111KPTELH26PPXE94J3GJ" localSheetId="19" hidden="1">#REF!</definedName>
    <definedName name="BExOE0S111KPTELH26PPXE94J3GJ" localSheetId="27" hidden="1">#REF!</definedName>
    <definedName name="BExOE0S111KPTELH26PPXE94J3GJ" localSheetId="18" hidden="1">#REF!</definedName>
    <definedName name="BExOE0S111KPTELH26PPXE94J3GJ" localSheetId="30" hidden="1">#REF!</definedName>
    <definedName name="BExOE0S111KPTELH26PPXE94J3GJ" localSheetId="4" hidden="1">#REF!</definedName>
    <definedName name="BExOE0S111KPTELH26PPXE94J3GJ" localSheetId="14" hidden="1">#REF!</definedName>
    <definedName name="BExOE0S111KPTELH26PPXE94J3GJ" localSheetId="6" hidden="1">#REF!</definedName>
    <definedName name="BExOE0S111KPTELH26PPXE94J3GJ" localSheetId="7" hidden="1">#REF!</definedName>
    <definedName name="BExOE0S111KPTELH26PPXE94J3GJ" localSheetId="8" hidden="1">#REF!</definedName>
    <definedName name="BExOE0S111KPTELH26PPXE94J3GJ" localSheetId="9" hidden="1">#REF!</definedName>
    <definedName name="BExOE0S111KPTELH26PPXE94J3GJ" localSheetId="10" hidden="1">#REF!</definedName>
    <definedName name="BExOE0S111KPTELH26PPXE94J3GJ" localSheetId="11" hidden="1">#REF!</definedName>
    <definedName name="BExOE0S111KPTELH26PPXE94J3GJ" localSheetId="12" hidden="1">#REF!</definedName>
    <definedName name="BExOE0S111KPTELH26PPXE94J3GJ" localSheetId="13" hidden="1">#REF!</definedName>
    <definedName name="BExOE0S111KPTELH26PPXE94J3GJ" localSheetId="17" hidden="1">#REF!</definedName>
    <definedName name="BExOE0S111KPTELH26PPXE94J3GJ" localSheetId="16" hidden="1">#REF!</definedName>
    <definedName name="BExOE0S111KPTELH26PPXE94J3GJ" hidden="1">#REF!</definedName>
    <definedName name="BExOE5KH3JKKPZO401YAB3A11G1U" localSheetId="19" hidden="1">#REF!</definedName>
    <definedName name="BExOE5KH3JKKPZO401YAB3A11G1U" localSheetId="27" hidden="1">#REF!</definedName>
    <definedName name="BExOE5KH3JKKPZO401YAB3A11G1U" localSheetId="18" hidden="1">#REF!</definedName>
    <definedName name="BExOE5KH3JKKPZO401YAB3A11G1U" localSheetId="30" hidden="1">#REF!</definedName>
    <definedName name="BExOE5KH3JKKPZO401YAB3A11G1U" localSheetId="4" hidden="1">#REF!</definedName>
    <definedName name="BExOE5KH3JKKPZO401YAB3A11G1U" localSheetId="14" hidden="1">#REF!</definedName>
    <definedName name="BExOE5KH3JKKPZO401YAB3A11G1U" localSheetId="6" hidden="1">#REF!</definedName>
    <definedName name="BExOE5KH3JKKPZO401YAB3A11G1U" localSheetId="7" hidden="1">#REF!</definedName>
    <definedName name="BExOE5KH3JKKPZO401YAB3A11G1U" localSheetId="8" hidden="1">#REF!</definedName>
    <definedName name="BExOE5KH3JKKPZO401YAB3A11G1U" localSheetId="9" hidden="1">#REF!</definedName>
    <definedName name="BExOE5KH3JKKPZO401YAB3A11G1U" localSheetId="10" hidden="1">#REF!</definedName>
    <definedName name="BExOE5KH3JKKPZO401YAB3A11G1U" localSheetId="11" hidden="1">#REF!</definedName>
    <definedName name="BExOE5KH3JKKPZO401YAB3A11G1U" localSheetId="12" hidden="1">#REF!</definedName>
    <definedName name="BExOE5KH3JKKPZO401YAB3A11G1U" localSheetId="13" hidden="1">#REF!</definedName>
    <definedName name="BExOE5KH3JKKPZO401YAB3A11G1U" localSheetId="17" hidden="1">#REF!</definedName>
    <definedName name="BExOE5KH3JKKPZO401YAB3A11G1U" localSheetId="16" hidden="1">#REF!</definedName>
    <definedName name="BExOE5KH3JKKPZO401YAB3A11G1U" hidden="1">#REF!</definedName>
    <definedName name="BExOEBKG55EROA2VL360A06LKASE" localSheetId="19" hidden="1">#REF!</definedName>
    <definedName name="BExOEBKG55EROA2VL360A06LKASE" localSheetId="27" hidden="1">#REF!</definedName>
    <definedName name="BExOEBKG55EROA2VL360A06LKASE" localSheetId="18" hidden="1">#REF!</definedName>
    <definedName name="BExOEBKG55EROA2VL360A06LKASE" localSheetId="30" hidden="1">#REF!</definedName>
    <definedName name="BExOEBKG55EROA2VL360A06LKASE" localSheetId="4" hidden="1">#REF!</definedName>
    <definedName name="BExOEBKG55EROA2VL360A06LKASE" localSheetId="14" hidden="1">#REF!</definedName>
    <definedName name="BExOEBKG55EROA2VL360A06LKASE" localSheetId="6" hidden="1">#REF!</definedName>
    <definedName name="BExOEBKG55EROA2VL360A06LKASE" localSheetId="7" hidden="1">#REF!</definedName>
    <definedName name="BExOEBKG55EROA2VL360A06LKASE" localSheetId="8" hidden="1">#REF!</definedName>
    <definedName name="BExOEBKG55EROA2VL360A06LKASE" localSheetId="9" hidden="1">#REF!</definedName>
    <definedName name="BExOEBKG55EROA2VL360A06LKASE" localSheetId="10" hidden="1">#REF!</definedName>
    <definedName name="BExOEBKG55EROA2VL360A06LKASE" localSheetId="11" hidden="1">#REF!</definedName>
    <definedName name="BExOEBKG55EROA2VL360A06LKASE" localSheetId="12" hidden="1">#REF!</definedName>
    <definedName name="BExOEBKG55EROA2VL360A06LKASE" localSheetId="13" hidden="1">#REF!</definedName>
    <definedName name="BExOEBKG55EROA2VL360A06LKASE" localSheetId="17" hidden="1">#REF!</definedName>
    <definedName name="BExOEBKG55EROA2VL360A06LKASE" localSheetId="16" hidden="1">#REF!</definedName>
    <definedName name="BExOEBKG55EROA2VL360A06LKASE" hidden="1">#REF!</definedName>
    <definedName name="BExOEFWUBETCPIYF89P9SBDOI3X5" localSheetId="19" hidden="1">#REF!</definedName>
    <definedName name="BExOEFWUBETCPIYF89P9SBDOI3X5" localSheetId="27" hidden="1">#REF!</definedName>
    <definedName name="BExOEFWUBETCPIYF89P9SBDOI3X5" localSheetId="18" hidden="1">#REF!</definedName>
    <definedName name="BExOEFWUBETCPIYF89P9SBDOI3X5" localSheetId="30" hidden="1">#REF!</definedName>
    <definedName name="BExOEFWUBETCPIYF89P9SBDOI3X5" localSheetId="4" hidden="1">#REF!</definedName>
    <definedName name="BExOEFWUBETCPIYF89P9SBDOI3X5" localSheetId="14" hidden="1">#REF!</definedName>
    <definedName name="BExOEFWUBETCPIYF89P9SBDOI3X5" localSheetId="6" hidden="1">#REF!</definedName>
    <definedName name="BExOEFWUBETCPIYF89P9SBDOI3X5" localSheetId="7" hidden="1">#REF!</definedName>
    <definedName name="BExOEFWUBETCPIYF89P9SBDOI3X5" localSheetId="8" hidden="1">#REF!</definedName>
    <definedName name="BExOEFWUBETCPIYF89P9SBDOI3X5" localSheetId="9" hidden="1">#REF!</definedName>
    <definedName name="BExOEFWUBETCPIYF89P9SBDOI3X5" localSheetId="10" hidden="1">#REF!</definedName>
    <definedName name="BExOEFWUBETCPIYF89P9SBDOI3X5" localSheetId="11" hidden="1">#REF!</definedName>
    <definedName name="BExOEFWUBETCPIYF89P9SBDOI3X5" localSheetId="12" hidden="1">#REF!</definedName>
    <definedName name="BExOEFWUBETCPIYF89P9SBDOI3X5" localSheetId="13" hidden="1">#REF!</definedName>
    <definedName name="BExOEFWUBETCPIYF89P9SBDOI3X5" localSheetId="17" hidden="1">#REF!</definedName>
    <definedName name="BExOEFWUBETCPIYF89P9SBDOI3X5" localSheetId="16" hidden="1">#REF!</definedName>
    <definedName name="BExOEFWUBETCPIYF89P9SBDOI3X5" hidden="1">#REF!</definedName>
    <definedName name="BExOEL08MN74RQKVY0P43PFHPTVB" localSheetId="19" hidden="1">#REF!</definedName>
    <definedName name="BExOEL08MN74RQKVY0P43PFHPTVB" localSheetId="27" hidden="1">#REF!</definedName>
    <definedName name="BExOEL08MN74RQKVY0P43PFHPTVB" localSheetId="18" hidden="1">#REF!</definedName>
    <definedName name="BExOEL08MN74RQKVY0P43PFHPTVB" localSheetId="30" hidden="1">#REF!</definedName>
    <definedName name="BExOEL08MN74RQKVY0P43PFHPTVB" localSheetId="4" hidden="1">#REF!</definedName>
    <definedName name="BExOEL08MN74RQKVY0P43PFHPTVB" localSheetId="14" hidden="1">#REF!</definedName>
    <definedName name="BExOEL08MN74RQKVY0P43PFHPTVB" localSheetId="6" hidden="1">#REF!</definedName>
    <definedName name="BExOEL08MN74RQKVY0P43PFHPTVB" localSheetId="7" hidden="1">#REF!</definedName>
    <definedName name="BExOEL08MN74RQKVY0P43PFHPTVB" localSheetId="8" hidden="1">#REF!</definedName>
    <definedName name="BExOEL08MN74RQKVY0P43PFHPTVB" localSheetId="9" hidden="1">#REF!</definedName>
    <definedName name="BExOEL08MN74RQKVY0P43PFHPTVB" localSheetId="10" hidden="1">#REF!</definedName>
    <definedName name="BExOEL08MN74RQKVY0P43PFHPTVB" localSheetId="11" hidden="1">#REF!</definedName>
    <definedName name="BExOEL08MN74RQKVY0P43PFHPTVB" localSheetId="12" hidden="1">#REF!</definedName>
    <definedName name="BExOEL08MN74RQKVY0P43PFHPTVB" localSheetId="13" hidden="1">#REF!</definedName>
    <definedName name="BExOEL08MN74RQKVY0P43PFHPTVB" localSheetId="17" hidden="1">#REF!</definedName>
    <definedName name="BExOEL08MN74RQKVY0P43PFHPTVB" localSheetId="16" hidden="1">#REF!</definedName>
    <definedName name="BExOEL08MN74RQKVY0P43PFHPTVB" hidden="1">#REF!</definedName>
    <definedName name="BExOERG5LWXYYEN1DY1H2FWRJS9T" localSheetId="19" hidden="1">#REF!</definedName>
    <definedName name="BExOERG5LWXYYEN1DY1H2FWRJS9T" localSheetId="27" hidden="1">#REF!</definedName>
    <definedName name="BExOERG5LWXYYEN1DY1H2FWRJS9T" localSheetId="18" hidden="1">#REF!</definedName>
    <definedName name="BExOERG5LWXYYEN1DY1H2FWRJS9T" localSheetId="30" hidden="1">#REF!</definedName>
    <definedName name="BExOERG5LWXYYEN1DY1H2FWRJS9T" localSheetId="4" hidden="1">#REF!</definedName>
    <definedName name="BExOERG5LWXYYEN1DY1H2FWRJS9T" localSheetId="14" hidden="1">#REF!</definedName>
    <definedName name="BExOERG5LWXYYEN1DY1H2FWRJS9T" localSheetId="6" hidden="1">#REF!</definedName>
    <definedName name="BExOERG5LWXYYEN1DY1H2FWRJS9T" localSheetId="7" hidden="1">#REF!</definedName>
    <definedName name="BExOERG5LWXYYEN1DY1H2FWRJS9T" localSheetId="8" hidden="1">#REF!</definedName>
    <definedName name="BExOERG5LWXYYEN1DY1H2FWRJS9T" localSheetId="9" hidden="1">#REF!</definedName>
    <definedName name="BExOERG5LWXYYEN1DY1H2FWRJS9T" localSheetId="10" hidden="1">#REF!</definedName>
    <definedName name="BExOERG5LWXYYEN1DY1H2FWRJS9T" localSheetId="11" hidden="1">#REF!</definedName>
    <definedName name="BExOERG5LWXYYEN1DY1H2FWRJS9T" localSheetId="12" hidden="1">#REF!</definedName>
    <definedName name="BExOERG5LWXYYEN1DY1H2FWRJS9T" localSheetId="13" hidden="1">#REF!</definedName>
    <definedName name="BExOERG5LWXYYEN1DY1H2FWRJS9T" localSheetId="17" hidden="1">#REF!</definedName>
    <definedName name="BExOERG5LWXYYEN1DY1H2FWRJS9T" localSheetId="16" hidden="1">#REF!</definedName>
    <definedName name="BExOERG5LWXYYEN1DY1H2FWRJS9T" hidden="1">#REF!</definedName>
    <definedName name="BExOEV1S6JJVO5PP4BZ20SNGZR7D" localSheetId="19" hidden="1">#REF!</definedName>
    <definedName name="BExOEV1S6JJVO5PP4BZ20SNGZR7D" localSheetId="27" hidden="1">#REF!</definedName>
    <definedName name="BExOEV1S6JJVO5PP4BZ20SNGZR7D" localSheetId="18" hidden="1">#REF!</definedName>
    <definedName name="BExOEV1S6JJVO5PP4BZ20SNGZR7D" localSheetId="30" hidden="1">#REF!</definedName>
    <definedName name="BExOEV1S6JJVO5PP4BZ20SNGZR7D" localSheetId="4" hidden="1">#REF!</definedName>
    <definedName name="BExOEV1S6JJVO5PP4BZ20SNGZR7D" localSheetId="14" hidden="1">#REF!</definedName>
    <definedName name="BExOEV1S6JJVO5PP4BZ20SNGZR7D" localSheetId="6" hidden="1">#REF!</definedName>
    <definedName name="BExOEV1S6JJVO5PP4BZ20SNGZR7D" localSheetId="7" hidden="1">#REF!</definedName>
    <definedName name="BExOEV1S6JJVO5PP4BZ20SNGZR7D" localSheetId="8" hidden="1">#REF!</definedName>
    <definedName name="BExOEV1S6JJVO5PP4BZ20SNGZR7D" localSheetId="9" hidden="1">#REF!</definedName>
    <definedName name="BExOEV1S6JJVO5PP4BZ20SNGZR7D" localSheetId="10" hidden="1">#REF!</definedName>
    <definedName name="BExOEV1S6JJVO5PP4BZ20SNGZR7D" localSheetId="11" hidden="1">#REF!</definedName>
    <definedName name="BExOEV1S6JJVO5PP4BZ20SNGZR7D" localSheetId="12" hidden="1">#REF!</definedName>
    <definedName name="BExOEV1S6JJVO5PP4BZ20SNGZR7D" localSheetId="13" hidden="1">#REF!</definedName>
    <definedName name="BExOEV1S6JJVO5PP4BZ20SNGZR7D" localSheetId="17" hidden="1">#REF!</definedName>
    <definedName name="BExOEV1S6JJVO5PP4BZ20SNGZR7D" localSheetId="16" hidden="1">#REF!</definedName>
    <definedName name="BExOEV1S6JJVO5PP4BZ20SNGZR7D" hidden="1">#REF!</definedName>
    <definedName name="BExOEVNDLRXW33RF3AMMCDLTLROJ" localSheetId="19" hidden="1">#REF!</definedName>
    <definedName name="BExOEVNDLRXW33RF3AMMCDLTLROJ" localSheetId="27" hidden="1">#REF!</definedName>
    <definedName name="BExOEVNDLRXW33RF3AMMCDLTLROJ" localSheetId="18" hidden="1">#REF!</definedName>
    <definedName name="BExOEVNDLRXW33RF3AMMCDLTLROJ" localSheetId="30" hidden="1">#REF!</definedName>
    <definedName name="BExOEVNDLRXW33RF3AMMCDLTLROJ" localSheetId="4" hidden="1">#REF!</definedName>
    <definedName name="BExOEVNDLRXW33RF3AMMCDLTLROJ" localSheetId="14" hidden="1">#REF!</definedName>
    <definedName name="BExOEVNDLRXW33RF3AMMCDLTLROJ" localSheetId="6" hidden="1">#REF!</definedName>
    <definedName name="BExOEVNDLRXW33RF3AMMCDLTLROJ" localSheetId="7" hidden="1">#REF!</definedName>
    <definedName name="BExOEVNDLRXW33RF3AMMCDLTLROJ" localSheetId="8" hidden="1">#REF!</definedName>
    <definedName name="BExOEVNDLRXW33RF3AMMCDLTLROJ" localSheetId="9" hidden="1">#REF!</definedName>
    <definedName name="BExOEVNDLRXW33RF3AMMCDLTLROJ" localSheetId="10" hidden="1">#REF!</definedName>
    <definedName name="BExOEVNDLRXW33RF3AMMCDLTLROJ" localSheetId="11" hidden="1">#REF!</definedName>
    <definedName name="BExOEVNDLRXW33RF3AMMCDLTLROJ" localSheetId="12" hidden="1">#REF!</definedName>
    <definedName name="BExOEVNDLRXW33RF3AMMCDLTLROJ" localSheetId="13" hidden="1">#REF!</definedName>
    <definedName name="BExOEVNDLRXW33RF3AMMCDLTLROJ" localSheetId="17" hidden="1">#REF!</definedName>
    <definedName name="BExOEVNDLRXW33RF3AMMCDLTLROJ" localSheetId="16" hidden="1">#REF!</definedName>
    <definedName name="BExOEVNDLRXW33RF3AMMCDLTLROJ" hidden="1">#REF!</definedName>
    <definedName name="BExOEZOXV3VXUB6VGSS85GXATYAC" localSheetId="19" hidden="1">#REF!</definedName>
    <definedName name="BExOEZOXV3VXUB6VGSS85GXATYAC" localSheetId="27" hidden="1">#REF!</definedName>
    <definedName name="BExOEZOXV3VXUB6VGSS85GXATYAC" localSheetId="18" hidden="1">#REF!</definedName>
    <definedName name="BExOEZOXV3VXUB6VGSS85GXATYAC" localSheetId="30" hidden="1">#REF!</definedName>
    <definedName name="BExOEZOXV3VXUB6VGSS85GXATYAC" localSheetId="4" hidden="1">#REF!</definedName>
    <definedName name="BExOEZOXV3VXUB6VGSS85GXATYAC" localSheetId="14" hidden="1">#REF!</definedName>
    <definedName name="BExOEZOXV3VXUB6VGSS85GXATYAC" localSheetId="6" hidden="1">#REF!</definedName>
    <definedName name="BExOEZOXV3VXUB6VGSS85GXATYAC" localSheetId="7" hidden="1">#REF!</definedName>
    <definedName name="BExOEZOXV3VXUB6VGSS85GXATYAC" localSheetId="8" hidden="1">#REF!</definedName>
    <definedName name="BExOEZOXV3VXUB6VGSS85GXATYAC" localSheetId="9" hidden="1">#REF!</definedName>
    <definedName name="BExOEZOXV3VXUB6VGSS85GXATYAC" localSheetId="10" hidden="1">#REF!</definedName>
    <definedName name="BExOEZOXV3VXUB6VGSS85GXATYAC" localSheetId="11" hidden="1">#REF!</definedName>
    <definedName name="BExOEZOXV3VXUB6VGSS85GXATYAC" localSheetId="12" hidden="1">#REF!</definedName>
    <definedName name="BExOEZOXV3VXUB6VGSS85GXATYAC" localSheetId="13" hidden="1">#REF!</definedName>
    <definedName name="BExOEZOXV3VXUB6VGSS85GXATYAC" localSheetId="17" hidden="1">#REF!</definedName>
    <definedName name="BExOEZOXV3VXUB6VGSS85GXATYAC" localSheetId="16" hidden="1">#REF!</definedName>
    <definedName name="BExOEZOXV3VXUB6VGSS85GXATYAC" hidden="1">#REF!</definedName>
    <definedName name="BExOFDBSAZV60157PIDWCSSUN3MJ" localSheetId="19" hidden="1">#REF!</definedName>
    <definedName name="BExOFDBSAZV60157PIDWCSSUN3MJ" localSheetId="27" hidden="1">#REF!</definedName>
    <definedName name="BExOFDBSAZV60157PIDWCSSUN3MJ" localSheetId="18" hidden="1">#REF!</definedName>
    <definedName name="BExOFDBSAZV60157PIDWCSSUN3MJ" localSheetId="30" hidden="1">#REF!</definedName>
    <definedName name="BExOFDBSAZV60157PIDWCSSUN3MJ" localSheetId="4" hidden="1">#REF!</definedName>
    <definedName name="BExOFDBSAZV60157PIDWCSSUN3MJ" localSheetId="14" hidden="1">#REF!</definedName>
    <definedName name="BExOFDBSAZV60157PIDWCSSUN3MJ" localSheetId="6" hidden="1">#REF!</definedName>
    <definedName name="BExOFDBSAZV60157PIDWCSSUN3MJ" localSheetId="7" hidden="1">#REF!</definedName>
    <definedName name="BExOFDBSAZV60157PIDWCSSUN3MJ" localSheetId="8" hidden="1">#REF!</definedName>
    <definedName name="BExOFDBSAZV60157PIDWCSSUN3MJ" localSheetId="9" hidden="1">#REF!</definedName>
    <definedName name="BExOFDBSAZV60157PIDWCSSUN3MJ" localSheetId="10" hidden="1">#REF!</definedName>
    <definedName name="BExOFDBSAZV60157PIDWCSSUN3MJ" localSheetId="11" hidden="1">#REF!</definedName>
    <definedName name="BExOFDBSAZV60157PIDWCSSUN3MJ" localSheetId="12" hidden="1">#REF!</definedName>
    <definedName name="BExOFDBSAZV60157PIDWCSSUN3MJ" localSheetId="13" hidden="1">#REF!</definedName>
    <definedName name="BExOFDBSAZV60157PIDWCSSUN3MJ" localSheetId="17" hidden="1">#REF!</definedName>
    <definedName name="BExOFDBSAZV60157PIDWCSSUN3MJ" localSheetId="16" hidden="1">#REF!</definedName>
    <definedName name="BExOFDBSAZV60157PIDWCSSUN3MJ" hidden="1">#REF!</definedName>
    <definedName name="BExOFEDNCYI2TPTMQ8SJN3AW4YMF" localSheetId="19" hidden="1">#REF!</definedName>
    <definedName name="BExOFEDNCYI2TPTMQ8SJN3AW4YMF" localSheetId="27" hidden="1">#REF!</definedName>
    <definedName name="BExOFEDNCYI2TPTMQ8SJN3AW4YMF" localSheetId="18" hidden="1">#REF!</definedName>
    <definedName name="BExOFEDNCYI2TPTMQ8SJN3AW4YMF" localSheetId="30" hidden="1">#REF!</definedName>
    <definedName name="BExOFEDNCYI2TPTMQ8SJN3AW4YMF" localSheetId="4" hidden="1">#REF!</definedName>
    <definedName name="BExOFEDNCYI2TPTMQ8SJN3AW4YMF" localSheetId="14" hidden="1">#REF!</definedName>
    <definedName name="BExOFEDNCYI2TPTMQ8SJN3AW4YMF" localSheetId="6" hidden="1">#REF!</definedName>
    <definedName name="BExOFEDNCYI2TPTMQ8SJN3AW4YMF" localSheetId="7" hidden="1">#REF!</definedName>
    <definedName name="BExOFEDNCYI2TPTMQ8SJN3AW4YMF" localSheetId="8" hidden="1">#REF!</definedName>
    <definedName name="BExOFEDNCYI2TPTMQ8SJN3AW4YMF" localSheetId="9" hidden="1">#REF!</definedName>
    <definedName name="BExOFEDNCYI2TPTMQ8SJN3AW4YMF" localSheetId="10" hidden="1">#REF!</definedName>
    <definedName name="BExOFEDNCYI2TPTMQ8SJN3AW4YMF" localSheetId="11" hidden="1">#REF!</definedName>
    <definedName name="BExOFEDNCYI2TPTMQ8SJN3AW4YMF" localSheetId="12" hidden="1">#REF!</definedName>
    <definedName name="BExOFEDNCYI2TPTMQ8SJN3AW4YMF" localSheetId="13" hidden="1">#REF!</definedName>
    <definedName name="BExOFEDNCYI2TPTMQ8SJN3AW4YMF" localSheetId="17" hidden="1">#REF!</definedName>
    <definedName name="BExOFEDNCYI2TPTMQ8SJN3AW4YMF" localSheetId="16" hidden="1">#REF!</definedName>
    <definedName name="BExOFEDNCYI2TPTMQ8SJN3AW4YMF" hidden="1">#REF!</definedName>
    <definedName name="BExOFVLXVD6RVHSQO8KZOOACSV24" localSheetId="19" hidden="1">#REF!</definedName>
    <definedName name="BExOFVLXVD6RVHSQO8KZOOACSV24" localSheetId="27" hidden="1">#REF!</definedName>
    <definedName name="BExOFVLXVD6RVHSQO8KZOOACSV24" localSheetId="18" hidden="1">#REF!</definedName>
    <definedName name="BExOFVLXVD6RVHSQO8KZOOACSV24" localSheetId="30" hidden="1">#REF!</definedName>
    <definedName name="BExOFVLXVD6RVHSQO8KZOOACSV24" localSheetId="4" hidden="1">#REF!</definedName>
    <definedName name="BExOFVLXVD6RVHSQO8KZOOACSV24" localSheetId="14" hidden="1">#REF!</definedName>
    <definedName name="BExOFVLXVD6RVHSQO8KZOOACSV24" localSheetId="6" hidden="1">#REF!</definedName>
    <definedName name="BExOFVLXVD6RVHSQO8KZOOACSV24" localSheetId="7" hidden="1">#REF!</definedName>
    <definedName name="BExOFVLXVD6RVHSQO8KZOOACSV24" localSheetId="8" hidden="1">#REF!</definedName>
    <definedName name="BExOFVLXVD6RVHSQO8KZOOACSV24" localSheetId="9" hidden="1">#REF!</definedName>
    <definedName name="BExOFVLXVD6RVHSQO8KZOOACSV24" localSheetId="10" hidden="1">#REF!</definedName>
    <definedName name="BExOFVLXVD6RVHSQO8KZOOACSV24" localSheetId="11" hidden="1">#REF!</definedName>
    <definedName name="BExOFVLXVD6RVHSQO8KZOOACSV24" localSheetId="12" hidden="1">#REF!</definedName>
    <definedName name="BExOFVLXVD6RVHSQO8KZOOACSV24" localSheetId="13" hidden="1">#REF!</definedName>
    <definedName name="BExOFVLXVD6RVHSQO8KZOOACSV24" localSheetId="17" hidden="1">#REF!</definedName>
    <definedName name="BExOFVLXVD6RVHSQO8KZOOACSV24" localSheetId="16" hidden="1">#REF!</definedName>
    <definedName name="BExOFVLXVD6RVHSQO8KZOOACSV24" hidden="1">#REF!</definedName>
    <definedName name="BExOG2SW3XOGP9VAPQ3THV3VWV12" localSheetId="19" hidden="1">#REF!</definedName>
    <definedName name="BExOG2SW3XOGP9VAPQ3THV3VWV12" localSheetId="27" hidden="1">#REF!</definedName>
    <definedName name="BExOG2SW3XOGP9VAPQ3THV3VWV12" localSheetId="18" hidden="1">#REF!</definedName>
    <definedName name="BExOG2SW3XOGP9VAPQ3THV3VWV12" localSheetId="30" hidden="1">#REF!</definedName>
    <definedName name="BExOG2SW3XOGP9VAPQ3THV3VWV12" localSheetId="4" hidden="1">#REF!</definedName>
    <definedName name="BExOG2SW3XOGP9VAPQ3THV3VWV12" localSheetId="14" hidden="1">#REF!</definedName>
    <definedName name="BExOG2SW3XOGP9VAPQ3THV3VWV12" localSheetId="6" hidden="1">#REF!</definedName>
    <definedName name="BExOG2SW3XOGP9VAPQ3THV3VWV12" localSheetId="7" hidden="1">#REF!</definedName>
    <definedName name="BExOG2SW3XOGP9VAPQ3THV3VWV12" localSheetId="8" hidden="1">#REF!</definedName>
    <definedName name="BExOG2SW3XOGP9VAPQ3THV3VWV12" localSheetId="9" hidden="1">#REF!</definedName>
    <definedName name="BExOG2SW3XOGP9VAPQ3THV3VWV12" localSheetId="10" hidden="1">#REF!</definedName>
    <definedName name="BExOG2SW3XOGP9VAPQ3THV3VWV12" localSheetId="11" hidden="1">#REF!</definedName>
    <definedName name="BExOG2SW3XOGP9VAPQ3THV3VWV12" localSheetId="12" hidden="1">#REF!</definedName>
    <definedName name="BExOG2SW3XOGP9VAPQ3THV3VWV12" localSheetId="13" hidden="1">#REF!</definedName>
    <definedName name="BExOG2SW3XOGP9VAPQ3THV3VWV12" localSheetId="17" hidden="1">#REF!</definedName>
    <definedName name="BExOG2SW3XOGP9VAPQ3THV3VWV12" localSheetId="16" hidden="1">#REF!</definedName>
    <definedName name="BExOG2SW3XOGP9VAPQ3THV3VWV12" hidden="1">#REF!</definedName>
    <definedName name="BExOG45J81K4OPA40KW5VQU54KY3" localSheetId="19" hidden="1">#REF!</definedName>
    <definedName name="BExOG45J81K4OPA40KW5VQU54KY3" localSheetId="27" hidden="1">#REF!</definedName>
    <definedName name="BExOG45J81K4OPA40KW5VQU54KY3" localSheetId="18" hidden="1">#REF!</definedName>
    <definedName name="BExOG45J81K4OPA40KW5VQU54KY3" localSheetId="30" hidden="1">#REF!</definedName>
    <definedName name="BExOG45J81K4OPA40KW5VQU54KY3" localSheetId="4" hidden="1">#REF!</definedName>
    <definedName name="BExOG45J81K4OPA40KW5VQU54KY3" localSheetId="14" hidden="1">#REF!</definedName>
    <definedName name="BExOG45J81K4OPA40KW5VQU54KY3" localSheetId="6" hidden="1">#REF!</definedName>
    <definedName name="BExOG45J81K4OPA40KW5VQU54KY3" localSheetId="7" hidden="1">#REF!</definedName>
    <definedName name="BExOG45J81K4OPA40KW5VQU54KY3" localSheetId="8" hidden="1">#REF!</definedName>
    <definedName name="BExOG45J81K4OPA40KW5VQU54KY3" localSheetId="9" hidden="1">#REF!</definedName>
    <definedName name="BExOG45J81K4OPA40KW5VQU54KY3" localSheetId="10" hidden="1">#REF!</definedName>
    <definedName name="BExOG45J81K4OPA40KW5VQU54KY3" localSheetId="11" hidden="1">#REF!</definedName>
    <definedName name="BExOG45J81K4OPA40KW5VQU54KY3" localSheetId="12" hidden="1">#REF!</definedName>
    <definedName name="BExOG45J81K4OPA40KW5VQU54KY3" localSheetId="13" hidden="1">#REF!</definedName>
    <definedName name="BExOG45J81K4OPA40KW5VQU54KY3" localSheetId="17" hidden="1">#REF!</definedName>
    <definedName name="BExOG45J81K4OPA40KW5VQU54KY3" localSheetId="16" hidden="1">#REF!</definedName>
    <definedName name="BExOG45J81K4OPA40KW5VQU54KY3" hidden="1">#REF!</definedName>
    <definedName name="BExOGFE2SCL8HHT4DFAXKLUTJZOG" localSheetId="19" hidden="1">#REF!</definedName>
    <definedName name="BExOGFE2SCL8HHT4DFAXKLUTJZOG" localSheetId="27" hidden="1">#REF!</definedName>
    <definedName name="BExOGFE2SCL8HHT4DFAXKLUTJZOG" localSheetId="18" hidden="1">#REF!</definedName>
    <definedName name="BExOGFE2SCL8HHT4DFAXKLUTJZOG" localSheetId="30" hidden="1">#REF!</definedName>
    <definedName name="BExOGFE2SCL8HHT4DFAXKLUTJZOG" localSheetId="4" hidden="1">#REF!</definedName>
    <definedName name="BExOGFE2SCL8HHT4DFAXKLUTJZOG" localSheetId="14" hidden="1">#REF!</definedName>
    <definedName name="BExOGFE2SCL8HHT4DFAXKLUTJZOG" localSheetId="6" hidden="1">#REF!</definedName>
    <definedName name="BExOGFE2SCL8HHT4DFAXKLUTJZOG" localSheetId="7" hidden="1">#REF!</definedName>
    <definedName name="BExOGFE2SCL8HHT4DFAXKLUTJZOG" localSheetId="8" hidden="1">#REF!</definedName>
    <definedName name="BExOGFE2SCL8HHT4DFAXKLUTJZOG" localSheetId="9" hidden="1">#REF!</definedName>
    <definedName name="BExOGFE2SCL8HHT4DFAXKLUTJZOG" localSheetId="10" hidden="1">#REF!</definedName>
    <definedName name="BExOGFE2SCL8HHT4DFAXKLUTJZOG" localSheetId="11" hidden="1">#REF!</definedName>
    <definedName name="BExOGFE2SCL8HHT4DFAXKLUTJZOG" localSheetId="12" hidden="1">#REF!</definedName>
    <definedName name="BExOGFE2SCL8HHT4DFAXKLUTJZOG" localSheetId="13" hidden="1">#REF!</definedName>
    <definedName name="BExOGFE2SCL8HHT4DFAXKLUTJZOG" localSheetId="17" hidden="1">#REF!</definedName>
    <definedName name="BExOGFE2SCL8HHT4DFAXKLUTJZOG" localSheetId="16" hidden="1">#REF!</definedName>
    <definedName name="BExOGFE2SCL8HHT4DFAXKLUTJZOG" hidden="1">#REF!</definedName>
    <definedName name="BExOGH1IMADJCZMFDE6NMBBKO558" localSheetId="19" hidden="1">#REF!</definedName>
    <definedName name="BExOGH1IMADJCZMFDE6NMBBKO558" localSheetId="27" hidden="1">#REF!</definedName>
    <definedName name="BExOGH1IMADJCZMFDE6NMBBKO558" localSheetId="18" hidden="1">#REF!</definedName>
    <definedName name="BExOGH1IMADJCZMFDE6NMBBKO558" localSheetId="30" hidden="1">#REF!</definedName>
    <definedName name="BExOGH1IMADJCZMFDE6NMBBKO558" localSheetId="4" hidden="1">#REF!</definedName>
    <definedName name="BExOGH1IMADJCZMFDE6NMBBKO558" localSheetId="14" hidden="1">#REF!</definedName>
    <definedName name="BExOGH1IMADJCZMFDE6NMBBKO558" localSheetId="6" hidden="1">#REF!</definedName>
    <definedName name="BExOGH1IMADJCZMFDE6NMBBKO558" localSheetId="7" hidden="1">#REF!</definedName>
    <definedName name="BExOGH1IMADJCZMFDE6NMBBKO558" localSheetId="8" hidden="1">#REF!</definedName>
    <definedName name="BExOGH1IMADJCZMFDE6NMBBKO558" localSheetId="9" hidden="1">#REF!</definedName>
    <definedName name="BExOGH1IMADJCZMFDE6NMBBKO558" localSheetId="10" hidden="1">#REF!</definedName>
    <definedName name="BExOGH1IMADJCZMFDE6NMBBKO558" localSheetId="11" hidden="1">#REF!</definedName>
    <definedName name="BExOGH1IMADJCZMFDE6NMBBKO558" localSheetId="12" hidden="1">#REF!</definedName>
    <definedName name="BExOGH1IMADJCZMFDE6NMBBKO558" localSheetId="13" hidden="1">#REF!</definedName>
    <definedName name="BExOGH1IMADJCZMFDE6NMBBKO558" localSheetId="17" hidden="1">#REF!</definedName>
    <definedName name="BExOGH1IMADJCZMFDE6NMBBKO558" localSheetId="16" hidden="1">#REF!</definedName>
    <definedName name="BExOGH1IMADJCZMFDE6NMBBKO558" hidden="1">#REF!</definedName>
    <definedName name="BExOGT6D0LJ3C22RDW8COECKB1J5" localSheetId="19" hidden="1">#REF!</definedName>
    <definedName name="BExOGT6D0LJ3C22RDW8COECKB1J5" localSheetId="27" hidden="1">#REF!</definedName>
    <definedName name="BExOGT6D0LJ3C22RDW8COECKB1J5" localSheetId="18" hidden="1">#REF!</definedName>
    <definedName name="BExOGT6D0LJ3C22RDW8COECKB1J5" localSheetId="30" hidden="1">#REF!</definedName>
    <definedName name="BExOGT6D0LJ3C22RDW8COECKB1J5" localSheetId="4" hidden="1">#REF!</definedName>
    <definedName name="BExOGT6D0LJ3C22RDW8COECKB1J5" localSheetId="14" hidden="1">#REF!</definedName>
    <definedName name="BExOGT6D0LJ3C22RDW8COECKB1J5" localSheetId="6" hidden="1">#REF!</definedName>
    <definedName name="BExOGT6D0LJ3C22RDW8COECKB1J5" localSheetId="7" hidden="1">#REF!</definedName>
    <definedName name="BExOGT6D0LJ3C22RDW8COECKB1J5" localSheetId="8" hidden="1">#REF!</definedName>
    <definedName name="BExOGT6D0LJ3C22RDW8COECKB1J5" localSheetId="9" hidden="1">#REF!</definedName>
    <definedName name="BExOGT6D0LJ3C22RDW8COECKB1J5" localSheetId="10" hidden="1">#REF!</definedName>
    <definedName name="BExOGT6D0LJ3C22RDW8COECKB1J5" localSheetId="11" hidden="1">#REF!</definedName>
    <definedName name="BExOGT6D0LJ3C22RDW8COECKB1J5" localSheetId="12" hidden="1">#REF!</definedName>
    <definedName name="BExOGT6D0LJ3C22RDW8COECKB1J5" localSheetId="13" hidden="1">#REF!</definedName>
    <definedName name="BExOGT6D0LJ3C22RDW8COECKB1J5" localSheetId="17" hidden="1">#REF!</definedName>
    <definedName name="BExOGT6D0LJ3C22RDW8COECKB1J5" localSheetId="16" hidden="1">#REF!</definedName>
    <definedName name="BExOGT6D0LJ3C22RDW8COECKB1J5" hidden="1">#REF!</definedName>
    <definedName name="BExOGTMI1HT31M1RGWVRAVHAK7DE" localSheetId="19" hidden="1">#REF!</definedName>
    <definedName name="BExOGTMI1HT31M1RGWVRAVHAK7DE" localSheetId="27" hidden="1">#REF!</definedName>
    <definedName name="BExOGTMI1HT31M1RGWVRAVHAK7DE" localSheetId="18" hidden="1">#REF!</definedName>
    <definedName name="BExOGTMI1HT31M1RGWVRAVHAK7DE" localSheetId="30" hidden="1">#REF!</definedName>
    <definedName name="BExOGTMI1HT31M1RGWVRAVHAK7DE" localSheetId="4" hidden="1">#REF!</definedName>
    <definedName name="BExOGTMI1HT31M1RGWVRAVHAK7DE" localSheetId="14" hidden="1">#REF!</definedName>
    <definedName name="BExOGTMI1HT31M1RGWVRAVHAK7DE" localSheetId="6" hidden="1">#REF!</definedName>
    <definedName name="BExOGTMI1HT31M1RGWVRAVHAK7DE" localSheetId="7" hidden="1">#REF!</definedName>
    <definedName name="BExOGTMI1HT31M1RGWVRAVHAK7DE" localSheetId="8" hidden="1">#REF!</definedName>
    <definedName name="BExOGTMI1HT31M1RGWVRAVHAK7DE" localSheetId="9" hidden="1">#REF!</definedName>
    <definedName name="BExOGTMI1HT31M1RGWVRAVHAK7DE" localSheetId="10" hidden="1">#REF!</definedName>
    <definedName name="BExOGTMI1HT31M1RGWVRAVHAK7DE" localSheetId="11" hidden="1">#REF!</definedName>
    <definedName name="BExOGTMI1HT31M1RGWVRAVHAK7DE" localSheetId="12" hidden="1">#REF!</definedName>
    <definedName name="BExOGTMI1HT31M1RGWVRAVHAK7DE" localSheetId="13" hidden="1">#REF!</definedName>
    <definedName name="BExOGTMI1HT31M1RGWVRAVHAK7DE" localSheetId="17" hidden="1">#REF!</definedName>
    <definedName name="BExOGTMI1HT31M1RGWVRAVHAK7DE" localSheetId="16" hidden="1">#REF!</definedName>
    <definedName name="BExOGTMI1HT31M1RGWVRAVHAK7DE" hidden="1">#REF!</definedName>
    <definedName name="BExOGXO9JE5XSE9GC3I6O21UEKAO" localSheetId="19" hidden="1">#REF!</definedName>
    <definedName name="BExOGXO9JE5XSE9GC3I6O21UEKAO" localSheetId="27" hidden="1">#REF!</definedName>
    <definedName name="BExOGXO9JE5XSE9GC3I6O21UEKAO" localSheetId="18" hidden="1">#REF!</definedName>
    <definedName name="BExOGXO9JE5XSE9GC3I6O21UEKAO" localSheetId="30" hidden="1">#REF!</definedName>
    <definedName name="BExOGXO9JE5XSE9GC3I6O21UEKAO" localSheetId="4" hidden="1">#REF!</definedName>
    <definedName name="BExOGXO9JE5XSE9GC3I6O21UEKAO" localSheetId="14" hidden="1">#REF!</definedName>
    <definedName name="BExOGXO9JE5XSE9GC3I6O21UEKAO" localSheetId="6" hidden="1">#REF!</definedName>
    <definedName name="BExOGXO9JE5XSE9GC3I6O21UEKAO" localSheetId="7" hidden="1">#REF!</definedName>
    <definedName name="BExOGXO9JE5XSE9GC3I6O21UEKAO" localSheetId="8" hidden="1">#REF!</definedName>
    <definedName name="BExOGXO9JE5XSE9GC3I6O21UEKAO" localSheetId="9" hidden="1">#REF!</definedName>
    <definedName name="BExOGXO9JE5XSE9GC3I6O21UEKAO" localSheetId="10" hidden="1">#REF!</definedName>
    <definedName name="BExOGXO9JE5XSE9GC3I6O21UEKAO" localSheetId="11" hidden="1">#REF!</definedName>
    <definedName name="BExOGXO9JE5XSE9GC3I6O21UEKAO" localSheetId="12" hidden="1">#REF!</definedName>
    <definedName name="BExOGXO9JE5XSE9GC3I6O21UEKAO" localSheetId="13" hidden="1">#REF!</definedName>
    <definedName name="BExOGXO9JE5XSE9GC3I6O21UEKAO" localSheetId="17" hidden="1">#REF!</definedName>
    <definedName name="BExOGXO9JE5XSE9GC3I6O21UEKAO" localSheetId="16" hidden="1">#REF!</definedName>
    <definedName name="BExOGXO9JE5XSE9GC3I6O21UEKAO" hidden="1">#REF!</definedName>
    <definedName name="BExOH9ICQA5WPLVJIKJVPWUPKSYO" localSheetId="19" hidden="1">#REF!</definedName>
    <definedName name="BExOH9ICQA5WPLVJIKJVPWUPKSYO" localSheetId="27" hidden="1">#REF!</definedName>
    <definedName name="BExOH9ICQA5WPLVJIKJVPWUPKSYO" localSheetId="18" hidden="1">#REF!</definedName>
    <definedName name="BExOH9ICQA5WPLVJIKJVPWUPKSYO" localSheetId="30" hidden="1">#REF!</definedName>
    <definedName name="BExOH9ICQA5WPLVJIKJVPWUPKSYO" localSheetId="4" hidden="1">#REF!</definedName>
    <definedName name="BExOH9ICQA5WPLVJIKJVPWUPKSYO" localSheetId="14" hidden="1">#REF!</definedName>
    <definedName name="BExOH9ICQA5WPLVJIKJVPWUPKSYO" localSheetId="6" hidden="1">#REF!</definedName>
    <definedName name="BExOH9ICQA5WPLVJIKJVPWUPKSYO" localSheetId="7" hidden="1">#REF!</definedName>
    <definedName name="BExOH9ICQA5WPLVJIKJVPWUPKSYO" localSheetId="8" hidden="1">#REF!</definedName>
    <definedName name="BExOH9ICQA5WPLVJIKJVPWUPKSYO" localSheetId="9" hidden="1">#REF!</definedName>
    <definedName name="BExOH9ICQA5WPLVJIKJVPWUPKSYO" localSheetId="10" hidden="1">#REF!</definedName>
    <definedName name="BExOH9ICQA5WPLVJIKJVPWUPKSYO" localSheetId="11" hidden="1">#REF!</definedName>
    <definedName name="BExOH9ICQA5WPLVJIKJVPWUPKSYO" localSheetId="12" hidden="1">#REF!</definedName>
    <definedName name="BExOH9ICQA5WPLVJIKJVPWUPKSYO" localSheetId="13" hidden="1">#REF!</definedName>
    <definedName name="BExOH9ICQA5WPLVJIKJVPWUPKSYO" localSheetId="17" hidden="1">#REF!</definedName>
    <definedName name="BExOH9ICQA5WPLVJIKJVPWUPKSYO" localSheetId="16" hidden="1">#REF!</definedName>
    <definedName name="BExOH9ICQA5WPLVJIKJVPWUPKSYO" hidden="1">#REF!</definedName>
    <definedName name="BExOH9ICZ13C1LAW8OTYTR9S7ZP3" localSheetId="19" hidden="1">#REF!</definedName>
    <definedName name="BExOH9ICZ13C1LAW8OTYTR9S7ZP3" localSheetId="27" hidden="1">#REF!</definedName>
    <definedName name="BExOH9ICZ13C1LAW8OTYTR9S7ZP3" localSheetId="18" hidden="1">#REF!</definedName>
    <definedName name="BExOH9ICZ13C1LAW8OTYTR9S7ZP3" localSheetId="30" hidden="1">#REF!</definedName>
    <definedName name="BExOH9ICZ13C1LAW8OTYTR9S7ZP3" localSheetId="4" hidden="1">#REF!</definedName>
    <definedName name="BExOH9ICZ13C1LAW8OTYTR9S7ZP3" localSheetId="14" hidden="1">#REF!</definedName>
    <definedName name="BExOH9ICZ13C1LAW8OTYTR9S7ZP3" localSheetId="6" hidden="1">#REF!</definedName>
    <definedName name="BExOH9ICZ13C1LAW8OTYTR9S7ZP3" localSheetId="7" hidden="1">#REF!</definedName>
    <definedName name="BExOH9ICZ13C1LAW8OTYTR9S7ZP3" localSheetId="8" hidden="1">#REF!</definedName>
    <definedName name="BExOH9ICZ13C1LAW8OTYTR9S7ZP3" localSheetId="9" hidden="1">#REF!</definedName>
    <definedName name="BExOH9ICZ13C1LAW8OTYTR9S7ZP3" localSheetId="10" hidden="1">#REF!</definedName>
    <definedName name="BExOH9ICZ13C1LAW8OTYTR9S7ZP3" localSheetId="11" hidden="1">#REF!</definedName>
    <definedName name="BExOH9ICZ13C1LAW8OTYTR9S7ZP3" localSheetId="12" hidden="1">#REF!</definedName>
    <definedName name="BExOH9ICZ13C1LAW8OTYTR9S7ZP3" localSheetId="13" hidden="1">#REF!</definedName>
    <definedName name="BExOH9ICZ13C1LAW8OTYTR9S7ZP3" localSheetId="17" hidden="1">#REF!</definedName>
    <definedName name="BExOH9ICZ13C1LAW8OTYTR9S7ZP3" localSheetId="16" hidden="1">#REF!</definedName>
    <definedName name="BExOH9ICZ13C1LAW8OTYTR9S7ZP3" hidden="1">#REF!</definedName>
    <definedName name="BExOHGEJ8V8OXT32FSU173XLXBDH" localSheetId="19" hidden="1">#REF!</definedName>
    <definedName name="BExOHGEJ8V8OXT32FSU173XLXBDH" localSheetId="27" hidden="1">#REF!</definedName>
    <definedName name="BExOHGEJ8V8OXT32FSU173XLXBDH" localSheetId="18" hidden="1">#REF!</definedName>
    <definedName name="BExOHGEJ8V8OXT32FSU173XLXBDH" localSheetId="30" hidden="1">#REF!</definedName>
    <definedName name="BExOHGEJ8V8OXT32FSU173XLXBDH" localSheetId="4" hidden="1">#REF!</definedName>
    <definedName name="BExOHGEJ8V8OXT32FSU173XLXBDH" localSheetId="14" hidden="1">#REF!</definedName>
    <definedName name="BExOHGEJ8V8OXT32FSU173XLXBDH" localSheetId="6" hidden="1">#REF!</definedName>
    <definedName name="BExOHGEJ8V8OXT32FSU173XLXBDH" localSheetId="7" hidden="1">#REF!</definedName>
    <definedName name="BExOHGEJ8V8OXT32FSU173XLXBDH" localSheetId="8" hidden="1">#REF!</definedName>
    <definedName name="BExOHGEJ8V8OXT32FSU173XLXBDH" localSheetId="9" hidden="1">#REF!</definedName>
    <definedName name="BExOHGEJ8V8OXT32FSU173XLXBDH" localSheetId="10" hidden="1">#REF!</definedName>
    <definedName name="BExOHGEJ8V8OXT32FSU173XLXBDH" localSheetId="11" hidden="1">#REF!</definedName>
    <definedName name="BExOHGEJ8V8OXT32FSU173XLXBDH" localSheetId="12" hidden="1">#REF!</definedName>
    <definedName name="BExOHGEJ8V8OXT32FSU173XLXBDH" localSheetId="13" hidden="1">#REF!</definedName>
    <definedName name="BExOHGEJ8V8OXT32FSU173XLXBDH" localSheetId="17" hidden="1">#REF!</definedName>
    <definedName name="BExOHGEJ8V8OXT32FSU173XLXBDH" localSheetId="16" hidden="1">#REF!</definedName>
    <definedName name="BExOHGEJ8V8OXT32FSU173XLXBDH" hidden="1">#REF!</definedName>
    <definedName name="BExOHL75H3OT4WAKKPUXIVXWFVDS" localSheetId="19" hidden="1">#REF!</definedName>
    <definedName name="BExOHL75H3OT4WAKKPUXIVXWFVDS" localSheetId="27" hidden="1">#REF!</definedName>
    <definedName name="BExOHL75H3OT4WAKKPUXIVXWFVDS" localSheetId="18" hidden="1">#REF!</definedName>
    <definedName name="BExOHL75H3OT4WAKKPUXIVXWFVDS" localSheetId="30" hidden="1">#REF!</definedName>
    <definedName name="BExOHL75H3OT4WAKKPUXIVXWFVDS" localSheetId="4" hidden="1">#REF!</definedName>
    <definedName name="BExOHL75H3OT4WAKKPUXIVXWFVDS" localSheetId="14" hidden="1">#REF!</definedName>
    <definedName name="BExOHL75H3OT4WAKKPUXIVXWFVDS" localSheetId="6" hidden="1">#REF!</definedName>
    <definedName name="BExOHL75H3OT4WAKKPUXIVXWFVDS" localSheetId="7" hidden="1">#REF!</definedName>
    <definedName name="BExOHL75H3OT4WAKKPUXIVXWFVDS" localSheetId="8" hidden="1">#REF!</definedName>
    <definedName name="BExOHL75H3OT4WAKKPUXIVXWFVDS" localSheetId="9" hidden="1">#REF!</definedName>
    <definedName name="BExOHL75H3OT4WAKKPUXIVXWFVDS" localSheetId="10" hidden="1">#REF!</definedName>
    <definedName name="BExOHL75H3OT4WAKKPUXIVXWFVDS" localSheetId="11" hidden="1">#REF!</definedName>
    <definedName name="BExOHL75H3OT4WAKKPUXIVXWFVDS" localSheetId="12" hidden="1">#REF!</definedName>
    <definedName name="BExOHL75H3OT4WAKKPUXIVXWFVDS" localSheetId="13" hidden="1">#REF!</definedName>
    <definedName name="BExOHL75H3OT4WAKKPUXIVXWFVDS" localSheetId="17" hidden="1">#REF!</definedName>
    <definedName name="BExOHL75H3OT4WAKKPUXIVXWFVDS" localSheetId="16" hidden="1">#REF!</definedName>
    <definedName name="BExOHL75H3OT4WAKKPUXIVXWFVDS" hidden="1">#REF!</definedName>
    <definedName name="BExOHLHXXJL6363CC082M9M5VVXQ" localSheetId="19" hidden="1">#REF!</definedName>
    <definedName name="BExOHLHXXJL6363CC082M9M5VVXQ" localSheetId="27" hidden="1">#REF!</definedName>
    <definedName name="BExOHLHXXJL6363CC082M9M5VVXQ" localSheetId="18" hidden="1">#REF!</definedName>
    <definedName name="BExOHLHXXJL6363CC082M9M5VVXQ" localSheetId="30" hidden="1">#REF!</definedName>
    <definedName name="BExOHLHXXJL6363CC082M9M5VVXQ" localSheetId="4" hidden="1">#REF!</definedName>
    <definedName name="BExOHLHXXJL6363CC082M9M5VVXQ" localSheetId="14" hidden="1">#REF!</definedName>
    <definedName name="BExOHLHXXJL6363CC082M9M5VVXQ" localSheetId="6" hidden="1">#REF!</definedName>
    <definedName name="BExOHLHXXJL6363CC082M9M5VVXQ" localSheetId="7" hidden="1">#REF!</definedName>
    <definedName name="BExOHLHXXJL6363CC082M9M5VVXQ" localSheetId="8" hidden="1">#REF!</definedName>
    <definedName name="BExOHLHXXJL6363CC082M9M5VVXQ" localSheetId="9" hidden="1">#REF!</definedName>
    <definedName name="BExOHLHXXJL6363CC082M9M5VVXQ" localSheetId="10" hidden="1">#REF!</definedName>
    <definedName name="BExOHLHXXJL6363CC082M9M5VVXQ" localSheetId="11" hidden="1">#REF!</definedName>
    <definedName name="BExOHLHXXJL6363CC082M9M5VVXQ" localSheetId="12" hidden="1">#REF!</definedName>
    <definedName name="BExOHLHXXJL6363CC082M9M5VVXQ" localSheetId="13" hidden="1">#REF!</definedName>
    <definedName name="BExOHLHXXJL6363CC082M9M5VVXQ" localSheetId="17" hidden="1">#REF!</definedName>
    <definedName name="BExOHLHXXJL6363CC082M9M5VVXQ" localSheetId="16" hidden="1">#REF!</definedName>
    <definedName name="BExOHLHXXJL6363CC082M9M5VVXQ" hidden="1">#REF!</definedName>
    <definedName name="BExOHNAO5UDXSO73BK2ARHWKS90Y" localSheetId="19" hidden="1">#REF!</definedName>
    <definedName name="BExOHNAO5UDXSO73BK2ARHWKS90Y" localSheetId="27" hidden="1">#REF!</definedName>
    <definedName name="BExOHNAO5UDXSO73BK2ARHWKS90Y" localSheetId="18" hidden="1">#REF!</definedName>
    <definedName name="BExOHNAO5UDXSO73BK2ARHWKS90Y" localSheetId="30" hidden="1">#REF!</definedName>
    <definedName name="BExOHNAO5UDXSO73BK2ARHWKS90Y" localSheetId="4" hidden="1">#REF!</definedName>
    <definedName name="BExOHNAO5UDXSO73BK2ARHWKS90Y" localSheetId="14" hidden="1">#REF!</definedName>
    <definedName name="BExOHNAO5UDXSO73BK2ARHWKS90Y" localSheetId="6" hidden="1">#REF!</definedName>
    <definedName name="BExOHNAO5UDXSO73BK2ARHWKS90Y" localSheetId="7" hidden="1">#REF!</definedName>
    <definedName name="BExOHNAO5UDXSO73BK2ARHWKS90Y" localSheetId="8" hidden="1">#REF!</definedName>
    <definedName name="BExOHNAO5UDXSO73BK2ARHWKS90Y" localSheetId="9" hidden="1">#REF!</definedName>
    <definedName name="BExOHNAO5UDXSO73BK2ARHWKS90Y" localSheetId="10" hidden="1">#REF!</definedName>
    <definedName name="BExOHNAO5UDXSO73BK2ARHWKS90Y" localSheetId="11" hidden="1">#REF!</definedName>
    <definedName name="BExOHNAO5UDXSO73BK2ARHWKS90Y" localSheetId="12" hidden="1">#REF!</definedName>
    <definedName name="BExOHNAO5UDXSO73BK2ARHWKS90Y" localSheetId="13" hidden="1">#REF!</definedName>
    <definedName name="BExOHNAO5UDXSO73BK2ARHWKS90Y" localSheetId="17" hidden="1">#REF!</definedName>
    <definedName name="BExOHNAO5UDXSO73BK2ARHWKS90Y" localSheetId="16" hidden="1">#REF!</definedName>
    <definedName name="BExOHNAO5UDXSO73BK2ARHWKS90Y" hidden="1">#REF!</definedName>
    <definedName name="BExOHR1G1I9A9CI1HG94EWBLWNM2" localSheetId="19" hidden="1">#REF!</definedName>
    <definedName name="BExOHR1G1I9A9CI1HG94EWBLWNM2" localSheetId="27" hidden="1">#REF!</definedName>
    <definedName name="BExOHR1G1I9A9CI1HG94EWBLWNM2" localSheetId="18" hidden="1">#REF!</definedName>
    <definedName name="BExOHR1G1I9A9CI1HG94EWBLWNM2" localSheetId="30" hidden="1">#REF!</definedName>
    <definedName name="BExOHR1G1I9A9CI1HG94EWBLWNM2" localSheetId="4" hidden="1">#REF!</definedName>
    <definedName name="BExOHR1G1I9A9CI1HG94EWBLWNM2" localSheetId="14" hidden="1">#REF!</definedName>
    <definedName name="BExOHR1G1I9A9CI1HG94EWBLWNM2" localSheetId="6" hidden="1">#REF!</definedName>
    <definedName name="BExOHR1G1I9A9CI1HG94EWBLWNM2" localSheetId="7" hidden="1">#REF!</definedName>
    <definedName name="BExOHR1G1I9A9CI1HG94EWBLWNM2" localSheetId="8" hidden="1">#REF!</definedName>
    <definedName name="BExOHR1G1I9A9CI1HG94EWBLWNM2" localSheetId="9" hidden="1">#REF!</definedName>
    <definedName name="BExOHR1G1I9A9CI1HG94EWBLWNM2" localSheetId="10" hidden="1">#REF!</definedName>
    <definedName name="BExOHR1G1I9A9CI1HG94EWBLWNM2" localSheetId="11" hidden="1">#REF!</definedName>
    <definedName name="BExOHR1G1I9A9CI1HG94EWBLWNM2" localSheetId="12" hidden="1">#REF!</definedName>
    <definedName name="BExOHR1G1I9A9CI1HG94EWBLWNM2" localSheetId="13" hidden="1">#REF!</definedName>
    <definedName name="BExOHR1G1I9A9CI1HG94EWBLWNM2" localSheetId="17" hidden="1">#REF!</definedName>
    <definedName name="BExOHR1G1I9A9CI1HG94EWBLWNM2" localSheetId="16" hidden="1">#REF!</definedName>
    <definedName name="BExOHR1G1I9A9CI1HG94EWBLWNM2" hidden="1">#REF!</definedName>
    <definedName name="BExOHTQPP8LQ98L6PYUI6QW08YID" localSheetId="19" hidden="1">#REF!</definedName>
    <definedName name="BExOHTQPP8LQ98L6PYUI6QW08YID" localSheetId="27" hidden="1">#REF!</definedName>
    <definedName name="BExOHTQPP8LQ98L6PYUI6QW08YID" localSheetId="18" hidden="1">#REF!</definedName>
    <definedName name="BExOHTQPP8LQ98L6PYUI6QW08YID" localSheetId="30" hidden="1">#REF!</definedName>
    <definedName name="BExOHTQPP8LQ98L6PYUI6QW08YID" localSheetId="4" hidden="1">#REF!</definedName>
    <definedName name="BExOHTQPP8LQ98L6PYUI6QW08YID" localSheetId="14" hidden="1">#REF!</definedName>
    <definedName name="BExOHTQPP8LQ98L6PYUI6QW08YID" localSheetId="6" hidden="1">#REF!</definedName>
    <definedName name="BExOHTQPP8LQ98L6PYUI6QW08YID" localSheetId="7" hidden="1">#REF!</definedName>
    <definedName name="BExOHTQPP8LQ98L6PYUI6QW08YID" localSheetId="8" hidden="1">#REF!</definedName>
    <definedName name="BExOHTQPP8LQ98L6PYUI6QW08YID" localSheetId="9" hidden="1">#REF!</definedName>
    <definedName name="BExOHTQPP8LQ98L6PYUI6QW08YID" localSheetId="10" hidden="1">#REF!</definedName>
    <definedName name="BExOHTQPP8LQ98L6PYUI6QW08YID" localSheetId="11" hidden="1">#REF!</definedName>
    <definedName name="BExOHTQPP8LQ98L6PYUI6QW08YID" localSheetId="12" hidden="1">#REF!</definedName>
    <definedName name="BExOHTQPP8LQ98L6PYUI6QW08YID" localSheetId="13" hidden="1">#REF!</definedName>
    <definedName name="BExOHTQPP8LQ98L6PYUI6QW08YID" localSheetId="17" hidden="1">#REF!</definedName>
    <definedName name="BExOHTQPP8LQ98L6PYUI6QW08YID" localSheetId="16" hidden="1">#REF!</definedName>
    <definedName name="BExOHTQPP8LQ98L6PYUI6QW08YID" hidden="1">#REF!</definedName>
    <definedName name="BExOHUHN7UXHYAJFJJFU805UZ0NB" localSheetId="19" hidden="1">#REF!</definedName>
    <definedName name="BExOHUHN7UXHYAJFJJFU805UZ0NB" localSheetId="27" hidden="1">#REF!</definedName>
    <definedName name="BExOHUHN7UXHYAJFJJFU805UZ0NB" localSheetId="18" hidden="1">#REF!</definedName>
    <definedName name="BExOHUHN7UXHYAJFJJFU805UZ0NB" localSheetId="30" hidden="1">#REF!</definedName>
    <definedName name="BExOHUHN7UXHYAJFJJFU805UZ0NB" localSheetId="4" hidden="1">#REF!</definedName>
    <definedName name="BExOHUHN7UXHYAJFJJFU805UZ0NB" localSheetId="14" hidden="1">#REF!</definedName>
    <definedName name="BExOHUHN7UXHYAJFJJFU805UZ0NB" localSheetId="6" hidden="1">#REF!</definedName>
    <definedName name="BExOHUHN7UXHYAJFJJFU805UZ0NB" localSheetId="7" hidden="1">#REF!</definedName>
    <definedName name="BExOHUHN7UXHYAJFJJFU805UZ0NB" localSheetId="8" hidden="1">#REF!</definedName>
    <definedName name="BExOHUHN7UXHYAJFJJFU805UZ0NB" localSheetId="9" hidden="1">#REF!</definedName>
    <definedName name="BExOHUHN7UXHYAJFJJFU805UZ0NB" localSheetId="10" hidden="1">#REF!</definedName>
    <definedName name="BExOHUHN7UXHYAJFJJFU805UZ0NB" localSheetId="11" hidden="1">#REF!</definedName>
    <definedName name="BExOHUHN7UXHYAJFJJFU805UZ0NB" localSheetId="12" hidden="1">#REF!</definedName>
    <definedName name="BExOHUHN7UXHYAJFJJFU805UZ0NB" localSheetId="13" hidden="1">#REF!</definedName>
    <definedName name="BExOHUHN7UXHYAJFJJFU805UZ0NB" localSheetId="17" hidden="1">#REF!</definedName>
    <definedName name="BExOHUHN7UXHYAJFJJFU805UZ0NB" localSheetId="16" hidden="1">#REF!</definedName>
    <definedName name="BExOHUHN7UXHYAJFJJFU805UZ0NB" hidden="1">#REF!</definedName>
    <definedName name="BExOHX6Q6NJI793PGX59O5EKTP4G" localSheetId="19" hidden="1">#REF!</definedName>
    <definedName name="BExOHX6Q6NJI793PGX59O5EKTP4G" localSheetId="27" hidden="1">#REF!</definedName>
    <definedName name="BExOHX6Q6NJI793PGX59O5EKTP4G" localSheetId="18" hidden="1">#REF!</definedName>
    <definedName name="BExOHX6Q6NJI793PGX59O5EKTP4G" localSheetId="30" hidden="1">#REF!</definedName>
    <definedName name="BExOHX6Q6NJI793PGX59O5EKTP4G" localSheetId="4" hidden="1">#REF!</definedName>
    <definedName name="BExOHX6Q6NJI793PGX59O5EKTP4G" localSheetId="14" hidden="1">#REF!</definedName>
    <definedName name="BExOHX6Q6NJI793PGX59O5EKTP4G" localSheetId="6" hidden="1">#REF!</definedName>
    <definedName name="BExOHX6Q6NJI793PGX59O5EKTP4G" localSheetId="7" hidden="1">#REF!</definedName>
    <definedName name="BExOHX6Q6NJI793PGX59O5EKTP4G" localSheetId="8" hidden="1">#REF!</definedName>
    <definedName name="BExOHX6Q6NJI793PGX59O5EKTP4G" localSheetId="9" hidden="1">#REF!</definedName>
    <definedName name="BExOHX6Q6NJI793PGX59O5EKTP4G" localSheetId="10" hidden="1">#REF!</definedName>
    <definedName name="BExOHX6Q6NJI793PGX59O5EKTP4G" localSheetId="11" hidden="1">#REF!</definedName>
    <definedName name="BExOHX6Q6NJI793PGX59O5EKTP4G" localSheetId="12" hidden="1">#REF!</definedName>
    <definedName name="BExOHX6Q6NJI793PGX59O5EKTP4G" localSheetId="13" hidden="1">#REF!</definedName>
    <definedName name="BExOHX6Q6NJI793PGX59O5EKTP4G" localSheetId="17" hidden="1">#REF!</definedName>
    <definedName name="BExOHX6Q6NJI793PGX59O5EKTP4G" localSheetId="16" hidden="1">#REF!</definedName>
    <definedName name="BExOHX6Q6NJI793PGX59O5EKTP4G" hidden="1">#REF!</definedName>
    <definedName name="BExOI5VMTHH7Y8MQQ1N635CHYI0P" localSheetId="19" hidden="1">#REF!</definedName>
    <definedName name="BExOI5VMTHH7Y8MQQ1N635CHYI0P" localSheetId="27" hidden="1">#REF!</definedName>
    <definedName name="BExOI5VMTHH7Y8MQQ1N635CHYI0P" localSheetId="18" hidden="1">#REF!</definedName>
    <definedName name="BExOI5VMTHH7Y8MQQ1N635CHYI0P" localSheetId="30" hidden="1">#REF!</definedName>
    <definedName name="BExOI5VMTHH7Y8MQQ1N635CHYI0P" localSheetId="4" hidden="1">#REF!</definedName>
    <definedName name="BExOI5VMTHH7Y8MQQ1N635CHYI0P" localSheetId="14" hidden="1">#REF!</definedName>
    <definedName name="BExOI5VMTHH7Y8MQQ1N635CHYI0P" localSheetId="6" hidden="1">#REF!</definedName>
    <definedName name="BExOI5VMTHH7Y8MQQ1N635CHYI0P" localSheetId="7" hidden="1">#REF!</definedName>
    <definedName name="BExOI5VMTHH7Y8MQQ1N635CHYI0P" localSheetId="8" hidden="1">#REF!</definedName>
    <definedName name="BExOI5VMTHH7Y8MQQ1N635CHYI0P" localSheetId="9" hidden="1">#REF!</definedName>
    <definedName name="BExOI5VMTHH7Y8MQQ1N635CHYI0P" localSheetId="10" hidden="1">#REF!</definedName>
    <definedName name="BExOI5VMTHH7Y8MQQ1N635CHYI0P" localSheetId="11" hidden="1">#REF!</definedName>
    <definedName name="BExOI5VMTHH7Y8MQQ1N635CHYI0P" localSheetId="12" hidden="1">#REF!</definedName>
    <definedName name="BExOI5VMTHH7Y8MQQ1N635CHYI0P" localSheetId="13" hidden="1">#REF!</definedName>
    <definedName name="BExOI5VMTHH7Y8MQQ1N635CHYI0P" localSheetId="17" hidden="1">#REF!</definedName>
    <definedName name="BExOI5VMTHH7Y8MQQ1N635CHYI0P" localSheetId="16" hidden="1">#REF!</definedName>
    <definedName name="BExOI5VMTHH7Y8MQQ1N635CHYI0P" hidden="1">#REF!</definedName>
    <definedName name="BExOIEVCP4Y6VDS23AK84MCYYHRT" localSheetId="19" hidden="1">#REF!</definedName>
    <definedName name="BExOIEVCP4Y6VDS23AK84MCYYHRT" localSheetId="27" hidden="1">#REF!</definedName>
    <definedName name="BExOIEVCP4Y6VDS23AK84MCYYHRT" localSheetId="18" hidden="1">#REF!</definedName>
    <definedName name="BExOIEVCP4Y6VDS23AK84MCYYHRT" localSheetId="30" hidden="1">#REF!</definedName>
    <definedName name="BExOIEVCP4Y6VDS23AK84MCYYHRT" localSheetId="4" hidden="1">#REF!</definedName>
    <definedName name="BExOIEVCP4Y6VDS23AK84MCYYHRT" localSheetId="14" hidden="1">#REF!</definedName>
    <definedName name="BExOIEVCP4Y6VDS23AK84MCYYHRT" localSheetId="6" hidden="1">#REF!</definedName>
    <definedName name="BExOIEVCP4Y6VDS23AK84MCYYHRT" localSheetId="7" hidden="1">#REF!</definedName>
    <definedName name="BExOIEVCP4Y6VDS23AK84MCYYHRT" localSheetId="8" hidden="1">#REF!</definedName>
    <definedName name="BExOIEVCP4Y6VDS23AK84MCYYHRT" localSheetId="9" hidden="1">#REF!</definedName>
    <definedName name="BExOIEVCP4Y6VDS23AK84MCYYHRT" localSheetId="10" hidden="1">#REF!</definedName>
    <definedName name="BExOIEVCP4Y6VDS23AK84MCYYHRT" localSheetId="11" hidden="1">#REF!</definedName>
    <definedName name="BExOIEVCP4Y6VDS23AK84MCYYHRT" localSheetId="12" hidden="1">#REF!</definedName>
    <definedName name="BExOIEVCP4Y6VDS23AK84MCYYHRT" localSheetId="13" hidden="1">#REF!</definedName>
    <definedName name="BExOIEVCP4Y6VDS23AK84MCYYHRT" localSheetId="17" hidden="1">#REF!</definedName>
    <definedName name="BExOIEVCP4Y6VDS23AK84MCYYHRT" localSheetId="16" hidden="1">#REF!</definedName>
    <definedName name="BExOIEVCP4Y6VDS23AK84MCYYHRT" hidden="1">#REF!</definedName>
    <definedName name="BExOIFRP0HEHF5D7JSZ0X8ADJ79U" localSheetId="19" hidden="1">#REF!</definedName>
    <definedName name="BExOIFRP0HEHF5D7JSZ0X8ADJ79U" localSheetId="27" hidden="1">#REF!</definedName>
    <definedName name="BExOIFRP0HEHF5D7JSZ0X8ADJ79U" localSheetId="18" hidden="1">#REF!</definedName>
    <definedName name="BExOIFRP0HEHF5D7JSZ0X8ADJ79U" localSheetId="30" hidden="1">#REF!</definedName>
    <definedName name="BExOIFRP0HEHF5D7JSZ0X8ADJ79U" localSheetId="4" hidden="1">#REF!</definedName>
    <definedName name="BExOIFRP0HEHF5D7JSZ0X8ADJ79U" localSheetId="14" hidden="1">#REF!</definedName>
    <definedName name="BExOIFRP0HEHF5D7JSZ0X8ADJ79U" localSheetId="6" hidden="1">#REF!</definedName>
    <definedName name="BExOIFRP0HEHF5D7JSZ0X8ADJ79U" localSheetId="7" hidden="1">#REF!</definedName>
    <definedName name="BExOIFRP0HEHF5D7JSZ0X8ADJ79U" localSheetId="8" hidden="1">#REF!</definedName>
    <definedName name="BExOIFRP0HEHF5D7JSZ0X8ADJ79U" localSheetId="9" hidden="1">#REF!</definedName>
    <definedName name="BExOIFRP0HEHF5D7JSZ0X8ADJ79U" localSheetId="10" hidden="1">#REF!</definedName>
    <definedName name="BExOIFRP0HEHF5D7JSZ0X8ADJ79U" localSheetId="11" hidden="1">#REF!</definedName>
    <definedName name="BExOIFRP0HEHF5D7JSZ0X8ADJ79U" localSheetId="12" hidden="1">#REF!</definedName>
    <definedName name="BExOIFRP0HEHF5D7JSZ0X8ADJ79U" localSheetId="13" hidden="1">#REF!</definedName>
    <definedName name="BExOIFRP0HEHF5D7JSZ0X8ADJ79U" localSheetId="17" hidden="1">#REF!</definedName>
    <definedName name="BExOIFRP0HEHF5D7JSZ0X8ADJ79U" localSheetId="16" hidden="1">#REF!</definedName>
    <definedName name="BExOIFRP0HEHF5D7JSZ0X8ADJ79U" hidden="1">#REF!</definedName>
    <definedName name="BExOIHPQIXR0NDR5WD01BZKPKEO3" localSheetId="19" hidden="1">#REF!</definedName>
    <definedName name="BExOIHPQIXR0NDR5WD01BZKPKEO3" localSheetId="27" hidden="1">#REF!</definedName>
    <definedName name="BExOIHPQIXR0NDR5WD01BZKPKEO3" localSheetId="18" hidden="1">#REF!</definedName>
    <definedName name="BExOIHPQIXR0NDR5WD01BZKPKEO3" localSheetId="30" hidden="1">#REF!</definedName>
    <definedName name="BExOIHPQIXR0NDR5WD01BZKPKEO3" localSheetId="4" hidden="1">#REF!</definedName>
    <definedName name="BExOIHPQIXR0NDR5WD01BZKPKEO3" localSheetId="14" hidden="1">#REF!</definedName>
    <definedName name="BExOIHPQIXR0NDR5WD01BZKPKEO3" localSheetId="6" hidden="1">#REF!</definedName>
    <definedName name="BExOIHPQIXR0NDR5WD01BZKPKEO3" localSheetId="7" hidden="1">#REF!</definedName>
    <definedName name="BExOIHPQIXR0NDR5WD01BZKPKEO3" localSheetId="8" hidden="1">#REF!</definedName>
    <definedName name="BExOIHPQIXR0NDR5WD01BZKPKEO3" localSheetId="9" hidden="1">#REF!</definedName>
    <definedName name="BExOIHPQIXR0NDR5WD01BZKPKEO3" localSheetId="10" hidden="1">#REF!</definedName>
    <definedName name="BExOIHPQIXR0NDR5WD01BZKPKEO3" localSheetId="11" hidden="1">#REF!</definedName>
    <definedName name="BExOIHPQIXR0NDR5WD01BZKPKEO3" localSheetId="12" hidden="1">#REF!</definedName>
    <definedName name="BExOIHPQIXR0NDR5WD01BZKPKEO3" localSheetId="13" hidden="1">#REF!</definedName>
    <definedName name="BExOIHPQIXR0NDR5WD01BZKPKEO3" localSheetId="17" hidden="1">#REF!</definedName>
    <definedName name="BExOIHPQIXR0NDR5WD01BZKPKEO3" localSheetId="16" hidden="1">#REF!</definedName>
    <definedName name="BExOIHPQIXR0NDR5WD01BZKPKEO3" hidden="1">#REF!</definedName>
    <definedName name="BExOIM7L0Z3LSII9P7ZTV4KJ8RMA" localSheetId="19" hidden="1">#REF!</definedName>
    <definedName name="BExOIM7L0Z3LSII9P7ZTV4KJ8RMA" localSheetId="27" hidden="1">#REF!</definedName>
    <definedName name="BExOIM7L0Z3LSII9P7ZTV4KJ8RMA" localSheetId="18" hidden="1">#REF!</definedName>
    <definedName name="BExOIM7L0Z3LSII9P7ZTV4KJ8RMA" localSheetId="30" hidden="1">#REF!</definedName>
    <definedName name="BExOIM7L0Z3LSII9P7ZTV4KJ8RMA" localSheetId="4" hidden="1">#REF!</definedName>
    <definedName name="BExOIM7L0Z3LSII9P7ZTV4KJ8RMA" localSheetId="14" hidden="1">#REF!</definedName>
    <definedName name="BExOIM7L0Z3LSII9P7ZTV4KJ8RMA" localSheetId="6" hidden="1">#REF!</definedName>
    <definedName name="BExOIM7L0Z3LSII9P7ZTV4KJ8RMA" localSheetId="7" hidden="1">#REF!</definedName>
    <definedName name="BExOIM7L0Z3LSII9P7ZTV4KJ8RMA" localSheetId="8" hidden="1">#REF!</definedName>
    <definedName name="BExOIM7L0Z3LSII9P7ZTV4KJ8RMA" localSheetId="9" hidden="1">#REF!</definedName>
    <definedName name="BExOIM7L0Z3LSII9P7ZTV4KJ8RMA" localSheetId="10" hidden="1">#REF!</definedName>
    <definedName name="BExOIM7L0Z3LSII9P7ZTV4KJ8RMA" localSheetId="11" hidden="1">#REF!</definedName>
    <definedName name="BExOIM7L0Z3LSII9P7ZTV4KJ8RMA" localSheetId="12" hidden="1">#REF!</definedName>
    <definedName name="BExOIM7L0Z3LSII9P7ZTV4KJ8RMA" localSheetId="13" hidden="1">#REF!</definedName>
    <definedName name="BExOIM7L0Z3LSII9P7ZTV4KJ8RMA" localSheetId="17" hidden="1">#REF!</definedName>
    <definedName name="BExOIM7L0Z3LSII9P7ZTV4KJ8RMA" localSheetId="16" hidden="1">#REF!</definedName>
    <definedName name="BExOIM7L0Z3LSII9P7ZTV4KJ8RMA" hidden="1">#REF!</definedName>
    <definedName name="BExOIWJVMJ6MG6JC4SPD1L00OHU1" localSheetId="19" hidden="1">#REF!</definedName>
    <definedName name="BExOIWJVMJ6MG6JC4SPD1L00OHU1" localSheetId="27" hidden="1">#REF!</definedName>
    <definedName name="BExOIWJVMJ6MG6JC4SPD1L00OHU1" localSheetId="18" hidden="1">#REF!</definedName>
    <definedName name="BExOIWJVMJ6MG6JC4SPD1L00OHU1" localSheetId="30" hidden="1">#REF!</definedName>
    <definedName name="BExOIWJVMJ6MG6JC4SPD1L00OHU1" localSheetId="4" hidden="1">#REF!</definedName>
    <definedName name="BExOIWJVMJ6MG6JC4SPD1L00OHU1" localSheetId="14" hidden="1">#REF!</definedName>
    <definedName name="BExOIWJVMJ6MG6JC4SPD1L00OHU1" localSheetId="6" hidden="1">#REF!</definedName>
    <definedName name="BExOIWJVMJ6MG6JC4SPD1L00OHU1" localSheetId="7" hidden="1">#REF!</definedName>
    <definedName name="BExOIWJVMJ6MG6JC4SPD1L00OHU1" localSheetId="8" hidden="1">#REF!</definedName>
    <definedName name="BExOIWJVMJ6MG6JC4SPD1L00OHU1" localSheetId="9" hidden="1">#REF!</definedName>
    <definedName name="BExOIWJVMJ6MG6JC4SPD1L00OHU1" localSheetId="10" hidden="1">#REF!</definedName>
    <definedName name="BExOIWJVMJ6MG6JC4SPD1L00OHU1" localSheetId="11" hidden="1">#REF!</definedName>
    <definedName name="BExOIWJVMJ6MG6JC4SPD1L00OHU1" localSheetId="12" hidden="1">#REF!</definedName>
    <definedName name="BExOIWJVMJ6MG6JC4SPD1L00OHU1" localSheetId="13" hidden="1">#REF!</definedName>
    <definedName name="BExOIWJVMJ6MG6JC4SPD1L00OHU1" localSheetId="17" hidden="1">#REF!</definedName>
    <definedName name="BExOIWJVMJ6MG6JC4SPD1L00OHU1" localSheetId="16" hidden="1">#REF!</definedName>
    <definedName name="BExOIWJVMJ6MG6JC4SPD1L00OHU1" hidden="1">#REF!</definedName>
    <definedName name="BExOIYCN8Z4JK3OOG86KYUCV0ME8" localSheetId="19" hidden="1">#REF!</definedName>
    <definedName name="BExOIYCN8Z4JK3OOG86KYUCV0ME8" localSheetId="27" hidden="1">#REF!</definedName>
    <definedName name="BExOIYCN8Z4JK3OOG86KYUCV0ME8" localSheetId="18" hidden="1">#REF!</definedName>
    <definedName name="BExOIYCN8Z4JK3OOG86KYUCV0ME8" localSheetId="30" hidden="1">#REF!</definedName>
    <definedName name="BExOIYCN8Z4JK3OOG86KYUCV0ME8" localSheetId="4" hidden="1">#REF!</definedName>
    <definedName name="BExOIYCN8Z4JK3OOG86KYUCV0ME8" localSheetId="14" hidden="1">#REF!</definedName>
    <definedName name="BExOIYCN8Z4JK3OOG86KYUCV0ME8" localSheetId="6" hidden="1">#REF!</definedName>
    <definedName name="BExOIYCN8Z4JK3OOG86KYUCV0ME8" localSheetId="7" hidden="1">#REF!</definedName>
    <definedName name="BExOIYCN8Z4JK3OOG86KYUCV0ME8" localSheetId="8" hidden="1">#REF!</definedName>
    <definedName name="BExOIYCN8Z4JK3OOG86KYUCV0ME8" localSheetId="9" hidden="1">#REF!</definedName>
    <definedName name="BExOIYCN8Z4JK3OOG86KYUCV0ME8" localSheetId="10" hidden="1">#REF!</definedName>
    <definedName name="BExOIYCN8Z4JK3OOG86KYUCV0ME8" localSheetId="11" hidden="1">#REF!</definedName>
    <definedName name="BExOIYCN8Z4JK3OOG86KYUCV0ME8" localSheetId="12" hidden="1">#REF!</definedName>
    <definedName name="BExOIYCN8Z4JK3OOG86KYUCV0ME8" localSheetId="13" hidden="1">#REF!</definedName>
    <definedName name="BExOIYCN8Z4JK3OOG86KYUCV0ME8" localSheetId="17" hidden="1">#REF!</definedName>
    <definedName name="BExOIYCN8Z4JK3OOG86KYUCV0ME8" localSheetId="16" hidden="1">#REF!</definedName>
    <definedName name="BExOIYCN8Z4JK3OOG86KYUCV0ME8" hidden="1">#REF!</definedName>
    <definedName name="BExOJ3AKZ9BCBZT3KD8WMSLK6MN2" localSheetId="19" hidden="1">#REF!</definedName>
    <definedName name="BExOJ3AKZ9BCBZT3KD8WMSLK6MN2" localSheetId="27" hidden="1">#REF!</definedName>
    <definedName name="BExOJ3AKZ9BCBZT3KD8WMSLK6MN2" localSheetId="18" hidden="1">#REF!</definedName>
    <definedName name="BExOJ3AKZ9BCBZT3KD8WMSLK6MN2" localSheetId="30" hidden="1">#REF!</definedName>
    <definedName name="BExOJ3AKZ9BCBZT3KD8WMSLK6MN2" localSheetId="4" hidden="1">#REF!</definedName>
    <definedName name="BExOJ3AKZ9BCBZT3KD8WMSLK6MN2" localSheetId="14" hidden="1">#REF!</definedName>
    <definedName name="BExOJ3AKZ9BCBZT3KD8WMSLK6MN2" localSheetId="6" hidden="1">#REF!</definedName>
    <definedName name="BExOJ3AKZ9BCBZT3KD8WMSLK6MN2" localSheetId="7" hidden="1">#REF!</definedName>
    <definedName name="BExOJ3AKZ9BCBZT3KD8WMSLK6MN2" localSheetId="8" hidden="1">#REF!</definedName>
    <definedName name="BExOJ3AKZ9BCBZT3KD8WMSLK6MN2" localSheetId="9" hidden="1">#REF!</definedName>
    <definedName name="BExOJ3AKZ9BCBZT3KD8WMSLK6MN2" localSheetId="10" hidden="1">#REF!</definedName>
    <definedName name="BExOJ3AKZ9BCBZT3KD8WMSLK6MN2" localSheetId="11" hidden="1">#REF!</definedName>
    <definedName name="BExOJ3AKZ9BCBZT3KD8WMSLK6MN2" localSheetId="12" hidden="1">#REF!</definedName>
    <definedName name="BExOJ3AKZ9BCBZT3KD8WMSLK6MN2" localSheetId="13" hidden="1">#REF!</definedName>
    <definedName name="BExOJ3AKZ9BCBZT3KD8WMSLK6MN2" localSheetId="17" hidden="1">#REF!</definedName>
    <definedName name="BExOJ3AKZ9BCBZT3KD8WMSLK6MN2" localSheetId="16" hidden="1">#REF!</definedName>
    <definedName name="BExOJ3AKZ9BCBZT3KD8WMSLK6MN2" hidden="1">#REF!</definedName>
    <definedName name="BExOJ7XQK71I4YZDD29AKOOWZ47E" localSheetId="19" hidden="1">#REF!</definedName>
    <definedName name="BExOJ7XQK71I4YZDD29AKOOWZ47E" localSheetId="27" hidden="1">#REF!</definedName>
    <definedName name="BExOJ7XQK71I4YZDD29AKOOWZ47E" localSheetId="18" hidden="1">#REF!</definedName>
    <definedName name="BExOJ7XQK71I4YZDD29AKOOWZ47E" localSheetId="30" hidden="1">#REF!</definedName>
    <definedName name="BExOJ7XQK71I4YZDD29AKOOWZ47E" localSheetId="4" hidden="1">#REF!</definedName>
    <definedName name="BExOJ7XQK71I4YZDD29AKOOWZ47E" localSheetId="14" hidden="1">#REF!</definedName>
    <definedName name="BExOJ7XQK71I4YZDD29AKOOWZ47E" localSheetId="6" hidden="1">#REF!</definedName>
    <definedName name="BExOJ7XQK71I4YZDD29AKOOWZ47E" localSheetId="7" hidden="1">#REF!</definedName>
    <definedName name="BExOJ7XQK71I4YZDD29AKOOWZ47E" localSheetId="8" hidden="1">#REF!</definedName>
    <definedName name="BExOJ7XQK71I4YZDD29AKOOWZ47E" localSheetId="9" hidden="1">#REF!</definedName>
    <definedName name="BExOJ7XQK71I4YZDD29AKOOWZ47E" localSheetId="10" hidden="1">#REF!</definedName>
    <definedName name="BExOJ7XQK71I4YZDD29AKOOWZ47E" localSheetId="11" hidden="1">#REF!</definedName>
    <definedName name="BExOJ7XQK71I4YZDD29AKOOWZ47E" localSheetId="12" hidden="1">#REF!</definedName>
    <definedName name="BExOJ7XQK71I4YZDD29AKOOWZ47E" localSheetId="13" hidden="1">#REF!</definedName>
    <definedName name="BExOJ7XQK71I4YZDD29AKOOWZ47E" localSheetId="17" hidden="1">#REF!</definedName>
    <definedName name="BExOJ7XQK71I4YZDD29AKOOWZ47E" localSheetId="16" hidden="1">#REF!</definedName>
    <definedName name="BExOJ7XQK71I4YZDD29AKOOWZ47E" hidden="1">#REF!</definedName>
    <definedName name="BExOJAXS2THXXIJMV2F2LZKMI589" localSheetId="19" hidden="1">#REF!</definedName>
    <definedName name="BExOJAXS2THXXIJMV2F2LZKMI589" localSheetId="27" hidden="1">#REF!</definedName>
    <definedName name="BExOJAXS2THXXIJMV2F2LZKMI589" localSheetId="18" hidden="1">#REF!</definedName>
    <definedName name="BExOJAXS2THXXIJMV2F2LZKMI589" localSheetId="30" hidden="1">#REF!</definedName>
    <definedName name="BExOJAXS2THXXIJMV2F2LZKMI589" localSheetId="4" hidden="1">#REF!</definedName>
    <definedName name="BExOJAXS2THXXIJMV2F2LZKMI589" localSheetId="14" hidden="1">#REF!</definedName>
    <definedName name="BExOJAXS2THXXIJMV2F2LZKMI589" localSheetId="6" hidden="1">#REF!</definedName>
    <definedName name="BExOJAXS2THXXIJMV2F2LZKMI589" localSheetId="7" hidden="1">#REF!</definedName>
    <definedName name="BExOJAXS2THXXIJMV2F2LZKMI589" localSheetId="8" hidden="1">#REF!</definedName>
    <definedName name="BExOJAXS2THXXIJMV2F2LZKMI589" localSheetId="9" hidden="1">#REF!</definedName>
    <definedName name="BExOJAXS2THXXIJMV2F2LZKMI589" localSheetId="10" hidden="1">#REF!</definedName>
    <definedName name="BExOJAXS2THXXIJMV2F2LZKMI589" localSheetId="11" hidden="1">#REF!</definedName>
    <definedName name="BExOJAXS2THXXIJMV2F2LZKMI589" localSheetId="12" hidden="1">#REF!</definedName>
    <definedName name="BExOJAXS2THXXIJMV2F2LZKMI589" localSheetId="13" hidden="1">#REF!</definedName>
    <definedName name="BExOJAXS2THXXIJMV2F2LZKMI589" localSheetId="17" hidden="1">#REF!</definedName>
    <definedName name="BExOJAXS2THXXIJMV2F2LZKMI589" localSheetId="16" hidden="1">#REF!</definedName>
    <definedName name="BExOJAXS2THXXIJMV2F2LZKMI589" hidden="1">#REF!</definedName>
    <definedName name="BExOJDXKJ43BMD5CFWEMSU5R1BP9" localSheetId="19" hidden="1">#REF!</definedName>
    <definedName name="BExOJDXKJ43BMD5CFWEMSU5R1BP9" localSheetId="27" hidden="1">#REF!</definedName>
    <definedName name="BExOJDXKJ43BMD5CFWEMSU5R1BP9" localSheetId="18" hidden="1">#REF!</definedName>
    <definedName name="BExOJDXKJ43BMD5CFWEMSU5R1BP9" localSheetId="30" hidden="1">#REF!</definedName>
    <definedName name="BExOJDXKJ43BMD5CFWEMSU5R1BP9" localSheetId="4" hidden="1">#REF!</definedName>
    <definedName name="BExOJDXKJ43BMD5CFWEMSU5R1BP9" localSheetId="14" hidden="1">#REF!</definedName>
    <definedName name="BExOJDXKJ43BMD5CFWEMSU5R1BP9" localSheetId="6" hidden="1">#REF!</definedName>
    <definedName name="BExOJDXKJ43BMD5CFWEMSU5R1BP9" localSheetId="7" hidden="1">#REF!</definedName>
    <definedName name="BExOJDXKJ43BMD5CFWEMSU5R1BP9" localSheetId="8" hidden="1">#REF!</definedName>
    <definedName name="BExOJDXKJ43BMD5CFWEMSU5R1BP9" localSheetId="9" hidden="1">#REF!</definedName>
    <definedName name="BExOJDXKJ43BMD5CFWEMSU5R1BP9" localSheetId="10" hidden="1">#REF!</definedName>
    <definedName name="BExOJDXKJ43BMD5CFWEMSU5R1BP9" localSheetId="11" hidden="1">#REF!</definedName>
    <definedName name="BExOJDXKJ43BMD5CFWEMSU5R1BP9" localSheetId="12" hidden="1">#REF!</definedName>
    <definedName name="BExOJDXKJ43BMD5CFWEMSU5R1BP9" localSheetId="13" hidden="1">#REF!</definedName>
    <definedName name="BExOJDXKJ43BMD5CFWEMSU5R1BP9" localSheetId="17" hidden="1">#REF!</definedName>
    <definedName name="BExOJDXKJ43BMD5CFWEMSU5R1BP9" localSheetId="16" hidden="1">#REF!</definedName>
    <definedName name="BExOJDXKJ43BMD5CFWEMSU5R1BP9" hidden="1">#REF!</definedName>
    <definedName name="BExOJHZ9KOD9LEP7ES426LHOCXEY" localSheetId="19" hidden="1">#REF!</definedName>
    <definedName name="BExOJHZ9KOD9LEP7ES426LHOCXEY" localSheetId="27" hidden="1">#REF!</definedName>
    <definedName name="BExOJHZ9KOD9LEP7ES426LHOCXEY" localSheetId="18" hidden="1">#REF!</definedName>
    <definedName name="BExOJHZ9KOD9LEP7ES426LHOCXEY" localSheetId="30" hidden="1">#REF!</definedName>
    <definedName name="BExOJHZ9KOD9LEP7ES426LHOCXEY" localSheetId="4" hidden="1">#REF!</definedName>
    <definedName name="BExOJHZ9KOD9LEP7ES426LHOCXEY" localSheetId="14" hidden="1">#REF!</definedName>
    <definedName name="BExOJHZ9KOD9LEP7ES426LHOCXEY" localSheetId="6" hidden="1">#REF!</definedName>
    <definedName name="BExOJHZ9KOD9LEP7ES426LHOCXEY" localSheetId="7" hidden="1">#REF!</definedName>
    <definedName name="BExOJHZ9KOD9LEP7ES426LHOCXEY" localSheetId="8" hidden="1">#REF!</definedName>
    <definedName name="BExOJHZ9KOD9LEP7ES426LHOCXEY" localSheetId="9" hidden="1">#REF!</definedName>
    <definedName name="BExOJHZ9KOD9LEP7ES426LHOCXEY" localSheetId="10" hidden="1">#REF!</definedName>
    <definedName name="BExOJHZ9KOD9LEP7ES426LHOCXEY" localSheetId="11" hidden="1">#REF!</definedName>
    <definedName name="BExOJHZ9KOD9LEP7ES426LHOCXEY" localSheetId="12" hidden="1">#REF!</definedName>
    <definedName name="BExOJHZ9KOD9LEP7ES426LHOCXEY" localSheetId="13" hidden="1">#REF!</definedName>
    <definedName name="BExOJHZ9KOD9LEP7ES426LHOCXEY" localSheetId="17" hidden="1">#REF!</definedName>
    <definedName name="BExOJHZ9KOD9LEP7ES426LHOCXEY" localSheetId="16" hidden="1">#REF!</definedName>
    <definedName name="BExOJHZ9KOD9LEP7ES426LHOCXEY" hidden="1">#REF!</definedName>
    <definedName name="BExOJM0W6XGSW5MXPTTX0GNF6SFT" localSheetId="19" hidden="1">#REF!</definedName>
    <definedName name="BExOJM0W6XGSW5MXPTTX0GNF6SFT" localSheetId="27" hidden="1">#REF!</definedName>
    <definedName name="BExOJM0W6XGSW5MXPTTX0GNF6SFT" localSheetId="18" hidden="1">#REF!</definedName>
    <definedName name="BExOJM0W6XGSW5MXPTTX0GNF6SFT" localSheetId="30" hidden="1">#REF!</definedName>
    <definedName name="BExOJM0W6XGSW5MXPTTX0GNF6SFT" localSheetId="4" hidden="1">#REF!</definedName>
    <definedName name="BExOJM0W6XGSW5MXPTTX0GNF6SFT" localSheetId="14" hidden="1">#REF!</definedName>
    <definedName name="BExOJM0W6XGSW5MXPTTX0GNF6SFT" localSheetId="6" hidden="1">#REF!</definedName>
    <definedName name="BExOJM0W6XGSW5MXPTTX0GNF6SFT" localSheetId="7" hidden="1">#REF!</definedName>
    <definedName name="BExOJM0W6XGSW5MXPTTX0GNF6SFT" localSheetId="8" hidden="1">#REF!</definedName>
    <definedName name="BExOJM0W6XGSW5MXPTTX0GNF6SFT" localSheetId="9" hidden="1">#REF!</definedName>
    <definedName name="BExOJM0W6XGSW5MXPTTX0GNF6SFT" localSheetId="10" hidden="1">#REF!</definedName>
    <definedName name="BExOJM0W6XGSW5MXPTTX0GNF6SFT" localSheetId="11" hidden="1">#REF!</definedName>
    <definedName name="BExOJM0W6XGSW5MXPTTX0GNF6SFT" localSheetId="12" hidden="1">#REF!</definedName>
    <definedName name="BExOJM0W6XGSW5MXPTTX0GNF6SFT" localSheetId="13" hidden="1">#REF!</definedName>
    <definedName name="BExOJM0W6XGSW5MXPTTX0GNF6SFT" localSheetId="17" hidden="1">#REF!</definedName>
    <definedName name="BExOJM0W6XGSW5MXPTTX0GNF6SFT" localSheetId="16" hidden="1">#REF!</definedName>
    <definedName name="BExOJM0W6XGSW5MXPTTX0GNF6SFT" hidden="1">#REF!</definedName>
    <definedName name="BExOJQ7XL1X94G2GP88DSU6OTRKY" localSheetId="19" hidden="1">#REF!</definedName>
    <definedName name="BExOJQ7XL1X94G2GP88DSU6OTRKY" localSheetId="27" hidden="1">#REF!</definedName>
    <definedName name="BExOJQ7XL1X94G2GP88DSU6OTRKY" localSheetId="18" hidden="1">#REF!</definedName>
    <definedName name="BExOJQ7XL1X94G2GP88DSU6OTRKY" localSheetId="30" hidden="1">#REF!</definedName>
    <definedName name="BExOJQ7XL1X94G2GP88DSU6OTRKY" localSheetId="4" hidden="1">#REF!</definedName>
    <definedName name="BExOJQ7XL1X94G2GP88DSU6OTRKY" localSheetId="14" hidden="1">#REF!</definedName>
    <definedName name="BExOJQ7XL1X94G2GP88DSU6OTRKY" localSheetId="6" hidden="1">#REF!</definedName>
    <definedName name="BExOJQ7XL1X94G2GP88DSU6OTRKY" localSheetId="7" hidden="1">#REF!</definedName>
    <definedName name="BExOJQ7XL1X94G2GP88DSU6OTRKY" localSheetId="8" hidden="1">#REF!</definedName>
    <definedName name="BExOJQ7XL1X94G2GP88DSU6OTRKY" localSheetId="9" hidden="1">#REF!</definedName>
    <definedName name="BExOJQ7XL1X94G2GP88DSU6OTRKY" localSheetId="10" hidden="1">#REF!</definedName>
    <definedName name="BExOJQ7XL1X94G2GP88DSU6OTRKY" localSheetId="11" hidden="1">#REF!</definedName>
    <definedName name="BExOJQ7XL1X94G2GP88DSU6OTRKY" localSheetId="12" hidden="1">#REF!</definedName>
    <definedName name="BExOJQ7XL1X94G2GP88DSU6OTRKY" localSheetId="13" hidden="1">#REF!</definedName>
    <definedName name="BExOJQ7XL1X94G2GP88DSU6OTRKY" localSheetId="17" hidden="1">#REF!</definedName>
    <definedName name="BExOJQ7XL1X94G2GP88DSU6OTRKY" localSheetId="16" hidden="1">#REF!</definedName>
    <definedName name="BExOJQ7XL1X94G2GP88DSU6OTRKY" hidden="1">#REF!</definedName>
    <definedName name="BExOJXEUJJ9SYRJXKYYV2NCCDT2R" localSheetId="19" hidden="1">#REF!</definedName>
    <definedName name="BExOJXEUJJ9SYRJXKYYV2NCCDT2R" localSheetId="27" hidden="1">#REF!</definedName>
    <definedName name="BExOJXEUJJ9SYRJXKYYV2NCCDT2R" localSheetId="18" hidden="1">#REF!</definedName>
    <definedName name="BExOJXEUJJ9SYRJXKYYV2NCCDT2R" localSheetId="30" hidden="1">#REF!</definedName>
    <definedName name="BExOJXEUJJ9SYRJXKYYV2NCCDT2R" localSheetId="4" hidden="1">#REF!</definedName>
    <definedName name="BExOJXEUJJ9SYRJXKYYV2NCCDT2R" localSheetId="14" hidden="1">#REF!</definedName>
    <definedName name="BExOJXEUJJ9SYRJXKYYV2NCCDT2R" localSheetId="6" hidden="1">#REF!</definedName>
    <definedName name="BExOJXEUJJ9SYRJXKYYV2NCCDT2R" localSheetId="7" hidden="1">#REF!</definedName>
    <definedName name="BExOJXEUJJ9SYRJXKYYV2NCCDT2R" localSheetId="8" hidden="1">#REF!</definedName>
    <definedName name="BExOJXEUJJ9SYRJXKYYV2NCCDT2R" localSheetId="9" hidden="1">#REF!</definedName>
    <definedName name="BExOJXEUJJ9SYRJXKYYV2NCCDT2R" localSheetId="10" hidden="1">#REF!</definedName>
    <definedName name="BExOJXEUJJ9SYRJXKYYV2NCCDT2R" localSheetId="11" hidden="1">#REF!</definedName>
    <definedName name="BExOJXEUJJ9SYRJXKYYV2NCCDT2R" localSheetId="12" hidden="1">#REF!</definedName>
    <definedName name="BExOJXEUJJ9SYRJXKYYV2NCCDT2R" localSheetId="13" hidden="1">#REF!</definedName>
    <definedName name="BExOJXEUJJ9SYRJXKYYV2NCCDT2R" localSheetId="17" hidden="1">#REF!</definedName>
    <definedName name="BExOJXEUJJ9SYRJXKYYV2NCCDT2R" localSheetId="16" hidden="1">#REF!</definedName>
    <definedName name="BExOJXEUJJ9SYRJXKYYV2NCCDT2R" hidden="1">#REF!</definedName>
    <definedName name="BExOK0EQYM9JUMAGWOUN7QDH7VMZ" localSheetId="19" hidden="1">#REF!</definedName>
    <definedName name="BExOK0EQYM9JUMAGWOUN7QDH7VMZ" localSheetId="27" hidden="1">#REF!</definedName>
    <definedName name="BExOK0EQYM9JUMAGWOUN7QDH7VMZ" localSheetId="18" hidden="1">#REF!</definedName>
    <definedName name="BExOK0EQYM9JUMAGWOUN7QDH7VMZ" localSheetId="30" hidden="1">#REF!</definedName>
    <definedName name="BExOK0EQYM9JUMAGWOUN7QDH7VMZ" localSheetId="4" hidden="1">#REF!</definedName>
    <definedName name="BExOK0EQYM9JUMAGWOUN7QDH7VMZ" localSheetId="14" hidden="1">#REF!</definedName>
    <definedName name="BExOK0EQYM9JUMAGWOUN7QDH7VMZ" localSheetId="6" hidden="1">#REF!</definedName>
    <definedName name="BExOK0EQYM9JUMAGWOUN7QDH7VMZ" localSheetId="7" hidden="1">#REF!</definedName>
    <definedName name="BExOK0EQYM9JUMAGWOUN7QDH7VMZ" localSheetId="8" hidden="1">#REF!</definedName>
    <definedName name="BExOK0EQYM9JUMAGWOUN7QDH7VMZ" localSheetId="9" hidden="1">#REF!</definedName>
    <definedName name="BExOK0EQYM9JUMAGWOUN7QDH7VMZ" localSheetId="10" hidden="1">#REF!</definedName>
    <definedName name="BExOK0EQYM9JUMAGWOUN7QDH7VMZ" localSheetId="11" hidden="1">#REF!</definedName>
    <definedName name="BExOK0EQYM9JUMAGWOUN7QDH7VMZ" localSheetId="12" hidden="1">#REF!</definedName>
    <definedName name="BExOK0EQYM9JUMAGWOUN7QDH7VMZ" localSheetId="13" hidden="1">#REF!</definedName>
    <definedName name="BExOK0EQYM9JUMAGWOUN7QDH7VMZ" localSheetId="17" hidden="1">#REF!</definedName>
    <definedName name="BExOK0EQYM9JUMAGWOUN7QDH7VMZ" localSheetId="16" hidden="1">#REF!</definedName>
    <definedName name="BExOK0EQYM9JUMAGWOUN7QDH7VMZ" hidden="1">#REF!</definedName>
    <definedName name="BExOK10DBCM0O0CLRF8BB6EEWGB2" localSheetId="19" hidden="1">#REF!</definedName>
    <definedName name="BExOK10DBCM0O0CLRF8BB6EEWGB2" localSheetId="27" hidden="1">#REF!</definedName>
    <definedName name="BExOK10DBCM0O0CLRF8BB6EEWGB2" localSheetId="18" hidden="1">#REF!</definedName>
    <definedName name="BExOK10DBCM0O0CLRF8BB6EEWGB2" localSheetId="30" hidden="1">#REF!</definedName>
    <definedName name="BExOK10DBCM0O0CLRF8BB6EEWGB2" localSheetId="4" hidden="1">#REF!</definedName>
    <definedName name="BExOK10DBCM0O0CLRF8BB6EEWGB2" localSheetId="14" hidden="1">#REF!</definedName>
    <definedName name="BExOK10DBCM0O0CLRF8BB6EEWGB2" localSheetId="6" hidden="1">#REF!</definedName>
    <definedName name="BExOK10DBCM0O0CLRF8BB6EEWGB2" localSheetId="7" hidden="1">#REF!</definedName>
    <definedName name="BExOK10DBCM0O0CLRF8BB6EEWGB2" localSheetId="8" hidden="1">#REF!</definedName>
    <definedName name="BExOK10DBCM0O0CLRF8BB6EEWGB2" localSheetId="9" hidden="1">#REF!</definedName>
    <definedName name="BExOK10DBCM0O0CLRF8BB6EEWGB2" localSheetId="10" hidden="1">#REF!</definedName>
    <definedName name="BExOK10DBCM0O0CLRF8BB6EEWGB2" localSheetId="11" hidden="1">#REF!</definedName>
    <definedName name="BExOK10DBCM0O0CLRF8BB6EEWGB2" localSheetId="12" hidden="1">#REF!</definedName>
    <definedName name="BExOK10DBCM0O0CLRF8BB6EEWGB2" localSheetId="13" hidden="1">#REF!</definedName>
    <definedName name="BExOK10DBCM0O0CLRF8BB6EEWGB2" localSheetId="17" hidden="1">#REF!</definedName>
    <definedName name="BExOK10DBCM0O0CLRF8BB6EEWGB2" localSheetId="16" hidden="1">#REF!</definedName>
    <definedName name="BExOK10DBCM0O0CLRF8BB6EEWGB2" hidden="1">#REF!</definedName>
    <definedName name="BExOK45QZPFPJ08Z5BZOFLNGPHCZ" localSheetId="19" hidden="1">#REF!</definedName>
    <definedName name="BExOK45QZPFPJ08Z5BZOFLNGPHCZ" localSheetId="27" hidden="1">#REF!</definedName>
    <definedName name="BExOK45QZPFPJ08Z5BZOFLNGPHCZ" localSheetId="18" hidden="1">#REF!</definedName>
    <definedName name="BExOK45QZPFPJ08Z5BZOFLNGPHCZ" localSheetId="30" hidden="1">#REF!</definedName>
    <definedName name="BExOK45QZPFPJ08Z5BZOFLNGPHCZ" localSheetId="4" hidden="1">#REF!</definedName>
    <definedName name="BExOK45QZPFPJ08Z5BZOFLNGPHCZ" localSheetId="14" hidden="1">#REF!</definedName>
    <definedName name="BExOK45QZPFPJ08Z5BZOFLNGPHCZ" localSheetId="6" hidden="1">#REF!</definedName>
    <definedName name="BExOK45QZPFPJ08Z5BZOFLNGPHCZ" localSheetId="7" hidden="1">#REF!</definedName>
    <definedName name="BExOK45QZPFPJ08Z5BZOFLNGPHCZ" localSheetId="8" hidden="1">#REF!</definedName>
    <definedName name="BExOK45QZPFPJ08Z5BZOFLNGPHCZ" localSheetId="9" hidden="1">#REF!</definedName>
    <definedName name="BExOK45QZPFPJ08Z5BZOFLNGPHCZ" localSheetId="10" hidden="1">#REF!</definedName>
    <definedName name="BExOK45QZPFPJ08Z5BZOFLNGPHCZ" localSheetId="11" hidden="1">#REF!</definedName>
    <definedName name="BExOK45QZPFPJ08Z5BZOFLNGPHCZ" localSheetId="12" hidden="1">#REF!</definedName>
    <definedName name="BExOK45QZPFPJ08Z5BZOFLNGPHCZ" localSheetId="13" hidden="1">#REF!</definedName>
    <definedName name="BExOK45QZPFPJ08Z5BZOFLNGPHCZ" localSheetId="17" hidden="1">#REF!</definedName>
    <definedName name="BExOK45QZPFPJ08Z5BZOFLNGPHCZ" localSheetId="16" hidden="1">#REF!</definedName>
    <definedName name="BExOK45QZPFPJ08Z5BZOFLNGPHCZ" hidden="1">#REF!</definedName>
    <definedName name="BExOK4WM9O7QNG6O57FOASI5QSN1" localSheetId="19" hidden="1">#REF!</definedName>
    <definedName name="BExOK4WM9O7QNG6O57FOASI5QSN1" localSheetId="27" hidden="1">#REF!</definedName>
    <definedName name="BExOK4WM9O7QNG6O57FOASI5QSN1" localSheetId="18" hidden="1">#REF!</definedName>
    <definedName name="BExOK4WM9O7QNG6O57FOASI5QSN1" localSheetId="30" hidden="1">#REF!</definedName>
    <definedName name="BExOK4WM9O7QNG6O57FOASI5QSN1" localSheetId="4" hidden="1">#REF!</definedName>
    <definedName name="BExOK4WM9O7QNG6O57FOASI5QSN1" localSheetId="14" hidden="1">#REF!</definedName>
    <definedName name="BExOK4WM9O7QNG6O57FOASI5QSN1" localSheetId="6" hidden="1">#REF!</definedName>
    <definedName name="BExOK4WM9O7QNG6O57FOASI5QSN1" localSheetId="7" hidden="1">#REF!</definedName>
    <definedName name="BExOK4WM9O7QNG6O57FOASI5QSN1" localSheetId="8" hidden="1">#REF!</definedName>
    <definedName name="BExOK4WM9O7QNG6O57FOASI5QSN1" localSheetId="9" hidden="1">#REF!</definedName>
    <definedName name="BExOK4WM9O7QNG6O57FOASI5QSN1" localSheetId="10" hidden="1">#REF!</definedName>
    <definedName name="BExOK4WM9O7QNG6O57FOASI5QSN1" localSheetId="11" hidden="1">#REF!</definedName>
    <definedName name="BExOK4WM9O7QNG6O57FOASI5QSN1" localSheetId="12" hidden="1">#REF!</definedName>
    <definedName name="BExOK4WM9O7QNG6O57FOASI5QSN1" localSheetId="13" hidden="1">#REF!</definedName>
    <definedName name="BExOK4WM9O7QNG6O57FOASI5QSN1" localSheetId="17" hidden="1">#REF!</definedName>
    <definedName name="BExOK4WM9O7QNG6O57FOASI5QSN1" localSheetId="16" hidden="1">#REF!</definedName>
    <definedName name="BExOK4WM9O7QNG6O57FOASI5QSN1" hidden="1">#REF!</definedName>
    <definedName name="BExOK57E3HXBUDOQB4M87JK9OPNE" localSheetId="19" hidden="1">#REF!</definedName>
    <definedName name="BExOK57E3HXBUDOQB4M87JK9OPNE" localSheetId="27" hidden="1">#REF!</definedName>
    <definedName name="BExOK57E3HXBUDOQB4M87JK9OPNE" localSheetId="18" hidden="1">#REF!</definedName>
    <definedName name="BExOK57E3HXBUDOQB4M87JK9OPNE" localSheetId="30" hidden="1">#REF!</definedName>
    <definedName name="BExOK57E3HXBUDOQB4M87JK9OPNE" localSheetId="4" hidden="1">#REF!</definedName>
    <definedName name="BExOK57E3HXBUDOQB4M87JK9OPNE" localSheetId="14" hidden="1">#REF!</definedName>
    <definedName name="BExOK57E3HXBUDOQB4M87JK9OPNE" localSheetId="6" hidden="1">#REF!</definedName>
    <definedName name="BExOK57E3HXBUDOQB4M87JK9OPNE" localSheetId="7" hidden="1">#REF!</definedName>
    <definedName name="BExOK57E3HXBUDOQB4M87JK9OPNE" localSheetId="8" hidden="1">#REF!</definedName>
    <definedName name="BExOK57E3HXBUDOQB4M87JK9OPNE" localSheetId="9" hidden="1">#REF!</definedName>
    <definedName name="BExOK57E3HXBUDOQB4M87JK9OPNE" localSheetId="10" hidden="1">#REF!</definedName>
    <definedName name="BExOK57E3HXBUDOQB4M87JK9OPNE" localSheetId="11" hidden="1">#REF!</definedName>
    <definedName name="BExOK57E3HXBUDOQB4M87JK9OPNE" localSheetId="12" hidden="1">#REF!</definedName>
    <definedName name="BExOK57E3HXBUDOQB4M87JK9OPNE" localSheetId="13" hidden="1">#REF!</definedName>
    <definedName name="BExOK57E3HXBUDOQB4M87JK9OPNE" localSheetId="17" hidden="1">#REF!</definedName>
    <definedName name="BExOK57E3HXBUDOQB4M87JK9OPNE" localSheetId="16" hidden="1">#REF!</definedName>
    <definedName name="BExOK57E3HXBUDOQB4M87JK9OPNE" hidden="1">#REF!</definedName>
    <definedName name="BExOKJLBFD15HACQ01HQLY1U5SE2" localSheetId="19" hidden="1">#REF!</definedName>
    <definedName name="BExOKJLBFD15HACQ01HQLY1U5SE2" localSheetId="27" hidden="1">#REF!</definedName>
    <definedName name="BExOKJLBFD15HACQ01HQLY1U5SE2" localSheetId="18" hidden="1">#REF!</definedName>
    <definedName name="BExOKJLBFD15HACQ01HQLY1U5SE2" localSheetId="30" hidden="1">#REF!</definedName>
    <definedName name="BExOKJLBFD15HACQ01HQLY1U5SE2" localSheetId="4" hidden="1">#REF!</definedName>
    <definedName name="BExOKJLBFD15HACQ01HQLY1U5SE2" localSheetId="14" hidden="1">#REF!</definedName>
    <definedName name="BExOKJLBFD15HACQ01HQLY1U5SE2" localSheetId="6" hidden="1">#REF!</definedName>
    <definedName name="BExOKJLBFD15HACQ01HQLY1U5SE2" localSheetId="7" hidden="1">#REF!</definedName>
    <definedName name="BExOKJLBFD15HACQ01HQLY1U5SE2" localSheetId="8" hidden="1">#REF!</definedName>
    <definedName name="BExOKJLBFD15HACQ01HQLY1U5SE2" localSheetId="9" hidden="1">#REF!</definedName>
    <definedName name="BExOKJLBFD15HACQ01HQLY1U5SE2" localSheetId="10" hidden="1">#REF!</definedName>
    <definedName name="BExOKJLBFD15HACQ01HQLY1U5SE2" localSheetId="11" hidden="1">#REF!</definedName>
    <definedName name="BExOKJLBFD15HACQ01HQLY1U5SE2" localSheetId="12" hidden="1">#REF!</definedName>
    <definedName name="BExOKJLBFD15HACQ01HQLY1U5SE2" localSheetId="13" hidden="1">#REF!</definedName>
    <definedName name="BExOKJLBFD15HACQ01HQLY1U5SE2" localSheetId="17" hidden="1">#REF!</definedName>
    <definedName name="BExOKJLBFD15HACQ01HQLY1U5SE2" localSheetId="16" hidden="1">#REF!</definedName>
    <definedName name="BExOKJLBFD15HACQ01HQLY1U5SE2" hidden="1">#REF!</definedName>
    <definedName name="BExOKTXMJP351VXKH8VT6SXUNIMF" localSheetId="19" hidden="1">#REF!</definedName>
    <definedName name="BExOKTXMJP351VXKH8VT6SXUNIMF" localSheetId="27" hidden="1">#REF!</definedName>
    <definedName name="BExOKTXMJP351VXKH8VT6SXUNIMF" localSheetId="18" hidden="1">#REF!</definedName>
    <definedName name="BExOKTXMJP351VXKH8VT6SXUNIMF" localSheetId="30" hidden="1">#REF!</definedName>
    <definedName name="BExOKTXMJP351VXKH8VT6SXUNIMF" localSheetId="4" hidden="1">#REF!</definedName>
    <definedName name="BExOKTXMJP351VXKH8VT6SXUNIMF" localSheetId="14" hidden="1">#REF!</definedName>
    <definedName name="BExOKTXMJP351VXKH8VT6SXUNIMF" localSheetId="6" hidden="1">#REF!</definedName>
    <definedName name="BExOKTXMJP351VXKH8VT6SXUNIMF" localSheetId="7" hidden="1">#REF!</definedName>
    <definedName name="BExOKTXMJP351VXKH8VT6SXUNIMF" localSheetId="8" hidden="1">#REF!</definedName>
    <definedName name="BExOKTXMJP351VXKH8VT6SXUNIMF" localSheetId="9" hidden="1">#REF!</definedName>
    <definedName name="BExOKTXMJP351VXKH8VT6SXUNIMF" localSheetId="10" hidden="1">#REF!</definedName>
    <definedName name="BExOKTXMJP351VXKH8VT6SXUNIMF" localSheetId="11" hidden="1">#REF!</definedName>
    <definedName name="BExOKTXMJP351VXKH8VT6SXUNIMF" localSheetId="12" hidden="1">#REF!</definedName>
    <definedName name="BExOKTXMJP351VXKH8VT6SXUNIMF" localSheetId="13" hidden="1">#REF!</definedName>
    <definedName name="BExOKTXMJP351VXKH8VT6SXUNIMF" localSheetId="17" hidden="1">#REF!</definedName>
    <definedName name="BExOKTXMJP351VXKH8VT6SXUNIMF" localSheetId="16" hidden="1">#REF!</definedName>
    <definedName name="BExOKTXMJP351VXKH8VT6SXUNIMF" hidden="1">#REF!</definedName>
    <definedName name="BExOKU8GMLOCNVORDE329819XN67" localSheetId="19" hidden="1">#REF!</definedName>
    <definedName name="BExOKU8GMLOCNVORDE329819XN67" localSheetId="27" hidden="1">#REF!</definedName>
    <definedName name="BExOKU8GMLOCNVORDE329819XN67" localSheetId="18" hidden="1">#REF!</definedName>
    <definedName name="BExOKU8GMLOCNVORDE329819XN67" localSheetId="30" hidden="1">#REF!</definedName>
    <definedName name="BExOKU8GMLOCNVORDE329819XN67" localSheetId="4" hidden="1">#REF!</definedName>
    <definedName name="BExOKU8GMLOCNVORDE329819XN67" localSheetId="14" hidden="1">#REF!</definedName>
    <definedName name="BExOKU8GMLOCNVORDE329819XN67" localSheetId="6" hidden="1">#REF!</definedName>
    <definedName name="BExOKU8GMLOCNVORDE329819XN67" localSheetId="7" hidden="1">#REF!</definedName>
    <definedName name="BExOKU8GMLOCNVORDE329819XN67" localSheetId="8" hidden="1">#REF!</definedName>
    <definedName name="BExOKU8GMLOCNVORDE329819XN67" localSheetId="9" hidden="1">#REF!</definedName>
    <definedName name="BExOKU8GMLOCNVORDE329819XN67" localSheetId="10" hidden="1">#REF!</definedName>
    <definedName name="BExOKU8GMLOCNVORDE329819XN67" localSheetId="11" hidden="1">#REF!</definedName>
    <definedName name="BExOKU8GMLOCNVORDE329819XN67" localSheetId="12" hidden="1">#REF!</definedName>
    <definedName name="BExOKU8GMLOCNVORDE329819XN67" localSheetId="13" hidden="1">#REF!</definedName>
    <definedName name="BExOKU8GMLOCNVORDE329819XN67" localSheetId="17" hidden="1">#REF!</definedName>
    <definedName name="BExOKU8GMLOCNVORDE329819XN67" localSheetId="16" hidden="1">#REF!</definedName>
    <definedName name="BExOKU8GMLOCNVORDE329819XN67" hidden="1">#REF!</definedName>
    <definedName name="BExOL0Z3Z7IAMHPB91EO2MF49U57" localSheetId="19" hidden="1">#REF!</definedName>
    <definedName name="BExOL0Z3Z7IAMHPB91EO2MF49U57" localSheetId="27" hidden="1">#REF!</definedName>
    <definedName name="BExOL0Z3Z7IAMHPB91EO2MF49U57" localSheetId="18" hidden="1">#REF!</definedName>
    <definedName name="BExOL0Z3Z7IAMHPB91EO2MF49U57" localSheetId="30" hidden="1">#REF!</definedName>
    <definedName name="BExOL0Z3Z7IAMHPB91EO2MF49U57" localSheetId="4" hidden="1">#REF!</definedName>
    <definedName name="BExOL0Z3Z7IAMHPB91EO2MF49U57" localSheetId="14" hidden="1">#REF!</definedName>
    <definedName name="BExOL0Z3Z7IAMHPB91EO2MF49U57" localSheetId="6" hidden="1">#REF!</definedName>
    <definedName name="BExOL0Z3Z7IAMHPB91EO2MF49U57" localSheetId="7" hidden="1">#REF!</definedName>
    <definedName name="BExOL0Z3Z7IAMHPB91EO2MF49U57" localSheetId="8" hidden="1">#REF!</definedName>
    <definedName name="BExOL0Z3Z7IAMHPB91EO2MF49U57" localSheetId="9" hidden="1">#REF!</definedName>
    <definedName name="BExOL0Z3Z7IAMHPB91EO2MF49U57" localSheetId="10" hidden="1">#REF!</definedName>
    <definedName name="BExOL0Z3Z7IAMHPB91EO2MF49U57" localSheetId="11" hidden="1">#REF!</definedName>
    <definedName name="BExOL0Z3Z7IAMHPB91EO2MF49U57" localSheetId="12" hidden="1">#REF!</definedName>
    <definedName name="BExOL0Z3Z7IAMHPB91EO2MF49U57" localSheetId="13" hidden="1">#REF!</definedName>
    <definedName name="BExOL0Z3Z7IAMHPB91EO2MF49U57" localSheetId="17" hidden="1">#REF!</definedName>
    <definedName name="BExOL0Z3Z7IAMHPB91EO2MF49U57" localSheetId="16" hidden="1">#REF!</definedName>
    <definedName name="BExOL0Z3Z7IAMHPB91EO2MF49U57" hidden="1">#REF!</definedName>
    <definedName name="BExOL7KH12VAR0LG741SIOJTLWFD" localSheetId="19" hidden="1">#REF!</definedName>
    <definedName name="BExOL7KH12VAR0LG741SIOJTLWFD" localSheetId="27" hidden="1">#REF!</definedName>
    <definedName name="BExOL7KH12VAR0LG741SIOJTLWFD" localSheetId="18" hidden="1">#REF!</definedName>
    <definedName name="BExOL7KH12VAR0LG741SIOJTLWFD" localSheetId="30" hidden="1">#REF!</definedName>
    <definedName name="BExOL7KH12VAR0LG741SIOJTLWFD" localSheetId="4" hidden="1">#REF!</definedName>
    <definedName name="BExOL7KH12VAR0LG741SIOJTLWFD" localSheetId="14" hidden="1">#REF!</definedName>
    <definedName name="BExOL7KH12VAR0LG741SIOJTLWFD" localSheetId="6" hidden="1">#REF!</definedName>
    <definedName name="BExOL7KH12VAR0LG741SIOJTLWFD" localSheetId="7" hidden="1">#REF!</definedName>
    <definedName name="BExOL7KH12VAR0LG741SIOJTLWFD" localSheetId="8" hidden="1">#REF!</definedName>
    <definedName name="BExOL7KH12VAR0LG741SIOJTLWFD" localSheetId="9" hidden="1">#REF!</definedName>
    <definedName name="BExOL7KH12VAR0LG741SIOJTLWFD" localSheetId="10" hidden="1">#REF!</definedName>
    <definedName name="BExOL7KH12VAR0LG741SIOJTLWFD" localSheetId="11" hidden="1">#REF!</definedName>
    <definedName name="BExOL7KH12VAR0LG741SIOJTLWFD" localSheetId="12" hidden="1">#REF!</definedName>
    <definedName name="BExOL7KH12VAR0LG741SIOJTLWFD" localSheetId="13" hidden="1">#REF!</definedName>
    <definedName name="BExOL7KH12VAR0LG741SIOJTLWFD" localSheetId="17" hidden="1">#REF!</definedName>
    <definedName name="BExOL7KH12VAR0LG741SIOJTLWFD" localSheetId="16" hidden="1">#REF!</definedName>
    <definedName name="BExOL7KH12VAR0LG741SIOJTLWFD" hidden="1">#REF!</definedName>
    <definedName name="BExOLGUYDBS2V3UOK4DVPUW5JZN7" localSheetId="19" hidden="1">#REF!</definedName>
    <definedName name="BExOLGUYDBS2V3UOK4DVPUW5JZN7" localSheetId="27" hidden="1">#REF!</definedName>
    <definedName name="BExOLGUYDBS2V3UOK4DVPUW5JZN7" localSheetId="18" hidden="1">#REF!</definedName>
    <definedName name="BExOLGUYDBS2V3UOK4DVPUW5JZN7" localSheetId="30" hidden="1">#REF!</definedName>
    <definedName name="BExOLGUYDBS2V3UOK4DVPUW5JZN7" localSheetId="4" hidden="1">#REF!</definedName>
    <definedName name="BExOLGUYDBS2V3UOK4DVPUW5JZN7" localSheetId="14" hidden="1">#REF!</definedName>
    <definedName name="BExOLGUYDBS2V3UOK4DVPUW5JZN7" localSheetId="6" hidden="1">#REF!</definedName>
    <definedName name="BExOLGUYDBS2V3UOK4DVPUW5JZN7" localSheetId="7" hidden="1">#REF!</definedName>
    <definedName name="BExOLGUYDBS2V3UOK4DVPUW5JZN7" localSheetId="8" hidden="1">#REF!</definedName>
    <definedName name="BExOLGUYDBS2V3UOK4DVPUW5JZN7" localSheetId="9" hidden="1">#REF!</definedName>
    <definedName name="BExOLGUYDBS2V3UOK4DVPUW5JZN7" localSheetId="10" hidden="1">#REF!</definedName>
    <definedName name="BExOLGUYDBS2V3UOK4DVPUW5JZN7" localSheetId="11" hidden="1">#REF!</definedName>
    <definedName name="BExOLGUYDBS2V3UOK4DVPUW5JZN7" localSheetId="12" hidden="1">#REF!</definedName>
    <definedName name="BExOLGUYDBS2V3UOK4DVPUW5JZN7" localSheetId="13" hidden="1">#REF!</definedName>
    <definedName name="BExOLGUYDBS2V3UOK4DVPUW5JZN7" localSheetId="17" hidden="1">#REF!</definedName>
    <definedName name="BExOLGUYDBS2V3UOK4DVPUW5JZN7" localSheetId="16" hidden="1">#REF!</definedName>
    <definedName name="BExOLGUYDBS2V3UOK4DVPUW5JZN7" hidden="1">#REF!</definedName>
    <definedName name="BExOLICXFHJLILCJVFMJE5MGGWKR" localSheetId="19" hidden="1">#REF!</definedName>
    <definedName name="BExOLICXFHJLILCJVFMJE5MGGWKR" localSheetId="27" hidden="1">#REF!</definedName>
    <definedName name="BExOLICXFHJLILCJVFMJE5MGGWKR" localSheetId="18" hidden="1">#REF!</definedName>
    <definedName name="BExOLICXFHJLILCJVFMJE5MGGWKR" localSheetId="30" hidden="1">#REF!</definedName>
    <definedName name="BExOLICXFHJLILCJVFMJE5MGGWKR" localSheetId="4" hidden="1">#REF!</definedName>
    <definedName name="BExOLICXFHJLILCJVFMJE5MGGWKR" localSheetId="14" hidden="1">#REF!</definedName>
    <definedName name="BExOLICXFHJLILCJVFMJE5MGGWKR" localSheetId="6" hidden="1">#REF!</definedName>
    <definedName name="BExOLICXFHJLILCJVFMJE5MGGWKR" localSheetId="7" hidden="1">#REF!</definedName>
    <definedName name="BExOLICXFHJLILCJVFMJE5MGGWKR" localSheetId="8" hidden="1">#REF!</definedName>
    <definedName name="BExOLICXFHJLILCJVFMJE5MGGWKR" localSheetId="9" hidden="1">#REF!</definedName>
    <definedName name="BExOLICXFHJLILCJVFMJE5MGGWKR" localSheetId="10" hidden="1">#REF!</definedName>
    <definedName name="BExOLICXFHJLILCJVFMJE5MGGWKR" localSheetId="11" hidden="1">#REF!</definedName>
    <definedName name="BExOLICXFHJLILCJVFMJE5MGGWKR" localSheetId="12" hidden="1">#REF!</definedName>
    <definedName name="BExOLICXFHJLILCJVFMJE5MGGWKR" localSheetId="13" hidden="1">#REF!</definedName>
    <definedName name="BExOLICXFHJLILCJVFMJE5MGGWKR" localSheetId="17" hidden="1">#REF!</definedName>
    <definedName name="BExOLICXFHJLILCJVFMJE5MGGWKR" localSheetId="16" hidden="1">#REF!</definedName>
    <definedName name="BExOLICXFHJLILCJVFMJE5MGGWKR" hidden="1">#REF!</definedName>
    <definedName name="BExOLOI0WJS3QC12I3ISL0D9AWOF" localSheetId="19" hidden="1">#REF!</definedName>
    <definedName name="BExOLOI0WJS3QC12I3ISL0D9AWOF" localSheetId="27" hidden="1">#REF!</definedName>
    <definedName name="BExOLOI0WJS3QC12I3ISL0D9AWOF" localSheetId="18" hidden="1">#REF!</definedName>
    <definedName name="BExOLOI0WJS3QC12I3ISL0D9AWOF" localSheetId="30" hidden="1">#REF!</definedName>
    <definedName name="BExOLOI0WJS3QC12I3ISL0D9AWOF" localSheetId="4" hidden="1">#REF!</definedName>
    <definedName name="BExOLOI0WJS3QC12I3ISL0D9AWOF" localSheetId="14" hidden="1">#REF!</definedName>
    <definedName name="BExOLOI0WJS3QC12I3ISL0D9AWOF" localSheetId="6" hidden="1">#REF!</definedName>
    <definedName name="BExOLOI0WJS3QC12I3ISL0D9AWOF" localSheetId="7" hidden="1">#REF!</definedName>
    <definedName name="BExOLOI0WJS3QC12I3ISL0D9AWOF" localSheetId="8" hidden="1">#REF!</definedName>
    <definedName name="BExOLOI0WJS3QC12I3ISL0D9AWOF" localSheetId="9" hidden="1">#REF!</definedName>
    <definedName name="BExOLOI0WJS3QC12I3ISL0D9AWOF" localSheetId="10" hidden="1">#REF!</definedName>
    <definedName name="BExOLOI0WJS3QC12I3ISL0D9AWOF" localSheetId="11" hidden="1">#REF!</definedName>
    <definedName name="BExOLOI0WJS3QC12I3ISL0D9AWOF" localSheetId="12" hidden="1">#REF!</definedName>
    <definedName name="BExOLOI0WJS3QC12I3ISL0D9AWOF" localSheetId="13" hidden="1">#REF!</definedName>
    <definedName name="BExOLOI0WJS3QC12I3ISL0D9AWOF" localSheetId="17" hidden="1">#REF!</definedName>
    <definedName name="BExOLOI0WJS3QC12I3ISL0D9AWOF" localSheetId="16" hidden="1">#REF!</definedName>
    <definedName name="BExOLOI0WJS3QC12I3ISL0D9AWOF" hidden="1">#REF!</definedName>
    <definedName name="BExOLQ5A7IWI0W12J7315E7LBI0O" localSheetId="19" hidden="1">#REF!</definedName>
    <definedName name="BExOLQ5A7IWI0W12J7315E7LBI0O" localSheetId="27" hidden="1">#REF!</definedName>
    <definedName name="BExOLQ5A7IWI0W12J7315E7LBI0O" localSheetId="18" hidden="1">#REF!</definedName>
    <definedName name="BExOLQ5A7IWI0W12J7315E7LBI0O" localSheetId="30" hidden="1">#REF!</definedName>
    <definedName name="BExOLQ5A7IWI0W12J7315E7LBI0O" localSheetId="4" hidden="1">#REF!</definedName>
    <definedName name="BExOLQ5A7IWI0W12J7315E7LBI0O" localSheetId="14" hidden="1">#REF!</definedName>
    <definedName name="BExOLQ5A7IWI0W12J7315E7LBI0O" localSheetId="6" hidden="1">#REF!</definedName>
    <definedName name="BExOLQ5A7IWI0W12J7315E7LBI0O" localSheetId="7" hidden="1">#REF!</definedName>
    <definedName name="BExOLQ5A7IWI0W12J7315E7LBI0O" localSheetId="8" hidden="1">#REF!</definedName>
    <definedName name="BExOLQ5A7IWI0W12J7315E7LBI0O" localSheetId="9" hidden="1">#REF!</definedName>
    <definedName name="BExOLQ5A7IWI0W12J7315E7LBI0O" localSheetId="10" hidden="1">#REF!</definedName>
    <definedName name="BExOLQ5A7IWI0W12J7315E7LBI0O" localSheetId="11" hidden="1">#REF!</definedName>
    <definedName name="BExOLQ5A7IWI0W12J7315E7LBI0O" localSheetId="12" hidden="1">#REF!</definedName>
    <definedName name="BExOLQ5A7IWI0W12J7315E7LBI0O" localSheetId="13" hidden="1">#REF!</definedName>
    <definedName name="BExOLQ5A7IWI0W12J7315E7LBI0O" localSheetId="17" hidden="1">#REF!</definedName>
    <definedName name="BExOLQ5A7IWI0W12J7315E7LBI0O" localSheetId="16" hidden="1">#REF!</definedName>
    <definedName name="BExOLQ5A7IWI0W12J7315E7LBI0O" hidden="1">#REF!</definedName>
    <definedName name="BExOLYZNG5RBD0BTS1OEZJNU92Q5" localSheetId="19" hidden="1">#REF!</definedName>
    <definedName name="BExOLYZNG5RBD0BTS1OEZJNU92Q5" localSheetId="27" hidden="1">#REF!</definedName>
    <definedName name="BExOLYZNG5RBD0BTS1OEZJNU92Q5" localSheetId="18" hidden="1">#REF!</definedName>
    <definedName name="BExOLYZNG5RBD0BTS1OEZJNU92Q5" localSheetId="30" hidden="1">#REF!</definedName>
    <definedName name="BExOLYZNG5RBD0BTS1OEZJNU92Q5" localSheetId="4" hidden="1">#REF!</definedName>
    <definedName name="BExOLYZNG5RBD0BTS1OEZJNU92Q5" localSheetId="14" hidden="1">#REF!</definedName>
    <definedName name="BExOLYZNG5RBD0BTS1OEZJNU92Q5" localSheetId="6" hidden="1">#REF!</definedName>
    <definedName name="BExOLYZNG5RBD0BTS1OEZJNU92Q5" localSheetId="7" hidden="1">#REF!</definedName>
    <definedName name="BExOLYZNG5RBD0BTS1OEZJNU92Q5" localSheetId="8" hidden="1">#REF!</definedName>
    <definedName name="BExOLYZNG5RBD0BTS1OEZJNU92Q5" localSheetId="9" hidden="1">#REF!</definedName>
    <definedName name="BExOLYZNG5RBD0BTS1OEZJNU92Q5" localSheetId="10" hidden="1">#REF!</definedName>
    <definedName name="BExOLYZNG5RBD0BTS1OEZJNU92Q5" localSheetId="11" hidden="1">#REF!</definedName>
    <definedName name="BExOLYZNG5RBD0BTS1OEZJNU92Q5" localSheetId="12" hidden="1">#REF!</definedName>
    <definedName name="BExOLYZNG5RBD0BTS1OEZJNU92Q5" localSheetId="13" hidden="1">#REF!</definedName>
    <definedName name="BExOLYZNG5RBD0BTS1OEZJNU92Q5" localSheetId="17" hidden="1">#REF!</definedName>
    <definedName name="BExOLYZNG5RBD0BTS1OEZJNU92Q5" localSheetId="16" hidden="1">#REF!</definedName>
    <definedName name="BExOLYZNG5RBD0BTS1OEZJNU92Q5" hidden="1">#REF!</definedName>
    <definedName name="BExOM136CSOYSV2NE3NAU04Z4414" localSheetId="19" hidden="1">#REF!</definedName>
    <definedName name="BExOM136CSOYSV2NE3NAU04Z4414" localSheetId="27" hidden="1">#REF!</definedName>
    <definedName name="BExOM136CSOYSV2NE3NAU04Z4414" localSheetId="18" hidden="1">#REF!</definedName>
    <definedName name="BExOM136CSOYSV2NE3NAU04Z4414" localSheetId="30" hidden="1">#REF!</definedName>
    <definedName name="BExOM136CSOYSV2NE3NAU04Z4414" localSheetId="4" hidden="1">#REF!</definedName>
    <definedName name="BExOM136CSOYSV2NE3NAU04Z4414" localSheetId="14" hidden="1">#REF!</definedName>
    <definedName name="BExOM136CSOYSV2NE3NAU04Z4414" localSheetId="6" hidden="1">#REF!</definedName>
    <definedName name="BExOM136CSOYSV2NE3NAU04Z4414" localSheetId="7" hidden="1">#REF!</definedName>
    <definedName name="BExOM136CSOYSV2NE3NAU04Z4414" localSheetId="8" hidden="1">#REF!</definedName>
    <definedName name="BExOM136CSOYSV2NE3NAU04Z4414" localSheetId="9" hidden="1">#REF!</definedName>
    <definedName name="BExOM136CSOYSV2NE3NAU04Z4414" localSheetId="10" hidden="1">#REF!</definedName>
    <definedName name="BExOM136CSOYSV2NE3NAU04Z4414" localSheetId="11" hidden="1">#REF!</definedName>
    <definedName name="BExOM136CSOYSV2NE3NAU04Z4414" localSheetId="12" hidden="1">#REF!</definedName>
    <definedName name="BExOM136CSOYSV2NE3NAU04Z4414" localSheetId="13" hidden="1">#REF!</definedName>
    <definedName name="BExOM136CSOYSV2NE3NAU04Z4414" localSheetId="17" hidden="1">#REF!</definedName>
    <definedName name="BExOM136CSOYSV2NE3NAU04Z4414" localSheetId="16" hidden="1">#REF!</definedName>
    <definedName name="BExOM136CSOYSV2NE3NAU04Z4414" hidden="1">#REF!</definedName>
    <definedName name="BExOM3HIJ3UZPOKJI68KPBJAHPDC" localSheetId="19" hidden="1">#REF!</definedName>
    <definedName name="BExOM3HIJ3UZPOKJI68KPBJAHPDC" localSheetId="27" hidden="1">#REF!</definedName>
    <definedName name="BExOM3HIJ3UZPOKJI68KPBJAHPDC" localSheetId="18" hidden="1">#REF!</definedName>
    <definedName name="BExOM3HIJ3UZPOKJI68KPBJAHPDC" localSheetId="30" hidden="1">#REF!</definedName>
    <definedName name="BExOM3HIJ3UZPOKJI68KPBJAHPDC" localSheetId="4" hidden="1">#REF!</definedName>
    <definedName name="BExOM3HIJ3UZPOKJI68KPBJAHPDC" localSheetId="14" hidden="1">#REF!</definedName>
    <definedName name="BExOM3HIJ3UZPOKJI68KPBJAHPDC" localSheetId="6" hidden="1">#REF!</definedName>
    <definedName name="BExOM3HIJ3UZPOKJI68KPBJAHPDC" localSheetId="7" hidden="1">#REF!</definedName>
    <definedName name="BExOM3HIJ3UZPOKJI68KPBJAHPDC" localSheetId="8" hidden="1">#REF!</definedName>
    <definedName name="BExOM3HIJ3UZPOKJI68KPBJAHPDC" localSheetId="9" hidden="1">#REF!</definedName>
    <definedName name="BExOM3HIJ3UZPOKJI68KPBJAHPDC" localSheetId="10" hidden="1">#REF!</definedName>
    <definedName name="BExOM3HIJ3UZPOKJI68KPBJAHPDC" localSheetId="11" hidden="1">#REF!</definedName>
    <definedName name="BExOM3HIJ3UZPOKJI68KPBJAHPDC" localSheetId="12" hidden="1">#REF!</definedName>
    <definedName name="BExOM3HIJ3UZPOKJI68KPBJAHPDC" localSheetId="13" hidden="1">#REF!</definedName>
    <definedName name="BExOM3HIJ3UZPOKJI68KPBJAHPDC" localSheetId="17" hidden="1">#REF!</definedName>
    <definedName name="BExOM3HIJ3UZPOKJI68KPBJAHPDC" localSheetId="16" hidden="1">#REF!</definedName>
    <definedName name="BExOM3HIJ3UZPOKJI68KPBJAHPDC" hidden="1">#REF!</definedName>
    <definedName name="BExOM5QC0I90GVJG1G7NFAIINKAQ" localSheetId="19" hidden="1">#REF!</definedName>
    <definedName name="BExOM5QC0I90GVJG1G7NFAIINKAQ" localSheetId="27" hidden="1">#REF!</definedName>
    <definedName name="BExOM5QC0I90GVJG1G7NFAIINKAQ" localSheetId="18" hidden="1">#REF!</definedName>
    <definedName name="BExOM5QC0I90GVJG1G7NFAIINKAQ" localSheetId="30" hidden="1">#REF!</definedName>
    <definedName name="BExOM5QC0I90GVJG1G7NFAIINKAQ" localSheetId="4" hidden="1">#REF!</definedName>
    <definedName name="BExOM5QC0I90GVJG1G7NFAIINKAQ" localSheetId="14" hidden="1">#REF!</definedName>
    <definedName name="BExOM5QC0I90GVJG1G7NFAIINKAQ" localSheetId="6" hidden="1">#REF!</definedName>
    <definedName name="BExOM5QC0I90GVJG1G7NFAIINKAQ" localSheetId="7" hidden="1">#REF!</definedName>
    <definedName name="BExOM5QC0I90GVJG1G7NFAIINKAQ" localSheetId="8" hidden="1">#REF!</definedName>
    <definedName name="BExOM5QC0I90GVJG1G7NFAIINKAQ" localSheetId="9" hidden="1">#REF!</definedName>
    <definedName name="BExOM5QC0I90GVJG1G7NFAIINKAQ" localSheetId="10" hidden="1">#REF!</definedName>
    <definedName name="BExOM5QC0I90GVJG1G7NFAIINKAQ" localSheetId="11" hidden="1">#REF!</definedName>
    <definedName name="BExOM5QC0I90GVJG1G7NFAIINKAQ" localSheetId="12" hidden="1">#REF!</definedName>
    <definedName name="BExOM5QC0I90GVJG1G7NFAIINKAQ" localSheetId="13" hidden="1">#REF!</definedName>
    <definedName name="BExOM5QC0I90GVJG1G7NFAIINKAQ" localSheetId="17" hidden="1">#REF!</definedName>
    <definedName name="BExOM5QC0I90GVJG1G7NFAIINKAQ" localSheetId="16" hidden="1">#REF!</definedName>
    <definedName name="BExOM5QC0I90GVJG1G7NFAIINKAQ" hidden="1">#REF!</definedName>
    <definedName name="BExOMKPURE33YQ3K1JG9NVQD4W49" localSheetId="19" hidden="1">#REF!</definedName>
    <definedName name="BExOMKPURE33YQ3K1JG9NVQD4W49" localSheetId="27" hidden="1">#REF!</definedName>
    <definedName name="BExOMKPURE33YQ3K1JG9NVQD4W49" localSheetId="18" hidden="1">#REF!</definedName>
    <definedName name="BExOMKPURE33YQ3K1JG9NVQD4W49" localSheetId="30" hidden="1">#REF!</definedName>
    <definedName name="BExOMKPURE33YQ3K1JG9NVQD4W49" localSheetId="4" hidden="1">#REF!</definedName>
    <definedName name="BExOMKPURE33YQ3K1JG9NVQD4W49" localSheetId="14" hidden="1">#REF!</definedName>
    <definedName name="BExOMKPURE33YQ3K1JG9NVQD4W49" localSheetId="6" hidden="1">#REF!</definedName>
    <definedName name="BExOMKPURE33YQ3K1JG9NVQD4W49" localSheetId="7" hidden="1">#REF!</definedName>
    <definedName name="BExOMKPURE33YQ3K1JG9NVQD4W49" localSheetId="8" hidden="1">#REF!</definedName>
    <definedName name="BExOMKPURE33YQ3K1JG9NVQD4W49" localSheetId="9" hidden="1">#REF!</definedName>
    <definedName name="BExOMKPURE33YQ3K1JG9NVQD4W49" localSheetId="10" hidden="1">#REF!</definedName>
    <definedName name="BExOMKPURE33YQ3K1JG9NVQD4W49" localSheetId="11" hidden="1">#REF!</definedName>
    <definedName name="BExOMKPURE33YQ3K1JG9NVQD4W49" localSheetId="12" hidden="1">#REF!</definedName>
    <definedName name="BExOMKPURE33YQ3K1JG9NVQD4W49" localSheetId="13" hidden="1">#REF!</definedName>
    <definedName name="BExOMKPURE33YQ3K1JG9NVQD4W49" localSheetId="17" hidden="1">#REF!</definedName>
    <definedName name="BExOMKPURE33YQ3K1JG9NVQD4W49" localSheetId="16" hidden="1">#REF!</definedName>
    <definedName name="BExOMKPURE33YQ3K1JG9NVQD4W49" hidden="1">#REF!</definedName>
    <definedName name="BExOMP7NGCLUNFK50QD2LPKRG078" localSheetId="19" hidden="1">#REF!</definedName>
    <definedName name="BExOMP7NGCLUNFK50QD2LPKRG078" localSheetId="27" hidden="1">#REF!</definedName>
    <definedName name="BExOMP7NGCLUNFK50QD2LPKRG078" localSheetId="18" hidden="1">#REF!</definedName>
    <definedName name="BExOMP7NGCLUNFK50QD2LPKRG078" localSheetId="30" hidden="1">#REF!</definedName>
    <definedName name="BExOMP7NGCLUNFK50QD2LPKRG078" localSheetId="4" hidden="1">#REF!</definedName>
    <definedName name="BExOMP7NGCLUNFK50QD2LPKRG078" localSheetId="14" hidden="1">#REF!</definedName>
    <definedName name="BExOMP7NGCLUNFK50QD2LPKRG078" localSheetId="6" hidden="1">#REF!</definedName>
    <definedName name="BExOMP7NGCLUNFK50QD2LPKRG078" localSheetId="7" hidden="1">#REF!</definedName>
    <definedName name="BExOMP7NGCLUNFK50QD2LPKRG078" localSheetId="8" hidden="1">#REF!</definedName>
    <definedName name="BExOMP7NGCLUNFK50QD2LPKRG078" localSheetId="9" hidden="1">#REF!</definedName>
    <definedName name="BExOMP7NGCLUNFK50QD2LPKRG078" localSheetId="10" hidden="1">#REF!</definedName>
    <definedName name="BExOMP7NGCLUNFK50QD2LPKRG078" localSheetId="11" hidden="1">#REF!</definedName>
    <definedName name="BExOMP7NGCLUNFK50QD2LPKRG078" localSheetId="12" hidden="1">#REF!</definedName>
    <definedName name="BExOMP7NGCLUNFK50QD2LPKRG078" localSheetId="13" hidden="1">#REF!</definedName>
    <definedName name="BExOMP7NGCLUNFK50QD2LPKRG078" localSheetId="17" hidden="1">#REF!</definedName>
    <definedName name="BExOMP7NGCLUNFK50QD2LPKRG078" localSheetId="16" hidden="1">#REF!</definedName>
    <definedName name="BExOMP7NGCLUNFK50QD2LPKRG078" hidden="1">#REF!</definedName>
    <definedName name="BExOMPNX2853XA8AUM0BLA7CS86A" localSheetId="19" hidden="1">#REF!</definedName>
    <definedName name="BExOMPNX2853XA8AUM0BLA7CS86A" localSheetId="27" hidden="1">#REF!</definedName>
    <definedName name="BExOMPNX2853XA8AUM0BLA7CS86A" localSheetId="18" hidden="1">#REF!</definedName>
    <definedName name="BExOMPNX2853XA8AUM0BLA7CS86A" localSheetId="30" hidden="1">#REF!</definedName>
    <definedName name="BExOMPNX2853XA8AUM0BLA7CS86A" localSheetId="4" hidden="1">#REF!</definedName>
    <definedName name="BExOMPNX2853XA8AUM0BLA7CS86A" localSheetId="14" hidden="1">#REF!</definedName>
    <definedName name="BExOMPNX2853XA8AUM0BLA7CS86A" localSheetId="6" hidden="1">#REF!</definedName>
    <definedName name="BExOMPNX2853XA8AUM0BLA7CS86A" localSheetId="7" hidden="1">#REF!</definedName>
    <definedName name="BExOMPNX2853XA8AUM0BLA7CS86A" localSheetId="8" hidden="1">#REF!</definedName>
    <definedName name="BExOMPNX2853XA8AUM0BLA7CS86A" localSheetId="9" hidden="1">#REF!</definedName>
    <definedName name="BExOMPNX2853XA8AUM0BLA7CS86A" localSheetId="10" hidden="1">#REF!</definedName>
    <definedName name="BExOMPNX2853XA8AUM0BLA7CS86A" localSheetId="11" hidden="1">#REF!</definedName>
    <definedName name="BExOMPNX2853XA8AUM0BLA7CS86A" localSheetId="12" hidden="1">#REF!</definedName>
    <definedName name="BExOMPNX2853XA8AUM0BLA7CS86A" localSheetId="13" hidden="1">#REF!</definedName>
    <definedName name="BExOMPNX2853XA8AUM0BLA7CS86A" localSheetId="17" hidden="1">#REF!</definedName>
    <definedName name="BExOMPNX2853XA8AUM0BLA7CS86A" localSheetId="16" hidden="1">#REF!</definedName>
    <definedName name="BExOMPNX2853XA8AUM0BLA7CS86A" hidden="1">#REF!</definedName>
    <definedName name="BExOMU0A6XMY48SZRYL4WQZD13BI" localSheetId="19" hidden="1">#REF!</definedName>
    <definedName name="BExOMU0A6XMY48SZRYL4WQZD13BI" localSheetId="27" hidden="1">#REF!</definedName>
    <definedName name="BExOMU0A6XMY48SZRYL4WQZD13BI" localSheetId="18" hidden="1">#REF!</definedName>
    <definedName name="BExOMU0A6XMY48SZRYL4WQZD13BI" localSheetId="30" hidden="1">#REF!</definedName>
    <definedName name="BExOMU0A6XMY48SZRYL4WQZD13BI" localSheetId="4" hidden="1">#REF!</definedName>
    <definedName name="BExOMU0A6XMY48SZRYL4WQZD13BI" localSheetId="14" hidden="1">#REF!</definedName>
    <definedName name="BExOMU0A6XMY48SZRYL4WQZD13BI" localSheetId="6" hidden="1">#REF!</definedName>
    <definedName name="BExOMU0A6XMY48SZRYL4WQZD13BI" localSheetId="7" hidden="1">#REF!</definedName>
    <definedName name="BExOMU0A6XMY48SZRYL4WQZD13BI" localSheetId="8" hidden="1">#REF!</definedName>
    <definedName name="BExOMU0A6XMY48SZRYL4WQZD13BI" localSheetId="9" hidden="1">#REF!</definedName>
    <definedName name="BExOMU0A6XMY48SZRYL4WQZD13BI" localSheetId="10" hidden="1">#REF!</definedName>
    <definedName name="BExOMU0A6XMY48SZRYL4WQZD13BI" localSheetId="11" hidden="1">#REF!</definedName>
    <definedName name="BExOMU0A6XMY48SZRYL4WQZD13BI" localSheetId="12" hidden="1">#REF!</definedName>
    <definedName name="BExOMU0A6XMY48SZRYL4WQZD13BI" localSheetId="13" hidden="1">#REF!</definedName>
    <definedName name="BExOMU0A6XMY48SZRYL4WQZD13BI" localSheetId="17" hidden="1">#REF!</definedName>
    <definedName name="BExOMU0A6XMY48SZRYL4WQZD13BI" localSheetId="16" hidden="1">#REF!</definedName>
    <definedName name="BExOMU0A6XMY48SZRYL4WQZD13BI" hidden="1">#REF!</definedName>
    <definedName name="BExOMVT0HSNC59DJP4CLISASGHKL" localSheetId="19" hidden="1">#REF!</definedName>
    <definedName name="BExOMVT0HSNC59DJP4CLISASGHKL" localSheetId="27" hidden="1">#REF!</definedName>
    <definedName name="BExOMVT0HSNC59DJP4CLISASGHKL" localSheetId="18" hidden="1">#REF!</definedName>
    <definedName name="BExOMVT0HSNC59DJP4CLISASGHKL" localSheetId="30" hidden="1">#REF!</definedName>
    <definedName name="BExOMVT0HSNC59DJP4CLISASGHKL" localSheetId="4" hidden="1">#REF!</definedName>
    <definedName name="BExOMVT0HSNC59DJP4CLISASGHKL" localSheetId="14" hidden="1">#REF!</definedName>
    <definedName name="BExOMVT0HSNC59DJP4CLISASGHKL" localSheetId="6" hidden="1">#REF!</definedName>
    <definedName name="BExOMVT0HSNC59DJP4CLISASGHKL" localSheetId="7" hidden="1">#REF!</definedName>
    <definedName name="BExOMVT0HSNC59DJP4CLISASGHKL" localSheetId="8" hidden="1">#REF!</definedName>
    <definedName name="BExOMVT0HSNC59DJP4CLISASGHKL" localSheetId="9" hidden="1">#REF!</definedName>
    <definedName name="BExOMVT0HSNC59DJP4CLISASGHKL" localSheetId="10" hidden="1">#REF!</definedName>
    <definedName name="BExOMVT0HSNC59DJP4CLISASGHKL" localSheetId="11" hidden="1">#REF!</definedName>
    <definedName name="BExOMVT0HSNC59DJP4CLISASGHKL" localSheetId="12" hidden="1">#REF!</definedName>
    <definedName name="BExOMVT0HSNC59DJP4CLISASGHKL" localSheetId="13" hidden="1">#REF!</definedName>
    <definedName name="BExOMVT0HSNC59DJP4CLISASGHKL" localSheetId="17" hidden="1">#REF!</definedName>
    <definedName name="BExOMVT0HSNC59DJP4CLISASGHKL" localSheetId="16" hidden="1">#REF!</definedName>
    <definedName name="BExOMVT0HSNC59DJP4CLISASGHKL" hidden="1">#REF!</definedName>
    <definedName name="BExON0AX35F2SI0UCVMGWGVIUNI3" localSheetId="19" hidden="1">#REF!</definedName>
    <definedName name="BExON0AX35F2SI0UCVMGWGVIUNI3" localSheetId="27" hidden="1">#REF!</definedName>
    <definedName name="BExON0AX35F2SI0UCVMGWGVIUNI3" localSheetId="18" hidden="1">#REF!</definedName>
    <definedName name="BExON0AX35F2SI0UCVMGWGVIUNI3" localSheetId="30" hidden="1">#REF!</definedName>
    <definedName name="BExON0AX35F2SI0UCVMGWGVIUNI3" localSheetId="4" hidden="1">#REF!</definedName>
    <definedName name="BExON0AX35F2SI0UCVMGWGVIUNI3" localSheetId="14" hidden="1">#REF!</definedName>
    <definedName name="BExON0AX35F2SI0UCVMGWGVIUNI3" localSheetId="6" hidden="1">#REF!</definedName>
    <definedName name="BExON0AX35F2SI0UCVMGWGVIUNI3" localSheetId="7" hidden="1">#REF!</definedName>
    <definedName name="BExON0AX35F2SI0UCVMGWGVIUNI3" localSheetId="8" hidden="1">#REF!</definedName>
    <definedName name="BExON0AX35F2SI0UCVMGWGVIUNI3" localSheetId="9" hidden="1">#REF!</definedName>
    <definedName name="BExON0AX35F2SI0UCVMGWGVIUNI3" localSheetId="10" hidden="1">#REF!</definedName>
    <definedName name="BExON0AX35F2SI0UCVMGWGVIUNI3" localSheetId="11" hidden="1">#REF!</definedName>
    <definedName name="BExON0AX35F2SI0UCVMGWGVIUNI3" localSheetId="12" hidden="1">#REF!</definedName>
    <definedName name="BExON0AX35F2SI0UCVMGWGVIUNI3" localSheetId="13" hidden="1">#REF!</definedName>
    <definedName name="BExON0AX35F2SI0UCVMGWGVIUNI3" localSheetId="17" hidden="1">#REF!</definedName>
    <definedName name="BExON0AX35F2SI0UCVMGWGVIUNI3" localSheetId="16" hidden="1">#REF!</definedName>
    <definedName name="BExON0AX35F2SI0UCVMGWGVIUNI3" hidden="1">#REF!</definedName>
    <definedName name="BExON1I19LN0T10YIIYC5NE9UGMR" localSheetId="19" hidden="1">#REF!</definedName>
    <definedName name="BExON1I19LN0T10YIIYC5NE9UGMR" localSheetId="27" hidden="1">#REF!</definedName>
    <definedName name="BExON1I19LN0T10YIIYC5NE9UGMR" localSheetId="18" hidden="1">#REF!</definedName>
    <definedName name="BExON1I19LN0T10YIIYC5NE9UGMR" localSheetId="30" hidden="1">#REF!</definedName>
    <definedName name="BExON1I19LN0T10YIIYC5NE9UGMR" localSheetId="4" hidden="1">#REF!</definedName>
    <definedName name="BExON1I19LN0T10YIIYC5NE9UGMR" localSheetId="14" hidden="1">#REF!</definedName>
    <definedName name="BExON1I19LN0T10YIIYC5NE9UGMR" localSheetId="6" hidden="1">#REF!</definedName>
    <definedName name="BExON1I19LN0T10YIIYC5NE9UGMR" localSheetId="7" hidden="1">#REF!</definedName>
    <definedName name="BExON1I19LN0T10YIIYC5NE9UGMR" localSheetId="8" hidden="1">#REF!</definedName>
    <definedName name="BExON1I19LN0T10YIIYC5NE9UGMR" localSheetId="9" hidden="1">#REF!</definedName>
    <definedName name="BExON1I19LN0T10YIIYC5NE9UGMR" localSheetId="10" hidden="1">#REF!</definedName>
    <definedName name="BExON1I19LN0T10YIIYC5NE9UGMR" localSheetId="11" hidden="1">#REF!</definedName>
    <definedName name="BExON1I19LN0T10YIIYC5NE9UGMR" localSheetId="12" hidden="1">#REF!</definedName>
    <definedName name="BExON1I19LN0T10YIIYC5NE9UGMR" localSheetId="13" hidden="1">#REF!</definedName>
    <definedName name="BExON1I19LN0T10YIIYC5NE9UGMR" localSheetId="17" hidden="1">#REF!</definedName>
    <definedName name="BExON1I19LN0T10YIIYC5NE9UGMR" localSheetId="16" hidden="1">#REF!</definedName>
    <definedName name="BExON1I19LN0T10YIIYC5NE9UGMR" hidden="1">#REF!</definedName>
    <definedName name="BExON41U4296DV3DPG6I5EF3OEYF" localSheetId="19" hidden="1">#REF!</definedName>
    <definedName name="BExON41U4296DV3DPG6I5EF3OEYF" localSheetId="27" hidden="1">#REF!</definedName>
    <definedName name="BExON41U4296DV3DPG6I5EF3OEYF" localSheetId="18" hidden="1">#REF!</definedName>
    <definedName name="BExON41U4296DV3DPG6I5EF3OEYF" localSheetId="30" hidden="1">#REF!</definedName>
    <definedName name="BExON41U4296DV3DPG6I5EF3OEYF" localSheetId="4" hidden="1">#REF!</definedName>
    <definedName name="BExON41U4296DV3DPG6I5EF3OEYF" localSheetId="14" hidden="1">#REF!</definedName>
    <definedName name="BExON41U4296DV3DPG6I5EF3OEYF" localSheetId="6" hidden="1">#REF!</definedName>
    <definedName name="BExON41U4296DV3DPG6I5EF3OEYF" localSheetId="7" hidden="1">#REF!</definedName>
    <definedName name="BExON41U4296DV3DPG6I5EF3OEYF" localSheetId="8" hidden="1">#REF!</definedName>
    <definedName name="BExON41U4296DV3DPG6I5EF3OEYF" localSheetId="9" hidden="1">#REF!</definedName>
    <definedName name="BExON41U4296DV3DPG6I5EF3OEYF" localSheetId="10" hidden="1">#REF!</definedName>
    <definedName name="BExON41U4296DV3DPG6I5EF3OEYF" localSheetId="11" hidden="1">#REF!</definedName>
    <definedName name="BExON41U4296DV3DPG6I5EF3OEYF" localSheetId="12" hidden="1">#REF!</definedName>
    <definedName name="BExON41U4296DV3DPG6I5EF3OEYF" localSheetId="13" hidden="1">#REF!</definedName>
    <definedName name="BExON41U4296DV3DPG6I5EF3OEYF" localSheetId="17" hidden="1">#REF!</definedName>
    <definedName name="BExON41U4296DV3DPG6I5EF3OEYF" localSheetId="16" hidden="1">#REF!</definedName>
    <definedName name="BExON41U4296DV3DPG6I5EF3OEYF" hidden="1">#REF!</definedName>
    <definedName name="BExONB3A7CO4YD8RB41PHC93BQ9M" localSheetId="19" hidden="1">#REF!</definedName>
    <definedName name="BExONB3A7CO4YD8RB41PHC93BQ9M" localSheetId="27" hidden="1">#REF!</definedName>
    <definedName name="BExONB3A7CO4YD8RB41PHC93BQ9M" localSheetId="18" hidden="1">#REF!</definedName>
    <definedName name="BExONB3A7CO4YD8RB41PHC93BQ9M" localSheetId="30" hidden="1">#REF!</definedName>
    <definedName name="BExONB3A7CO4YD8RB41PHC93BQ9M" localSheetId="4" hidden="1">#REF!</definedName>
    <definedName name="BExONB3A7CO4YD8RB41PHC93BQ9M" localSheetId="14" hidden="1">#REF!</definedName>
    <definedName name="BExONB3A7CO4YD8RB41PHC93BQ9M" localSheetId="6" hidden="1">#REF!</definedName>
    <definedName name="BExONB3A7CO4YD8RB41PHC93BQ9M" localSheetId="7" hidden="1">#REF!</definedName>
    <definedName name="BExONB3A7CO4YD8RB41PHC93BQ9M" localSheetId="8" hidden="1">#REF!</definedName>
    <definedName name="BExONB3A7CO4YD8RB41PHC93BQ9M" localSheetId="9" hidden="1">#REF!</definedName>
    <definedName name="BExONB3A7CO4YD8RB41PHC93BQ9M" localSheetId="10" hidden="1">#REF!</definedName>
    <definedName name="BExONB3A7CO4YD8RB41PHC93BQ9M" localSheetId="11" hidden="1">#REF!</definedName>
    <definedName name="BExONB3A7CO4YD8RB41PHC93BQ9M" localSheetId="12" hidden="1">#REF!</definedName>
    <definedName name="BExONB3A7CO4YD8RB41PHC93BQ9M" localSheetId="13" hidden="1">#REF!</definedName>
    <definedName name="BExONB3A7CO4YD8RB41PHC93BQ9M" localSheetId="17" hidden="1">#REF!</definedName>
    <definedName name="BExONB3A7CO4YD8RB41PHC93BQ9M" localSheetId="16" hidden="1">#REF!</definedName>
    <definedName name="BExONB3A7CO4YD8RB41PHC93BQ9M" hidden="1">#REF!</definedName>
    <definedName name="BExONFQH6UUXF8V0GI4BRIST9RFO" localSheetId="19" hidden="1">#REF!</definedName>
    <definedName name="BExONFQH6UUXF8V0GI4BRIST9RFO" localSheetId="27" hidden="1">#REF!</definedName>
    <definedName name="BExONFQH6UUXF8V0GI4BRIST9RFO" localSheetId="18" hidden="1">#REF!</definedName>
    <definedName name="BExONFQH6UUXF8V0GI4BRIST9RFO" localSheetId="30" hidden="1">#REF!</definedName>
    <definedName name="BExONFQH6UUXF8V0GI4BRIST9RFO" localSheetId="4" hidden="1">#REF!</definedName>
    <definedName name="BExONFQH6UUXF8V0GI4BRIST9RFO" localSheetId="14" hidden="1">#REF!</definedName>
    <definedName name="BExONFQH6UUXF8V0GI4BRIST9RFO" localSheetId="6" hidden="1">#REF!</definedName>
    <definedName name="BExONFQH6UUXF8V0GI4BRIST9RFO" localSheetId="7" hidden="1">#REF!</definedName>
    <definedName name="BExONFQH6UUXF8V0GI4BRIST9RFO" localSheetId="8" hidden="1">#REF!</definedName>
    <definedName name="BExONFQH6UUXF8V0GI4BRIST9RFO" localSheetId="9" hidden="1">#REF!</definedName>
    <definedName name="BExONFQH6UUXF8V0GI4BRIST9RFO" localSheetId="10" hidden="1">#REF!</definedName>
    <definedName name="BExONFQH6UUXF8V0GI4BRIST9RFO" localSheetId="11" hidden="1">#REF!</definedName>
    <definedName name="BExONFQH6UUXF8V0GI4BRIST9RFO" localSheetId="12" hidden="1">#REF!</definedName>
    <definedName name="BExONFQH6UUXF8V0GI4BRIST9RFO" localSheetId="13" hidden="1">#REF!</definedName>
    <definedName name="BExONFQH6UUXF8V0GI4BRIST9RFO" localSheetId="17" hidden="1">#REF!</definedName>
    <definedName name="BExONFQH6UUXF8V0GI4BRIST9RFO" localSheetId="16" hidden="1">#REF!</definedName>
    <definedName name="BExONFQH6UUXF8V0GI4BRIST9RFO" hidden="1">#REF!</definedName>
    <definedName name="BExONIL31DZWU7IFVN3VV0XTXJA1" localSheetId="19" hidden="1">#REF!</definedName>
    <definedName name="BExONIL31DZWU7IFVN3VV0XTXJA1" localSheetId="27" hidden="1">#REF!</definedName>
    <definedName name="BExONIL31DZWU7IFVN3VV0XTXJA1" localSheetId="18" hidden="1">#REF!</definedName>
    <definedName name="BExONIL31DZWU7IFVN3VV0XTXJA1" localSheetId="30" hidden="1">#REF!</definedName>
    <definedName name="BExONIL31DZWU7IFVN3VV0XTXJA1" localSheetId="4" hidden="1">#REF!</definedName>
    <definedName name="BExONIL31DZWU7IFVN3VV0XTXJA1" localSheetId="14" hidden="1">#REF!</definedName>
    <definedName name="BExONIL31DZWU7IFVN3VV0XTXJA1" localSheetId="6" hidden="1">#REF!</definedName>
    <definedName name="BExONIL31DZWU7IFVN3VV0XTXJA1" localSheetId="7" hidden="1">#REF!</definedName>
    <definedName name="BExONIL31DZWU7IFVN3VV0XTXJA1" localSheetId="8" hidden="1">#REF!</definedName>
    <definedName name="BExONIL31DZWU7IFVN3VV0XTXJA1" localSheetId="9" hidden="1">#REF!</definedName>
    <definedName name="BExONIL31DZWU7IFVN3VV0XTXJA1" localSheetId="10" hidden="1">#REF!</definedName>
    <definedName name="BExONIL31DZWU7IFVN3VV0XTXJA1" localSheetId="11" hidden="1">#REF!</definedName>
    <definedName name="BExONIL31DZWU7IFVN3VV0XTXJA1" localSheetId="12" hidden="1">#REF!</definedName>
    <definedName name="BExONIL31DZWU7IFVN3VV0XTXJA1" localSheetId="13" hidden="1">#REF!</definedName>
    <definedName name="BExONIL31DZWU7IFVN3VV0XTXJA1" localSheetId="17" hidden="1">#REF!</definedName>
    <definedName name="BExONIL31DZWU7IFVN3VV0XTXJA1" localSheetId="16" hidden="1">#REF!</definedName>
    <definedName name="BExONIL31DZWU7IFVN3VV0XTXJA1" hidden="1">#REF!</definedName>
    <definedName name="BExONJ1BU17R0F5A2UP1UGJBOGKS" localSheetId="19" hidden="1">#REF!</definedName>
    <definedName name="BExONJ1BU17R0F5A2UP1UGJBOGKS" localSheetId="27" hidden="1">#REF!</definedName>
    <definedName name="BExONJ1BU17R0F5A2UP1UGJBOGKS" localSheetId="18" hidden="1">#REF!</definedName>
    <definedName name="BExONJ1BU17R0F5A2UP1UGJBOGKS" localSheetId="30" hidden="1">#REF!</definedName>
    <definedName name="BExONJ1BU17R0F5A2UP1UGJBOGKS" localSheetId="4" hidden="1">#REF!</definedName>
    <definedName name="BExONJ1BU17R0F5A2UP1UGJBOGKS" localSheetId="14" hidden="1">#REF!</definedName>
    <definedName name="BExONJ1BU17R0F5A2UP1UGJBOGKS" localSheetId="6" hidden="1">#REF!</definedName>
    <definedName name="BExONJ1BU17R0F5A2UP1UGJBOGKS" localSheetId="7" hidden="1">#REF!</definedName>
    <definedName name="BExONJ1BU17R0F5A2UP1UGJBOGKS" localSheetId="8" hidden="1">#REF!</definedName>
    <definedName name="BExONJ1BU17R0F5A2UP1UGJBOGKS" localSheetId="9" hidden="1">#REF!</definedName>
    <definedName name="BExONJ1BU17R0F5A2UP1UGJBOGKS" localSheetId="10" hidden="1">#REF!</definedName>
    <definedName name="BExONJ1BU17R0F5A2UP1UGJBOGKS" localSheetId="11" hidden="1">#REF!</definedName>
    <definedName name="BExONJ1BU17R0F5A2UP1UGJBOGKS" localSheetId="12" hidden="1">#REF!</definedName>
    <definedName name="BExONJ1BU17R0F5A2UP1UGJBOGKS" localSheetId="13" hidden="1">#REF!</definedName>
    <definedName name="BExONJ1BU17R0F5A2UP1UGJBOGKS" localSheetId="17" hidden="1">#REF!</definedName>
    <definedName name="BExONJ1BU17R0F5A2UP1UGJBOGKS" localSheetId="16" hidden="1">#REF!</definedName>
    <definedName name="BExONJ1BU17R0F5A2UP1UGJBOGKS" hidden="1">#REF!</definedName>
    <definedName name="BExONKZDHE8SS0P4YRLGEQR9KYHF" localSheetId="19" hidden="1">#REF!</definedName>
    <definedName name="BExONKZDHE8SS0P4YRLGEQR9KYHF" localSheetId="27" hidden="1">#REF!</definedName>
    <definedName name="BExONKZDHE8SS0P4YRLGEQR9KYHF" localSheetId="18" hidden="1">#REF!</definedName>
    <definedName name="BExONKZDHE8SS0P4YRLGEQR9KYHF" localSheetId="30" hidden="1">#REF!</definedName>
    <definedName name="BExONKZDHE8SS0P4YRLGEQR9KYHF" localSheetId="4" hidden="1">#REF!</definedName>
    <definedName name="BExONKZDHE8SS0P4YRLGEQR9KYHF" localSheetId="14" hidden="1">#REF!</definedName>
    <definedName name="BExONKZDHE8SS0P4YRLGEQR9KYHF" localSheetId="6" hidden="1">#REF!</definedName>
    <definedName name="BExONKZDHE8SS0P4YRLGEQR9KYHF" localSheetId="7" hidden="1">#REF!</definedName>
    <definedName name="BExONKZDHE8SS0P4YRLGEQR9KYHF" localSheetId="8" hidden="1">#REF!</definedName>
    <definedName name="BExONKZDHE8SS0P4YRLGEQR9KYHF" localSheetId="9" hidden="1">#REF!</definedName>
    <definedName name="BExONKZDHE8SS0P4YRLGEQR9KYHF" localSheetId="10" hidden="1">#REF!</definedName>
    <definedName name="BExONKZDHE8SS0P4YRLGEQR9KYHF" localSheetId="11" hidden="1">#REF!</definedName>
    <definedName name="BExONKZDHE8SS0P4YRLGEQR9KYHF" localSheetId="12" hidden="1">#REF!</definedName>
    <definedName name="BExONKZDHE8SS0P4YRLGEQR9KYHF" localSheetId="13" hidden="1">#REF!</definedName>
    <definedName name="BExONKZDHE8SS0P4YRLGEQR9KYHF" localSheetId="17" hidden="1">#REF!</definedName>
    <definedName name="BExONKZDHE8SS0P4YRLGEQR9KYHF" localSheetId="16" hidden="1">#REF!</definedName>
    <definedName name="BExONKZDHE8SS0P4YRLGEQR9KYHF" hidden="1">#REF!</definedName>
    <definedName name="BExONNZ9VMHVX3J6NLNJY7KZA61O" localSheetId="19" hidden="1">#REF!</definedName>
    <definedName name="BExONNZ9VMHVX3J6NLNJY7KZA61O" localSheetId="27" hidden="1">#REF!</definedName>
    <definedName name="BExONNZ9VMHVX3J6NLNJY7KZA61O" localSheetId="18" hidden="1">#REF!</definedName>
    <definedName name="BExONNZ9VMHVX3J6NLNJY7KZA61O" localSheetId="30" hidden="1">#REF!</definedName>
    <definedName name="BExONNZ9VMHVX3J6NLNJY7KZA61O" localSheetId="4" hidden="1">#REF!</definedName>
    <definedName name="BExONNZ9VMHVX3J6NLNJY7KZA61O" localSheetId="14" hidden="1">#REF!</definedName>
    <definedName name="BExONNZ9VMHVX3J6NLNJY7KZA61O" localSheetId="6" hidden="1">#REF!</definedName>
    <definedName name="BExONNZ9VMHVX3J6NLNJY7KZA61O" localSheetId="7" hidden="1">#REF!</definedName>
    <definedName name="BExONNZ9VMHVX3J6NLNJY7KZA61O" localSheetId="8" hidden="1">#REF!</definedName>
    <definedName name="BExONNZ9VMHVX3J6NLNJY7KZA61O" localSheetId="9" hidden="1">#REF!</definedName>
    <definedName name="BExONNZ9VMHVX3J6NLNJY7KZA61O" localSheetId="10" hidden="1">#REF!</definedName>
    <definedName name="BExONNZ9VMHVX3J6NLNJY7KZA61O" localSheetId="11" hidden="1">#REF!</definedName>
    <definedName name="BExONNZ9VMHVX3J6NLNJY7KZA61O" localSheetId="12" hidden="1">#REF!</definedName>
    <definedName name="BExONNZ9VMHVX3J6NLNJY7KZA61O" localSheetId="13" hidden="1">#REF!</definedName>
    <definedName name="BExONNZ9VMHVX3J6NLNJY7KZA61O" localSheetId="17" hidden="1">#REF!</definedName>
    <definedName name="BExONNZ9VMHVX3J6NLNJY7KZA61O" localSheetId="16" hidden="1">#REF!</definedName>
    <definedName name="BExONNZ9VMHVX3J6NLNJY7KZA61O" hidden="1">#REF!</definedName>
    <definedName name="BExONRQ1BAA4F3TXP2MYQ4YCZ09S" localSheetId="19" hidden="1">#REF!</definedName>
    <definedName name="BExONRQ1BAA4F3TXP2MYQ4YCZ09S" localSheetId="27" hidden="1">#REF!</definedName>
    <definedName name="BExONRQ1BAA4F3TXP2MYQ4YCZ09S" localSheetId="18" hidden="1">#REF!</definedName>
    <definedName name="BExONRQ1BAA4F3TXP2MYQ4YCZ09S" localSheetId="30" hidden="1">#REF!</definedName>
    <definedName name="BExONRQ1BAA4F3TXP2MYQ4YCZ09S" localSheetId="4" hidden="1">#REF!</definedName>
    <definedName name="BExONRQ1BAA4F3TXP2MYQ4YCZ09S" localSheetId="14" hidden="1">#REF!</definedName>
    <definedName name="BExONRQ1BAA4F3TXP2MYQ4YCZ09S" localSheetId="6" hidden="1">#REF!</definedName>
    <definedName name="BExONRQ1BAA4F3TXP2MYQ4YCZ09S" localSheetId="7" hidden="1">#REF!</definedName>
    <definedName name="BExONRQ1BAA4F3TXP2MYQ4YCZ09S" localSheetId="8" hidden="1">#REF!</definedName>
    <definedName name="BExONRQ1BAA4F3TXP2MYQ4YCZ09S" localSheetId="9" hidden="1">#REF!</definedName>
    <definedName name="BExONRQ1BAA4F3TXP2MYQ4YCZ09S" localSheetId="10" hidden="1">#REF!</definedName>
    <definedName name="BExONRQ1BAA4F3TXP2MYQ4YCZ09S" localSheetId="11" hidden="1">#REF!</definedName>
    <definedName name="BExONRQ1BAA4F3TXP2MYQ4YCZ09S" localSheetId="12" hidden="1">#REF!</definedName>
    <definedName name="BExONRQ1BAA4F3TXP2MYQ4YCZ09S" localSheetId="13" hidden="1">#REF!</definedName>
    <definedName name="BExONRQ1BAA4F3TXP2MYQ4YCZ09S" localSheetId="17" hidden="1">#REF!</definedName>
    <definedName name="BExONRQ1BAA4F3TXP2MYQ4YCZ09S" localSheetId="16" hidden="1">#REF!</definedName>
    <definedName name="BExONRQ1BAA4F3TXP2MYQ4YCZ09S" hidden="1">#REF!</definedName>
    <definedName name="BExONU4ENMND8RLZX0L5EHPYQQSB" localSheetId="19" hidden="1">#REF!</definedName>
    <definedName name="BExONU4ENMND8RLZX0L5EHPYQQSB" localSheetId="27" hidden="1">#REF!</definedName>
    <definedName name="BExONU4ENMND8RLZX0L5EHPYQQSB" localSheetId="18" hidden="1">#REF!</definedName>
    <definedName name="BExONU4ENMND8RLZX0L5EHPYQQSB" localSheetId="30" hidden="1">#REF!</definedName>
    <definedName name="BExONU4ENMND8RLZX0L5EHPYQQSB" localSheetId="4" hidden="1">#REF!</definedName>
    <definedName name="BExONU4ENMND8RLZX0L5EHPYQQSB" localSheetId="14" hidden="1">#REF!</definedName>
    <definedName name="BExONU4ENMND8RLZX0L5EHPYQQSB" localSheetId="6" hidden="1">#REF!</definedName>
    <definedName name="BExONU4ENMND8RLZX0L5EHPYQQSB" localSheetId="7" hidden="1">#REF!</definedName>
    <definedName name="BExONU4ENMND8RLZX0L5EHPYQQSB" localSheetId="8" hidden="1">#REF!</definedName>
    <definedName name="BExONU4ENMND8RLZX0L5EHPYQQSB" localSheetId="9" hidden="1">#REF!</definedName>
    <definedName name="BExONU4ENMND8RLZX0L5EHPYQQSB" localSheetId="10" hidden="1">#REF!</definedName>
    <definedName name="BExONU4ENMND8RLZX0L5EHPYQQSB" localSheetId="11" hidden="1">#REF!</definedName>
    <definedName name="BExONU4ENMND8RLZX0L5EHPYQQSB" localSheetId="12" hidden="1">#REF!</definedName>
    <definedName name="BExONU4ENMND8RLZX0L5EHPYQQSB" localSheetId="13" hidden="1">#REF!</definedName>
    <definedName name="BExONU4ENMND8RLZX0L5EHPYQQSB" localSheetId="17" hidden="1">#REF!</definedName>
    <definedName name="BExONU4ENMND8RLZX0L5EHPYQQSB" localSheetId="16" hidden="1">#REF!</definedName>
    <definedName name="BExONU4ENMND8RLZX0L5EHPYQQSB" hidden="1">#REF!</definedName>
    <definedName name="BExONXPUEU6ZRSIX4PDJ1DXY679I" localSheetId="19" hidden="1">#REF!</definedName>
    <definedName name="BExONXPUEU6ZRSIX4PDJ1DXY679I" localSheetId="27" hidden="1">#REF!</definedName>
    <definedName name="BExONXPUEU6ZRSIX4PDJ1DXY679I" localSheetId="18" hidden="1">#REF!</definedName>
    <definedName name="BExONXPUEU6ZRSIX4PDJ1DXY679I" localSheetId="30" hidden="1">#REF!</definedName>
    <definedName name="BExONXPUEU6ZRSIX4PDJ1DXY679I" localSheetId="4" hidden="1">#REF!</definedName>
    <definedName name="BExONXPUEU6ZRSIX4PDJ1DXY679I" localSheetId="14" hidden="1">#REF!</definedName>
    <definedName name="BExONXPUEU6ZRSIX4PDJ1DXY679I" localSheetId="6" hidden="1">#REF!</definedName>
    <definedName name="BExONXPUEU6ZRSIX4PDJ1DXY679I" localSheetId="7" hidden="1">#REF!</definedName>
    <definedName name="BExONXPUEU6ZRSIX4PDJ1DXY679I" localSheetId="8" hidden="1">#REF!</definedName>
    <definedName name="BExONXPUEU6ZRSIX4PDJ1DXY679I" localSheetId="9" hidden="1">#REF!</definedName>
    <definedName name="BExONXPUEU6ZRSIX4PDJ1DXY679I" localSheetId="10" hidden="1">#REF!</definedName>
    <definedName name="BExONXPUEU6ZRSIX4PDJ1DXY679I" localSheetId="11" hidden="1">#REF!</definedName>
    <definedName name="BExONXPUEU6ZRSIX4PDJ1DXY679I" localSheetId="12" hidden="1">#REF!</definedName>
    <definedName name="BExONXPUEU6ZRSIX4PDJ1DXY679I" localSheetId="13" hidden="1">#REF!</definedName>
    <definedName name="BExONXPUEU6ZRSIX4PDJ1DXY679I" localSheetId="17" hidden="1">#REF!</definedName>
    <definedName name="BExONXPUEU6ZRSIX4PDJ1DXY679I" localSheetId="16" hidden="1">#REF!</definedName>
    <definedName name="BExONXPUEU6ZRSIX4PDJ1DXY679I" hidden="1">#REF!</definedName>
    <definedName name="BExOO0KEG2WL5WKKMHN0S2UTIUNG" localSheetId="19" hidden="1">#REF!</definedName>
    <definedName name="BExOO0KEG2WL5WKKMHN0S2UTIUNG" localSheetId="27" hidden="1">#REF!</definedName>
    <definedName name="BExOO0KEG2WL5WKKMHN0S2UTIUNG" localSheetId="18" hidden="1">#REF!</definedName>
    <definedName name="BExOO0KEG2WL5WKKMHN0S2UTIUNG" localSheetId="30" hidden="1">#REF!</definedName>
    <definedName name="BExOO0KEG2WL5WKKMHN0S2UTIUNG" localSheetId="4" hidden="1">#REF!</definedName>
    <definedName name="BExOO0KEG2WL5WKKMHN0S2UTIUNG" localSheetId="14" hidden="1">#REF!</definedName>
    <definedName name="BExOO0KEG2WL5WKKMHN0S2UTIUNG" localSheetId="6" hidden="1">#REF!</definedName>
    <definedName name="BExOO0KEG2WL5WKKMHN0S2UTIUNG" localSheetId="7" hidden="1">#REF!</definedName>
    <definedName name="BExOO0KEG2WL5WKKMHN0S2UTIUNG" localSheetId="8" hidden="1">#REF!</definedName>
    <definedName name="BExOO0KEG2WL5WKKMHN0S2UTIUNG" localSheetId="9" hidden="1">#REF!</definedName>
    <definedName name="BExOO0KEG2WL5WKKMHN0S2UTIUNG" localSheetId="10" hidden="1">#REF!</definedName>
    <definedName name="BExOO0KEG2WL5WKKMHN0S2UTIUNG" localSheetId="11" hidden="1">#REF!</definedName>
    <definedName name="BExOO0KEG2WL5WKKMHN0S2UTIUNG" localSheetId="12" hidden="1">#REF!</definedName>
    <definedName name="BExOO0KEG2WL5WKKMHN0S2UTIUNG" localSheetId="13" hidden="1">#REF!</definedName>
    <definedName name="BExOO0KEG2WL5WKKMHN0S2UTIUNG" localSheetId="17" hidden="1">#REF!</definedName>
    <definedName name="BExOO0KEG2WL5WKKMHN0S2UTIUNG" localSheetId="16" hidden="1">#REF!</definedName>
    <definedName name="BExOO0KEG2WL5WKKMHN0S2UTIUNG" hidden="1">#REF!</definedName>
    <definedName name="BExOO1WWIZSGB0YTGKESB45TSVMZ" localSheetId="19" hidden="1">#REF!</definedName>
    <definedName name="BExOO1WWIZSGB0YTGKESB45TSVMZ" localSheetId="27" hidden="1">#REF!</definedName>
    <definedName name="BExOO1WWIZSGB0YTGKESB45TSVMZ" localSheetId="18" hidden="1">#REF!</definedName>
    <definedName name="BExOO1WWIZSGB0YTGKESB45TSVMZ" localSheetId="30" hidden="1">#REF!</definedName>
    <definedName name="BExOO1WWIZSGB0YTGKESB45TSVMZ" localSheetId="4" hidden="1">#REF!</definedName>
    <definedName name="BExOO1WWIZSGB0YTGKESB45TSVMZ" localSheetId="14" hidden="1">#REF!</definedName>
    <definedName name="BExOO1WWIZSGB0YTGKESB45TSVMZ" localSheetId="6" hidden="1">#REF!</definedName>
    <definedName name="BExOO1WWIZSGB0YTGKESB45TSVMZ" localSheetId="7" hidden="1">#REF!</definedName>
    <definedName name="BExOO1WWIZSGB0YTGKESB45TSVMZ" localSheetId="8" hidden="1">#REF!</definedName>
    <definedName name="BExOO1WWIZSGB0YTGKESB45TSVMZ" localSheetId="9" hidden="1">#REF!</definedName>
    <definedName name="BExOO1WWIZSGB0YTGKESB45TSVMZ" localSheetId="10" hidden="1">#REF!</definedName>
    <definedName name="BExOO1WWIZSGB0YTGKESB45TSVMZ" localSheetId="11" hidden="1">#REF!</definedName>
    <definedName name="BExOO1WWIZSGB0YTGKESB45TSVMZ" localSheetId="12" hidden="1">#REF!</definedName>
    <definedName name="BExOO1WWIZSGB0YTGKESB45TSVMZ" localSheetId="13" hidden="1">#REF!</definedName>
    <definedName name="BExOO1WWIZSGB0YTGKESB45TSVMZ" localSheetId="17" hidden="1">#REF!</definedName>
    <definedName name="BExOO1WWIZSGB0YTGKESB45TSVMZ" localSheetId="16" hidden="1">#REF!</definedName>
    <definedName name="BExOO1WWIZSGB0YTGKESB45TSVMZ" hidden="1">#REF!</definedName>
    <definedName name="BExOO4B8FPAFYPHCTYTX37P1TQM5" localSheetId="19" hidden="1">#REF!</definedName>
    <definedName name="BExOO4B8FPAFYPHCTYTX37P1TQM5" localSheetId="27" hidden="1">#REF!</definedName>
    <definedName name="BExOO4B8FPAFYPHCTYTX37P1TQM5" localSheetId="18" hidden="1">#REF!</definedName>
    <definedName name="BExOO4B8FPAFYPHCTYTX37P1TQM5" localSheetId="30" hidden="1">#REF!</definedName>
    <definedName name="BExOO4B8FPAFYPHCTYTX37P1TQM5" localSheetId="4" hidden="1">#REF!</definedName>
    <definedName name="BExOO4B8FPAFYPHCTYTX37P1TQM5" localSheetId="14" hidden="1">#REF!</definedName>
    <definedName name="BExOO4B8FPAFYPHCTYTX37P1TQM5" localSheetId="6" hidden="1">#REF!</definedName>
    <definedName name="BExOO4B8FPAFYPHCTYTX37P1TQM5" localSheetId="7" hidden="1">#REF!</definedName>
    <definedName name="BExOO4B8FPAFYPHCTYTX37P1TQM5" localSheetId="8" hidden="1">#REF!</definedName>
    <definedName name="BExOO4B8FPAFYPHCTYTX37P1TQM5" localSheetId="9" hidden="1">#REF!</definedName>
    <definedName name="BExOO4B8FPAFYPHCTYTX37P1TQM5" localSheetId="10" hidden="1">#REF!</definedName>
    <definedName name="BExOO4B8FPAFYPHCTYTX37P1TQM5" localSheetId="11" hidden="1">#REF!</definedName>
    <definedName name="BExOO4B8FPAFYPHCTYTX37P1TQM5" localSheetId="12" hidden="1">#REF!</definedName>
    <definedName name="BExOO4B8FPAFYPHCTYTX37P1TQM5" localSheetId="13" hidden="1">#REF!</definedName>
    <definedName name="BExOO4B8FPAFYPHCTYTX37P1TQM5" localSheetId="17" hidden="1">#REF!</definedName>
    <definedName name="BExOO4B8FPAFYPHCTYTX37P1TQM5" localSheetId="16" hidden="1">#REF!</definedName>
    <definedName name="BExOO4B8FPAFYPHCTYTX37P1TQM5" hidden="1">#REF!</definedName>
    <definedName name="BExOOIULUDOJRMYABWV5CCL906X6" localSheetId="19" hidden="1">#REF!</definedName>
    <definedName name="BExOOIULUDOJRMYABWV5CCL906X6" localSheetId="27" hidden="1">#REF!</definedName>
    <definedName name="BExOOIULUDOJRMYABWV5CCL906X6" localSheetId="18" hidden="1">#REF!</definedName>
    <definedName name="BExOOIULUDOJRMYABWV5CCL906X6" localSheetId="30" hidden="1">#REF!</definedName>
    <definedName name="BExOOIULUDOJRMYABWV5CCL906X6" localSheetId="4" hidden="1">#REF!</definedName>
    <definedName name="BExOOIULUDOJRMYABWV5CCL906X6" localSheetId="14" hidden="1">#REF!</definedName>
    <definedName name="BExOOIULUDOJRMYABWV5CCL906X6" localSheetId="6" hidden="1">#REF!</definedName>
    <definedName name="BExOOIULUDOJRMYABWV5CCL906X6" localSheetId="7" hidden="1">#REF!</definedName>
    <definedName name="BExOOIULUDOJRMYABWV5CCL906X6" localSheetId="8" hidden="1">#REF!</definedName>
    <definedName name="BExOOIULUDOJRMYABWV5CCL906X6" localSheetId="9" hidden="1">#REF!</definedName>
    <definedName name="BExOOIULUDOJRMYABWV5CCL906X6" localSheetId="10" hidden="1">#REF!</definedName>
    <definedName name="BExOOIULUDOJRMYABWV5CCL906X6" localSheetId="11" hidden="1">#REF!</definedName>
    <definedName name="BExOOIULUDOJRMYABWV5CCL906X6" localSheetId="12" hidden="1">#REF!</definedName>
    <definedName name="BExOOIULUDOJRMYABWV5CCL906X6" localSheetId="13" hidden="1">#REF!</definedName>
    <definedName name="BExOOIULUDOJRMYABWV5CCL906X6" localSheetId="17" hidden="1">#REF!</definedName>
    <definedName name="BExOOIULUDOJRMYABWV5CCL906X6" localSheetId="16" hidden="1">#REF!</definedName>
    <definedName name="BExOOIULUDOJRMYABWV5CCL906X6" hidden="1">#REF!</definedName>
    <definedName name="BExOOJLIWKJW5S7XWJXD8TYV5HQ9" localSheetId="19" hidden="1">#REF!</definedName>
    <definedName name="BExOOJLIWKJW5S7XWJXD8TYV5HQ9" localSheetId="27" hidden="1">#REF!</definedName>
    <definedName name="BExOOJLIWKJW5S7XWJXD8TYV5HQ9" localSheetId="18" hidden="1">#REF!</definedName>
    <definedName name="BExOOJLIWKJW5S7XWJXD8TYV5HQ9" localSheetId="30" hidden="1">#REF!</definedName>
    <definedName name="BExOOJLIWKJW5S7XWJXD8TYV5HQ9" localSheetId="4" hidden="1">#REF!</definedName>
    <definedName name="BExOOJLIWKJW5S7XWJXD8TYV5HQ9" localSheetId="14" hidden="1">#REF!</definedName>
    <definedName name="BExOOJLIWKJW5S7XWJXD8TYV5HQ9" localSheetId="6" hidden="1">#REF!</definedName>
    <definedName name="BExOOJLIWKJW5S7XWJXD8TYV5HQ9" localSheetId="7" hidden="1">#REF!</definedName>
    <definedName name="BExOOJLIWKJW5S7XWJXD8TYV5HQ9" localSheetId="8" hidden="1">#REF!</definedName>
    <definedName name="BExOOJLIWKJW5S7XWJXD8TYV5HQ9" localSheetId="9" hidden="1">#REF!</definedName>
    <definedName name="BExOOJLIWKJW5S7XWJXD8TYV5HQ9" localSheetId="10" hidden="1">#REF!</definedName>
    <definedName name="BExOOJLIWKJW5S7XWJXD8TYV5HQ9" localSheetId="11" hidden="1">#REF!</definedName>
    <definedName name="BExOOJLIWKJW5S7XWJXD8TYV5HQ9" localSheetId="12" hidden="1">#REF!</definedName>
    <definedName name="BExOOJLIWKJW5S7XWJXD8TYV5HQ9" localSheetId="13" hidden="1">#REF!</definedName>
    <definedName name="BExOOJLIWKJW5S7XWJXD8TYV5HQ9" localSheetId="17" hidden="1">#REF!</definedName>
    <definedName name="BExOOJLIWKJW5S7XWJXD8TYV5HQ9" localSheetId="16" hidden="1">#REF!</definedName>
    <definedName name="BExOOJLIWKJW5S7XWJXD8TYV5HQ9" hidden="1">#REF!</definedName>
    <definedName name="BExOOQ1JVWQ9LYXD0V94BRXKTA1I" localSheetId="19" hidden="1">#REF!</definedName>
    <definedName name="BExOOQ1JVWQ9LYXD0V94BRXKTA1I" localSheetId="27" hidden="1">#REF!</definedName>
    <definedName name="BExOOQ1JVWQ9LYXD0V94BRXKTA1I" localSheetId="18" hidden="1">#REF!</definedName>
    <definedName name="BExOOQ1JVWQ9LYXD0V94BRXKTA1I" localSheetId="30" hidden="1">#REF!</definedName>
    <definedName name="BExOOQ1JVWQ9LYXD0V94BRXKTA1I" localSheetId="4" hidden="1">#REF!</definedName>
    <definedName name="BExOOQ1JVWQ9LYXD0V94BRXKTA1I" localSheetId="14" hidden="1">#REF!</definedName>
    <definedName name="BExOOQ1JVWQ9LYXD0V94BRXKTA1I" localSheetId="6" hidden="1">#REF!</definedName>
    <definedName name="BExOOQ1JVWQ9LYXD0V94BRXKTA1I" localSheetId="7" hidden="1">#REF!</definedName>
    <definedName name="BExOOQ1JVWQ9LYXD0V94BRXKTA1I" localSheetId="8" hidden="1">#REF!</definedName>
    <definedName name="BExOOQ1JVWQ9LYXD0V94BRXKTA1I" localSheetId="9" hidden="1">#REF!</definedName>
    <definedName name="BExOOQ1JVWQ9LYXD0V94BRXKTA1I" localSheetId="10" hidden="1">#REF!</definedName>
    <definedName name="BExOOQ1JVWQ9LYXD0V94BRXKTA1I" localSheetId="11" hidden="1">#REF!</definedName>
    <definedName name="BExOOQ1JVWQ9LYXD0V94BRXKTA1I" localSheetId="12" hidden="1">#REF!</definedName>
    <definedName name="BExOOQ1JVWQ9LYXD0V94BRXKTA1I" localSheetId="13" hidden="1">#REF!</definedName>
    <definedName name="BExOOQ1JVWQ9LYXD0V94BRXKTA1I" localSheetId="17" hidden="1">#REF!</definedName>
    <definedName name="BExOOQ1JVWQ9LYXD0V94BRXKTA1I" localSheetId="16" hidden="1">#REF!</definedName>
    <definedName name="BExOOQ1JVWQ9LYXD0V94BRXKTA1I" hidden="1">#REF!</definedName>
    <definedName name="BExOOTN0KTXJCL7E476XBN1CJ553" localSheetId="19" hidden="1">#REF!</definedName>
    <definedName name="BExOOTN0KTXJCL7E476XBN1CJ553" localSheetId="27" hidden="1">#REF!</definedName>
    <definedName name="BExOOTN0KTXJCL7E476XBN1CJ553" localSheetId="18" hidden="1">#REF!</definedName>
    <definedName name="BExOOTN0KTXJCL7E476XBN1CJ553" localSheetId="30" hidden="1">#REF!</definedName>
    <definedName name="BExOOTN0KTXJCL7E476XBN1CJ553" localSheetId="4" hidden="1">#REF!</definedName>
    <definedName name="BExOOTN0KTXJCL7E476XBN1CJ553" localSheetId="14" hidden="1">#REF!</definedName>
    <definedName name="BExOOTN0KTXJCL7E476XBN1CJ553" localSheetId="6" hidden="1">#REF!</definedName>
    <definedName name="BExOOTN0KTXJCL7E476XBN1CJ553" localSheetId="7" hidden="1">#REF!</definedName>
    <definedName name="BExOOTN0KTXJCL7E476XBN1CJ553" localSheetId="8" hidden="1">#REF!</definedName>
    <definedName name="BExOOTN0KTXJCL7E476XBN1CJ553" localSheetId="9" hidden="1">#REF!</definedName>
    <definedName name="BExOOTN0KTXJCL7E476XBN1CJ553" localSheetId="10" hidden="1">#REF!</definedName>
    <definedName name="BExOOTN0KTXJCL7E476XBN1CJ553" localSheetId="11" hidden="1">#REF!</definedName>
    <definedName name="BExOOTN0KTXJCL7E476XBN1CJ553" localSheetId="12" hidden="1">#REF!</definedName>
    <definedName name="BExOOTN0KTXJCL7E476XBN1CJ553" localSheetId="13" hidden="1">#REF!</definedName>
    <definedName name="BExOOTN0KTXJCL7E476XBN1CJ553" localSheetId="17" hidden="1">#REF!</definedName>
    <definedName name="BExOOTN0KTXJCL7E476XBN1CJ553" localSheetId="16" hidden="1">#REF!</definedName>
    <definedName name="BExOOTN0KTXJCL7E476XBN1CJ553" hidden="1">#REF!</definedName>
    <definedName name="BExOOVVUJIJNAYDICUUQQ9O7O3TW" localSheetId="19" hidden="1">#REF!</definedName>
    <definedName name="BExOOVVUJIJNAYDICUUQQ9O7O3TW" localSheetId="27" hidden="1">#REF!</definedName>
    <definedName name="BExOOVVUJIJNAYDICUUQQ9O7O3TW" localSheetId="18" hidden="1">#REF!</definedName>
    <definedName name="BExOOVVUJIJNAYDICUUQQ9O7O3TW" localSheetId="30" hidden="1">#REF!</definedName>
    <definedName name="BExOOVVUJIJNAYDICUUQQ9O7O3TW" localSheetId="4" hidden="1">#REF!</definedName>
    <definedName name="BExOOVVUJIJNAYDICUUQQ9O7O3TW" localSheetId="14" hidden="1">#REF!</definedName>
    <definedName name="BExOOVVUJIJNAYDICUUQQ9O7O3TW" localSheetId="6" hidden="1">#REF!</definedName>
    <definedName name="BExOOVVUJIJNAYDICUUQQ9O7O3TW" localSheetId="7" hidden="1">#REF!</definedName>
    <definedName name="BExOOVVUJIJNAYDICUUQQ9O7O3TW" localSheetId="8" hidden="1">#REF!</definedName>
    <definedName name="BExOOVVUJIJNAYDICUUQQ9O7O3TW" localSheetId="9" hidden="1">#REF!</definedName>
    <definedName name="BExOOVVUJIJNAYDICUUQQ9O7O3TW" localSheetId="10" hidden="1">#REF!</definedName>
    <definedName name="BExOOVVUJIJNAYDICUUQQ9O7O3TW" localSheetId="11" hidden="1">#REF!</definedName>
    <definedName name="BExOOVVUJIJNAYDICUUQQ9O7O3TW" localSheetId="12" hidden="1">#REF!</definedName>
    <definedName name="BExOOVVUJIJNAYDICUUQQ9O7O3TW" localSheetId="13" hidden="1">#REF!</definedName>
    <definedName name="BExOOVVUJIJNAYDICUUQQ9O7O3TW" localSheetId="17" hidden="1">#REF!</definedName>
    <definedName name="BExOOVVUJIJNAYDICUUQQ9O7O3TW" localSheetId="16" hidden="1">#REF!</definedName>
    <definedName name="BExOOVVUJIJNAYDICUUQQ9O7O3TW" hidden="1">#REF!</definedName>
    <definedName name="BExOP9DDU5MZJKWGFT0MKL44YKIV" localSheetId="19" hidden="1">#REF!</definedName>
    <definedName name="BExOP9DDU5MZJKWGFT0MKL44YKIV" localSheetId="27" hidden="1">#REF!</definedName>
    <definedName name="BExOP9DDU5MZJKWGFT0MKL44YKIV" localSheetId="18" hidden="1">#REF!</definedName>
    <definedName name="BExOP9DDU5MZJKWGFT0MKL44YKIV" localSheetId="30" hidden="1">#REF!</definedName>
    <definedName name="BExOP9DDU5MZJKWGFT0MKL44YKIV" localSheetId="4" hidden="1">#REF!</definedName>
    <definedName name="BExOP9DDU5MZJKWGFT0MKL44YKIV" localSheetId="14" hidden="1">#REF!</definedName>
    <definedName name="BExOP9DDU5MZJKWGFT0MKL44YKIV" localSheetId="6" hidden="1">#REF!</definedName>
    <definedName name="BExOP9DDU5MZJKWGFT0MKL44YKIV" localSheetId="7" hidden="1">#REF!</definedName>
    <definedName name="BExOP9DDU5MZJKWGFT0MKL44YKIV" localSheetId="8" hidden="1">#REF!</definedName>
    <definedName name="BExOP9DDU5MZJKWGFT0MKL44YKIV" localSheetId="9" hidden="1">#REF!</definedName>
    <definedName name="BExOP9DDU5MZJKWGFT0MKL44YKIV" localSheetId="10" hidden="1">#REF!</definedName>
    <definedName name="BExOP9DDU5MZJKWGFT0MKL44YKIV" localSheetId="11" hidden="1">#REF!</definedName>
    <definedName name="BExOP9DDU5MZJKWGFT0MKL44YKIV" localSheetId="12" hidden="1">#REF!</definedName>
    <definedName name="BExOP9DDU5MZJKWGFT0MKL44YKIV" localSheetId="13" hidden="1">#REF!</definedName>
    <definedName name="BExOP9DDU5MZJKWGFT0MKL44YKIV" localSheetId="17" hidden="1">#REF!</definedName>
    <definedName name="BExOP9DDU5MZJKWGFT0MKL44YKIV" localSheetId="16" hidden="1">#REF!</definedName>
    <definedName name="BExOP9DDU5MZJKWGFT0MKL44YKIV" hidden="1">#REF!</definedName>
    <definedName name="BExOP9DEBV5W5P4Q25J3XCJBP5S9" localSheetId="19" hidden="1">#REF!</definedName>
    <definedName name="BExOP9DEBV5W5P4Q25J3XCJBP5S9" localSheetId="27" hidden="1">#REF!</definedName>
    <definedName name="BExOP9DEBV5W5P4Q25J3XCJBP5S9" localSheetId="18" hidden="1">#REF!</definedName>
    <definedName name="BExOP9DEBV5W5P4Q25J3XCJBP5S9" localSheetId="30" hidden="1">#REF!</definedName>
    <definedName name="BExOP9DEBV5W5P4Q25J3XCJBP5S9" localSheetId="4" hidden="1">#REF!</definedName>
    <definedName name="BExOP9DEBV5W5P4Q25J3XCJBP5S9" localSheetId="14" hidden="1">#REF!</definedName>
    <definedName name="BExOP9DEBV5W5P4Q25J3XCJBP5S9" localSheetId="6" hidden="1">#REF!</definedName>
    <definedName name="BExOP9DEBV5W5P4Q25J3XCJBP5S9" localSheetId="7" hidden="1">#REF!</definedName>
    <definedName name="BExOP9DEBV5W5P4Q25J3XCJBP5S9" localSheetId="8" hidden="1">#REF!</definedName>
    <definedName name="BExOP9DEBV5W5P4Q25J3XCJBP5S9" localSheetId="9" hidden="1">#REF!</definedName>
    <definedName name="BExOP9DEBV5W5P4Q25J3XCJBP5S9" localSheetId="10" hidden="1">#REF!</definedName>
    <definedName name="BExOP9DEBV5W5P4Q25J3XCJBP5S9" localSheetId="11" hidden="1">#REF!</definedName>
    <definedName name="BExOP9DEBV5W5P4Q25J3XCJBP5S9" localSheetId="12" hidden="1">#REF!</definedName>
    <definedName name="BExOP9DEBV5W5P4Q25J3XCJBP5S9" localSheetId="13" hidden="1">#REF!</definedName>
    <definedName name="BExOP9DEBV5W5P4Q25J3XCJBP5S9" localSheetId="17" hidden="1">#REF!</definedName>
    <definedName name="BExOP9DEBV5W5P4Q25J3XCJBP5S9" localSheetId="16" hidden="1">#REF!</definedName>
    <definedName name="BExOP9DEBV5W5P4Q25J3XCJBP5S9" hidden="1">#REF!</definedName>
    <definedName name="BExOPFNYRBL0BFM23LZBJTADNOE4" localSheetId="19" hidden="1">#REF!</definedName>
    <definedName name="BExOPFNYRBL0BFM23LZBJTADNOE4" localSheetId="27" hidden="1">#REF!</definedName>
    <definedName name="BExOPFNYRBL0BFM23LZBJTADNOE4" localSheetId="18" hidden="1">#REF!</definedName>
    <definedName name="BExOPFNYRBL0BFM23LZBJTADNOE4" localSheetId="30" hidden="1">#REF!</definedName>
    <definedName name="BExOPFNYRBL0BFM23LZBJTADNOE4" localSheetId="4" hidden="1">#REF!</definedName>
    <definedName name="BExOPFNYRBL0BFM23LZBJTADNOE4" localSheetId="14" hidden="1">#REF!</definedName>
    <definedName name="BExOPFNYRBL0BFM23LZBJTADNOE4" localSheetId="6" hidden="1">#REF!</definedName>
    <definedName name="BExOPFNYRBL0BFM23LZBJTADNOE4" localSheetId="7" hidden="1">#REF!</definedName>
    <definedName name="BExOPFNYRBL0BFM23LZBJTADNOE4" localSheetId="8" hidden="1">#REF!</definedName>
    <definedName name="BExOPFNYRBL0BFM23LZBJTADNOE4" localSheetId="9" hidden="1">#REF!</definedName>
    <definedName name="BExOPFNYRBL0BFM23LZBJTADNOE4" localSheetId="10" hidden="1">#REF!</definedName>
    <definedName name="BExOPFNYRBL0BFM23LZBJTADNOE4" localSheetId="11" hidden="1">#REF!</definedName>
    <definedName name="BExOPFNYRBL0BFM23LZBJTADNOE4" localSheetId="12" hidden="1">#REF!</definedName>
    <definedName name="BExOPFNYRBL0BFM23LZBJTADNOE4" localSheetId="13" hidden="1">#REF!</definedName>
    <definedName name="BExOPFNYRBL0BFM23LZBJTADNOE4" localSheetId="17" hidden="1">#REF!</definedName>
    <definedName name="BExOPFNYRBL0BFM23LZBJTADNOE4" localSheetId="16" hidden="1">#REF!</definedName>
    <definedName name="BExOPFNYRBL0BFM23LZBJTADNOE4" hidden="1">#REF!</definedName>
    <definedName name="BExOPINVFSIZMCVT9YGT2AODVCX3" localSheetId="19" hidden="1">#REF!</definedName>
    <definedName name="BExOPINVFSIZMCVT9YGT2AODVCX3" localSheetId="27" hidden="1">#REF!</definedName>
    <definedName name="BExOPINVFSIZMCVT9YGT2AODVCX3" localSheetId="18" hidden="1">#REF!</definedName>
    <definedName name="BExOPINVFSIZMCVT9YGT2AODVCX3" localSheetId="30" hidden="1">#REF!</definedName>
    <definedName name="BExOPINVFSIZMCVT9YGT2AODVCX3" localSheetId="4" hidden="1">#REF!</definedName>
    <definedName name="BExOPINVFSIZMCVT9YGT2AODVCX3" localSheetId="14" hidden="1">#REF!</definedName>
    <definedName name="BExOPINVFSIZMCVT9YGT2AODVCX3" localSheetId="6" hidden="1">#REF!</definedName>
    <definedName name="BExOPINVFSIZMCVT9YGT2AODVCX3" localSheetId="7" hidden="1">#REF!</definedName>
    <definedName name="BExOPINVFSIZMCVT9YGT2AODVCX3" localSheetId="8" hidden="1">#REF!</definedName>
    <definedName name="BExOPINVFSIZMCVT9YGT2AODVCX3" localSheetId="9" hidden="1">#REF!</definedName>
    <definedName name="BExOPINVFSIZMCVT9YGT2AODVCX3" localSheetId="10" hidden="1">#REF!</definedName>
    <definedName name="BExOPINVFSIZMCVT9YGT2AODVCX3" localSheetId="11" hidden="1">#REF!</definedName>
    <definedName name="BExOPINVFSIZMCVT9YGT2AODVCX3" localSheetId="12" hidden="1">#REF!</definedName>
    <definedName name="BExOPINVFSIZMCVT9YGT2AODVCX3" localSheetId="13" hidden="1">#REF!</definedName>
    <definedName name="BExOPINVFSIZMCVT9YGT2AODVCX3" localSheetId="17" hidden="1">#REF!</definedName>
    <definedName name="BExOPINVFSIZMCVT9YGT2AODVCX3" localSheetId="16" hidden="1">#REF!</definedName>
    <definedName name="BExOPINVFSIZMCVT9YGT2AODVCX3" hidden="1">#REF!</definedName>
    <definedName name="BExOQ1JN4SAC44RTMZIGHSW023WA" localSheetId="19" hidden="1">#REF!</definedName>
    <definedName name="BExOQ1JN4SAC44RTMZIGHSW023WA" localSheetId="27" hidden="1">#REF!</definedName>
    <definedName name="BExOQ1JN4SAC44RTMZIGHSW023WA" localSheetId="18" hidden="1">#REF!</definedName>
    <definedName name="BExOQ1JN4SAC44RTMZIGHSW023WA" localSheetId="30" hidden="1">#REF!</definedName>
    <definedName name="BExOQ1JN4SAC44RTMZIGHSW023WA" localSheetId="4" hidden="1">#REF!</definedName>
    <definedName name="BExOQ1JN4SAC44RTMZIGHSW023WA" localSheetId="14" hidden="1">#REF!</definedName>
    <definedName name="BExOQ1JN4SAC44RTMZIGHSW023WA" localSheetId="6" hidden="1">#REF!</definedName>
    <definedName name="BExOQ1JN4SAC44RTMZIGHSW023WA" localSheetId="7" hidden="1">#REF!</definedName>
    <definedName name="BExOQ1JN4SAC44RTMZIGHSW023WA" localSheetId="8" hidden="1">#REF!</definedName>
    <definedName name="BExOQ1JN4SAC44RTMZIGHSW023WA" localSheetId="9" hidden="1">#REF!</definedName>
    <definedName name="BExOQ1JN4SAC44RTMZIGHSW023WA" localSheetId="10" hidden="1">#REF!</definedName>
    <definedName name="BExOQ1JN4SAC44RTMZIGHSW023WA" localSheetId="11" hidden="1">#REF!</definedName>
    <definedName name="BExOQ1JN4SAC44RTMZIGHSW023WA" localSheetId="12" hidden="1">#REF!</definedName>
    <definedName name="BExOQ1JN4SAC44RTMZIGHSW023WA" localSheetId="13" hidden="1">#REF!</definedName>
    <definedName name="BExOQ1JN4SAC44RTMZIGHSW023WA" localSheetId="17" hidden="1">#REF!</definedName>
    <definedName name="BExOQ1JN4SAC44RTMZIGHSW023WA" localSheetId="16" hidden="1">#REF!</definedName>
    <definedName name="BExOQ1JN4SAC44RTMZIGHSW023WA" hidden="1">#REF!</definedName>
    <definedName name="BExOQ256YMF115DJL3KBPNKABJ90" localSheetId="19" hidden="1">#REF!</definedName>
    <definedName name="BExOQ256YMF115DJL3KBPNKABJ90" localSheetId="27" hidden="1">#REF!</definedName>
    <definedName name="BExOQ256YMF115DJL3KBPNKABJ90" localSheetId="18" hidden="1">#REF!</definedName>
    <definedName name="BExOQ256YMF115DJL3KBPNKABJ90" localSheetId="30" hidden="1">#REF!</definedName>
    <definedName name="BExOQ256YMF115DJL3KBPNKABJ90" localSheetId="4" hidden="1">#REF!</definedName>
    <definedName name="BExOQ256YMF115DJL3KBPNKABJ90" localSheetId="14" hidden="1">#REF!</definedName>
    <definedName name="BExOQ256YMF115DJL3KBPNKABJ90" localSheetId="6" hidden="1">#REF!</definedName>
    <definedName name="BExOQ256YMF115DJL3KBPNKABJ90" localSheetId="7" hidden="1">#REF!</definedName>
    <definedName name="BExOQ256YMF115DJL3KBPNKABJ90" localSheetId="8" hidden="1">#REF!</definedName>
    <definedName name="BExOQ256YMF115DJL3KBPNKABJ90" localSheetId="9" hidden="1">#REF!</definedName>
    <definedName name="BExOQ256YMF115DJL3KBPNKABJ90" localSheetId="10" hidden="1">#REF!</definedName>
    <definedName name="BExOQ256YMF115DJL3KBPNKABJ90" localSheetId="11" hidden="1">#REF!</definedName>
    <definedName name="BExOQ256YMF115DJL3KBPNKABJ90" localSheetId="12" hidden="1">#REF!</definedName>
    <definedName name="BExOQ256YMF115DJL3KBPNKABJ90" localSheetId="13" hidden="1">#REF!</definedName>
    <definedName name="BExOQ256YMF115DJL3KBPNKABJ90" localSheetId="17" hidden="1">#REF!</definedName>
    <definedName name="BExOQ256YMF115DJL3KBPNKABJ90" localSheetId="16" hidden="1">#REF!</definedName>
    <definedName name="BExOQ256YMF115DJL3KBPNKABJ90" hidden="1">#REF!</definedName>
    <definedName name="BExQ19DEUOLC11IW32E2AMVZLFF1" localSheetId="19" hidden="1">#REF!</definedName>
    <definedName name="BExQ19DEUOLC11IW32E2AMVZLFF1" localSheetId="27" hidden="1">#REF!</definedName>
    <definedName name="BExQ19DEUOLC11IW32E2AMVZLFF1" localSheetId="18" hidden="1">#REF!</definedName>
    <definedName name="BExQ19DEUOLC11IW32E2AMVZLFF1" localSheetId="30" hidden="1">#REF!</definedName>
    <definedName name="BExQ19DEUOLC11IW32E2AMVZLFF1" localSheetId="4" hidden="1">#REF!</definedName>
    <definedName name="BExQ19DEUOLC11IW32E2AMVZLFF1" localSheetId="14" hidden="1">#REF!</definedName>
    <definedName name="BExQ19DEUOLC11IW32E2AMVZLFF1" localSheetId="6" hidden="1">#REF!</definedName>
    <definedName name="BExQ19DEUOLC11IW32E2AMVZLFF1" localSheetId="7" hidden="1">#REF!</definedName>
    <definedName name="BExQ19DEUOLC11IW32E2AMVZLFF1" localSheetId="8" hidden="1">#REF!</definedName>
    <definedName name="BExQ19DEUOLC11IW32E2AMVZLFF1" localSheetId="9" hidden="1">#REF!</definedName>
    <definedName name="BExQ19DEUOLC11IW32E2AMVZLFF1" localSheetId="10" hidden="1">#REF!</definedName>
    <definedName name="BExQ19DEUOLC11IW32E2AMVZLFF1" localSheetId="11" hidden="1">#REF!</definedName>
    <definedName name="BExQ19DEUOLC11IW32E2AMVZLFF1" localSheetId="12" hidden="1">#REF!</definedName>
    <definedName name="BExQ19DEUOLC11IW32E2AMVZLFF1" localSheetId="13" hidden="1">#REF!</definedName>
    <definedName name="BExQ19DEUOLC11IW32E2AMVZLFF1" localSheetId="17" hidden="1">#REF!</definedName>
    <definedName name="BExQ19DEUOLC11IW32E2AMVZLFF1" localSheetId="16" hidden="1">#REF!</definedName>
    <definedName name="BExQ19DEUOLC11IW32E2AMVZLFF1" hidden="1">#REF!</definedName>
    <definedName name="BExQ1OCW3L24TN0BYVRE2NE3IK1O" localSheetId="19" hidden="1">#REF!</definedName>
    <definedName name="BExQ1OCW3L24TN0BYVRE2NE3IK1O" localSheetId="27" hidden="1">#REF!</definedName>
    <definedName name="BExQ1OCW3L24TN0BYVRE2NE3IK1O" localSheetId="18" hidden="1">#REF!</definedName>
    <definedName name="BExQ1OCW3L24TN0BYVRE2NE3IK1O" localSheetId="30" hidden="1">#REF!</definedName>
    <definedName name="BExQ1OCW3L24TN0BYVRE2NE3IK1O" localSheetId="4" hidden="1">#REF!</definedName>
    <definedName name="BExQ1OCW3L24TN0BYVRE2NE3IK1O" localSheetId="14" hidden="1">#REF!</definedName>
    <definedName name="BExQ1OCW3L24TN0BYVRE2NE3IK1O" localSheetId="6" hidden="1">#REF!</definedName>
    <definedName name="BExQ1OCW3L24TN0BYVRE2NE3IK1O" localSheetId="7" hidden="1">#REF!</definedName>
    <definedName name="BExQ1OCW3L24TN0BYVRE2NE3IK1O" localSheetId="8" hidden="1">#REF!</definedName>
    <definedName name="BExQ1OCW3L24TN0BYVRE2NE3IK1O" localSheetId="9" hidden="1">#REF!</definedName>
    <definedName name="BExQ1OCW3L24TN0BYVRE2NE3IK1O" localSheetId="10" hidden="1">#REF!</definedName>
    <definedName name="BExQ1OCW3L24TN0BYVRE2NE3IK1O" localSheetId="11" hidden="1">#REF!</definedName>
    <definedName name="BExQ1OCW3L24TN0BYVRE2NE3IK1O" localSheetId="12" hidden="1">#REF!</definedName>
    <definedName name="BExQ1OCW3L24TN0BYVRE2NE3IK1O" localSheetId="13" hidden="1">#REF!</definedName>
    <definedName name="BExQ1OCW3L24TN0BYVRE2NE3IK1O" localSheetId="17" hidden="1">#REF!</definedName>
    <definedName name="BExQ1OCW3L24TN0BYVRE2NE3IK1O" localSheetId="16" hidden="1">#REF!</definedName>
    <definedName name="BExQ1OCW3L24TN0BYVRE2NE3IK1O" hidden="1">#REF!</definedName>
    <definedName name="BExQ29C73XR33S3668YYSYZAIHTG" localSheetId="19" hidden="1">#REF!</definedName>
    <definedName name="BExQ29C73XR33S3668YYSYZAIHTG" localSheetId="27" hidden="1">#REF!</definedName>
    <definedName name="BExQ29C73XR33S3668YYSYZAIHTG" localSheetId="18" hidden="1">#REF!</definedName>
    <definedName name="BExQ29C73XR33S3668YYSYZAIHTG" localSheetId="30" hidden="1">#REF!</definedName>
    <definedName name="BExQ29C73XR33S3668YYSYZAIHTG" localSheetId="4" hidden="1">#REF!</definedName>
    <definedName name="BExQ29C73XR33S3668YYSYZAIHTG" localSheetId="14" hidden="1">#REF!</definedName>
    <definedName name="BExQ29C73XR33S3668YYSYZAIHTG" localSheetId="6" hidden="1">#REF!</definedName>
    <definedName name="BExQ29C73XR33S3668YYSYZAIHTG" localSheetId="7" hidden="1">#REF!</definedName>
    <definedName name="BExQ29C73XR33S3668YYSYZAIHTG" localSheetId="8" hidden="1">#REF!</definedName>
    <definedName name="BExQ29C73XR33S3668YYSYZAIHTG" localSheetId="9" hidden="1">#REF!</definedName>
    <definedName name="BExQ29C73XR33S3668YYSYZAIHTG" localSheetId="10" hidden="1">#REF!</definedName>
    <definedName name="BExQ29C73XR33S3668YYSYZAIHTG" localSheetId="11" hidden="1">#REF!</definedName>
    <definedName name="BExQ29C73XR33S3668YYSYZAIHTG" localSheetId="12" hidden="1">#REF!</definedName>
    <definedName name="BExQ29C73XR33S3668YYSYZAIHTG" localSheetId="13" hidden="1">#REF!</definedName>
    <definedName name="BExQ29C73XR33S3668YYSYZAIHTG" localSheetId="17" hidden="1">#REF!</definedName>
    <definedName name="BExQ29C73XR33S3668YYSYZAIHTG" localSheetId="16" hidden="1">#REF!</definedName>
    <definedName name="BExQ29C73XR33S3668YYSYZAIHTG" hidden="1">#REF!</definedName>
    <definedName name="BExQ2FS228IUDUP2023RA1D4AO4C" localSheetId="19" hidden="1">#REF!</definedName>
    <definedName name="BExQ2FS228IUDUP2023RA1D4AO4C" localSheetId="27" hidden="1">#REF!</definedName>
    <definedName name="BExQ2FS228IUDUP2023RA1D4AO4C" localSheetId="18" hidden="1">#REF!</definedName>
    <definedName name="BExQ2FS228IUDUP2023RA1D4AO4C" localSheetId="30" hidden="1">#REF!</definedName>
    <definedName name="BExQ2FS228IUDUP2023RA1D4AO4C" localSheetId="4" hidden="1">#REF!</definedName>
    <definedName name="BExQ2FS228IUDUP2023RA1D4AO4C" localSheetId="14" hidden="1">#REF!</definedName>
    <definedName name="BExQ2FS228IUDUP2023RA1D4AO4C" localSheetId="6" hidden="1">#REF!</definedName>
    <definedName name="BExQ2FS228IUDUP2023RA1D4AO4C" localSheetId="7" hidden="1">#REF!</definedName>
    <definedName name="BExQ2FS228IUDUP2023RA1D4AO4C" localSheetId="8" hidden="1">#REF!</definedName>
    <definedName name="BExQ2FS228IUDUP2023RA1D4AO4C" localSheetId="9" hidden="1">#REF!</definedName>
    <definedName name="BExQ2FS228IUDUP2023RA1D4AO4C" localSheetId="10" hidden="1">#REF!</definedName>
    <definedName name="BExQ2FS228IUDUP2023RA1D4AO4C" localSheetId="11" hidden="1">#REF!</definedName>
    <definedName name="BExQ2FS228IUDUP2023RA1D4AO4C" localSheetId="12" hidden="1">#REF!</definedName>
    <definedName name="BExQ2FS228IUDUP2023RA1D4AO4C" localSheetId="13" hidden="1">#REF!</definedName>
    <definedName name="BExQ2FS228IUDUP2023RA1D4AO4C" localSheetId="17" hidden="1">#REF!</definedName>
    <definedName name="BExQ2FS228IUDUP2023RA1D4AO4C" localSheetId="16" hidden="1">#REF!</definedName>
    <definedName name="BExQ2FS228IUDUP2023RA1D4AO4C" hidden="1">#REF!</definedName>
    <definedName name="BExQ2L0XYWLY9VPZWXYYFRIRQRJ1" localSheetId="19" hidden="1">#REF!</definedName>
    <definedName name="BExQ2L0XYWLY9VPZWXYYFRIRQRJ1" localSheetId="27" hidden="1">#REF!</definedName>
    <definedName name="BExQ2L0XYWLY9VPZWXYYFRIRQRJ1" localSheetId="18" hidden="1">#REF!</definedName>
    <definedName name="BExQ2L0XYWLY9VPZWXYYFRIRQRJ1" localSheetId="30" hidden="1">#REF!</definedName>
    <definedName name="BExQ2L0XYWLY9VPZWXYYFRIRQRJ1" localSheetId="4" hidden="1">#REF!</definedName>
    <definedName name="BExQ2L0XYWLY9VPZWXYYFRIRQRJ1" localSheetId="14" hidden="1">#REF!</definedName>
    <definedName name="BExQ2L0XYWLY9VPZWXYYFRIRQRJ1" localSheetId="6" hidden="1">#REF!</definedName>
    <definedName name="BExQ2L0XYWLY9VPZWXYYFRIRQRJ1" localSheetId="7" hidden="1">#REF!</definedName>
    <definedName name="BExQ2L0XYWLY9VPZWXYYFRIRQRJ1" localSheetId="8" hidden="1">#REF!</definedName>
    <definedName name="BExQ2L0XYWLY9VPZWXYYFRIRQRJ1" localSheetId="9" hidden="1">#REF!</definedName>
    <definedName name="BExQ2L0XYWLY9VPZWXYYFRIRQRJ1" localSheetId="10" hidden="1">#REF!</definedName>
    <definedName name="BExQ2L0XYWLY9VPZWXYYFRIRQRJ1" localSheetId="11" hidden="1">#REF!</definedName>
    <definedName name="BExQ2L0XYWLY9VPZWXYYFRIRQRJ1" localSheetId="12" hidden="1">#REF!</definedName>
    <definedName name="BExQ2L0XYWLY9VPZWXYYFRIRQRJ1" localSheetId="13" hidden="1">#REF!</definedName>
    <definedName name="BExQ2L0XYWLY9VPZWXYYFRIRQRJ1" localSheetId="17" hidden="1">#REF!</definedName>
    <definedName name="BExQ2L0XYWLY9VPZWXYYFRIRQRJ1" localSheetId="16" hidden="1">#REF!</definedName>
    <definedName name="BExQ2L0XYWLY9VPZWXYYFRIRQRJ1" hidden="1">#REF!</definedName>
    <definedName name="BExQ2M841F5Z1BQYR8DG5FKK0LIU" localSheetId="19" hidden="1">#REF!</definedName>
    <definedName name="BExQ2M841F5Z1BQYR8DG5FKK0LIU" localSheetId="27" hidden="1">#REF!</definedName>
    <definedName name="BExQ2M841F5Z1BQYR8DG5FKK0LIU" localSheetId="18" hidden="1">#REF!</definedName>
    <definedName name="BExQ2M841F5Z1BQYR8DG5FKK0LIU" localSheetId="30" hidden="1">#REF!</definedName>
    <definedName name="BExQ2M841F5Z1BQYR8DG5FKK0LIU" localSheetId="4" hidden="1">#REF!</definedName>
    <definedName name="BExQ2M841F5Z1BQYR8DG5FKK0LIU" localSheetId="14" hidden="1">#REF!</definedName>
    <definedName name="BExQ2M841F5Z1BQYR8DG5FKK0LIU" localSheetId="6" hidden="1">#REF!</definedName>
    <definedName name="BExQ2M841F5Z1BQYR8DG5FKK0LIU" localSheetId="7" hidden="1">#REF!</definedName>
    <definedName name="BExQ2M841F5Z1BQYR8DG5FKK0LIU" localSheetId="8" hidden="1">#REF!</definedName>
    <definedName name="BExQ2M841F5Z1BQYR8DG5FKK0LIU" localSheetId="9" hidden="1">#REF!</definedName>
    <definedName name="BExQ2M841F5Z1BQYR8DG5FKK0LIU" localSheetId="10" hidden="1">#REF!</definedName>
    <definedName name="BExQ2M841F5Z1BQYR8DG5FKK0LIU" localSheetId="11" hidden="1">#REF!</definedName>
    <definedName name="BExQ2M841F5Z1BQYR8DG5FKK0LIU" localSheetId="12" hidden="1">#REF!</definedName>
    <definedName name="BExQ2M841F5Z1BQYR8DG5FKK0LIU" localSheetId="13" hidden="1">#REF!</definedName>
    <definedName name="BExQ2M841F5Z1BQYR8DG5FKK0LIU" localSheetId="17" hidden="1">#REF!</definedName>
    <definedName name="BExQ2M841F5Z1BQYR8DG5FKK0LIU" localSheetId="16" hidden="1">#REF!</definedName>
    <definedName name="BExQ2M841F5Z1BQYR8DG5FKK0LIU" hidden="1">#REF!</definedName>
    <definedName name="BExQ2STHO7AXYTS1VPPHQMX1WT30" localSheetId="19" hidden="1">#REF!</definedName>
    <definedName name="BExQ2STHO7AXYTS1VPPHQMX1WT30" localSheetId="27" hidden="1">#REF!</definedName>
    <definedName name="BExQ2STHO7AXYTS1VPPHQMX1WT30" localSheetId="18" hidden="1">#REF!</definedName>
    <definedName name="BExQ2STHO7AXYTS1VPPHQMX1WT30" localSheetId="30" hidden="1">#REF!</definedName>
    <definedName name="BExQ2STHO7AXYTS1VPPHQMX1WT30" localSheetId="4" hidden="1">#REF!</definedName>
    <definedName name="BExQ2STHO7AXYTS1VPPHQMX1WT30" localSheetId="14" hidden="1">#REF!</definedName>
    <definedName name="BExQ2STHO7AXYTS1VPPHQMX1WT30" localSheetId="6" hidden="1">#REF!</definedName>
    <definedName name="BExQ2STHO7AXYTS1VPPHQMX1WT30" localSheetId="7" hidden="1">#REF!</definedName>
    <definedName name="BExQ2STHO7AXYTS1VPPHQMX1WT30" localSheetId="8" hidden="1">#REF!</definedName>
    <definedName name="BExQ2STHO7AXYTS1VPPHQMX1WT30" localSheetId="9" hidden="1">#REF!</definedName>
    <definedName name="BExQ2STHO7AXYTS1VPPHQMX1WT30" localSheetId="10" hidden="1">#REF!</definedName>
    <definedName name="BExQ2STHO7AXYTS1VPPHQMX1WT30" localSheetId="11" hidden="1">#REF!</definedName>
    <definedName name="BExQ2STHO7AXYTS1VPPHQMX1WT30" localSheetId="12" hidden="1">#REF!</definedName>
    <definedName name="BExQ2STHO7AXYTS1VPPHQMX1WT30" localSheetId="13" hidden="1">#REF!</definedName>
    <definedName name="BExQ2STHO7AXYTS1VPPHQMX1WT30" localSheetId="17" hidden="1">#REF!</definedName>
    <definedName name="BExQ2STHO7AXYTS1VPPHQMX1WT30" localSheetId="16" hidden="1">#REF!</definedName>
    <definedName name="BExQ2STHO7AXYTS1VPPHQMX1WT30" hidden="1">#REF!</definedName>
    <definedName name="BExQ2XWXHMQMQ99FF9293AEQHABB" localSheetId="19" hidden="1">#REF!</definedName>
    <definedName name="BExQ2XWXHMQMQ99FF9293AEQHABB" localSheetId="27" hidden="1">#REF!</definedName>
    <definedName name="BExQ2XWXHMQMQ99FF9293AEQHABB" localSheetId="18" hidden="1">#REF!</definedName>
    <definedName name="BExQ2XWXHMQMQ99FF9293AEQHABB" localSheetId="30" hidden="1">#REF!</definedName>
    <definedName name="BExQ2XWXHMQMQ99FF9293AEQHABB" localSheetId="4" hidden="1">#REF!</definedName>
    <definedName name="BExQ2XWXHMQMQ99FF9293AEQHABB" localSheetId="14" hidden="1">#REF!</definedName>
    <definedName name="BExQ2XWXHMQMQ99FF9293AEQHABB" localSheetId="6" hidden="1">#REF!</definedName>
    <definedName name="BExQ2XWXHMQMQ99FF9293AEQHABB" localSheetId="7" hidden="1">#REF!</definedName>
    <definedName name="BExQ2XWXHMQMQ99FF9293AEQHABB" localSheetId="8" hidden="1">#REF!</definedName>
    <definedName name="BExQ2XWXHMQMQ99FF9293AEQHABB" localSheetId="9" hidden="1">#REF!</definedName>
    <definedName name="BExQ2XWXHMQMQ99FF9293AEQHABB" localSheetId="10" hidden="1">#REF!</definedName>
    <definedName name="BExQ2XWXHMQMQ99FF9293AEQHABB" localSheetId="11" hidden="1">#REF!</definedName>
    <definedName name="BExQ2XWXHMQMQ99FF9293AEQHABB" localSheetId="12" hidden="1">#REF!</definedName>
    <definedName name="BExQ2XWXHMQMQ99FF9293AEQHABB" localSheetId="13" hidden="1">#REF!</definedName>
    <definedName name="BExQ2XWXHMQMQ99FF9293AEQHABB" localSheetId="17" hidden="1">#REF!</definedName>
    <definedName name="BExQ2XWXHMQMQ99FF9293AEQHABB" localSheetId="16" hidden="1">#REF!</definedName>
    <definedName name="BExQ2XWXHMQMQ99FF9293AEQHABB" hidden="1">#REF!</definedName>
    <definedName name="BExQ300G8I8TK45A0MVHV15422EU" localSheetId="19" hidden="1">#REF!</definedName>
    <definedName name="BExQ300G8I8TK45A0MVHV15422EU" localSheetId="27" hidden="1">#REF!</definedName>
    <definedName name="BExQ300G8I8TK45A0MVHV15422EU" localSheetId="18" hidden="1">#REF!</definedName>
    <definedName name="BExQ300G8I8TK45A0MVHV15422EU" localSheetId="30" hidden="1">#REF!</definedName>
    <definedName name="BExQ300G8I8TK45A0MVHV15422EU" localSheetId="4" hidden="1">#REF!</definedName>
    <definedName name="BExQ300G8I8TK45A0MVHV15422EU" localSheetId="14" hidden="1">#REF!</definedName>
    <definedName name="BExQ300G8I8TK45A0MVHV15422EU" localSheetId="6" hidden="1">#REF!</definedName>
    <definedName name="BExQ300G8I8TK45A0MVHV15422EU" localSheetId="7" hidden="1">#REF!</definedName>
    <definedName name="BExQ300G8I8TK45A0MVHV15422EU" localSheetId="8" hidden="1">#REF!</definedName>
    <definedName name="BExQ300G8I8TK45A0MVHV15422EU" localSheetId="9" hidden="1">#REF!</definedName>
    <definedName name="BExQ300G8I8TK45A0MVHV15422EU" localSheetId="10" hidden="1">#REF!</definedName>
    <definedName name="BExQ300G8I8TK45A0MVHV15422EU" localSheetId="11" hidden="1">#REF!</definedName>
    <definedName name="BExQ300G8I8TK45A0MVHV15422EU" localSheetId="12" hidden="1">#REF!</definedName>
    <definedName name="BExQ300G8I8TK45A0MVHV15422EU" localSheetId="13" hidden="1">#REF!</definedName>
    <definedName name="BExQ300G8I8TK45A0MVHV15422EU" localSheetId="17" hidden="1">#REF!</definedName>
    <definedName name="BExQ300G8I8TK45A0MVHV15422EU" localSheetId="16" hidden="1">#REF!</definedName>
    <definedName name="BExQ300G8I8TK45A0MVHV15422EU" hidden="1">#REF!</definedName>
    <definedName name="BExQ305RBEODGNAETZ0EZQLLDZZD" localSheetId="19" hidden="1">#REF!</definedName>
    <definedName name="BExQ305RBEODGNAETZ0EZQLLDZZD" localSheetId="27" hidden="1">#REF!</definedName>
    <definedName name="BExQ305RBEODGNAETZ0EZQLLDZZD" localSheetId="18" hidden="1">#REF!</definedName>
    <definedName name="BExQ305RBEODGNAETZ0EZQLLDZZD" localSheetId="30" hidden="1">#REF!</definedName>
    <definedName name="BExQ305RBEODGNAETZ0EZQLLDZZD" localSheetId="4" hidden="1">#REF!</definedName>
    <definedName name="BExQ305RBEODGNAETZ0EZQLLDZZD" localSheetId="14" hidden="1">#REF!</definedName>
    <definedName name="BExQ305RBEODGNAETZ0EZQLLDZZD" localSheetId="6" hidden="1">#REF!</definedName>
    <definedName name="BExQ305RBEODGNAETZ0EZQLLDZZD" localSheetId="7" hidden="1">#REF!</definedName>
    <definedName name="BExQ305RBEODGNAETZ0EZQLLDZZD" localSheetId="8" hidden="1">#REF!</definedName>
    <definedName name="BExQ305RBEODGNAETZ0EZQLLDZZD" localSheetId="9" hidden="1">#REF!</definedName>
    <definedName name="BExQ305RBEODGNAETZ0EZQLLDZZD" localSheetId="10" hidden="1">#REF!</definedName>
    <definedName name="BExQ305RBEODGNAETZ0EZQLLDZZD" localSheetId="11" hidden="1">#REF!</definedName>
    <definedName name="BExQ305RBEODGNAETZ0EZQLLDZZD" localSheetId="12" hidden="1">#REF!</definedName>
    <definedName name="BExQ305RBEODGNAETZ0EZQLLDZZD" localSheetId="13" hidden="1">#REF!</definedName>
    <definedName name="BExQ305RBEODGNAETZ0EZQLLDZZD" localSheetId="17" hidden="1">#REF!</definedName>
    <definedName name="BExQ305RBEODGNAETZ0EZQLLDZZD" localSheetId="16" hidden="1">#REF!</definedName>
    <definedName name="BExQ305RBEODGNAETZ0EZQLLDZZD" hidden="1">#REF!</definedName>
    <definedName name="BExQ37SZQJSC2C73FY2IJY852LVP" localSheetId="19" hidden="1">#REF!</definedName>
    <definedName name="BExQ37SZQJSC2C73FY2IJY852LVP" localSheetId="27" hidden="1">#REF!</definedName>
    <definedName name="BExQ37SZQJSC2C73FY2IJY852LVP" localSheetId="18" hidden="1">#REF!</definedName>
    <definedName name="BExQ37SZQJSC2C73FY2IJY852LVP" localSheetId="30" hidden="1">#REF!</definedName>
    <definedName name="BExQ37SZQJSC2C73FY2IJY852LVP" localSheetId="4" hidden="1">#REF!</definedName>
    <definedName name="BExQ37SZQJSC2C73FY2IJY852LVP" localSheetId="14" hidden="1">#REF!</definedName>
    <definedName name="BExQ37SZQJSC2C73FY2IJY852LVP" localSheetId="6" hidden="1">#REF!</definedName>
    <definedName name="BExQ37SZQJSC2C73FY2IJY852LVP" localSheetId="7" hidden="1">#REF!</definedName>
    <definedName name="BExQ37SZQJSC2C73FY2IJY852LVP" localSheetId="8" hidden="1">#REF!</definedName>
    <definedName name="BExQ37SZQJSC2C73FY2IJY852LVP" localSheetId="9" hidden="1">#REF!</definedName>
    <definedName name="BExQ37SZQJSC2C73FY2IJY852LVP" localSheetId="10" hidden="1">#REF!</definedName>
    <definedName name="BExQ37SZQJSC2C73FY2IJY852LVP" localSheetId="11" hidden="1">#REF!</definedName>
    <definedName name="BExQ37SZQJSC2C73FY2IJY852LVP" localSheetId="12" hidden="1">#REF!</definedName>
    <definedName name="BExQ37SZQJSC2C73FY2IJY852LVP" localSheetId="13" hidden="1">#REF!</definedName>
    <definedName name="BExQ37SZQJSC2C73FY2IJY852LVP" localSheetId="17" hidden="1">#REF!</definedName>
    <definedName name="BExQ37SZQJSC2C73FY2IJY852LVP" localSheetId="16" hidden="1">#REF!</definedName>
    <definedName name="BExQ37SZQJSC2C73FY2IJY852LVP" hidden="1">#REF!</definedName>
    <definedName name="BExQ39R28MXSG2SEV956F0KZ20AN" localSheetId="19" hidden="1">#REF!</definedName>
    <definedName name="BExQ39R28MXSG2SEV956F0KZ20AN" localSheetId="27" hidden="1">#REF!</definedName>
    <definedName name="BExQ39R28MXSG2SEV956F0KZ20AN" localSheetId="18" hidden="1">#REF!</definedName>
    <definedName name="BExQ39R28MXSG2SEV956F0KZ20AN" localSheetId="30" hidden="1">#REF!</definedName>
    <definedName name="BExQ39R28MXSG2SEV956F0KZ20AN" localSheetId="4" hidden="1">#REF!</definedName>
    <definedName name="BExQ39R28MXSG2SEV956F0KZ20AN" localSheetId="14" hidden="1">#REF!</definedName>
    <definedName name="BExQ39R28MXSG2SEV956F0KZ20AN" localSheetId="6" hidden="1">#REF!</definedName>
    <definedName name="BExQ39R28MXSG2SEV956F0KZ20AN" localSheetId="7" hidden="1">#REF!</definedName>
    <definedName name="BExQ39R28MXSG2SEV956F0KZ20AN" localSheetId="8" hidden="1">#REF!</definedName>
    <definedName name="BExQ39R28MXSG2SEV956F0KZ20AN" localSheetId="9" hidden="1">#REF!</definedName>
    <definedName name="BExQ39R28MXSG2SEV956F0KZ20AN" localSheetId="10" hidden="1">#REF!</definedName>
    <definedName name="BExQ39R28MXSG2SEV956F0KZ20AN" localSheetId="11" hidden="1">#REF!</definedName>
    <definedName name="BExQ39R28MXSG2SEV956F0KZ20AN" localSheetId="12" hidden="1">#REF!</definedName>
    <definedName name="BExQ39R28MXSG2SEV956F0KZ20AN" localSheetId="13" hidden="1">#REF!</definedName>
    <definedName name="BExQ39R28MXSG2SEV956F0KZ20AN" localSheetId="17" hidden="1">#REF!</definedName>
    <definedName name="BExQ39R28MXSG2SEV956F0KZ20AN" localSheetId="16" hidden="1">#REF!</definedName>
    <definedName name="BExQ39R28MXSG2SEV956F0KZ20AN" hidden="1">#REF!</definedName>
    <definedName name="BExQ3D1P3M5Z3HLMEZ17E0BLEE4U" localSheetId="19" hidden="1">#REF!</definedName>
    <definedName name="BExQ3D1P3M5Z3HLMEZ17E0BLEE4U" localSheetId="27" hidden="1">#REF!</definedName>
    <definedName name="BExQ3D1P3M5Z3HLMEZ17E0BLEE4U" localSheetId="18" hidden="1">#REF!</definedName>
    <definedName name="BExQ3D1P3M5Z3HLMEZ17E0BLEE4U" localSheetId="30" hidden="1">#REF!</definedName>
    <definedName name="BExQ3D1P3M5Z3HLMEZ17E0BLEE4U" localSheetId="4" hidden="1">#REF!</definedName>
    <definedName name="BExQ3D1P3M5Z3HLMEZ17E0BLEE4U" localSheetId="14" hidden="1">#REF!</definedName>
    <definedName name="BExQ3D1P3M5Z3HLMEZ17E0BLEE4U" localSheetId="6" hidden="1">#REF!</definedName>
    <definedName name="BExQ3D1P3M5Z3HLMEZ17E0BLEE4U" localSheetId="7" hidden="1">#REF!</definedName>
    <definedName name="BExQ3D1P3M5Z3HLMEZ17E0BLEE4U" localSheetId="8" hidden="1">#REF!</definedName>
    <definedName name="BExQ3D1P3M5Z3HLMEZ17E0BLEE4U" localSheetId="9" hidden="1">#REF!</definedName>
    <definedName name="BExQ3D1P3M5Z3HLMEZ17E0BLEE4U" localSheetId="10" hidden="1">#REF!</definedName>
    <definedName name="BExQ3D1P3M5Z3HLMEZ17E0BLEE4U" localSheetId="11" hidden="1">#REF!</definedName>
    <definedName name="BExQ3D1P3M5Z3HLMEZ17E0BLEE4U" localSheetId="12" hidden="1">#REF!</definedName>
    <definedName name="BExQ3D1P3M5Z3HLMEZ17E0BLEE4U" localSheetId="13" hidden="1">#REF!</definedName>
    <definedName name="BExQ3D1P3M5Z3HLMEZ17E0BLEE4U" localSheetId="17" hidden="1">#REF!</definedName>
    <definedName name="BExQ3D1P3M5Z3HLMEZ17E0BLEE4U" localSheetId="16" hidden="1">#REF!</definedName>
    <definedName name="BExQ3D1P3M5Z3HLMEZ17E0BLEE4U" hidden="1">#REF!</definedName>
    <definedName name="BExQ3EZX6BA2WHKI84SG78UPRTSE" localSheetId="19" hidden="1">#REF!</definedName>
    <definedName name="BExQ3EZX6BA2WHKI84SG78UPRTSE" localSheetId="27" hidden="1">#REF!</definedName>
    <definedName name="BExQ3EZX6BA2WHKI84SG78UPRTSE" localSheetId="18" hidden="1">#REF!</definedName>
    <definedName name="BExQ3EZX6BA2WHKI84SG78UPRTSE" localSheetId="30" hidden="1">#REF!</definedName>
    <definedName name="BExQ3EZX6BA2WHKI84SG78UPRTSE" localSheetId="4" hidden="1">#REF!</definedName>
    <definedName name="BExQ3EZX6BA2WHKI84SG78UPRTSE" localSheetId="14" hidden="1">#REF!</definedName>
    <definedName name="BExQ3EZX6BA2WHKI84SG78UPRTSE" localSheetId="6" hidden="1">#REF!</definedName>
    <definedName name="BExQ3EZX6BA2WHKI84SG78UPRTSE" localSheetId="7" hidden="1">#REF!</definedName>
    <definedName name="BExQ3EZX6BA2WHKI84SG78UPRTSE" localSheetId="8" hidden="1">#REF!</definedName>
    <definedName name="BExQ3EZX6BA2WHKI84SG78UPRTSE" localSheetId="9" hidden="1">#REF!</definedName>
    <definedName name="BExQ3EZX6BA2WHKI84SG78UPRTSE" localSheetId="10" hidden="1">#REF!</definedName>
    <definedName name="BExQ3EZX6BA2WHKI84SG78UPRTSE" localSheetId="11" hidden="1">#REF!</definedName>
    <definedName name="BExQ3EZX6BA2WHKI84SG78UPRTSE" localSheetId="12" hidden="1">#REF!</definedName>
    <definedName name="BExQ3EZX6BA2WHKI84SG78UPRTSE" localSheetId="13" hidden="1">#REF!</definedName>
    <definedName name="BExQ3EZX6BA2WHKI84SG78UPRTSE" localSheetId="17" hidden="1">#REF!</definedName>
    <definedName name="BExQ3EZX6BA2WHKI84SG78UPRTSE" localSheetId="16" hidden="1">#REF!</definedName>
    <definedName name="BExQ3EZX6BA2WHKI84SG78UPRTSE" hidden="1">#REF!</definedName>
    <definedName name="BExQ3KOX6620WUSBG7PGACNC936P" localSheetId="19" hidden="1">#REF!</definedName>
    <definedName name="BExQ3KOX6620WUSBG7PGACNC936P" localSheetId="27" hidden="1">#REF!</definedName>
    <definedName name="BExQ3KOX6620WUSBG7PGACNC936P" localSheetId="18" hidden="1">#REF!</definedName>
    <definedName name="BExQ3KOX6620WUSBG7PGACNC936P" localSheetId="30" hidden="1">#REF!</definedName>
    <definedName name="BExQ3KOX6620WUSBG7PGACNC936P" localSheetId="4" hidden="1">#REF!</definedName>
    <definedName name="BExQ3KOX6620WUSBG7PGACNC936P" localSheetId="14" hidden="1">#REF!</definedName>
    <definedName name="BExQ3KOX6620WUSBG7PGACNC936P" localSheetId="6" hidden="1">#REF!</definedName>
    <definedName name="BExQ3KOX6620WUSBG7PGACNC936P" localSheetId="7" hidden="1">#REF!</definedName>
    <definedName name="BExQ3KOX6620WUSBG7PGACNC936P" localSheetId="8" hidden="1">#REF!</definedName>
    <definedName name="BExQ3KOX6620WUSBG7PGACNC936P" localSheetId="9" hidden="1">#REF!</definedName>
    <definedName name="BExQ3KOX6620WUSBG7PGACNC936P" localSheetId="10" hidden="1">#REF!</definedName>
    <definedName name="BExQ3KOX6620WUSBG7PGACNC936P" localSheetId="11" hidden="1">#REF!</definedName>
    <definedName name="BExQ3KOX6620WUSBG7PGACNC936P" localSheetId="12" hidden="1">#REF!</definedName>
    <definedName name="BExQ3KOX6620WUSBG7PGACNC936P" localSheetId="13" hidden="1">#REF!</definedName>
    <definedName name="BExQ3KOX6620WUSBG7PGACNC936P" localSheetId="17" hidden="1">#REF!</definedName>
    <definedName name="BExQ3KOX6620WUSBG7PGACNC936P" localSheetId="16" hidden="1">#REF!</definedName>
    <definedName name="BExQ3KOX6620WUSBG7PGACNC936P" hidden="1">#REF!</definedName>
    <definedName name="BExQ3O4W7QF8BOXTUT4IOGF6YKUD" localSheetId="19" hidden="1">#REF!</definedName>
    <definedName name="BExQ3O4W7QF8BOXTUT4IOGF6YKUD" localSheetId="27" hidden="1">#REF!</definedName>
    <definedName name="BExQ3O4W7QF8BOXTUT4IOGF6YKUD" localSheetId="18" hidden="1">#REF!</definedName>
    <definedName name="BExQ3O4W7QF8BOXTUT4IOGF6YKUD" localSheetId="30" hidden="1">#REF!</definedName>
    <definedName name="BExQ3O4W7QF8BOXTUT4IOGF6YKUD" localSheetId="4" hidden="1">#REF!</definedName>
    <definedName name="BExQ3O4W7QF8BOXTUT4IOGF6YKUD" localSheetId="14" hidden="1">#REF!</definedName>
    <definedName name="BExQ3O4W7QF8BOXTUT4IOGF6YKUD" localSheetId="6" hidden="1">#REF!</definedName>
    <definedName name="BExQ3O4W7QF8BOXTUT4IOGF6YKUD" localSheetId="7" hidden="1">#REF!</definedName>
    <definedName name="BExQ3O4W7QF8BOXTUT4IOGF6YKUD" localSheetId="8" hidden="1">#REF!</definedName>
    <definedName name="BExQ3O4W7QF8BOXTUT4IOGF6YKUD" localSheetId="9" hidden="1">#REF!</definedName>
    <definedName name="BExQ3O4W7QF8BOXTUT4IOGF6YKUD" localSheetId="10" hidden="1">#REF!</definedName>
    <definedName name="BExQ3O4W7QF8BOXTUT4IOGF6YKUD" localSheetId="11" hidden="1">#REF!</definedName>
    <definedName name="BExQ3O4W7QF8BOXTUT4IOGF6YKUD" localSheetId="12" hidden="1">#REF!</definedName>
    <definedName name="BExQ3O4W7QF8BOXTUT4IOGF6YKUD" localSheetId="13" hidden="1">#REF!</definedName>
    <definedName name="BExQ3O4W7QF8BOXTUT4IOGF6YKUD" localSheetId="17" hidden="1">#REF!</definedName>
    <definedName name="BExQ3O4W7QF8BOXTUT4IOGF6YKUD" localSheetId="16" hidden="1">#REF!</definedName>
    <definedName name="BExQ3O4W7QF8BOXTUT4IOGF6YKUD" hidden="1">#REF!</definedName>
    <definedName name="BExQ3PXOWSN8561ZR8IEY8ZASI3B" localSheetId="19" hidden="1">#REF!</definedName>
    <definedName name="BExQ3PXOWSN8561ZR8IEY8ZASI3B" localSheetId="27" hidden="1">#REF!</definedName>
    <definedName name="BExQ3PXOWSN8561ZR8IEY8ZASI3B" localSheetId="18" hidden="1">#REF!</definedName>
    <definedName name="BExQ3PXOWSN8561ZR8IEY8ZASI3B" localSheetId="30" hidden="1">#REF!</definedName>
    <definedName name="BExQ3PXOWSN8561ZR8IEY8ZASI3B" localSheetId="4" hidden="1">#REF!</definedName>
    <definedName name="BExQ3PXOWSN8561ZR8IEY8ZASI3B" localSheetId="14" hidden="1">#REF!</definedName>
    <definedName name="BExQ3PXOWSN8561ZR8IEY8ZASI3B" localSheetId="6" hidden="1">#REF!</definedName>
    <definedName name="BExQ3PXOWSN8561ZR8IEY8ZASI3B" localSheetId="7" hidden="1">#REF!</definedName>
    <definedName name="BExQ3PXOWSN8561ZR8IEY8ZASI3B" localSheetId="8" hidden="1">#REF!</definedName>
    <definedName name="BExQ3PXOWSN8561ZR8IEY8ZASI3B" localSheetId="9" hidden="1">#REF!</definedName>
    <definedName name="BExQ3PXOWSN8561ZR8IEY8ZASI3B" localSheetId="10" hidden="1">#REF!</definedName>
    <definedName name="BExQ3PXOWSN8561ZR8IEY8ZASI3B" localSheetId="11" hidden="1">#REF!</definedName>
    <definedName name="BExQ3PXOWSN8561ZR8IEY8ZASI3B" localSheetId="12" hidden="1">#REF!</definedName>
    <definedName name="BExQ3PXOWSN8561ZR8IEY8ZASI3B" localSheetId="13" hidden="1">#REF!</definedName>
    <definedName name="BExQ3PXOWSN8561ZR8IEY8ZASI3B" localSheetId="17" hidden="1">#REF!</definedName>
    <definedName name="BExQ3PXOWSN8561ZR8IEY8ZASI3B" localSheetId="16" hidden="1">#REF!</definedName>
    <definedName name="BExQ3PXOWSN8561ZR8IEY8ZASI3B" hidden="1">#REF!</definedName>
    <definedName name="BExQ3TZF04IPY0B0UG9CQQ5736UA" localSheetId="19" hidden="1">#REF!</definedName>
    <definedName name="BExQ3TZF04IPY0B0UG9CQQ5736UA" localSheetId="27" hidden="1">#REF!</definedName>
    <definedName name="BExQ3TZF04IPY0B0UG9CQQ5736UA" localSheetId="18" hidden="1">#REF!</definedName>
    <definedName name="BExQ3TZF04IPY0B0UG9CQQ5736UA" localSheetId="30" hidden="1">#REF!</definedName>
    <definedName name="BExQ3TZF04IPY0B0UG9CQQ5736UA" localSheetId="4" hidden="1">#REF!</definedName>
    <definedName name="BExQ3TZF04IPY0B0UG9CQQ5736UA" localSheetId="14" hidden="1">#REF!</definedName>
    <definedName name="BExQ3TZF04IPY0B0UG9CQQ5736UA" localSheetId="6" hidden="1">#REF!</definedName>
    <definedName name="BExQ3TZF04IPY0B0UG9CQQ5736UA" localSheetId="7" hidden="1">#REF!</definedName>
    <definedName name="BExQ3TZF04IPY0B0UG9CQQ5736UA" localSheetId="8" hidden="1">#REF!</definedName>
    <definedName name="BExQ3TZF04IPY0B0UG9CQQ5736UA" localSheetId="9" hidden="1">#REF!</definedName>
    <definedName name="BExQ3TZF04IPY0B0UG9CQQ5736UA" localSheetId="10" hidden="1">#REF!</definedName>
    <definedName name="BExQ3TZF04IPY0B0UG9CQQ5736UA" localSheetId="11" hidden="1">#REF!</definedName>
    <definedName name="BExQ3TZF04IPY0B0UG9CQQ5736UA" localSheetId="12" hidden="1">#REF!</definedName>
    <definedName name="BExQ3TZF04IPY0B0UG9CQQ5736UA" localSheetId="13" hidden="1">#REF!</definedName>
    <definedName name="BExQ3TZF04IPY0B0UG9CQQ5736UA" localSheetId="17" hidden="1">#REF!</definedName>
    <definedName name="BExQ3TZF04IPY0B0UG9CQQ5736UA" localSheetId="16" hidden="1">#REF!</definedName>
    <definedName name="BExQ3TZF04IPY0B0UG9CQQ5736UA" hidden="1">#REF!</definedName>
    <definedName name="BExQ42IU9MNDYLODP41DL6YTZMAR" localSheetId="19" hidden="1">#REF!</definedName>
    <definedName name="BExQ42IU9MNDYLODP41DL6YTZMAR" localSheetId="27" hidden="1">#REF!</definedName>
    <definedName name="BExQ42IU9MNDYLODP41DL6YTZMAR" localSheetId="18" hidden="1">#REF!</definedName>
    <definedName name="BExQ42IU9MNDYLODP41DL6YTZMAR" localSheetId="30" hidden="1">#REF!</definedName>
    <definedName name="BExQ42IU9MNDYLODP41DL6YTZMAR" localSheetId="4" hidden="1">#REF!</definedName>
    <definedName name="BExQ42IU9MNDYLODP41DL6YTZMAR" localSheetId="14" hidden="1">#REF!</definedName>
    <definedName name="BExQ42IU9MNDYLODP41DL6YTZMAR" localSheetId="6" hidden="1">#REF!</definedName>
    <definedName name="BExQ42IU9MNDYLODP41DL6YTZMAR" localSheetId="7" hidden="1">#REF!</definedName>
    <definedName name="BExQ42IU9MNDYLODP41DL6YTZMAR" localSheetId="8" hidden="1">#REF!</definedName>
    <definedName name="BExQ42IU9MNDYLODP41DL6YTZMAR" localSheetId="9" hidden="1">#REF!</definedName>
    <definedName name="BExQ42IU9MNDYLODP41DL6YTZMAR" localSheetId="10" hidden="1">#REF!</definedName>
    <definedName name="BExQ42IU9MNDYLODP41DL6YTZMAR" localSheetId="11" hidden="1">#REF!</definedName>
    <definedName name="BExQ42IU9MNDYLODP41DL6YTZMAR" localSheetId="12" hidden="1">#REF!</definedName>
    <definedName name="BExQ42IU9MNDYLODP41DL6YTZMAR" localSheetId="13" hidden="1">#REF!</definedName>
    <definedName name="BExQ42IU9MNDYLODP41DL6YTZMAR" localSheetId="17" hidden="1">#REF!</definedName>
    <definedName name="BExQ42IU9MNDYLODP41DL6YTZMAR" localSheetId="16" hidden="1">#REF!</definedName>
    <definedName name="BExQ42IU9MNDYLODP41DL6YTZMAR" hidden="1">#REF!</definedName>
    <definedName name="BExQ42O4PHH156IHXSW0JAYAC0NJ" localSheetId="19" hidden="1">#REF!</definedName>
    <definedName name="BExQ42O4PHH156IHXSW0JAYAC0NJ" localSheetId="27" hidden="1">#REF!</definedName>
    <definedName name="BExQ42O4PHH156IHXSW0JAYAC0NJ" localSheetId="18" hidden="1">#REF!</definedName>
    <definedName name="BExQ42O4PHH156IHXSW0JAYAC0NJ" localSheetId="30" hidden="1">#REF!</definedName>
    <definedName name="BExQ42O4PHH156IHXSW0JAYAC0NJ" localSheetId="4" hidden="1">#REF!</definedName>
    <definedName name="BExQ42O4PHH156IHXSW0JAYAC0NJ" localSheetId="14" hidden="1">#REF!</definedName>
    <definedName name="BExQ42O4PHH156IHXSW0JAYAC0NJ" localSheetId="6" hidden="1">#REF!</definedName>
    <definedName name="BExQ42O4PHH156IHXSW0JAYAC0NJ" localSheetId="7" hidden="1">#REF!</definedName>
    <definedName name="BExQ42O4PHH156IHXSW0JAYAC0NJ" localSheetId="8" hidden="1">#REF!</definedName>
    <definedName name="BExQ42O4PHH156IHXSW0JAYAC0NJ" localSheetId="9" hidden="1">#REF!</definedName>
    <definedName name="BExQ42O4PHH156IHXSW0JAYAC0NJ" localSheetId="10" hidden="1">#REF!</definedName>
    <definedName name="BExQ42O4PHH156IHXSW0JAYAC0NJ" localSheetId="11" hidden="1">#REF!</definedName>
    <definedName name="BExQ42O4PHH156IHXSW0JAYAC0NJ" localSheetId="12" hidden="1">#REF!</definedName>
    <definedName name="BExQ42O4PHH156IHXSW0JAYAC0NJ" localSheetId="13" hidden="1">#REF!</definedName>
    <definedName name="BExQ42O4PHH156IHXSW0JAYAC0NJ" localSheetId="17" hidden="1">#REF!</definedName>
    <definedName name="BExQ42O4PHH156IHXSW0JAYAC0NJ" localSheetId="16" hidden="1">#REF!</definedName>
    <definedName name="BExQ42O4PHH156IHXSW0JAYAC0NJ" hidden="1">#REF!</definedName>
    <definedName name="BExQ452HF7N1HYPXJXQ8WD6SOWUV" localSheetId="19" hidden="1">#REF!</definedName>
    <definedName name="BExQ452HF7N1HYPXJXQ8WD6SOWUV" localSheetId="27" hidden="1">#REF!</definedName>
    <definedName name="BExQ452HF7N1HYPXJXQ8WD6SOWUV" localSheetId="18" hidden="1">#REF!</definedName>
    <definedName name="BExQ452HF7N1HYPXJXQ8WD6SOWUV" localSheetId="30" hidden="1">#REF!</definedName>
    <definedName name="BExQ452HF7N1HYPXJXQ8WD6SOWUV" localSheetId="4" hidden="1">#REF!</definedName>
    <definedName name="BExQ452HF7N1HYPXJXQ8WD6SOWUV" localSheetId="14" hidden="1">#REF!</definedName>
    <definedName name="BExQ452HF7N1HYPXJXQ8WD6SOWUV" localSheetId="6" hidden="1">#REF!</definedName>
    <definedName name="BExQ452HF7N1HYPXJXQ8WD6SOWUV" localSheetId="7" hidden="1">#REF!</definedName>
    <definedName name="BExQ452HF7N1HYPXJXQ8WD6SOWUV" localSheetId="8" hidden="1">#REF!</definedName>
    <definedName name="BExQ452HF7N1HYPXJXQ8WD6SOWUV" localSheetId="9" hidden="1">#REF!</definedName>
    <definedName name="BExQ452HF7N1HYPXJXQ8WD6SOWUV" localSheetId="10" hidden="1">#REF!</definedName>
    <definedName name="BExQ452HF7N1HYPXJXQ8WD6SOWUV" localSheetId="11" hidden="1">#REF!</definedName>
    <definedName name="BExQ452HF7N1HYPXJXQ8WD6SOWUV" localSheetId="12" hidden="1">#REF!</definedName>
    <definedName name="BExQ452HF7N1HYPXJXQ8WD6SOWUV" localSheetId="13" hidden="1">#REF!</definedName>
    <definedName name="BExQ452HF7N1HYPXJXQ8WD6SOWUV" localSheetId="17" hidden="1">#REF!</definedName>
    <definedName name="BExQ452HF7N1HYPXJXQ8WD6SOWUV" localSheetId="16" hidden="1">#REF!</definedName>
    <definedName name="BExQ452HF7N1HYPXJXQ8WD6SOWUV" hidden="1">#REF!</definedName>
    <definedName name="BExQ4BTBSHPHVEDRCXC2ROW8PLFC" localSheetId="19" hidden="1">#REF!</definedName>
    <definedName name="BExQ4BTBSHPHVEDRCXC2ROW8PLFC" localSheetId="27" hidden="1">#REF!</definedName>
    <definedName name="BExQ4BTBSHPHVEDRCXC2ROW8PLFC" localSheetId="18" hidden="1">#REF!</definedName>
    <definedName name="BExQ4BTBSHPHVEDRCXC2ROW8PLFC" localSheetId="30" hidden="1">#REF!</definedName>
    <definedName name="BExQ4BTBSHPHVEDRCXC2ROW8PLFC" localSheetId="4" hidden="1">#REF!</definedName>
    <definedName name="BExQ4BTBSHPHVEDRCXC2ROW8PLFC" localSheetId="14" hidden="1">#REF!</definedName>
    <definedName name="BExQ4BTBSHPHVEDRCXC2ROW8PLFC" localSheetId="6" hidden="1">#REF!</definedName>
    <definedName name="BExQ4BTBSHPHVEDRCXC2ROW8PLFC" localSheetId="7" hidden="1">#REF!</definedName>
    <definedName name="BExQ4BTBSHPHVEDRCXC2ROW8PLFC" localSheetId="8" hidden="1">#REF!</definedName>
    <definedName name="BExQ4BTBSHPHVEDRCXC2ROW8PLFC" localSheetId="9" hidden="1">#REF!</definedName>
    <definedName name="BExQ4BTBSHPHVEDRCXC2ROW8PLFC" localSheetId="10" hidden="1">#REF!</definedName>
    <definedName name="BExQ4BTBSHPHVEDRCXC2ROW8PLFC" localSheetId="11" hidden="1">#REF!</definedName>
    <definedName name="BExQ4BTBSHPHVEDRCXC2ROW8PLFC" localSheetId="12" hidden="1">#REF!</definedName>
    <definedName name="BExQ4BTBSHPHVEDRCXC2ROW8PLFC" localSheetId="13" hidden="1">#REF!</definedName>
    <definedName name="BExQ4BTBSHPHVEDRCXC2ROW8PLFC" localSheetId="17" hidden="1">#REF!</definedName>
    <definedName name="BExQ4BTBSHPHVEDRCXC2ROW8PLFC" localSheetId="16" hidden="1">#REF!</definedName>
    <definedName name="BExQ4BTBSHPHVEDRCXC2ROW8PLFC" hidden="1">#REF!</definedName>
    <definedName name="BExQ4DGKF54SRKQUTUT4B1CZSS62" localSheetId="19" hidden="1">#REF!</definedName>
    <definedName name="BExQ4DGKF54SRKQUTUT4B1CZSS62" localSheetId="27" hidden="1">#REF!</definedName>
    <definedName name="BExQ4DGKF54SRKQUTUT4B1CZSS62" localSheetId="18" hidden="1">#REF!</definedName>
    <definedName name="BExQ4DGKF54SRKQUTUT4B1CZSS62" localSheetId="30" hidden="1">#REF!</definedName>
    <definedName name="BExQ4DGKF54SRKQUTUT4B1CZSS62" localSheetId="4" hidden="1">#REF!</definedName>
    <definedName name="BExQ4DGKF54SRKQUTUT4B1CZSS62" localSheetId="14" hidden="1">#REF!</definedName>
    <definedName name="BExQ4DGKF54SRKQUTUT4B1CZSS62" localSheetId="6" hidden="1">#REF!</definedName>
    <definedName name="BExQ4DGKF54SRKQUTUT4B1CZSS62" localSheetId="7" hidden="1">#REF!</definedName>
    <definedName name="BExQ4DGKF54SRKQUTUT4B1CZSS62" localSheetId="8" hidden="1">#REF!</definedName>
    <definedName name="BExQ4DGKF54SRKQUTUT4B1CZSS62" localSheetId="9" hidden="1">#REF!</definedName>
    <definedName name="BExQ4DGKF54SRKQUTUT4B1CZSS62" localSheetId="10" hidden="1">#REF!</definedName>
    <definedName name="BExQ4DGKF54SRKQUTUT4B1CZSS62" localSheetId="11" hidden="1">#REF!</definedName>
    <definedName name="BExQ4DGKF54SRKQUTUT4B1CZSS62" localSheetId="12" hidden="1">#REF!</definedName>
    <definedName name="BExQ4DGKF54SRKQUTUT4B1CZSS62" localSheetId="13" hidden="1">#REF!</definedName>
    <definedName name="BExQ4DGKF54SRKQUTUT4B1CZSS62" localSheetId="17" hidden="1">#REF!</definedName>
    <definedName name="BExQ4DGKF54SRKQUTUT4B1CZSS62" localSheetId="16" hidden="1">#REF!</definedName>
    <definedName name="BExQ4DGKF54SRKQUTUT4B1CZSS62" hidden="1">#REF!</definedName>
    <definedName name="BExQ4T74LQ5PYTV1MUQUW75A4BDY" localSheetId="19" hidden="1">#REF!</definedName>
    <definedName name="BExQ4T74LQ5PYTV1MUQUW75A4BDY" localSheetId="27" hidden="1">#REF!</definedName>
    <definedName name="BExQ4T74LQ5PYTV1MUQUW75A4BDY" localSheetId="18" hidden="1">#REF!</definedName>
    <definedName name="BExQ4T74LQ5PYTV1MUQUW75A4BDY" localSheetId="30" hidden="1">#REF!</definedName>
    <definedName name="BExQ4T74LQ5PYTV1MUQUW75A4BDY" localSheetId="4" hidden="1">#REF!</definedName>
    <definedName name="BExQ4T74LQ5PYTV1MUQUW75A4BDY" localSheetId="14" hidden="1">#REF!</definedName>
    <definedName name="BExQ4T74LQ5PYTV1MUQUW75A4BDY" localSheetId="6" hidden="1">#REF!</definedName>
    <definedName name="BExQ4T74LQ5PYTV1MUQUW75A4BDY" localSheetId="7" hidden="1">#REF!</definedName>
    <definedName name="BExQ4T74LQ5PYTV1MUQUW75A4BDY" localSheetId="8" hidden="1">#REF!</definedName>
    <definedName name="BExQ4T74LQ5PYTV1MUQUW75A4BDY" localSheetId="9" hidden="1">#REF!</definedName>
    <definedName name="BExQ4T74LQ5PYTV1MUQUW75A4BDY" localSheetId="10" hidden="1">#REF!</definedName>
    <definedName name="BExQ4T74LQ5PYTV1MUQUW75A4BDY" localSheetId="11" hidden="1">#REF!</definedName>
    <definedName name="BExQ4T74LQ5PYTV1MUQUW75A4BDY" localSheetId="12" hidden="1">#REF!</definedName>
    <definedName name="BExQ4T74LQ5PYTV1MUQUW75A4BDY" localSheetId="13" hidden="1">#REF!</definedName>
    <definedName name="BExQ4T74LQ5PYTV1MUQUW75A4BDY" localSheetId="17" hidden="1">#REF!</definedName>
    <definedName name="BExQ4T74LQ5PYTV1MUQUW75A4BDY" localSheetId="16" hidden="1">#REF!</definedName>
    <definedName name="BExQ4T74LQ5PYTV1MUQUW75A4BDY" hidden="1">#REF!</definedName>
    <definedName name="BExQ4XJHD7EJCNH7S1MJDZJ2MNWG" localSheetId="19" hidden="1">#REF!</definedName>
    <definedName name="BExQ4XJHD7EJCNH7S1MJDZJ2MNWG" localSheetId="27" hidden="1">#REF!</definedName>
    <definedName name="BExQ4XJHD7EJCNH7S1MJDZJ2MNWG" localSheetId="18" hidden="1">#REF!</definedName>
    <definedName name="BExQ4XJHD7EJCNH7S1MJDZJ2MNWG" localSheetId="30" hidden="1">#REF!</definedName>
    <definedName name="BExQ4XJHD7EJCNH7S1MJDZJ2MNWG" localSheetId="4" hidden="1">#REF!</definedName>
    <definedName name="BExQ4XJHD7EJCNH7S1MJDZJ2MNWG" localSheetId="14" hidden="1">#REF!</definedName>
    <definedName name="BExQ4XJHD7EJCNH7S1MJDZJ2MNWG" localSheetId="6" hidden="1">#REF!</definedName>
    <definedName name="BExQ4XJHD7EJCNH7S1MJDZJ2MNWG" localSheetId="7" hidden="1">#REF!</definedName>
    <definedName name="BExQ4XJHD7EJCNH7S1MJDZJ2MNWG" localSheetId="8" hidden="1">#REF!</definedName>
    <definedName name="BExQ4XJHD7EJCNH7S1MJDZJ2MNWG" localSheetId="9" hidden="1">#REF!</definedName>
    <definedName name="BExQ4XJHD7EJCNH7S1MJDZJ2MNWG" localSheetId="10" hidden="1">#REF!</definedName>
    <definedName name="BExQ4XJHD7EJCNH7S1MJDZJ2MNWG" localSheetId="11" hidden="1">#REF!</definedName>
    <definedName name="BExQ4XJHD7EJCNH7S1MJDZJ2MNWG" localSheetId="12" hidden="1">#REF!</definedName>
    <definedName name="BExQ4XJHD7EJCNH7S1MJDZJ2MNWG" localSheetId="13" hidden="1">#REF!</definedName>
    <definedName name="BExQ4XJHD7EJCNH7S1MJDZJ2MNWG" localSheetId="17" hidden="1">#REF!</definedName>
    <definedName name="BExQ4XJHD7EJCNH7S1MJDZJ2MNWG" localSheetId="16" hidden="1">#REF!</definedName>
    <definedName name="BExQ4XJHD7EJCNH7S1MJDZJ2MNWG" hidden="1">#REF!</definedName>
    <definedName name="BExQ5039ZCEWBUJHU682G4S89J03" localSheetId="19" hidden="1">#REF!</definedName>
    <definedName name="BExQ5039ZCEWBUJHU682G4S89J03" localSheetId="27" hidden="1">#REF!</definedName>
    <definedName name="BExQ5039ZCEWBUJHU682G4S89J03" localSheetId="18" hidden="1">#REF!</definedName>
    <definedName name="BExQ5039ZCEWBUJHU682G4S89J03" localSheetId="30" hidden="1">#REF!</definedName>
    <definedName name="BExQ5039ZCEWBUJHU682G4S89J03" localSheetId="4" hidden="1">#REF!</definedName>
    <definedName name="BExQ5039ZCEWBUJHU682G4S89J03" localSheetId="14" hidden="1">#REF!</definedName>
    <definedName name="BExQ5039ZCEWBUJHU682G4S89J03" localSheetId="6" hidden="1">#REF!</definedName>
    <definedName name="BExQ5039ZCEWBUJHU682G4S89J03" localSheetId="7" hidden="1">#REF!</definedName>
    <definedName name="BExQ5039ZCEWBUJHU682G4S89J03" localSheetId="8" hidden="1">#REF!</definedName>
    <definedName name="BExQ5039ZCEWBUJHU682G4S89J03" localSheetId="9" hidden="1">#REF!</definedName>
    <definedName name="BExQ5039ZCEWBUJHU682G4S89J03" localSheetId="10" hidden="1">#REF!</definedName>
    <definedName name="BExQ5039ZCEWBUJHU682G4S89J03" localSheetId="11" hidden="1">#REF!</definedName>
    <definedName name="BExQ5039ZCEWBUJHU682G4S89J03" localSheetId="12" hidden="1">#REF!</definedName>
    <definedName name="BExQ5039ZCEWBUJHU682G4S89J03" localSheetId="13" hidden="1">#REF!</definedName>
    <definedName name="BExQ5039ZCEWBUJHU682G4S89J03" localSheetId="17" hidden="1">#REF!</definedName>
    <definedName name="BExQ5039ZCEWBUJHU682G4S89J03" localSheetId="16" hidden="1">#REF!</definedName>
    <definedName name="BExQ5039ZCEWBUJHU682G4S89J03" hidden="1">#REF!</definedName>
    <definedName name="BExQ56Z9W6YHZHRXOFFI8EFA7CDI" localSheetId="19" hidden="1">#REF!</definedName>
    <definedName name="BExQ56Z9W6YHZHRXOFFI8EFA7CDI" localSheetId="27" hidden="1">#REF!</definedName>
    <definedName name="BExQ56Z9W6YHZHRXOFFI8EFA7CDI" localSheetId="18" hidden="1">#REF!</definedName>
    <definedName name="BExQ56Z9W6YHZHRXOFFI8EFA7CDI" localSheetId="30" hidden="1">#REF!</definedName>
    <definedName name="BExQ56Z9W6YHZHRXOFFI8EFA7CDI" localSheetId="4" hidden="1">#REF!</definedName>
    <definedName name="BExQ56Z9W6YHZHRXOFFI8EFA7CDI" localSheetId="14" hidden="1">#REF!</definedName>
    <definedName name="BExQ56Z9W6YHZHRXOFFI8EFA7CDI" localSheetId="6" hidden="1">#REF!</definedName>
    <definedName name="BExQ56Z9W6YHZHRXOFFI8EFA7CDI" localSheetId="7" hidden="1">#REF!</definedName>
    <definedName name="BExQ56Z9W6YHZHRXOFFI8EFA7CDI" localSheetId="8" hidden="1">#REF!</definedName>
    <definedName name="BExQ56Z9W6YHZHRXOFFI8EFA7CDI" localSheetId="9" hidden="1">#REF!</definedName>
    <definedName name="BExQ56Z9W6YHZHRXOFFI8EFA7CDI" localSheetId="10" hidden="1">#REF!</definedName>
    <definedName name="BExQ56Z9W6YHZHRXOFFI8EFA7CDI" localSheetId="11" hidden="1">#REF!</definedName>
    <definedName name="BExQ56Z9W6YHZHRXOFFI8EFA7CDI" localSheetId="12" hidden="1">#REF!</definedName>
    <definedName name="BExQ56Z9W6YHZHRXOFFI8EFA7CDI" localSheetId="13" hidden="1">#REF!</definedName>
    <definedName name="BExQ56Z9W6YHZHRXOFFI8EFA7CDI" localSheetId="17" hidden="1">#REF!</definedName>
    <definedName name="BExQ56Z9W6YHZHRXOFFI8EFA7CDI" localSheetId="16" hidden="1">#REF!</definedName>
    <definedName name="BExQ56Z9W6YHZHRXOFFI8EFA7CDI" hidden="1">#REF!</definedName>
    <definedName name="BExQ58MP5FO5Q5CIXVMMYWWPEFW3" localSheetId="19" hidden="1">#REF!</definedName>
    <definedName name="BExQ58MP5FO5Q5CIXVMMYWWPEFW3" localSheetId="27" hidden="1">#REF!</definedName>
    <definedName name="BExQ58MP5FO5Q5CIXVMMYWWPEFW3" localSheetId="18" hidden="1">#REF!</definedName>
    <definedName name="BExQ58MP5FO5Q5CIXVMMYWWPEFW3" localSheetId="30" hidden="1">#REF!</definedName>
    <definedName name="BExQ58MP5FO5Q5CIXVMMYWWPEFW3" localSheetId="4" hidden="1">#REF!</definedName>
    <definedName name="BExQ58MP5FO5Q5CIXVMMYWWPEFW3" localSheetId="14" hidden="1">#REF!</definedName>
    <definedName name="BExQ58MP5FO5Q5CIXVMMYWWPEFW3" localSheetId="6" hidden="1">#REF!</definedName>
    <definedName name="BExQ58MP5FO5Q5CIXVMMYWWPEFW3" localSheetId="7" hidden="1">#REF!</definedName>
    <definedName name="BExQ58MP5FO5Q5CIXVMMYWWPEFW3" localSheetId="8" hidden="1">#REF!</definedName>
    <definedName name="BExQ58MP5FO5Q5CIXVMMYWWPEFW3" localSheetId="9" hidden="1">#REF!</definedName>
    <definedName name="BExQ58MP5FO5Q5CIXVMMYWWPEFW3" localSheetId="10" hidden="1">#REF!</definedName>
    <definedName name="BExQ58MP5FO5Q5CIXVMMYWWPEFW3" localSheetId="11" hidden="1">#REF!</definedName>
    <definedName name="BExQ58MP5FO5Q5CIXVMMYWWPEFW3" localSheetId="12" hidden="1">#REF!</definedName>
    <definedName name="BExQ58MP5FO5Q5CIXVMMYWWPEFW3" localSheetId="13" hidden="1">#REF!</definedName>
    <definedName name="BExQ58MP5FO5Q5CIXVMMYWWPEFW3" localSheetId="17" hidden="1">#REF!</definedName>
    <definedName name="BExQ58MP5FO5Q5CIXVMMYWWPEFW3" localSheetId="16" hidden="1">#REF!</definedName>
    <definedName name="BExQ58MP5FO5Q5CIXVMMYWWPEFW3" hidden="1">#REF!</definedName>
    <definedName name="BExQ5KX3Z668H1KUCKZ9J24HUQ1F" localSheetId="19" hidden="1">#REF!</definedName>
    <definedName name="BExQ5KX3Z668H1KUCKZ9J24HUQ1F" localSheetId="27" hidden="1">#REF!</definedName>
    <definedName name="BExQ5KX3Z668H1KUCKZ9J24HUQ1F" localSheetId="18" hidden="1">#REF!</definedName>
    <definedName name="BExQ5KX3Z668H1KUCKZ9J24HUQ1F" localSheetId="30" hidden="1">#REF!</definedName>
    <definedName name="BExQ5KX3Z668H1KUCKZ9J24HUQ1F" localSheetId="4" hidden="1">#REF!</definedName>
    <definedName name="BExQ5KX3Z668H1KUCKZ9J24HUQ1F" localSheetId="14" hidden="1">#REF!</definedName>
    <definedName name="BExQ5KX3Z668H1KUCKZ9J24HUQ1F" localSheetId="6" hidden="1">#REF!</definedName>
    <definedName name="BExQ5KX3Z668H1KUCKZ9J24HUQ1F" localSheetId="7" hidden="1">#REF!</definedName>
    <definedName name="BExQ5KX3Z668H1KUCKZ9J24HUQ1F" localSheetId="8" hidden="1">#REF!</definedName>
    <definedName name="BExQ5KX3Z668H1KUCKZ9J24HUQ1F" localSheetId="9" hidden="1">#REF!</definedName>
    <definedName name="BExQ5KX3Z668H1KUCKZ9J24HUQ1F" localSheetId="10" hidden="1">#REF!</definedName>
    <definedName name="BExQ5KX3Z668H1KUCKZ9J24HUQ1F" localSheetId="11" hidden="1">#REF!</definedName>
    <definedName name="BExQ5KX3Z668H1KUCKZ9J24HUQ1F" localSheetId="12" hidden="1">#REF!</definedName>
    <definedName name="BExQ5KX3Z668H1KUCKZ9J24HUQ1F" localSheetId="13" hidden="1">#REF!</definedName>
    <definedName name="BExQ5KX3Z668H1KUCKZ9J24HUQ1F" localSheetId="17" hidden="1">#REF!</definedName>
    <definedName name="BExQ5KX3Z668H1KUCKZ9J24HUQ1F" localSheetId="16" hidden="1">#REF!</definedName>
    <definedName name="BExQ5KX3Z668H1KUCKZ9J24HUQ1F" hidden="1">#REF!</definedName>
    <definedName name="BExQ5SPMSOCJYLAY20NB5A6O32RE" localSheetId="19" hidden="1">#REF!</definedName>
    <definedName name="BExQ5SPMSOCJYLAY20NB5A6O32RE" localSheetId="27" hidden="1">#REF!</definedName>
    <definedName name="BExQ5SPMSOCJYLAY20NB5A6O32RE" localSheetId="18" hidden="1">#REF!</definedName>
    <definedName name="BExQ5SPMSOCJYLAY20NB5A6O32RE" localSheetId="30" hidden="1">#REF!</definedName>
    <definedName name="BExQ5SPMSOCJYLAY20NB5A6O32RE" localSheetId="4" hidden="1">#REF!</definedName>
    <definedName name="BExQ5SPMSOCJYLAY20NB5A6O32RE" localSheetId="14" hidden="1">#REF!</definedName>
    <definedName name="BExQ5SPMSOCJYLAY20NB5A6O32RE" localSheetId="6" hidden="1">#REF!</definedName>
    <definedName name="BExQ5SPMSOCJYLAY20NB5A6O32RE" localSheetId="7" hidden="1">#REF!</definedName>
    <definedName name="BExQ5SPMSOCJYLAY20NB5A6O32RE" localSheetId="8" hidden="1">#REF!</definedName>
    <definedName name="BExQ5SPMSOCJYLAY20NB5A6O32RE" localSheetId="9" hidden="1">#REF!</definedName>
    <definedName name="BExQ5SPMSOCJYLAY20NB5A6O32RE" localSheetId="10" hidden="1">#REF!</definedName>
    <definedName name="BExQ5SPMSOCJYLAY20NB5A6O32RE" localSheetId="11" hidden="1">#REF!</definedName>
    <definedName name="BExQ5SPMSOCJYLAY20NB5A6O32RE" localSheetId="12" hidden="1">#REF!</definedName>
    <definedName name="BExQ5SPMSOCJYLAY20NB5A6O32RE" localSheetId="13" hidden="1">#REF!</definedName>
    <definedName name="BExQ5SPMSOCJYLAY20NB5A6O32RE" localSheetId="17" hidden="1">#REF!</definedName>
    <definedName name="BExQ5SPMSOCJYLAY20NB5A6O32RE" localSheetId="16" hidden="1">#REF!</definedName>
    <definedName name="BExQ5SPMSOCJYLAY20NB5A6O32RE" hidden="1">#REF!</definedName>
    <definedName name="BExQ5UICMGTMK790KTLK49MAGXRC" localSheetId="19" hidden="1">#REF!</definedName>
    <definedName name="BExQ5UICMGTMK790KTLK49MAGXRC" localSheetId="27" hidden="1">#REF!</definedName>
    <definedName name="BExQ5UICMGTMK790KTLK49MAGXRC" localSheetId="18" hidden="1">#REF!</definedName>
    <definedName name="BExQ5UICMGTMK790KTLK49MAGXRC" localSheetId="30" hidden="1">#REF!</definedName>
    <definedName name="BExQ5UICMGTMK790KTLK49MAGXRC" localSheetId="4" hidden="1">#REF!</definedName>
    <definedName name="BExQ5UICMGTMK790KTLK49MAGXRC" localSheetId="14" hidden="1">#REF!</definedName>
    <definedName name="BExQ5UICMGTMK790KTLK49MAGXRC" localSheetId="6" hidden="1">#REF!</definedName>
    <definedName name="BExQ5UICMGTMK790KTLK49MAGXRC" localSheetId="7" hidden="1">#REF!</definedName>
    <definedName name="BExQ5UICMGTMK790KTLK49MAGXRC" localSheetId="8" hidden="1">#REF!</definedName>
    <definedName name="BExQ5UICMGTMK790KTLK49MAGXRC" localSheetId="9" hidden="1">#REF!</definedName>
    <definedName name="BExQ5UICMGTMK790KTLK49MAGXRC" localSheetId="10" hidden="1">#REF!</definedName>
    <definedName name="BExQ5UICMGTMK790KTLK49MAGXRC" localSheetId="11" hidden="1">#REF!</definedName>
    <definedName name="BExQ5UICMGTMK790KTLK49MAGXRC" localSheetId="12" hidden="1">#REF!</definedName>
    <definedName name="BExQ5UICMGTMK790KTLK49MAGXRC" localSheetId="13" hidden="1">#REF!</definedName>
    <definedName name="BExQ5UICMGTMK790KTLK49MAGXRC" localSheetId="17" hidden="1">#REF!</definedName>
    <definedName name="BExQ5UICMGTMK790KTLK49MAGXRC" localSheetId="16" hidden="1">#REF!</definedName>
    <definedName name="BExQ5UICMGTMK790KTLK49MAGXRC" hidden="1">#REF!</definedName>
    <definedName name="BExQ5YUUK9FD0QGTY4WD0W90O7OL" localSheetId="19" hidden="1">#REF!</definedName>
    <definedName name="BExQ5YUUK9FD0QGTY4WD0W90O7OL" localSheetId="27" hidden="1">#REF!</definedName>
    <definedName name="BExQ5YUUK9FD0QGTY4WD0W90O7OL" localSheetId="18" hidden="1">#REF!</definedName>
    <definedName name="BExQ5YUUK9FD0QGTY4WD0W90O7OL" localSheetId="30" hidden="1">#REF!</definedName>
    <definedName name="BExQ5YUUK9FD0QGTY4WD0W90O7OL" localSheetId="4" hidden="1">#REF!</definedName>
    <definedName name="BExQ5YUUK9FD0QGTY4WD0W90O7OL" localSheetId="14" hidden="1">#REF!</definedName>
    <definedName name="BExQ5YUUK9FD0QGTY4WD0W90O7OL" localSheetId="6" hidden="1">#REF!</definedName>
    <definedName name="BExQ5YUUK9FD0QGTY4WD0W90O7OL" localSheetId="7" hidden="1">#REF!</definedName>
    <definedName name="BExQ5YUUK9FD0QGTY4WD0W90O7OL" localSheetId="8" hidden="1">#REF!</definedName>
    <definedName name="BExQ5YUUK9FD0QGTY4WD0W90O7OL" localSheetId="9" hidden="1">#REF!</definedName>
    <definedName name="BExQ5YUUK9FD0QGTY4WD0W90O7OL" localSheetId="10" hidden="1">#REF!</definedName>
    <definedName name="BExQ5YUUK9FD0QGTY4WD0W90O7OL" localSheetId="11" hidden="1">#REF!</definedName>
    <definedName name="BExQ5YUUK9FD0QGTY4WD0W90O7OL" localSheetId="12" hidden="1">#REF!</definedName>
    <definedName name="BExQ5YUUK9FD0QGTY4WD0W90O7OL" localSheetId="13" hidden="1">#REF!</definedName>
    <definedName name="BExQ5YUUK9FD0QGTY4WD0W90O7OL" localSheetId="17" hidden="1">#REF!</definedName>
    <definedName name="BExQ5YUUK9FD0QGTY4WD0W90O7OL" localSheetId="16" hidden="1">#REF!</definedName>
    <definedName name="BExQ5YUUK9FD0QGTY4WD0W90O7OL" hidden="1">#REF!</definedName>
    <definedName name="BExQ62WGBSDPG7ZU34W0N8X45R3X" localSheetId="19" hidden="1">#REF!</definedName>
    <definedName name="BExQ62WGBSDPG7ZU34W0N8X45R3X" localSheetId="27" hidden="1">#REF!</definedName>
    <definedName name="BExQ62WGBSDPG7ZU34W0N8X45R3X" localSheetId="18" hidden="1">#REF!</definedName>
    <definedName name="BExQ62WGBSDPG7ZU34W0N8X45R3X" localSheetId="30" hidden="1">#REF!</definedName>
    <definedName name="BExQ62WGBSDPG7ZU34W0N8X45R3X" localSheetId="4" hidden="1">#REF!</definedName>
    <definedName name="BExQ62WGBSDPG7ZU34W0N8X45R3X" localSheetId="14" hidden="1">#REF!</definedName>
    <definedName name="BExQ62WGBSDPG7ZU34W0N8X45R3X" localSheetId="6" hidden="1">#REF!</definedName>
    <definedName name="BExQ62WGBSDPG7ZU34W0N8X45R3X" localSheetId="7" hidden="1">#REF!</definedName>
    <definedName name="BExQ62WGBSDPG7ZU34W0N8X45R3X" localSheetId="8" hidden="1">#REF!</definedName>
    <definedName name="BExQ62WGBSDPG7ZU34W0N8X45R3X" localSheetId="9" hidden="1">#REF!</definedName>
    <definedName name="BExQ62WGBSDPG7ZU34W0N8X45R3X" localSheetId="10" hidden="1">#REF!</definedName>
    <definedName name="BExQ62WGBSDPG7ZU34W0N8X45R3X" localSheetId="11" hidden="1">#REF!</definedName>
    <definedName name="BExQ62WGBSDPG7ZU34W0N8X45R3X" localSheetId="12" hidden="1">#REF!</definedName>
    <definedName name="BExQ62WGBSDPG7ZU34W0N8X45R3X" localSheetId="13" hidden="1">#REF!</definedName>
    <definedName name="BExQ62WGBSDPG7ZU34W0N8X45R3X" localSheetId="17" hidden="1">#REF!</definedName>
    <definedName name="BExQ62WGBSDPG7ZU34W0N8X45R3X" localSheetId="16" hidden="1">#REF!</definedName>
    <definedName name="BExQ62WGBSDPG7ZU34W0N8X45R3X" hidden="1">#REF!</definedName>
    <definedName name="BExQ63793YQ9BH7JLCNRIATIGTRG" localSheetId="19" hidden="1">#REF!</definedName>
    <definedName name="BExQ63793YQ9BH7JLCNRIATIGTRG" localSheetId="27" hidden="1">#REF!</definedName>
    <definedName name="BExQ63793YQ9BH7JLCNRIATIGTRG" localSheetId="18" hidden="1">#REF!</definedName>
    <definedName name="BExQ63793YQ9BH7JLCNRIATIGTRG" localSheetId="30" hidden="1">#REF!</definedName>
    <definedName name="BExQ63793YQ9BH7JLCNRIATIGTRG" localSheetId="4" hidden="1">#REF!</definedName>
    <definedName name="BExQ63793YQ9BH7JLCNRIATIGTRG" localSheetId="14" hidden="1">#REF!</definedName>
    <definedName name="BExQ63793YQ9BH7JLCNRIATIGTRG" localSheetId="6" hidden="1">#REF!</definedName>
    <definedName name="BExQ63793YQ9BH7JLCNRIATIGTRG" localSheetId="7" hidden="1">#REF!</definedName>
    <definedName name="BExQ63793YQ9BH7JLCNRIATIGTRG" localSheetId="8" hidden="1">#REF!</definedName>
    <definedName name="BExQ63793YQ9BH7JLCNRIATIGTRG" localSheetId="9" hidden="1">#REF!</definedName>
    <definedName name="BExQ63793YQ9BH7JLCNRIATIGTRG" localSheetId="10" hidden="1">#REF!</definedName>
    <definedName name="BExQ63793YQ9BH7JLCNRIATIGTRG" localSheetId="11" hidden="1">#REF!</definedName>
    <definedName name="BExQ63793YQ9BH7JLCNRIATIGTRG" localSheetId="12" hidden="1">#REF!</definedName>
    <definedName name="BExQ63793YQ9BH7JLCNRIATIGTRG" localSheetId="13" hidden="1">#REF!</definedName>
    <definedName name="BExQ63793YQ9BH7JLCNRIATIGTRG" localSheetId="17" hidden="1">#REF!</definedName>
    <definedName name="BExQ63793YQ9BH7JLCNRIATIGTRG" localSheetId="16" hidden="1">#REF!</definedName>
    <definedName name="BExQ63793YQ9BH7JLCNRIATIGTRG" hidden="1">#REF!</definedName>
    <definedName name="BExQ6CN1EF2UPZ57ZYMGK8TUJQSS" localSheetId="19" hidden="1">#REF!</definedName>
    <definedName name="BExQ6CN1EF2UPZ57ZYMGK8TUJQSS" localSheetId="27" hidden="1">#REF!</definedName>
    <definedName name="BExQ6CN1EF2UPZ57ZYMGK8TUJQSS" localSheetId="18" hidden="1">#REF!</definedName>
    <definedName name="BExQ6CN1EF2UPZ57ZYMGK8TUJQSS" localSheetId="30" hidden="1">#REF!</definedName>
    <definedName name="BExQ6CN1EF2UPZ57ZYMGK8TUJQSS" localSheetId="4" hidden="1">#REF!</definedName>
    <definedName name="BExQ6CN1EF2UPZ57ZYMGK8TUJQSS" localSheetId="14" hidden="1">#REF!</definedName>
    <definedName name="BExQ6CN1EF2UPZ57ZYMGK8TUJQSS" localSheetId="6" hidden="1">#REF!</definedName>
    <definedName name="BExQ6CN1EF2UPZ57ZYMGK8TUJQSS" localSheetId="7" hidden="1">#REF!</definedName>
    <definedName name="BExQ6CN1EF2UPZ57ZYMGK8TUJQSS" localSheetId="8" hidden="1">#REF!</definedName>
    <definedName name="BExQ6CN1EF2UPZ57ZYMGK8TUJQSS" localSheetId="9" hidden="1">#REF!</definedName>
    <definedName name="BExQ6CN1EF2UPZ57ZYMGK8TUJQSS" localSheetId="10" hidden="1">#REF!</definedName>
    <definedName name="BExQ6CN1EF2UPZ57ZYMGK8TUJQSS" localSheetId="11" hidden="1">#REF!</definedName>
    <definedName name="BExQ6CN1EF2UPZ57ZYMGK8TUJQSS" localSheetId="12" hidden="1">#REF!</definedName>
    <definedName name="BExQ6CN1EF2UPZ57ZYMGK8TUJQSS" localSheetId="13" hidden="1">#REF!</definedName>
    <definedName name="BExQ6CN1EF2UPZ57ZYMGK8TUJQSS" localSheetId="17" hidden="1">#REF!</definedName>
    <definedName name="BExQ6CN1EF2UPZ57ZYMGK8TUJQSS" localSheetId="16" hidden="1">#REF!</definedName>
    <definedName name="BExQ6CN1EF2UPZ57ZYMGK8TUJQSS" hidden="1">#REF!</definedName>
    <definedName name="BExQ6FSF8BMWVLJI7Y7MKPG9SU5O" localSheetId="19" hidden="1">#REF!</definedName>
    <definedName name="BExQ6FSF8BMWVLJI7Y7MKPG9SU5O" localSheetId="27" hidden="1">#REF!</definedName>
    <definedName name="BExQ6FSF8BMWVLJI7Y7MKPG9SU5O" localSheetId="18" hidden="1">#REF!</definedName>
    <definedName name="BExQ6FSF8BMWVLJI7Y7MKPG9SU5O" localSheetId="30" hidden="1">#REF!</definedName>
    <definedName name="BExQ6FSF8BMWVLJI7Y7MKPG9SU5O" localSheetId="4" hidden="1">#REF!</definedName>
    <definedName name="BExQ6FSF8BMWVLJI7Y7MKPG9SU5O" localSheetId="14" hidden="1">#REF!</definedName>
    <definedName name="BExQ6FSF8BMWVLJI7Y7MKPG9SU5O" localSheetId="6" hidden="1">#REF!</definedName>
    <definedName name="BExQ6FSF8BMWVLJI7Y7MKPG9SU5O" localSheetId="7" hidden="1">#REF!</definedName>
    <definedName name="BExQ6FSF8BMWVLJI7Y7MKPG9SU5O" localSheetId="8" hidden="1">#REF!</definedName>
    <definedName name="BExQ6FSF8BMWVLJI7Y7MKPG9SU5O" localSheetId="9" hidden="1">#REF!</definedName>
    <definedName name="BExQ6FSF8BMWVLJI7Y7MKPG9SU5O" localSheetId="10" hidden="1">#REF!</definedName>
    <definedName name="BExQ6FSF8BMWVLJI7Y7MKPG9SU5O" localSheetId="11" hidden="1">#REF!</definedName>
    <definedName name="BExQ6FSF8BMWVLJI7Y7MKPG9SU5O" localSheetId="12" hidden="1">#REF!</definedName>
    <definedName name="BExQ6FSF8BMWVLJI7Y7MKPG9SU5O" localSheetId="13" hidden="1">#REF!</definedName>
    <definedName name="BExQ6FSF8BMWVLJI7Y7MKPG9SU5O" localSheetId="17" hidden="1">#REF!</definedName>
    <definedName name="BExQ6FSF8BMWVLJI7Y7MKPG9SU5O" localSheetId="16" hidden="1">#REF!</definedName>
    <definedName name="BExQ6FSF8BMWVLJI7Y7MKPG9SU5O" hidden="1">#REF!</definedName>
    <definedName name="BExQ6M2YXJ8AMRJF3QGHC40ADAHZ" localSheetId="19" hidden="1">#REF!</definedName>
    <definedName name="BExQ6M2YXJ8AMRJF3QGHC40ADAHZ" localSheetId="27" hidden="1">#REF!</definedName>
    <definedName name="BExQ6M2YXJ8AMRJF3QGHC40ADAHZ" localSheetId="18" hidden="1">#REF!</definedName>
    <definedName name="BExQ6M2YXJ8AMRJF3QGHC40ADAHZ" localSheetId="30" hidden="1">#REF!</definedName>
    <definedName name="BExQ6M2YXJ8AMRJF3QGHC40ADAHZ" localSheetId="4" hidden="1">#REF!</definedName>
    <definedName name="BExQ6M2YXJ8AMRJF3QGHC40ADAHZ" localSheetId="14" hidden="1">#REF!</definedName>
    <definedName name="BExQ6M2YXJ8AMRJF3QGHC40ADAHZ" localSheetId="6" hidden="1">#REF!</definedName>
    <definedName name="BExQ6M2YXJ8AMRJF3QGHC40ADAHZ" localSheetId="7" hidden="1">#REF!</definedName>
    <definedName name="BExQ6M2YXJ8AMRJF3QGHC40ADAHZ" localSheetId="8" hidden="1">#REF!</definedName>
    <definedName name="BExQ6M2YXJ8AMRJF3QGHC40ADAHZ" localSheetId="9" hidden="1">#REF!</definedName>
    <definedName name="BExQ6M2YXJ8AMRJF3QGHC40ADAHZ" localSheetId="10" hidden="1">#REF!</definedName>
    <definedName name="BExQ6M2YXJ8AMRJF3QGHC40ADAHZ" localSheetId="11" hidden="1">#REF!</definedName>
    <definedName name="BExQ6M2YXJ8AMRJF3QGHC40ADAHZ" localSheetId="12" hidden="1">#REF!</definedName>
    <definedName name="BExQ6M2YXJ8AMRJF3QGHC40ADAHZ" localSheetId="13" hidden="1">#REF!</definedName>
    <definedName name="BExQ6M2YXJ8AMRJF3QGHC40ADAHZ" localSheetId="17" hidden="1">#REF!</definedName>
    <definedName name="BExQ6M2YXJ8AMRJF3QGHC40ADAHZ" localSheetId="16" hidden="1">#REF!</definedName>
    <definedName name="BExQ6M2YXJ8AMRJF3QGHC40ADAHZ" hidden="1">#REF!</definedName>
    <definedName name="BExQ6M8B0X44N9TV56ATUVHGDI00" localSheetId="19" hidden="1">#REF!</definedName>
    <definedName name="BExQ6M8B0X44N9TV56ATUVHGDI00" localSheetId="27" hidden="1">#REF!</definedName>
    <definedName name="BExQ6M8B0X44N9TV56ATUVHGDI00" localSheetId="18" hidden="1">#REF!</definedName>
    <definedName name="BExQ6M8B0X44N9TV56ATUVHGDI00" localSheetId="30" hidden="1">#REF!</definedName>
    <definedName name="BExQ6M8B0X44N9TV56ATUVHGDI00" localSheetId="4" hidden="1">#REF!</definedName>
    <definedName name="BExQ6M8B0X44N9TV56ATUVHGDI00" localSheetId="14" hidden="1">#REF!</definedName>
    <definedName name="BExQ6M8B0X44N9TV56ATUVHGDI00" localSheetId="6" hidden="1">#REF!</definedName>
    <definedName name="BExQ6M8B0X44N9TV56ATUVHGDI00" localSheetId="7" hidden="1">#REF!</definedName>
    <definedName name="BExQ6M8B0X44N9TV56ATUVHGDI00" localSheetId="8" hidden="1">#REF!</definedName>
    <definedName name="BExQ6M8B0X44N9TV56ATUVHGDI00" localSheetId="9" hidden="1">#REF!</definedName>
    <definedName name="BExQ6M8B0X44N9TV56ATUVHGDI00" localSheetId="10" hidden="1">#REF!</definedName>
    <definedName name="BExQ6M8B0X44N9TV56ATUVHGDI00" localSheetId="11" hidden="1">#REF!</definedName>
    <definedName name="BExQ6M8B0X44N9TV56ATUVHGDI00" localSheetId="12" hidden="1">#REF!</definedName>
    <definedName name="BExQ6M8B0X44N9TV56ATUVHGDI00" localSheetId="13" hidden="1">#REF!</definedName>
    <definedName name="BExQ6M8B0X44N9TV56ATUVHGDI00" localSheetId="17" hidden="1">#REF!</definedName>
    <definedName name="BExQ6M8B0X44N9TV56ATUVHGDI00" localSheetId="16" hidden="1">#REF!</definedName>
    <definedName name="BExQ6M8B0X44N9TV56ATUVHGDI00" hidden="1">#REF!</definedName>
    <definedName name="BExQ6POH065GV0I74XXVD0VUPBJW" localSheetId="19" hidden="1">#REF!</definedName>
    <definedName name="BExQ6POH065GV0I74XXVD0VUPBJW" localSheetId="27" hidden="1">#REF!</definedName>
    <definedName name="BExQ6POH065GV0I74XXVD0VUPBJW" localSheetId="18" hidden="1">#REF!</definedName>
    <definedName name="BExQ6POH065GV0I74XXVD0VUPBJW" localSheetId="30" hidden="1">#REF!</definedName>
    <definedName name="BExQ6POH065GV0I74XXVD0VUPBJW" localSheetId="4" hidden="1">#REF!</definedName>
    <definedName name="BExQ6POH065GV0I74XXVD0VUPBJW" localSheetId="14" hidden="1">#REF!</definedName>
    <definedName name="BExQ6POH065GV0I74XXVD0VUPBJW" localSheetId="6" hidden="1">#REF!</definedName>
    <definedName name="BExQ6POH065GV0I74XXVD0VUPBJW" localSheetId="7" hidden="1">#REF!</definedName>
    <definedName name="BExQ6POH065GV0I74XXVD0VUPBJW" localSheetId="8" hidden="1">#REF!</definedName>
    <definedName name="BExQ6POH065GV0I74XXVD0VUPBJW" localSheetId="9" hidden="1">#REF!</definedName>
    <definedName name="BExQ6POH065GV0I74XXVD0VUPBJW" localSheetId="10" hidden="1">#REF!</definedName>
    <definedName name="BExQ6POH065GV0I74XXVD0VUPBJW" localSheetId="11" hidden="1">#REF!</definedName>
    <definedName name="BExQ6POH065GV0I74XXVD0VUPBJW" localSheetId="12" hidden="1">#REF!</definedName>
    <definedName name="BExQ6POH065GV0I74XXVD0VUPBJW" localSheetId="13" hidden="1">#REF!</definedName>
    <definedName name="BExQ6POH065GV0I74XXVD0VUPBJW" localSheetId="17" hidden="1">#REF!</definedName>
    <definedName name="BExQ6POH065GV0I74XXVD0VUPBJW" localSheetId="16" hidden="1">#REF!</definedName>
    <definedName name="BExQ6POH065GV0I74XXVD0VUPBJW" hidden="1">#REF!</definedName>
    <definedName name="BExQ6WV9KPSMXPPLGZ3KK4WNYTHU" localSheetId="19" hidden="1">#REF!</definedName>
    <definedName name="BExQ6WV9KPSMXPPLGZ3KK4WNYTHU" localSheetId="27" hidden="1">#REF!</definedName>
    <definedName name="BExQ6WV9KPSMXPPLGZ3KK4WNYTHU" localSheetId="18" hidden="1">#REF!</definedName>
    <definedName name="BExQ6WV9KPSMXPPLGZ3KK4WNYTHU" localSheetId="30" hidden="1">#REF!</definedName>
    <definedName name="BExQ6WV9KPSMXPPLGZ3KK4WNYTHU" localSheetId="4" hidden="1">#REF!</definedName>
    <definedName name="BExQ6WV9KPSMXPPLGZ3KK4WNYTHU" localSheetId="14" hidden="1">#REF!</definedName>
    <definedName name="BExQ6WV9KPSMXPPLGZ3KK4WNYTHU" localSheetId="6" hidden="1">#REF!</definedName>
    <definedName name="BExQ6WV9KPSMXPPLGZ3KK4WNYTHU" localSheetId="7" hidden="1">#REF!</definedName>
    <definedName name="BExQ6WV9KPSMXPPLGZ3KK4WNYTHU" localSheetId="8" hidden="1">#REF!</definedName>
    <definedName name="BExQ6WV9KPSMXPPLGZ3KK4WNYTHU" localSheetId="9" hidden="1">#REF!</definedName>
    <definedName name="BExQ6WV9KPSMXPPLGZ3KK4WNYTHU" localSheetId="10" hidden="1">#REF!</definedName>
    <definedName name="BExQ6WV9KPSMXPPLGZ3KK4WNYTHU" localSheetId="11" hidden="1">#REF!</definedName>
    <definedName name="BExQ6WV9KPSMXPPLGZ3KK4WNYTHU" localSheetId="12" hidden="1">#REF!</definedName>
    <definedName name="BExQ6WV9KPSMXPPLGZ3KK4WNYTHU" localSheetId="13" hidden="1">#REF!</definedName>
    <definedName name="BExQ6WV9KPSMXPPLGZ3KK4WNYTHU" localSheetId="17" hidden="1">#REF!</definedName>
    <definedName name="BExQ6WV9KPSMXPPLGZ3KK4WNYTHU" localSheetId="16" hidden="1">#REF!</definedName>
    <definedName name="BExQ6WV9KPSMXPPLGZ3KK4WNYTHU" hidden="1">#REF!</definedName>
    <definedName name="BExQ7541G92R52ECOIYO6UXIWJJ4" localSheetId="19" hidden="1">#REF!</definedName>
    <definedName name="BExQ7541G92R52ECOIYO6UXIWJJ4" localSheetId="27" hidden="1">#REF!</definedName>
    <definedName name="BExQ7541G92R52ECOIYO6UXIWJJ4" localSheetId="18" hidden="1">#REF!</definedName>
    <definedName name="BExQ7541G92R52ECOIYO6UXIWJJ4" localSheetId="30" hidden="1">#REF!</definedName>
    <definedName name="BExQ7541G92R52ECOIYO6UXIWJJ4" localSheetId="4" hidden="1">#REF!</definedName>
    <definedName name="BExQ7541G92R52ECOIYO6UXIWJJ4" localSheetId="14" hidden="1">#REF!</definedName>
    <definedName name="BExQ7541G92R52ECOIYO6UXIWJJ4" localSheetId="6" hidden="1">#REF!</definedName>
    <definedName name="BExQ7541G92R52ECOIYO6UXIWJJ4" localSheetId="7" hidden="1">#REF!</definedName>
    <definedName name="BExQ7541G92R52ECOIYO6UXIWJJ4" localSheetId="8" hidden="1">#REF!</definedName>
    <definedName name="BExQ7541G92R52ECOIYO6UXIWJJ4" localSheetId="9" hidden="1">#REF!</definedName>
    <definedName name="BExQ7541G92R52ECOIYO6UXIWJJ4" localSheetId="10" hidden="1">#REF!</definedName>
    <definedName name="BExQ7541G92R52ECOIYO6UXIWJJ4" localSheetId="11" hidden="1">#REF!</definedName>
    <definedName name="BExQ7541G92R52ECOIYO6UXIWJJ4" localSheetId="12" hidden="1">#REF!</definedName>
    <definedName name="BExQ7541G92R52ECOIYO6UXIWJJ4" localSheetId="13" hidden="1">#REF!</definedName>
    <definedName name="BExQ7541G92R52ECOIYO6UXIWJJ4" localSheetId="17" hidden="1">#REF!</definedName>
    <definedName name="BExQ7541G92R52ECOIYO6UXIWJJ4" localSheetId="16" hidden="1">#REF!</definedName>
    <definedName name="BExQ7541G92R52ECOIYO6UXIWJJ4" hidden="1">#REF!</definedName>
    <definedName name="BExQ783XTMM2A9I3UKCFWJH1PP2N" localSheetId="19" hidden="1">#REF!</definedName>
    <definedName name="BExQ783XTMM2A9I3UKCFWJH1PP2N" localSheetId="27" hidden="1">#REF!</definedName>
    <definedName name="BExQ783XTMM2A9I3UKCFWJH1PP2N" localSheetId="18" hidden="1">#REF!</definedName>
    <definedName name="BExQ783XTMM2A9I3UKCFWJH1PP2N" localSheetId="30" hidden="1">#REF!</definedName>
    <definedName name="BExQ783XTMM2A9I3UKCFWJH1PP2N" localSheetId="4" hidden="1">#REF!</definedName>
    <definedName name="BExQ783XTMM2A9I3UKCFWJH1PP2N" localSheetId="14" hidden="1">#REF!</definedName>
    <definedName name="BExQ783XTMM2A9I3UKCFWJH1PP2N" localSheetId="6" hidden="1">#REF!</definedName>
    <definedName name="BExQ783XTMM2A9I3UKCFWJH1PP2N" localSheetId="7" hidden="1">#REF!</definedName>
    <definedName name="BExQ783XTMM2A9I3UKCFWJH1PP2N" localSheetId="8" hidden="1">#REF!</definedName>
    <definedName name="BExQ783XTMM2A9I3UKCFWJH1PP2N" localSheetId="9" hidden="1">#REF!</definedName>
    <definedName name="BExQ783XTMM2A9I3UKCFWJH1PP2N" localSheetId="10" hidden="1">#REF!</definedName>
    <definedName name="BExQ783XTMM2A9I3UKCFWJH1PP2N" localSheetId="11" hidden="1">#REF!</definedName>
    <definedName name="BExQ783XTMM2A9I3UKCFWJH1PP2N" localSheetId="12" hidden="1">#REF!</definedName>
    <definedName name="BExQ783XTMM2A9I3UKCFWJH1PP2N" localSheetId="13" hidden="1">#REF!</definedName>
    <definedName name="BExQ783XTMM2A9I3UKCFWJH1PP2N" localSheetId="17" hidden="1">#REF!</definedName>
    <definedName name="BExQ783XTMM2A9I3UKCFWJH1PP2N" localSheetId="16" hidden="1">#REF!</definedName>
    <definedName name="BExQ783XTMM2A9I3UKCFWJH1PP2N" hidden="1">#REF!</definedName>
    <definedName name="BExQ79LX01ZPQB8EGD1ZHR2VK2H3" localSheetId="19" hidden="1">#REF!</definedName>
    <definedName name="BExQ79LX01ZPQB8EGD1ZHR2VK2H3" localSheetId="27" hidden="1">#REF!</definedName>
    <definedName name="BExQ79LX01ZPQB8EGD1ZHR2VK2H3" localSheetId="18" hidden="1">#REF!</definedName>
    <definedName name="BExQ79LX01ZPQB8EGD1ZHR2VK2H3" localSheetId="30" hidden="1">#REF!</definedName>
    <definedName name="BExQ79LX01ZPQB8EGD1ZHR2VK2H3" localSheetId="4" hidden="1">#REF!</definedName>
    <definedName name="BExQ79LX01ZPQB8EGD1ZHR2VK2H3" localSheetId="14" hidden="1">#REF!</definedName>
    <definedName name="BExQ79LX01ZPQB8EGD1ZHR2VK2H3" localSheetId="6" hidden="1">#REF!</definedName>
    <definedName name="BExQ79LX01ZPQB8EGD1ZHR2VK2H3" localSheetId="7" hidden="1">#REF!</definedName>
    <definedName name="BExQ79LX01ZPQB8EGD1ZHR2VK2H3" localSheetId="8" hidden="1">#REF!</definedName>
    <definedName name="BExQ79LX01ZPQB8EGD1ZHR2VK2H3" localSheetId="9" hidden="1">#REF!</definedName>
    <definedName name="BExQ79LX01ZPQB8EGD1ZHR2VK2H3" localSheetId="10" hidden="1">#REF!</definedName>
    <definedName name="BExQ79LX01ZPQB8EGD1ZHR2VK2H3" localSheetId="11" hidden="1">#REF!</definedName>
    <definedName name="BExQ79LX01ZPQB8EGD1ZHR2VK2H3" localSheetId="12" hidden="1">#REF!</definedName>
    <definedName name="BExQ79LX01ZPQB8EGD1ZHR2VK2H3" localSheetId="13" hidden="1">#REF!</definedName>
    <definedName name="BExQ79LX01ZPQB8EGD1ZHR2VK2H3" localSheetId="17" hidden="1">#REF!</definedName>
    <definedName name="BExQ79LX01ZPQB8EGD1ZHR2VK2H3" localSheetId="16" hidden="1">#REF!</definedName>
    <definedName name="BExQ79LX01ZPQB8EGD1ZHR2VK2H3" hidden="1">#REF!</definedName>
    <definedName name="BExQ7B3V9MGDK2OIJ61XXFBFLJFZ" localSheetId="19" hidden="1">#REF!</definedName>
    <definedName name="BExQ7B3V9MGDK2OIJ61XXFBFLJFZ" localSheetId="27" hidden="1">#REF!</definedName>
    <definedName name="BExQ7B3V9MGDK2OIJ61XXFBFLJFZ" localSheetId="18" hidden="1">#REF!</definedName>
    <definedName name="BExQ7B3V9MGDK2OIJ61XXFBFLJFZ" localSheetId="30" hidden="1">#REF!</definedName>
    <definedName name="BExQ7B3V9MGDK2OIJ61XXFBFLJFZ" localSheetId="4" hidden="1">#REF!</definedName>
    <definedName name="BExQ7B3V9MGDK2OIJ61XXFBFLJFZ" localSheetId="14" hidden="1">#REF!</definedName>
    <definedName name="BExQ7B3V9MGDK2OIJ61XXFBFLJFZ" localSheetId="6" hidden="1">#REF!</definedName>
    <definedName name="BExQ7B3V9MGDK2OIJ61XXFBFLJFZ" localSheetId="7" hidden="1">#REF!</definedName>
    <definedName name="BExQ7B3V9MGDK2OIJ61XXFBFLJFZ" localSheetId="8" hidden="1">#REF!</definedName>
    <definedName name="BExQ7B3V9MGDK2OIJ61XXFBFLJFZ" localSheetId="9" hidden="1">#REF!</definedName>
    <definedName name="BExQ7B3V9MGDK2OIJ61XXFBFLJFZ" localSheetId="10" hidden="1">#REF!</definedName>
    <definedName name="BExQ7B3V9MGDK2OIJ61XXFBFLJFZ" localSheetId="11" hidden="1">#REF!</definedName>
    <definedName name="BExQ7B3V9MGDK2OIJ61XXFBFLJFZ" localSheetId="12" hidden="1">#REF!</definedName>
    <definedName name="BExQ7B3V9MGDK2OIJ61XXFBFLJFZ" localSheetId="13" hidden="1">#REF!</definedName>
    <definedName name="BExQ7B3V9MGDK2OIJ61XXFBFLJFZ" localSheetId="17" hidden="1">#REF!</definedName>
    <definedName name="BExQ7B3V9MGDK2OIJ61XXFBFLJFZ" localSheetId="16" hidden="1">#REF!</definedName>
    <definedName name="BExQ7B3V9MGDK2OIJ61XXFBFLJFZ" hidden="1">#REF!</definedName>
    <definedName name="BExQ7CB046NVPF9ZXDGA7OXOLSLX" localSheetId="19" hidden="1">#REF!</definedName>
    <definedName name="BExQ7CB046NVPF9ZXDGA7OXOLSLX" localSheetId="27" hidden="1">#REF!</definedName>
    <definedName name="BExQ7CB046NVPF9ZXDGA7OXOLSLX" localSheetId="18" hidden="1">#REF!</definedName>
    <definedName name="BExQ7CB046NVPF9ZXDGA7OXOLSLX" localSheetId="30" hidden="1">#REF!</definedName>
    <definedName name="BExQ7CB046NVPF9ZXDGA7OXOLSLX" localSheetId="4" hidden="1">#REF!</definedName>
    <definedName name="BExQ7CB046NVPF9ZXDGA7OXOLSLX" localSheetId="14" hidden="1">#REF!</definedName>
    <definedName name="BExQ7CB046NVPF9ZXDGA7OXOLSLX" localSheetId="6" hidden="1">#REF!</definedName>
    <definedName name="BExQ7CB046NVPF9ZXDGA7OXOLSLX" localSheetId="7" hidden="1">#REF!</definedName>
    <definedName name="BExQ7CB046NVPF9ZXDGA7OXOLSLX" localSheetId="8" hidden="1">#REF!</definedName>
    <definedName name="BExQ7CB046NVPF9ZXDGA7OXOLSLX" localSheetId="9" hidden="1">#REF!</definedName>
    <definedName name="BExQ7CB046NVPF9ZXDGA7OXOLSLX" localSheetId="10" hidden="1">#REF!</definedName>
    <definedName name="BExQ7CB046NVPF9ZXDGA7OXOLSLX" localSheetId="11" hidden="1">#REF!</definedName>
    <definedName name="BExQ7CB046NVPF9ZXDGA7OXOLSLX" localSheetId="12" hidden="1">#REF!</definedName>
    <definedName name="BExQ7CB046NVPF9ZXDGA7OXOLSLX" localSheetId="13" hidden="1">#REF!</definedName>
    <definedName name="BExQ7CB046NVPF9ZXDGA7OXOLSLX" localSheetId="17" hidden="1">#REF!</definedName>
    <definedName name="BExQ7CB046NVPF9ZXDGA7OXOLSLX" localSheetId="16" hidden="1">#REF!</definedName>
    <definedName name="BExQ7CB046NVPF9ZXDGA7OXOLSLX" hidden="1">#REF!</definedName>
    <definedName name="BExQ7IWDCGGOO1HTJ97YGO1CK3R9" localSheetId="19" hidden="1">#REF!</definedName>
    <definedName name="BExQ7IWDCGGOO1HTJ97YGO1CK3R9" localSheetId="27" hidden="1">#REF!</definedName>
    <definedName name="BExQ7IWDCGGOO1HTJ97YGO1CK3R9" localSheetId="18" hidden="1">#REF!</definedName>
    <definedName name="BExQ7IWDCGGOO1HTJ97YGO1CK3R9" localSheetId="30" hidden="1">#REF!</definedName>
    <definedName name="BExQ7IWDCGGOO1HTJ97YGO1CK3R9" localSheetId="4" hidden="1">#REF!</definedName>
    <definedName name="BExQ7IWDCGGOO1HTJ97YGO1CK3R9" localSheetId="14" hidden="1">#REF!</definedName>
    <definedName name="BExQ7IWDCGGOO1HTJ97YGO1CK3R9" localSheetId="6" hidden="1">#REF!</definedName>
    <definedName name="BExQ7IWDCGGOO1HTJ97YGO1CK3R9" localSheetId="7" hidden="1">#REF!</definedName>
    <definedName name="BExQ7IWDCGGOO1HTJ97YGO1CK3R9" localSheetId="8" hidden="1">#REF!</definedName>
    <definedName name="BExQ7IWDCGGOO1HTJ97YGO1CK3R9" localSheetId="9" hidden="1">#REF!</definedName>
    <definedName name="BExQ7IWDCGGOO1HTJ97YGO1CK3R9" localSheetId="10" hidden="1">#REF!</definedName>
    <definedName name="BExQ7IWDCGGOO1HTJ97YGO1CK3R9" localSheetId="11" hidden="1">#REF!</definedName>
    <definedName name="BExQ7IWDCGGOO1HTJ97YGO1CK3R9" localSheetId="12" hidden="1">#REF!</definedName>
    <definedName name="BExQ7IWDCGGOO1HTJ97YGO1CK3R9" localSheetId="13" hidden="1">#REF!</definedName>
    <definedName name="BExQ7IWDCGGOO1HTJ97YGO1CK3R9" localSheetId="17" hidden="1">#REF!</definedName>
    <definedName name="BExQ7IWDCGGOO1HTJ97YGO1CK3R9" localSheetId="16" hidden="1">#REF!</definedName>
    <definedName name="BExQ7IWDCGGOO1HTJ97YGO1CK3R9" hidden="1">#REF!</definedName>
    <definedName name="BExQ7JNFIEGS2HKNBALH3Q2N5G7Z" localSheetId="19" hidden="1">#REF!</definedName>
    <definedName name="BExQ7JNFIEGS2HKNBALH3Q2N5G7Z" localSheetId="27" hidden="1">#REF!</definedName>
    <definedName name="BExQ7JNFIEGS2HKNBALH3Q2N5G7Z" localSheetId="18" hidden="1">#REF!</definedName>
    <definedName name="BExQ7JNFIEGS2HKNBALH3Q2N5G7Z" localSheetId="30" hidden="1">#REF!</definedName>
    <definedName name="BExQ7JNFIEGS2HKNBALH3Q2N5G7Z" localSheetId="4" hidden="1">#REF!</definedName>
    <definedName name="BExQ7JNFIEGS2HKNBALH3Q2N5G7Z" localSheetId="14" hidden="1">#REF!</definedName>
    <definedName name="BExQ7JNFIEGS2HKNBALH3Q2N5G7Z" localSheetId="6" hidden="1">#REF!</definedName>
    <definedName name="BExQ7JNFIEGS2HKNBALH3Q2N5G7Z" localSheetId="7" hidden="1">#REF!</definedName>
    <definedName name="BExQ7JNFIEGS2HKNBALH3Q2N5G7Z" localSheetId="8" hidden="1">#REF!</definedName>
    <definedName name="BExQ7JNFIEGS2HKNBALH3Q2N5G7Z" localSheetId="9" hidden="1">#REF!</definedName>
    <definedName name="BExQ7JNFIEGS2HKNBALH3Q2N5G7Z" localSheetId="10" hidden="1">#REF!</definedName>
    <definedName name="BExQ7JNFIEGS2HKNBALH3Q2N5G7Z" localSheetId="11" hidden="1">#REF!</definedName>
    <definedName name="BExQ7JNFIEGS2HKNBALH3Q2N5G7Z" localSheetId="12" hidden="1">#REF!</definedName>
    <definedName name="BExQ7JNFIEGS2HKNBALH3Q2N5G7Z" localSheetId="13" hidden="1">#REF!</definedName>
    <definedName name="BExQ7JNFIEGS2HKNBALH3Q2N5G7Z" localSheetId="17" hidden="1">#REF!</definedName>
    <definedName name="BExQ7JNFIEGS2HKNBALH3Q2N5G7Z" localSheetId="16" hidden="1">#REF!</definedName>
    <definedName name="BExQ7JNFIEGS2HKNBALH3Q2N5G7Z" hidden="1">#REF!</definedName>
    <definedName name="BExQ7MY3U2Z1IZ71U5LJUD00VVB4" localSheetId="19" hidden="1">#REF!</definedName>
    <definedName name="BExQ7MY3U2Z1IZ71U5LJUD00VVB4" localSheetId="27" hidden="1">#REF!</definedName>
    <definedName name="BExQ7MY3U2Z1IZ71U5LJUD00VVB4" localSheetId="18" hidden="1">#REF!</definedName>
    <definedName name="BExQ7MY3U2Z1IZ71U5LJUD00VVB4" localSheetId="30" hidden="1">#REF!</definedName>
    <definedName name="BExQ7MY3U2Z1IZ71U5LJUD00VVB4" localSheetId="4" hidden="1">#REF!</definedName>
    <definedName name="BExQ7MY3U2Z1IZ71U5LJUD00VVB4" localSheetId="14" hidden="1">#REF!</definedName>
    <definedName name="BExQ7MY3U2Z1IZ71U5LJUD00VVB4" localSheetId="6" hidden="1">#REF!</definedName>
    <definedName name="BExQ7MY3U2Z1IZ71U5LJUD00VVB4" localSheetId="7" hidden="1">#REF!</definedName>
    <definedName name="BExQ7MY3U2Z1IZ71U5LJUD00VVB4" localSheetId="8" hidden="1">#REF!</definedName>
    <definedName name="BExQ7MY3U2Z1IZ71U5LJUD00VVB4" localSheetId="9" hidden="1">#REF!</definedName>
    <definedName name="BExQ7MY3U2Z1IZ71U5LJUD00VVB4" localSheetId="10" hidden="1">#REF!</definedName>
    <definedName name="BExQ7MY3U2Z1IZ71U5LJUD00VVB4" localSheetId="11" hidden="1">#REF!</definedName>
    <definedName name="BExQ7MY3U2Z1IZ71U5LJUD00VVB4" localSheetId="12" hidden="1">#REF!</definedName>
    <definedName name="BExQ7MY3U2Z1IZ71U5LJUD00VVB4" localSheetId="13" hidden="1">#REF!</definedName>
    <definedName name="BExQ7MY3U2Z1IZ71U5LJUD00VVB4" localSheetId="17" hidden="1">#REF!</definedName>
    <definedName name="BExQ7MY3U2Z1IZ71U5LJUD00VVB4" localSheetId="16" hidden="1">#REF!</definedName>
    <definedName name="BExQ7MY3U2Z1IZ71U5LJUD00VVB4" hidden="1">#REF!</definedName>
    <definedName name="BExQ7XL2Q1GVUFL1F9KK0K0EXMWG" localSheetId="19" hidden="1">#REF!</definedName>
    <definedName name="BExQ7XL2Q1GVUFL1F9KK0K0EXMWG" localSheetId="27" hidden="1">#REF!</definedName>
    <definedName name="BExQ7XL2Q1GVUFL1F9KK0K0EXMWG" localSheetId="18" hidden="1">#REF!</definedName>
    <definedName name="BExQ7XL2Q1GVUFL1F9KK0K0EXMWG" localSheetId="30" hidden="1">#REF!</definedName>
    <definedName name="BExQ7XL2Q1GVUFL1F9KK0K0EXMWG" localSheetId="4" hidden="1">#REF!</definedName>
    <definedName name="BExQ7XL2Q1GVUFL1F9KK0K0EXMWG" localSheetId="14" hidden="1">#REF!</definedName>
    <definedName name="BExQ7XL2Q1GVUFL1F9KK0K0EXMWG" localSheetId="6" hidden="1">#REF!</definedName>
    <definedName name="BExQ7XL2Q1GVUFL1F9KK0K0EXMWG" localSheetId="7" hidden="1">#REF!</definedName>
    <definedName name="BExQ7XL2Q1GVUFL1F9KK0K0EXMWG" localSheetId="8" hidden="1">#REF!</definedName>
    <definedName name="BExQ7XL2Q1GVUFL1F9KK0K0EXMWG" localSheetId="9" hidden="1">#REF!</definedName>
    <definedName name="BExQ7XL2Q1GVUFL1F9KK0K0EXMWG" localSheetId="10" hidden="1">#REF!</definedName>
    <definedName name="BExQ7XL2Q1GVUFL1F9KK0K0EXMWG" localSheetId="11" hidden="1">#REF!</definedName>
    <definedName name="BExQ7XL2Q1GVUFL1F9KK0K0EXMWG" localSheetId="12" hidden="1">#REF!</definedName>
    <definedName name="BExQ7XL2Q1GVUFL1F9KK0K0EXMWG" localSheetId="13" hidden="1">#REF!</definedName>
    <definedName name="BExQ7XL2Q1GVUFL1F9KK0K0EXMWG" localSheetId="17" hidden="1">#REF!</definedName>
    <definedName name="BExQ7XL2Q1GVUFL1F9KK0K0EXMWG" localSheetId="16" hidden="1">#REF!</definedName>
    <definedName name="BExQ7XL2Q1GVUFL1F9KK0K0EXMWG" hidden="1">#REF!</definedName>
    <definedName name="BExQ8469L3ZRZ3KYZPYMSJIDL7Y5" localSheetId="19" hidden="1">#REF!</definedName>
    <definedName name="BExQ8469L3ZRZ3KYZPYMSJIDL7Y5" localSheetId="27" hidden="1">#REF!</definedName>
    <definedName name="BExQ8469L3ZRZ3KYZPYMSJIDL7Y5" localSheetId="18" hidden="1">#REF!</definedName>
    <definedName name="BExQ8469L3ZRZ3KYZPYMSJIDL7Y5" localSheetId="30" hidden="1">#REF!</definedName>
    <definedName name="BExQ8469L3ZRZ3KYZPYMSJIDL7Y5" localSheetId="4" hidden="1">#REF!</definedName>
    <definedName name="BExQ8469L3ZRZ3KYZPYMSJIDL7Y5" localSheetId="14" hidden="1">#REF!</definedName>
    <definedName name="BExQ8469L3ZRZ3KYZPYMSJIDL7Y5" localSheetId="6" hidden="1">#REF!</definedName>
    <definedName name="BExQ8469L3ZRZ3KYZPYMSJIDL7Y5" localSheetId="7" hidden="1">#REF!</definedName>
    <definedName name="BExQ8469L3ZRZ3KYZPYMSJIDL7Y5" localSheetId="8" hidden="1">#REF!</definedName>
    <definedName name="BExQ8469L3ZRZ3KYZPYMSJIDL7Y5" localSheetId="9" hidden="1">#REF!</definedName>
    <definedName name="BExQ8469L3ZRZ3KYZPYMSJIDL7Y5" localSheetId="10" hidden="1">#REF!</definedName>
    <definedName name="BExQ8469L3ZRZ3KYZPYMSJIDL7Y5" localSheetId="11" hidden="1">#REF!</definedName>
    <definedName name="BExQ8469L3ZRZ3KYZPYMSJIDL7Y5" localSheetId="12" hidden="1">#REF!</definedName>
    <definedName name="BExQ8469L3ZRZ3KYZPYMSJIDL7Y5" localSheetId="13" hidden="1">#REF!</definedName>
    <definedName name="BExQ8469L3ZRZ3KYZPYMSJIDL7Y5" localSheetId="17" hidden="1">#REF!</definedName>
    <definedName name="BExQ8469L3ZRZ3KYZPYMSJIDL7Y5" localSheetId="16" hidden="1">#REF!</definedName>
    <definedName name="BExQ8469L3ZRZ3KYZPYMSJIDL7Y5" hidden="1">#REF!</definedName>
    <definedName name="BExQ84MJB94HL3BWRN50M4NCB6Z0" localSheetId="19" hidden="1">#REF!</definedName>
    <definedName name="BExQ84MJB94HL3BWRN50M4NCB6Z0" localSheetId="27" hidden="1">#REF!</definedName>
    <definedName name="BExQ84MJB94HL3BWRN50M4NCB6Z0" localSheetId="18" hidden="1">#REF!</definedName>
    <definedName name="BExQ84MJB94HL3BWRN50M4NCB6Z0" localSheetId="30" hidden="1">#REF!</definedName>
    <definedName name="BExQ84MJB94HL3BWRN50M4NCB6Z0" localSheetId="4" hidden="1">#REF!</definedName>
    <definedName name="BExQ84MJB94HL3BWRN50M4NCB6Z0" localSheetId="14" hidden="1">#REF!</definedName>
    <definedName name="BExQ84MJB94HL3BWRN50M4NCB6Z0" localSheetId="6" hidden="1">#REF!</definedName>
    <definedName name="BExQ84MJB94HL3BWRN50M4NCB6Z0" localSheetId="7" hidden="1">#REF!</definedName>
    <definedName name="BExQ84MJB94HL3BWRN50M4NCB6Z0" localSheetId="8" hidden="1">#REF!</definedName>
    <definedName name="BExQ84MJB94HL3BWRN50M4NCB6Z0" localSheetId="9" hidden="1">#REF!</definedName>
    <definedName name="BExQ84MJB94HL3BWRN50M4NCB6Z0" localSheetId="10" hidden="1">#REF!</definedName>
    <definedName name="BExQ84MJB94HL3BWRN50M4NCB6Z0" localSheetId="11" hidden="1">#REF!</definedName>
    <definedName name="BExQ84MJB94HL3BWRN50M4NCB6Z0" localSheetId="12" hidden="1">#REF!</definedName>
    <definedName name="BExQ84MJB94HL3BWRN50M4NCB6Z0" localSheetId="13" hidden="1">#REF!</definedName>
    <definedName name="BExQ84MJB94HL3BWRN50M4NCB6Z0" localSheetId="17" hidden="1">#REF!</definedName>
    <definedName name="BExQ84MJB94HL3BWRN50M4NCB6Z0" localSheetId="16" hidden="1">#REF!</definedName>
    <definedName name="BExQ84MJB94HL3BWRN50M4NCB6Z0" hidden="1">#REF!</definedName>
    <definedName name="BExQ8583ZE00NW7T9OF11OT9IA14" localSheetId="19" hidden="1">#REF!</definedName>
    <definedName name="BExQ8583ZE00NW7T9OF11OT9IA14" localSheetId="27" hidden="1">#REF!</definedName>
    <definedName name="BExQ8583ZE00NW7T9OF11OT9IA14" localSheetId="18" hidden="1">#REF!</definedName>
    <definedName name="BExQ8583ZE00NW7T9OF11OT9IA14" localSheetId="30" hidden="1">#REF!</definedName>
    <definedName name="BExQ8583ZE00NW7T9OF11OT9IA14" localSheetId="4" hidden="1">#REF!</definedName>
    <definedName name="BExQ8583ZE00NW7T9OF11OT9IA14" localSheetId="14" hidden="1">#REF!</definedName>
    <definedName name="BExQ8583ZE00NW7T9OF11OT9IA14" localSheetId="6" hidden="1">#REF!</definedName>
    <definedName name="BExQ8583ZE00NW7T9OF11OT9IA14" localSheetId="7" hidden="1">#REF!</definedName>
    <definedName name="BExQ8583ZE00NW7T9OF11OT9IA14" localSheetId="8" hidden="1">#REF!</definedName>
    <definedName name="BExQ8583ZE00NW7T9OF11OT9IA14" localSheetId="9" hidden="1">#REF!</definedName>
    <definedName name="BExQ8583ZE00NW7T9OF11OT9IA14" localSheetId="10" hidden="1">#REF!</definedName>
    <definedName name="BExQ8583ZE00NW7T9OF11OT9IA14" localSheetId="11" hidden="1">#REF!</definedName>
    <definedName name="BExQ8583ZE00NW7T9OF11OT9IA14" localSheetId="12" hidden="1">#REF!</definedName>
    <definedName name="BExQ8583ZE00NW7T9OF11OT9IA14" localSheetId="13" hidden="1">#REF!</definedName>
    <definedName name="BExQ8583ZE00NW7T9OF11OT9IA14" localSheetId="17" hidden="1">#REF!</definedName>
    <definedName name="BExQ8583ZE00NW7T9OF11OT9IA14" localSheetId="16" hidden="1">#REF!</definedName>
    <definedName name="BExQ8583ZE00NW7T9OF11OT9IA14" hidden="1">#REF!</definedName>
    <definedName name="BExQ8A0RPE3IMIFIZLUE7KD2N21W" localSheetId="19" hidden="1">#REF!</definedName>
    <definedName name="BExQ8A0RPE3IMIFIZLUE7KD2N21W" localSheetId="27" hidden="1">#REF!</definedName>
    <definedName name="BExQ8A0RPE3IMIFIZLUE7KD2N21W" localSheetId="18" hidden="1">#REF!</definedName>
    <definedName name="BExQ8A0RPE3IMIFIZLUE7KD2N21W" localSheetId="30" hidden="1">#REF!</definedName>
    <definedName name="BExQ8A0RPE3IMIFIZLUE7KD2N21W" localSheetId="4" hidden="1">#REF!</definedName>
    <definedName name="BExQ8A0RPE3IMIFIZLUE7KD2N21W" localSheetId="14" hidden="1">#REF!</definedName>
    <definedName name="BExQ8A0RPE3IMIFIZLUE7KD2N21W" localSheetId="6" hidden="1">#REF!</definedName>
    <definedName name="BExQ8A0RPE3IMIFIZLUE7KD2N21W" localSheetId="7" hidden="1">#REF!</definedName>
    <definedName name="BExQ8A0RPE3IMIFIZLUE7KD2N21W" localSheetId="8" hidden="1">#REF!</definedName>
    <definedName name="BExQ8A0RPE3IMIFIZLUE7KD2N21W" localSheetId="9" hidden="1">#REF!</definedName>
    <definedName name="BExQ8A0RPE3IMIFIZLUE7KD2N21W" localSheetId="10" hidden="1">#REF!</definedName>
    <definedName name="BExQ8A0RPE3IMIFIZLUE7KD2N21W" localSheetId="11" hidden="1">#REF!</definedName>
    <definedName name="BExQ8A0RPE3IMIFIZLUE7KD2N21W" localSheetId="12" hidden="1">#REF!</definedName>
    <definedName name="BExQ8A0RPE3IMIFIZLUE7KD2N21W" localSheetId="13" hidden="1">#REF!</definedName>
    <definedName name="BExQ8A0RPE3IMIFIZLUE7KD2N21W" localSheetId="17" hidden="1">#REF!</definedName>
    <definedName name="BExQ8A0RPE3IMIFIZLUE7KD2N21W" localSheetId="16" hidden="1">#REF!</definedName>
    <definedName name="BExQ8A0RPE3IMIFIZLUE7KD2N21W" hidden="1">#REF!</definedName>
    <definedName name="BExQ8ABK6H1ADV2R2OYT8NFFYG2N" localSheetId="19" hidden="1">#REF!</definedName>
    <definedName name="BExQ8ABK6H1ADV2R2OYT8NFFYG2N" localSheetId="27" hidden="1">#REF!</definedName>
    <definedName name="BExQ8ABK6H1ADV2R2OYT8NFFYG2N" localSheetId="18" hidden="1">#REF!</definedName>
    <definedName name="BExQ8ABK6H1ADV2R2OYT8NFFYG2N" localSheetId="30" hidden="1">#REF!</definedName>
    <definedName name="BExQ8ABK6H1ADV2R2OYT8NFFYG2N" localSheetId="4" hidden="1">#REF!</definedName>
    <definedName name="BExQ8ABK6H1ADV2R2OYT8NFFYG2N" localSheetId="14" hidden="1">#REF!</definedName>
    <definedName name="BExQ8ABK6H1ADV2R2OYT8NFFYG2N" localSheetId="6" hidden="1">#REF!</definedName>
    <definedName name="BExQ8ABK6H1ADV2R2OYT8NFFYG2N" localSheetId="7" hidden="1">#REF!</definedName>
    <definedName name="BExQ8ABK6H1ADV2R2OYT8NFFYG2N" localSheetId="8" hidden="1">#REF!</definedName>
    <definedName name="BExQ8ABK6H1ADV2R2OYT8NFFYG2N" localSheetId="9" hidden="1">#REF!</definedName>
    <definedName name="BExQ8ABK6H1ADV2R2OYT8NFFYG2N" localSheetId="10" hidden="1">#REF!</definedName>
    <definedName name="BExQ8ABK6H1ADV2R2OYT8NFFYG2N" localSheetId="11" hidden="1">#REF!</definedName>
    <definedName name="BExQ8ABK6H1ADV2R2OYT8NFFYG2N" localSheetId="12" hidden="1">#REF!</definedName>
    <definedName name="BExQ8ABK6H1ADV2R2OYT8NFFYG2N" localSheetId="13" hidden="1">#REF!</definedName>
    <definedName name="BExQ8ABK6H1ADV2R2OYT8NFFYG2N" localSheetId="17" hidden="1">#REF!</definedName>
    <definedName name="BExQ8ABK6H1ADV2R2OYT8NFFYG2N" localSheetId="16" hidden="1">#REF!</definedName>
    <definedName name="BExQ8ABK6H1ADV2R2OYT8NFFYG2N" hidden="1">#REF!</definedName>
    <definedName name="BExQ8DM90XJ6GCJIK9LC5O82I2TJ" localSheetId="19" hidden="1">#REF!</definedName>
    <definedName name="BExQ8DM90XJ6GCJIK9LC5O82I2TJ" localSheetId="27" hidden="1">#REF!</definedName>
    <definedName name="BExQ8DM90XJ6GCJIK9LC5O82I2TJ" localSheetId="18" hidden="1">#REF!</definedName>
    <definedName name="BExQ8DM90XJ6GCJIK9LC5O82I2TJ" localSheetId="30" hidden="1">#REF!</definedName>
    <definedName name="BExQ8DM90XJ6GCJIK9LC5O82I2TJ" localSheetId="4" hidden="1">#REF!</definedName>
    <definedName name="BExQ8DM90XJ6GCJIK9LC5O82I2TJ" localSheetId="14" hidden="1">#REF!</definedName>
    <definedName name="BExQ8DM90XJ6GCJIK9LC5O82I2TJ" localSheetId="6" hidden="1">#REF!</definedName>
    <definedName name="BExQ8DM90XJ6GCJIK9LC5O82I2TJ" localSheetId="7" hidden="1">#REF!</definedName>
    <definedName name="BExQ8DM90XJ6GCJIK9LC5O82I2TJ" localSheetId="8" hidden="1">#REF!</definedName>
    <definedName name="BExQ8DM90XJ6GCJIK9LC5O82I2TJ" localSheetId="9" hidden="1">#REF!</definedName>
    <definedName name="BExQ8DM90XJ6GCJIK9LC5O82I2TJ" localSheetId="10" hidden="1">#REF!</definedName>
    <definedName name="BExQ8DM90XJ6GCJIK9LC5O82I2TJ" localSheetId="11" hidden="1">#REF!</definedName>
    <definedName name="BExQ8DM90XJ6GCJIK9LC5O82I2TJ" localSheetId="12" hidden="1">#REF!</definedName>
    <definedName name="BExQ8DM90XJ6GCJIK9LC5O82I2TJ" localSheetId="13" hidden="1">#REF!</definedName>
    <definedName name="BExQ8DM90XJ6GCJIK9LC5O82I2TJ" localSheetId="17" hidden="1">#REF!</definedName>
    <definedName name="BExQ8DM90XJ6GCJIK9LC5O82I2TJ" localSheetId="16" hidden="1">#REF!</definedName>
    <definedName name="BExQ8DM90XJ6GCJIK9LC5O82I2TJ" hidden="1">#REF!</definedName>
    <definedName name="BExQ8G0K46ZORA0QVQTDI7Z8LXGF" localSheetId="19" hidden="1">#REF!</definedName>
    <definedName name="BExQ8G0K46ZORA0QVQTDI7Z8LXGF" localSheetId="27" hidden="1">#REF!</definedName>
    <definedName name="BExQ8G0K46ZORA0QVQTDI7Z8LXGF" localSheetId="18" hidden="1">#REF!</definedName>
    <definedName name="BExQ8G0K46ZORA0QVQTDI7Z8LXGF" localSheetId="30" hidden="1">#REF!</definedName>
    <definedName name="BExQ8G0K46ZORA0QVQTDI7Z8LXGF" localSheetId="4" hidden="1">#REF!</definedName>
    <definedName name="BExQ8G0K46ZORA0QVQTDI7Z8LXGF" localSheetId="14" hidden="1">#REF!</definedName>
    <definedName name="BExQ8G0K46ZORA0QVQTDI7Z8LXGF" localSheetId="6" hidden="1">#REF!</definedName>
    <definedName name="BExQ8G0K46ZORA0QVQTDI7Z8LXGF" localSheetId="7" hidden="1">#REF!</definedName>
    <definedName name="BExQ8G0K46ZORA0QVQTDI7Z8LXGF" localSheetId="8" hidden="1">#REF!</definedName>
    <definedName name="BExQ8G0K46ZORA0QVQTDI7Z8LXGF" localSheetId="9" hidden="1">#REF!</definedName>
    <definedName name="BExQ8G0K46ZORA0QVQTDI7Z8LXGF" localSheetId="10" hidden="1">#REF!</definedName>
    <definedName name="BExQ8G0K46ZORA0QVQTDI7Z8LXGF" localSheetId="11" hidden="1">#REF!</definedName>
    <definedName name="BExQ8G0K46ZORA0QVQTDI7Z8LXGF" localSheetId="12" hidden="1">#REF!</definedName>
    <definedName name="BExQ8G0K46ZORA0QVQTDI7Z8LXGF" localSheetId="13" hidden="1">#REF!</definedName>
    <definedName name="BExQ8G0K46ZORA0QVQTDI7Z8LXGF" localSheetId="17" hidden="1">#REF!</definedName>
    <definedName name="BExQ8G0K46ZORA0QVQTDI7Z8LXGF" localSheetId="16" hidden="1">#REF!</definedName>
    <definedName name="BExQ8G0K46ZORA0QVQTDI7Z8LXGF" hidden="1">#REF!</definedName>
    <definedName name="BExQ8O3WEU8HNTTGKTW5T0QSKCLP" localSheetId="19" hidden="1">#REF!</definedName>
    <definedName name="BExQ8O3WEU8HNTTGKTW5T0QSKCLP" localSheetId="27" hidden="1">#REF!</definedName>
    <definedName name="BExQ8O3WEU8HNTTGKTW5T0QSKCLP" localSheetId="18" hidden="1">#REF!</definedName>
    <definedName name="BExQ8O3WEU8HNTTGKTW5T0QSKCLP" localSheetId="30" hidden="1">#REF!</definedName>
    <definedName name="BExQ8O3WEU8HNTTGKTW5T0QSKCLP" localSheetId="4" hidden="1">#REF!</definedName>
    <definedName name="BExQ8O3WEU8HNTTGKTW5T0QSKCLP" localSheetId="14" hidden="1">#REF!</definedName>
    <definedName name="BExQ8O3WEU8HNTTGKTW5T0QSKCLP" localSheetId="6" hidden="1">#REF!</definedName>
    <definedName name="BExQ8O3WEU8HNTTGKTW5T0QSKCLP" localSheetId="7" hidden="1">#REF!</definedName>
    <definedName name="BExQ8O3WEU8HNTTGKTW5T0QSKCLP" localSheetId="8" hidden="1">#REF!</definedName>
    <definedName name="BExQ8O3WEU8HNTTGKTW5T0QSKCLP" localSheetId="9" hidden="1">#REF!</definedName>
    <definedName name="BExQ8O3WEU8HNTTGKTW5T0QSKCLP" localSheetId="10" hidden="1">#REF!</definedName>
    <definedName name="BExQ8O3WEU8HNTTGKTW5T0QSKCLP" localSheetId="11" hidden="1">#REF!</definedName>
    <definedName name="BExQ8O3WEU8HNTTGKTW5T0QSKCLP" localSheetId="12" hidden="1">#REF!</definedName>
    <definedName name="BExQ8O3WEU8HNTTGKTW5T0QSKCLP" localSheetId="13" hidden="1">#REF!</definedName>
    <definedName name="BExQ8O3WEU8HNTTGKTW5T0QSKCLP" localSheetId="17" hidden="1">#REF!</definedName>
    <definedName name="BExQ8O3WEU8HNTTGKTW5T0QSKCLP" localSheetId="16" hidden="1">#REF!</definedName>
    <definedName name="BExQ8O3WEU8HNTTGKTW5T0QSKCLP" hidden="1">#REF!</definedName>
    <definedName name="BExQ8ZCEDBOBJA3D9LDP5TU2WYGR" localSheetId="19" hidden="1">#REF!</definedName>
    <definedName name="BExQ8ZCEDBOBJA3D9LDP5TU2WYGR" localSheetId="27" hidden="1">#REF!</definedName>
    <definedName name="BExQ8ZCEDBOBJA3D9LDP5TU2WYGR" localSheetId="18" hidden="1">#REF!</definedName>
    <definedName name="BExQ8ZCEDBOBJA3D9LDP5TU2WYGR" localSheetId="30" hidden="1">#REF!</definedName>
    <definedName name="BExQ8ZCEDBOBJA3D9LDP5TU2WYGR" localSheetId="4" hidden="1">#REF!</definedName>
    <definedName name="BExQ8ZCEDBOBJA3D9LDP5TU2WYGR" localSheetId="14" hidden="1">#REF!</definedName>
    <definedName name="BExQ8ZCEDBOBJA3D9LDP5TU2WYGR" localSheetId="6" hidden="1">#REF!</definedName>
    <definedName name="BExQ8ZCEDBOBJA3D9LDP5TU2WYGR" localSheetId="7" hidden="1">#REF!</definedName>
    <definedName name="BExQ8ZCEDBOBJA3D9LDP5TU2WYGR" localSheetId="8" hidden="1">#REF!</definedName>
    <definedName name="BExQ8ZCEDBOBJA3D9LDP5TU2WYGR" localSheetId="9" hidden="1">#REF!</definedName>
    <definedName name="BExQ8ZCEDBOBJA3D9LDP5TU2WYGR" localSheetId="10" hidden="1">#REF!</definedName>
    <definedName name="BExQ8ZCEDBOBJA3D9LDP5TU2WYGR" localSheetId="11" hidden="1">#REF!</definedName>
    <definedName name="BExQ8ZCEDBOBJA3D9LDP5TU2WYGR" localSheetId="12" hidden="1">#REF!</definedName>
    <definedName name="BExQ8ZCEDBOBJA3D9LDP5TU2WYGR" localSheetId="13" hidden="1">#REF!</definedName>
    <definedName name="BExQ8ZCEDBOBJA3D9LDP5TU2WYGR" localSheetId="17" hidden="1">#REF!</definedName>
    <definedName name="BExQ8ZCEDBOBJA3D9LDP5TU2WYGR" localSheetId="16" hidden="1">#REF!</definedName>
    <definedName name="BExQ8ZCEDBOBJA3D9LDP5TU2WYGR" hidden="1">#REF!</definedName>
    <definedName name="BExQ94LAW6MAQBWY25WTBFV5PPZJ" localSheetId="19" hidden="1">#REF!</definedName>
    <definedName name="BExQ94LAW6MAQBWY25WTBFV5PPZJ" localSheetId="27" hidden="1">#REF!</definedName>
    <definedName name="BExQ94LAW6MAQBWY25WTBFV5PPZJ" localSheetId="18" hidden="1">#REF!</definedName>
    <definedName name="BExQ94LAW6MAQBWY25WTBFV5PPZJ" localSheetId="30" hidden="1">#REF!</definedName>
    <definedName name="BExQ94LAW6MAQBWY25WTBFV5PPZJ" localSheetId="4" hidden="1">#REF!</definedName>
    <definedName name="BExQ94LAW6MAQBWY25WTBFV5PPZJ" localSheetId="14" hidden="1">#REF!</definedName>
    <definedName name="BExQ94LAW6MAQBWY25WTBFV5PPZJ" localSheetId="6" hidden="1">#REF!</definedName>
    <definedName name="BExQ94LAW6MAQBWY25WTBFV5PPZJ" localSheetId="7" hidden="1">#REF!</definedName>
    <definedName name="BExQ94LAW6MAQBWY25WTBFV5PPZJ" localSheetId="8" hidden="1">#REF!</definedName>
    <definedName name="BExQ94LAW6MAQBWY25WTBFV5PPZJ" localSheetId="9" hidden="1">#REF!</definedName>
    <definedName name="BExQ94LAW6MAQBWY25WTBFV5PPZJ" localSheetId="10" hidden="1">#REF!</definedName>
    <definedName name="BExQ94LAW6MAQBWY25WTBFV5PPZJ" localSheetId="11" hidden="1">#REF!</definedName>
    <definedName name="BExQ94LAW6MAQBWY25WTBFV5PPZJ" localSheetId="12" hidden="1">#REF!</definedName>
    <definedName name="BExQ94LAW6MAQBWY25WTBFV5PPZJ" localSheetId="13" hidden="1">#REF!</definedName>
    <definedName name="BExQ94LAW6MAQBWY25WTBFV5PPZJ" localSheetId="17" hidden="1">#REF!</definedName>
    <definedName name="BExQ94LAW6MAQBWY25WTBFV5PPZJ" localSheetId="16" hidden="1">#REF!</definedName>
    <definedName name="BExQ94LAW6MAQBWY25WTBFV5PPZJ" hidden="1">#REF!</definedName>
    <definedName name="BExQ968K8V66L55PCVI3B4VR4FW6" localSheetId="19" hidden="1">#REF!</definedName>
    <definedName name="BExQ968K8V66L55PCVI3B4VR4FW6" localSheetId="27" hidden="1">#REF!</definedName>
    <definedName name="BExQ968K8V66L55PCVI3B4VR4FW6" localSheetId="18" hidden="1">#REF!</definedName>
    <definedName name="BExQ968K8V66L55PCVI3B4VR4FW6" localSheetId="30" hidden="1">#REF!</definedName>
    <definedName name="BExQ968K8V66L55PCVI3B4VR4FW6" localSheetId="4" hidden="1">#REF!</definedName>
    <definedName name="BExQ968K8V66L55PCVI3B4VR4FW6" localSheetId="14" hidden="1">#REF!</definedName>
    <definedName name="BExQ968K8V66L55PCVI3B4VR4FW6" localSheetId="6" hidden="1">#REF!</definedName>
    <definedName name="BExQ968K8V66L55PCVI3B4VR4FW6" localSheetId="7" hidden="1">#REF!</definedName>
    <definedName name="BExQ968K8V66L55PCVI3B4VR4FW6" localSheetId="8" hidden="1">#REF!</definedName>
    <definedName name="BExQ968K8V66L55PCVI3B4VR4FW6" localSheetId="9" hidden="1">#REF!</definedName>
    <definedName name="BExQ968K8V66L55PCVI3B4VR4FW6" localSheetId="10" hidden="1">#REF!</definedName>
    <definedName name="BExQ968K8V66L55PCVI3B4VR4FW6" localSheetId="11" hidden="1">#REF!</definedName>
    <definedName name="BExQ968K8V66L55PCVI3B4VR4FW6" localSheetId="12" hidden="1">#REF!</definedName>
    <definedName name="BExQ968K8V66L55PCVI3B4VR4FW6" localSheetId="13" hidden="1">#REF!</definedName>
    <definedName name="BExQ968K8V66L55PCVI3B4VR4FW6" localSheetId="17" hidden="1">#REF!</definedName>
    <definedName name="BExQ968K8V66L55PCVI3B4VR4FW6" localSheetId="16" hidden="1">#REF!</definedName>
    <definedName name="BExQ968K8V66L55PCVI3B4VR4FW6" hidden="1">#REF!</definedName>
    <definedName name="BExQ97QIPOSSRK978N8P234Y1XA4" localSheetId="19" hidden="1">#REF!</definedName>
    <definedName name="BExQ97QIPOSSRK978N8P234Y1XA4" localSheetId="27" hidden="1">#REF!</definedName>
    <definedName name="BExQ97QIPOSSRK978N8P234Y1XA4" localSheetId="18" hidden="1">#REF!</definedName>
    <definedName name="BExQ97QIPOSSRK978N8P234Y1XA4" localSheetId="30" hidden="1">#REF!</definedName>
    <definedName name="BExQ97QIPOSSRK978N8P234Y1XA4" localSheetId="4" hidden="1">#REF!</definedName>
    <definedName name="BExQ97QIPOSSRK978N8P234Y1XA4" localSheetId="14" hidden="1">#REF!</definedName>
    <definedName name="BExQ97QIPOSSRK978N8P234Y1XA4" localSheetId="6" hidden="1">#REF!</definedName>
    <definedName name="BExQ97QIPOSSRK978N8P234Y1XA4" localSheetId="7" hidden="1">#REF!</definedName>
    <definedName name="BExQ97QIPOSSRK978N8P234Y1XA4" localSheetId="8" hidden="1">#REF!</definedName>
    <definedName name="BExQ97QIPOSSRK978N8P234Y1XA4" localSheetId="9" hidden="1">#REF!</definedName>
    <definedName name="BExQ97QIPOSSRK978N8P234Y1XA4" localSheetId="10" hidden="1">#REF!</definedName>
    <definedName name="BExQ97QIPOSSRK978N8P234Y1XA4" localSheetId="11" hidden="1">#REF!</definedName>
    <definedName name="BExQ97QIPOSSRK978N8P234Y1XA4" localSheetId="12" hidden="1">#REF!</definedName>
    <definedName name="BExQ97QIPOSSRK978N8P234Y1XA4" localSheetId="13" hidden="1">#REF!</definedName>
    <definedName name="BExQ97QIPOSSRK978N8P234Y1XA4" localSheetId="17" hidden="1">#REF!</definedName>
    <definedName name="BExQ97QIPOSSRK978N8P234Y1XA4" localSheetId="16" hidden="1">#REF!</definedName>
    <definedName name="BExQ97QIPOSSRK978N8P234Y1XA4" hidden="1">#REF!</definedName>
    <definedName name="BExQ9DFHXLBKBS9DWH05G83SL12Z" localSheetId="19" hidden="1">#REF!</definedName>
    <definedName name="BExQ9DFHXLBKBS9DWH05G83SL12Z" localSheetId="27" hidden="1">#REF!</definedName>
    <definedName name="BExQ9DFHXLBKBS9DWH05G83SL12Z" localSheetId="18" hidden="1">#REF!</definedName>
    <definedName name="BExQ9DFHXLBKBS9DWH05G83SL12Z" localSheetId="30" hidden="1">#REF!</definedName>
    <definedName name="BExQ9DFHXLBKBS9DWH05G83SL12Z" localSheetId="4" hidden="1">#REF!</definedName>
    <definedName name="BExQ9DFHXLBKBS9DWH05G83SL12Z" localSheetId="14" hidden="1">#REF!</definedName>
    <definedName name="BExQ9DFHXLBKBS9DWH05G83SL12Z" localSheetId="6" hidden="1">#REF!</definedName>
    <definedName name="BExQ9DFHXLBKBS9DWH05G83SL12Z" localSheetId="7" hidden="1">#REF!</definedName>
    <definedName name="BExQ9DFHXLBKBS9DWH05G83SL12Z" localSheetId="8" hidden="1">#REF!</definedName>
    <definedName name="BExQ9DFHXLBKBS9DWH05G83SL12Z" localSheetId="9" hidden="1">#REF!</definedName>
    <definedName name="BExQ9DFHXLBKBS9DWH05G83SL12Z" localSheetId="10" hidden="1">#REF!</definedName>
    <definedName name="BExQ9DFHXLBKBS9DWH05G83SL12Z" localSheetId="11" hidden="1">#REF!</definedName>
    <definedName name="BExQ9DFHXLBKBS9DWH05G83SL12Z" localSheetId="12" hidden="1">#REF!</definedName>
    <definedName name="BExQ9DFHXLBKBS9DWH05G83SL12Z" localSheetId="13" hidden="1">#REF!</definedName>
    <definedName name="BExQ9DFHXLBKBS9DWH05G83SL12Z" localSheetId="17" hidden="1">#REF!</definedName>
    <definedName name="BExQ9DFHXLBKBS9DWH05G83SL12Z" localSheetId="16" hidden="1">#REF!</definedName>
    <definedName name="BExQ9DFHXLBKBS9DWH05G83SL12Z" hidden="1">#REF!</definedName>
    <definedName name="BExQ9E6FBAXTHGF3RXANFIA77GXP" localSheetId="19" hidden="1">#REF!</definedName>
    <definedName name="BExQ9E6FBAXTHGF3RXANFIA77GXP" localSheetId="27" hidden="1">#REF!</definedName>
    <definedName name="BExQ9E6FBAXTHGF3RXANFIA77GXP" localSheetId="18" hidden="1">#REF!</definedName>
    <definedName name="BExQ9E6FBAXTHGF3RXANFIA77GXP" localSheetId="30" hidden="1">#REF!</definedName>
    <definedName name="BExQ9E6FBAXTHGF3RXANFIA77GXP" localSheetId="4" hidden="1">#REF!</definedName>
    <definedName name="BExQ9E6FBAXTHGF3RXANFIA77GXP" localSheetId="14" hidden="1">#REF!</definedName>
    <definedName name="BExQ9E6FBAXTHGF3RXANFIA77GXP" localSheetId="6" hidden="1">#REF!</definedName>
    <definedName name="BExQ9E6FBAXTHGF3RXANFIA77GXP" localSheetId="7" hidden="1">#REF!</definedName>
    <definedName name="BExQ9E6FBAXTHGF3RXANFIA77GXP" localSheetId="8" hidden="1">#REF!</definedName>
    <definedName name="BExQ9E6FBAXTHGF3RXANFIA77GXP" localSheetId="9" hidden="1">#REF!</definedName>
    <definedName name="BExQ9E6FBAXTHGF3RXANFIA77GXP" localSheetId="10" hidden="1">#REF!</definedName>
    <definedName name="BExQ9E6FBAXTHGF3RXANFIA77GXP" localSheetId="11" hidden="1">#REF!</definedName>
    <definedName name="BExQ9E6FBAXTHGF3RXANFIA77GXP" localSheetId="12" hidden="1">#REF!</definedName>
    <definedName name="BExQ9E6FBAXTHGF3RXANFIA77GXP" localSheetId="13" hidden="1">#REF!</definedName>
    <definedName name="BExQ9E6FBAXTHGF3RXANFIA77GXP" localSheetId="17" hidden="1">#REF!</definedName>
    <definedName name="BExQ9E6FBAXTHGF3RXANFIA77GXP" localSheetId="16" hidden="1">#REF!</definedName>
    <definedName name="BExQ9E6FBAXTHGF3RXANFIA77GXP" hidden="1">#REF!</definedName>
    <definedName name="BExQ9J4ID0TGFFFJSQ9PFAMXOYZ1" localSheetId="19" hidden="1">#REF!</definedName>
    <definedName name="BExQ9J4ID0TGFFFJSQ9PFAMXOYZ1" localSheetId="27" hidden="1">#REF!</definedName>
    <definedName name="BExQ9J4ID0TGFFFJSQ9PFAMXOYZ1" localSheetId="18" hidden="1">#REF!</definedName>
    <definedName name="BExQ9J4ID0TGFFFJSQ9PFAMXOYZ1" localSheetId="30" hidden="1">#REF!</definedName>
    <definedName name="BExQ9J4ID0TGFFFJSQ9PFAMXOYZ1" localSheetId="4" hidden="1">#REF!</definedName>
    <definedName name="BExQ9J4ID0TGFFFJSQ9PFAMXOYZ1" localSheetId="14" hidden="1">#REF!</definedName>
    <definedName name="BExQ9J4ID0TGFFFJSQ9PFAMXOYZ1" localSheetId="6" hidden="1">#REF!</definedName>
    <definedName name="BExQ9J4ID0TGFFFJSQ9PFAMXOYZ1" localSheetId="7" hidden="1">#REF!</definedName>
    <definedName name="BExQ9J4ID0TGFFFJSQ9PFAMXOYZ1" localSheetId="8" hidden="1">#REF!</definedName>
    <definedName name="BExQ9J4ID0TGFFFJSQ9PFAMXOYZ1" localSheetId="9" hidden="1">#REF!</definedName>
    <definedName name="BExQ9J4ID0TGFFFJSQ9PFAMXOYZ1" localSheetId="10" hidden="1">#REF!</definedName>
    <definedName name="BExQ9J4ID0TGFFFJSQ9PFAMXOYZ1" localSheetId="11" hidden="1">#REF!</definedName>
    <definedName name="BExQ9J4ID0TGFFFJSQ9PFAMXOYZ1" localSheetId="12" hidden="1">#REF!</definedName>
    <definedName name="BExQ9J4ID0TGFFFJSQ9PFAMXOYZ1" localSheetId="13" hidden="1">#REF!</definedName>
    <definedName name="BExQ9J4ID0TGFFFJSQ9PFAMXOYZ1" localSheetId="17" hidden="1">#REF!</definedName>
    <definedName name="BExQ9J4ID0TGFFFJSQ9PFAMXOYZ1" localSheetId="16" hidden="1">#REF!</definedName>
    <definedName name="BExQ9J4ID0TGFFFJSQ9PFAMXOYZ1" hidden="1">#REF!</definedName>
    <definedName name="BExQ9KX9734KIAK7IMRLHCPYDHO2" localSheetId="19" hidden="1">#REF!</definedName>
    <definedName name="BExQ9KX9734KIAK7IMRLHCPYDHO2" localSheetId="27" hidden="1">#REF!</definedName>
    <definedName name="BExQ9KX9734KIAK7IMRLHCPYDHO2" localSheetId="18" hidden="1">#REF!</definedName>
    <definedName name="BExQ9KX9734KIAK7IMRLHCPYDHO2" localSheetId="30" hidden="1">#REF!</definedName>
    <definedName name="BExQ9KX9734KIAK7IMRLHCPYDHO2" localSheetId="4" hidden="1">#REF!</definedName>
    <definedName name="BExQ9KX9734KIAK7IMRLHCPYDHO2" localSheetId="14" hidden="1">#REF!</definedName>
    <definedName name="BExQ9KX9734KIAK7IMRLHCPYDHO2" localSheetId="6" hidden="1">#REF!</definedName>
    <definedName name="BExQ9KX9734KIAK7IMRLHCPYDHO2" localSheetId="7" hidden="1">#REF!</definedName>
    <definedName name="BExQ9KX9734KIAK7IMRLHCPYDHO2" localSheetId="8" hidden="1">#REF!</definedName>
    <definedName name="BExQ9KX9734KIAK7IMRLHCPYDHO2" localSheetId="9" hidden="1">#REF!</definedName>
    <definedName name="BExQ9KX9734KIAK7IMRLHCPYDHO2" localSheetId="10" hidden="1">#REF!</definedName>
    <definedName name="BExQ9KX9734KIAK7IMRLHCPYDHO2" localSheetId="11" hidden="1">#REF!</definedName>
    <definedName name="BExQ9KX9734KIAK7IMRLHCPYDHO2" localSheetId="12" hidden="1">#REF!</definedName>
    <definedName name="BExQ9KX9734KIAK7IMRLHCPYDHO2" localSheetId="13" hidden="1">#REF!</definedName>
    <definedName name="BExQ9KX9734KIAK7IMRLHCPYDHO2" localSheetId="17" hidden="1">#REF!</definedName>
    <definedName name="BExQ9KX9734KIAK7IMRLHCPYDHO2" localSheetId="16" hidden="1">#REF!</definedName>
    <definedName name="BExQ9KX9734KIAK7IMRLHCPYDHO2" hidden="1">#REF!</definedName>
    <definedName name="BExQ9L81FF4I7816VTPFBDWVU4CW" localSheetId="19" hidden="1">#REF!</definedName>
    <definedName name="BExQ9L81FF4I7816VTPFBDWVU4CW" localSheetId="27" hidden="1">#REF!</definedName>
    <definedName name="BExQ9L81FF4I7816VTPFBDWVU4CW" localSheetId="18" hidden="1">#REF!</definedName>
    <definedName name="BExQ9L81FF4I7816VTPFBDWVU4CW" localSheetId="30" hidden="1">#REF!</definedName>
    <definedName name="BExQ9L81FF4I7816VTPFBDWVU4CW" localSheetId="4" hidden="1">#REF!</definedName>
    <definedName name="BExQ9L81FF4I7816VTPFBDWVU4CW" localSheetId="14" hidden="1">#REF!</definedName>
    <definedName name="BExQ9L81FF4I7816VTPFBDWVU4CW" localSheetId="6" hidden="1">#REF!</definedName>
    <definedName name="BExQ9L81FF4I7816VTPFBDWVU4CW" localSheetId="7" hidden="1">#REF!</definedName>
    <definedName name="BExQ9L81FF4I7816VTPFBDWVU4CW" localSheetId="8" hidden="1">#REF!</definedName>
    <definedName name="BExQ9L81FF4I7816VTPFBDWVU4CW" localSheetId="9" hidden="1">#REF!</definedName>
    <definedName name="BExQ9L81FF4I7816VTPFBDWVU4CW" localSheetId="10" hidden="1">#REF!</definedName>
    <definedName name="BExQ9L81FF4I7816VTPFBDWVU4CW" localSheetId="11" hidden="1">#REF!</definedName>
    <definedName name="BExQ9L81FF4I7816VTPFBDWVU4CW" localSheetId="12" hidden="1">#REF!</definedName>
    <definedName name="BExQ9L81FF4I7816VTPFBDWVU4CW" localSheetId="13" hidden="1">#REF!</definedName>
    <definedName name="BExQ9L81FF4I7816VTPFBDWVU4CW" localSheetId="17" hidden="1">#REF!</definedName>
    <definedName name="BExQ9L81FF4I7816VTPFBDWVU4CW" localSheetId="16" hidden="1">#REF!</definedName>
    <definedName name="BExQ9L81FF4I7816VTPFBDWVU4CW" hidden="1">#REF!</definedName>
    <definedName name="BExQ9M4E2ACZOWWWP1JJIQO8AHUM" localSheetId="19" hidden="1">#REF!</definedName>
    <definedName name="BExQ9M4E2ACZOWWWP1JJIQO8AHUM" localSheetId="27" hidden="1">#REF!</definedName>
    <definedName name="BExQ9M4E2ACZOWWWP1JJIQO8AHUM" localSheetId="18" hidden="1">#REF!</definedName>
    <definedName name="BExQ9M4E2ACZOWWWP1JJIQO8AHUM" localSheetId="30" hidden="1">#REF!</definedName>
    <definedName name="BExQ9M4E2ACZOWWWP1JJIQO8AHUM" localSheetId="4" hidden="1">#REF!</definedName>
    <definedName name="BExQ9M4E2ACZOWWWP1JJIQO8AHUM" localSheetId="14" hidden="1">#REF!</definedName>
    <definedName name="BExQ9M4E2ACZOWWWP1JJIQO8AHUM" localSheetId="6" hidden="1">#REF!</definedName>
    <definedName name="BExQ9M4E2ACZOWWWP1JJIQO8AHUM" localSheetId="7" hidden="1">#REF!</definedName>
    <definedName name="BExQ9M4E2ACZOWWWP1JJIQO8AHUM" localSheetId="8" hidden="1">#REF!</definedName>
    <definedName name="BExQ9M4E2ACZOWWWP1JJIQO8AHUM" localSheetId="9" hidden="1">#REF!</definedName>
    <definedName name="BExQ9M4E2ACZOWWWP1JJIQO8AHUM" localSheetId="10" hidden="1">#REF!</definedName>
    <definedName name="BExQ9M4E2ACZOWWWP1JJIQO8AHUM" localSheetId="11" hidden="1">#REF!</definedName>
    <definedName name="BExQ9M4E2ACZOWWWP1JJIQO8AHUM" localSheetId="12" hidden="1">#REF!</definedName>
    <definedName name="BExQ9M4E2ACZOWWWP1JJIQO8AHUM" localSheetId="13" hidden="1">#REF!</definedName>
    <definedName name="BExQ9M4E2ACZOWWWP1JJIQO8AHUM" localSheetId="17" hidden="1">#REF!</definedName>
    <definedName name="BExQ9M4E2ACZOWWWP1JJIQO8AHUM" localSheetId="16" hidden="1">#REF!</definedName>
    <definedName name="BExQ9M4E2ACZOWWWP1JJIQO8AHUM" hidden="1">#REF!</definedName>
    <definedName name="BExQ9TBCP5IJKSQLYEBE6FQLF16I" localSheetId="19" hidden="1">#REF!</definedName>
    <definedName name="BExQ9TBCP5IJKSQLYEBE6FQLF16I" localSheetId="27" hidden="1">#REF!</definedName>
    <definedName name="BExQ9TBCP5IJKSQLYEBE6FQLF16I" localSheetId="18" hidden="1">#REF!</definedName>
    <definedName name="BExQ9TBCP5IJKSQLYEBE6FQLF16I" localSheetId="30" hidden="1">#REF!</definedName>
    <definedName name="BExQ9TBCP5IJKSQLYEBE6FQLF16I" localSheetId="4" hidden="1">#REF!</definedName>
    <definedName name="BExQ9TBCP5IJKSQLYEBE6FQLF16I" localSheetId="14" hidden="1">#REF!</definedName>
    <definedName name="BExQ9TBCP5IJKSQLYEBE6FQLF16I" localSheetId="6" hidden="1">#REF!</definedName>
    <definedName name="BExQ9TBCP5IJKSQLYEBE6FQLF16I" localSheetId="7" hidden="1">#REF!</definedName>
    <definedName name="BExQ9TBCP5IJKSQLYEBE6FQLF16I" localSheetId="8" hidden="1">#REF!</definedName>
    <definedName name="BExQ9TBCP5IJKSQLYEBE6FQLF16I" localSheetId="9" hidden="1">#REF!</definedName>
    <definedName name="BExQ9TBCP5IJKSQLYEBE6FQLF16I" localSheetId="10" hidden="1">#REF!</definedName>
    <definedName name="BExQ9TBCP5IJKSQLYEBE6FQLF16I" localSheetId="11" hidden="1">#REF!</definedName>
    <definedName name="BExQ9TBCP5IJKSQLYEBE6FQLF16I" localSheetId="12" hidden="1">#REF!</definedName>
    <definedName name="BExQ9TBCP5IJKSQLYEBE6FQLF16I" localSheetId="13" hidden="1">#REF!</definedName>
    <definedName name="BExQ9TBCP5IJKSQLYEBE6FQLF16I" localSheetId="17" hidden="1">#REF!</definedName>
    <definedName name="BExQ9TBCP5IJKSQLYEBE6FQLF16I" localSheetId="16" hidden="1">#REF!</definedName>
    <definedName name="BExQ9TBCP5IJKSQLYEBE6FQLF16I" hidden="1">#REF!</definedName>
    <definedName name="BExQ9UTANMJCK7LJ4OQMD6F2Q01L" localSheetId="19" hidden="1">#REF!</definedName>
    <definedName name="BExQ9UTANMJCK7LJ4OQMD6F2Q01L" localSheetId="27" hidden="1">#REF!</definedName>
    <definedName name="BExQ9UTANMJCK7LJ4OQMD6F2Q01L" localSheetId="18" hidden="1">#REF!</definedName>
    <definedName name="BExQ9UTANMJCK7LJ4OQMD6F2Q01L" localSheetId="30" hidden="1">#REF!</definedName>
    <definedName name="BExQ9UTANMJCK7LJ4OQMD6F2Q01L" localSheetId="4" hidden="1">#REF!</definedName>
    <definedName name="BExQ9UTANMJCK7LJ4OQMD6F2Q01L" localSheetId="14" hidden="1">#REF!</definedName>
    <definedName name="BExQ9UTANMJCK7LJ4OQMD6F2Q01L" localSheetId="6" hidden="1">#REF!</definedName>
    <definedName name="BExQ9UTANMJCK7LJ4OQMD6F2Q01L" localSheetId="7" hidden="1">#REF!</definedName>
    <definedName name="BExQ9UTANMJCK7LJ4OQMD6F2Q01L" localSheetId="8" hidden="1">#REF!</definedName>
    <definedName name="BExQ9UTANMJCK7LJ4OQMD6F2Q01L" localSheetId="9" hidden="1">#REF!</definedName>
    <definedName name="BExQ9UTANMJCK7LJ4OQMD6F2Q01L" localSheetId="10" hidden="1">#REF!</definedName>
    <definedName name="BExQ9UTANMJCK7LJ4OQMD6F2Q01L" localSheetId="11" hidden="1">#REF!</definedName>
    <definedName name="BExQ9UTANMJCK7LJ4OQMD6F2Q01L" localSheetId="12" hidden="1">#REF!</definedName>
    <definedName name="BExQ9UTANMJCK7LJ4OQMD6F2Q01L" localSheetId="13" hidden="1">#REF!</definedName>
    <definedName name="BExQ9UTANMJCK7LJ4OQMD6F2Q01L" localSheetId="17" hidden="1">#REF!</definedName>
    <definedName name="BExQ9UTANMJCK7LJ4OQMD6F2Q01L" localSheetId="16" hidden="1">#REF!</definedName>
    <definedName name="BExQ9UTANMJCK7LJ4OQMD6F2Q01L" hidden="1">#REF!</definedName>
    <definedName name="BExQ9ZLYHWABXAA9NJDW8ZS0UQ9P" localSheetId="19" hidden="1">#REF!</definedName>
    <definedName name="BExQ9ZLYHWABXAA9NJDW8ZS0UQ9P" localSheetId="27" hidden="1">[10]ZZCOOM_M03_Q005!#REF!</definedName>
    <definedName name="BExQ9ZLYHWABXAA9NJDW8ZS0UQ9P" localSheetId="18" hidden="1">#REF!</definedName>
    <definedName name="BExQ9ZLYHWABXAA9NJDW8ZS0UQ9P" localSheetId="30" hidden="1">#REF!</definedName>
    <definedName name="BExQ9ZLYHWABXAA9NJDW8ZS0UQ9P" localSheetId="2" hidden="1">#REF!</definedName>
    <definedName name="BExQ9ZLYHWABXAA9NJDW8ZS0UQ9P" localSheetId="4" hidden="1">#REF!</definedName>
    <definedName name="BExQ9ZLYHWABXAA9NJDW8ZS0UQ9P" localSheetId="14" hidden="1">#REF!</definedName>
    <definedName name="BExQ9ZLYHWABXAA9NJDW8ZS0UQ9P" localSheetId="6" hidden="1">#REF!</definedName>
    <definedName name="BExQ9ZLYHWABXAA9NJDW8ZS0UQ9P" localSheetId="7" hidden="1">#REF!</definedName>
    <definedName name="BExQ9ZLYHWABXAA9NJDW8ZS0UQ9P" localSheetId="8" hidden="1">#REF!</definedName>
    <definedName name="BExQ9ZLYHWABXAA9NJDW8ZS0UQ9P" localSheetId="9" hidden="1">#REF!</definedName>
    <definedName name="BExQ9ZLYHWABXAA9NJDW8ZS0UQ9P" localSheetId="10" hidden="1">#REF!</definedName>
    <definedName name="BExQ9ZLYHWABXAA9NJDW8ZS0UQ9P" localSheetId="11" hidden="1">#REF!</definedName>
    <definedName name="BExQ9ZLYHWABXAA9NJDW8ZS0UQ9P" localSheetId="12" hidden="1">#REF!</definedName>
    <definedName name="BExQ9ZLYHWABXAA9NJDW8ZS0UQ9P" localSheetId="13" hidden="1">#REF!</definedName>
    <definedName name="BExQ9ZLYHWABXAA9NJDW8ZS0UQ9P" localSheetId="17" hidden="1">#REF!</definedName>
    <definedName name="BExQ9ZLYHWABXAA9NJDW8ZS0UQ9P" localSheetId="20" hidden="1">[10]ZZCOOM_M03_Q005!#REF!</definedName>
    <definedName name="BExQ9ZLYHWABXAA9NJDW8ZS0UQ9P" localSheetId="16" hidden="1">#REF!</definedName>
    <definedName name="BExQ9ZLYHWABXAA9NJDW8ZS0UQ9P" hidden="1">#REF!</definedName>
    <definedName name="BExQ9ZWQ19KSRZNZNPY6ZNWEST1J" localSheetId="19" hidden="1">#REF!</definedName>
    <definedName name="BExQ9ZWQ19KSRZNZNPY6ZNWEST1J" localSheetId="27" hidden="1">#REF!</definedName>
    <definedName name="BExQ9ZWQ19KSRZNZNPY6ZNWEST1J" localSheetId="18" hidden="1">#REF!</definedName>
    <definedName name="BExQ9ZWQ19KSRZNZNPY6ZNWEST1J" localSheetId="30" hidden="1">#REF!</definedName>
    <definedName name="BExQ9ZWQ19KSRZNZNPY6ZNWEST1J" localSheetId="4" hidden="1">#REF!</definedName>
    <definedName name="BExQ9ZWQ19KSRZNZNPY6ZNWEST1J" localSheetId="14" hidden="1">#REF!</definedName>
    <definedName name="BExQ9ZWQ19KSRZNZNPY6ZNWEST1J" localSheetId="6" hidden="1">#REF!</definedName>
    <definedName name="BExQ9ZWQ19KSRZNZNPY6ZNWEST1J" localSheetId="7" hidden="1">#REF!</definedName>
    <definedName name="BExQ9ZWQ19KSRZNZNPY6ZNWEST1J" localSheetId="8" hidden="1">#REF!</definedName>
    <definedName name="BExQ9ZWQ19KSRZNZNPY6ZNWEST1J" localSheetId="9" hidden="1">#REF!</definedName>
    <definedName name="BExQ9ZWQ19KSRZNZNPY6ZNWEST1J" localSheetId="10" hidden="1">#REF!</definedName>
    <definedName name="BExQ9ZWQ19KSRZNZNPY6ZNWEST1J" localSheetId="11" hidden="1">#REF!</definedName>
    <definedName name="BExQ9ZWQ19KSRZNZNPY6ZNWEST1J" localSheetId="12" hidden="1">#REF!</definedName>
    <definedName name="BExQ9ZWQ19KSRZNZNPY6ZNWEST1J" localSheetId="13" hidden="1">#REF!</definedName>
    <definedName name="BExQ9ZWQ19KSRZNZNPY6ZNWEST1J" localSheetId="17" hidden="1">#REF!</definedName>
    <definedName name="BExQ9ZWQ19KSRZNZNPY6ZNWEST1J" localSheetId="20" hidden="1">#REF!</definedName>
    <definedName name="BExQ9ZWQ19KSRZNZNPY6ZNWEST1J" localSheetId="16" hidden="1">#REF!</definedName>
    <definedName name="BExQ9ZWQ19KSRZNZNPY6ZNWEST1J" hidden="1">#REF!</definedName>
    <definedName name="BExQA324HSCK40ENJUT9CS9EC71B" localSheetId="19" hidden="1">#REF!</definedName>
    <definedName name="BExQA324HSCK40ENJUT9CS9EC71B" localSheetId="27" hidden="1">#REF!</definedName>
    <definedName name="BExQA324HSCK40ENJUT9CS9EC71B" localSheetId="18" hidden="1">#REF!</definedName>
    <definedName name="BExQA324HSCK40ENJUT9CS9EC71B" localSheetId="30" hidden="1">#REF!</definedName>
    <definedName name="BExQA324HSCK40ENJUT9CS9EC71B" localSheetId="4" hidden="1">#REF!</definedName>
    <definedName name="BExQA324HSCK40ENJUT9CS9EC71B" localSheetId="14" hidden="1">#REF!</definedName>
    <definedName name="BExQA324HSCK40ENJUT9CS9EC71B" localSheetId="6" hidden="1">#REF!</definedName>
    <definedName name="BExQA324HSCK40ENJUT9CS9EC71B" localSheetId="7" hidden="1">#REF!</definedName>
    <definedName name="BExQA324HSCK40ENJUT9CS9EC71B" localSheetId="8" hidden="1">#REF!</definedName>
    <definedName name="BExQA324HSCK40ENJUT9CS9EC71B" localSheetId="9" hidden="1">#REF!</definedName>
    <definedName name="BExQA324HSCK40ENJUT9CS9EC71B" localSheetId="10" hidden="1">#REF!</definedName>
    <definedName name="BExQA324HSCK40ENJUT9CS9EC71B" localSheetId="11" hidden="1">#REF!</definedName>
    <definedName name="BExQA324HSCK40ENJUT9CS9EC71B" localSheetId="12" hidden="1">#REF!</definedName>
    <definedName name="BExQA324HSCK40ENJUT9CS9EC71B" localSheetId="13" hidden="1">#REF!</definedName>
    <definedName name="BExQA324HSCK40ENJUT9CS9EC71B" localSheetId="17" hidden="1">#REF!</definedName>
    <definedName name="BExQA324HSCK40ENJUT9CS9EC71B" localSheetId="20" hidden="1">#REF!</definedName>
    <definedName name="BExQA324HSCK40ENJUT9CS9EC71B" localSheetId="16" hidden="1">#REF!</definedName>
    <definedName name="BExQA324HSCK40ENJUT9CS9EC71B" hidden="1">#REF!</definedName>
    <definedName name="BExQA55GY0STSNBWQCWN8E31ZXCS" localSheetId="19" hidden="1">#REF!</definedName>
    <definedName name="BExQA55GY0STSNBWQCWN8E31ZXCS" localSheetId="27" hidden="1">#REF!</definedName>
    <definedName name="BExQA55GY0STSNBWQCWN8E31ZXCS" localSheetId="18" hidden="1">#REF!</definedName>
    <definedName name="BExQA55GY0STSNBWQCWN8E31ZXCS" localSheetId="30" hidden="1">#REF!</definedName>
    <definedName name="BExQA55GY0STSNBWQCWN8E31ZXCS" localSheetId="4" hidden="1">#REF!</definedName>
    <definedName name="BExQA55GY0STSNBWQCWN8E31ZXCS" localSheetId="14" hidden="1">#REF!</definedName>
    <definedName name="BExQA55GY0STSNBWQCWN8E31ZXCS" localSheetId="6" hidden="1">#REF!</definedName>
    <definedName name="BExQA55GY0STSNBWQCWN8E31ZXCS" localSheetId="7" hidden="1">#REF!</definedName>
    <definedName name="BExQA55GY0STSNBWQCWN8E31ZXCS" localSheetId="8" hidden="1">#REF!</definedName>
    <definedName name="BExQA55GY0STSNBWQCWN8E31ZXCS" localSheetId="9" hidden="1">#REF!</definedName>
    <definedName name="BExQA55GY0STSNBWQCWN8E31ZXCS" localSheetId="10" hidden="1">#REF!</definedName>
    <definedName name="BExQA55GY0STSNBWQCWN8E31ZXCS" localSheetId="11" hidden="1">#REF!</definedName>
    <definedName name="BExQA55GY0STSNBWQCWN8E31ZXCS" localSheetId="12" hidden="1">#REF!</definedName>
    <definedName name="BExQA55GY0STSNBWQCWN8E31ZXCS" localSheetId="13" hidden="1">#REF!</definedName>
    <definedName name="BExQA55GY0STSNBWQCWN8E31ZXCS" localSheetId="17" hidden="1">#REF!</definedName>
    <definedName name="BExQA55GY0STSNBWQCWN8E31ZXCS" localSheetId="20" hidden="1">#REF!</definedName>
    <definedName name="BExQA55GY0STSNBWQCWN8E31ZXCS" localSheetId="16" hidden="1">#REF!</definedName>
    <definedName name="BExQA55GY0STSNBWQCWN8E31ZXCS" hidden="1">#REF!</definedName>
    <definedName name="BExQA7URC7M82I0T9RUF90GCS15S" localSheetId="19" hidden="1">#REF!</definedName>
    <definedName name="BExQA7URC7M82I0T9RUF90GCS15S" localSheetId="27" hidden="1">#REF!</definedName>
    <definedName name="BExQA7URC7M82I0T9RUF90GCS15S" localSheetId="18" hidden="1">#REF!</definedName>
    <definedName name="BExQA7URC7M82I0T9RUF90GCS15S" localSheetId="30" hidden="1">#REF!</definedName>
    <definedName name="BExQA7URC7M82I0T9RUF90GCS15S" localSheetId="4" hidden="1">#REF!</definedName>
    <definedName name="BExQA7URC7M82I0T9RUF90GCS15S" localSheetId="14" hidden="1">#REF!</definedName>
    <definedName name="BExQA7URC7M82I0T9RUF90GCS15S" localSheetId="6" hidden="1">#REF!</definedName>
    <definedName name="BExQA7URC7M82I0T9RUF90GCS15S" localSheetId="7" hidden="1">#REF!</definedName>
    <definedName name="BExQA7URC7M82I0T9RUF90GCS15S" localSheetId="8" hidden="1">#REF!</definedName>
    <definedName name="BExQA7URC7M82I0T9RUF90GCS15S" localSheetId="9" hidden="1">#REF!</definedName>
    <definedName name="BExQA7URC7M82I0T9RUF90GCS15S" localSheetId="10" hidden="1">#REF!</definedName>
    <definedName name="BExQA7URC7M82I0T9RUF90GCS15S" localSheetId="11" hidden="1">#REF!</definedName>
    <definedName name="BExQA7URC7M82I0T9RUF90GCS15S" localSheetId="12" hidden="1">#REF!</definedName>
    <definedName name="BExQA7URC7M82I0T9RUF90GCS15S" localSheetId="13" hidden="1">#REF!</definedName>
    <definedName name="BExQA7URC7M82I0T9RUF90GCS15S" localSheetId="17" hidden="1">#REF!</definedName>
    <definedName name="BExQA7URC7M82I0T9RUF90GCS15S" localSheetId="16" hidden="1">#REF!</definedName>
    <definedName name="BExQA7URC7M82I0T9RUF90GCS15S" hidden="1">#REF!</definedName>
    <definedName name="BExQA9HZIN9XEMHEEVHT99UU9Z82" localSheetId="19" hidden="1">#REF!</definedName>
    <definedName name="BExQA9HZIN9XEMHEEVHT99UU9Z82" localSheetId="27" hidden="1">#REF!</definedName>
    <definedName name="BExQA9HZIN9XEMHEEVHT99UU9Z82" localSheetId="18" hidden="1">#REF!</definedName>
    <definedName name="BExQA9HZIN9XEMHEEVHT99UU9Z82" localSheetId="30" hidden="1">#REF!</definedName>
    <definedName name="BExQA9HZIN9XEMHEEVHT99UU9Z82" localSheetId="4" hidden="1">#REF!</definedName>
    <definedName name="BExQA9HZIN9XEMHEEVHT99UU9Z82" localSheetId="14" hidden="1">#REF!</definedName>
    <definedName name="BExQA9HZIN9XEMHEEVHT99UU9Z82" localSheetId="6" hidden="1">#REF!</definedName>
    <definedName name="BExQA9HZIN9XEMHEEVHT99UU9Z82" localSheetId="7" hidden="1">#REF!</definedName>
    <definedName name="BExQA9HZIN9XEMHEEVHT99UU9Z82" localSheetId="8" hidden="1">#REF!</definedName>
    <definedName name="BExQA9HZIN9XEMHEEVHT99UU9Z82" localSheetId="9" hidden="1">#REF!</definedName>
    <definedName name="BExQA9HZIN9XEMHEEVHT99UU9Z82" localSheetId="10" hidden="1">#REF!</definedName>
    <definedName name="BExQA9HZIN9XEMHEEVHT99UU9Z82" localSheetId="11" hidden="1">#REF!</definedName>
    <definedName name="BExQA9HZIN9XEMHEEVHT99UU9Z82" localSheetId="12" hidden="1">#REF!</definedName>
    <definedName name="BExQA9HZIN9XEMHEEVHT99UU9Z82" localSheetId="13" hidden="1">#REF!</definedName>
    <definedName name="BExQA9HZIN9XEMHEEVHT99UU9Z82" localSheetId="17" hidden="1">#REF!</definedName>
    <definedName name="BExQA9HZIN9XEMHEEVHT99UU9Z82" localSheetId="16" hidden="1">#REF!</definedName>
    <definedName name="BExQA9HZIN9XEMHEEVHT99UU9Z82" hidden="1">#REF!</definedName>
    <definedName name="BExQAELFYH92K8CJL155181UDORO" localSheetId="19" hidden="1">#REF!</definedName>
    <definedName name="BExQAELFYH92K8CJL155181UDORO" localSheetId="27" hidden="1">#REF!</definedName>
    <definedName name="BExQAELFYH92K8CJL155181UDORO" localSheetId="18" hidden="1">#REF!</definedName>
    <definedName name="BExQAELFYH92K8CJL155181UDORO" localSheetId="30" hidden="1">#REF!</definedName>
    <definedName name="BExQAELFYH92K8CJL155181UDORO" localSheetId="4" hidden="1">#REF!</definedName>
    <definedName name="BExQAELFYH92K8CJL155181UDORO" localSheetId="14" hidden="1">#REF!</definedName>
    <definedName name="BExQAELFYH92K8CJL155181UDORO" localSheetId="6" hidden="1">#REF!</definedName>
    <definedName name="BExQAELFYH92K8CJL155181UDORO" localSheetId="7" hidden="1">#REF!</definedName>
    <definedName name="BExQAELFYH92K8CJL155181UDORO" localSheetId="8" hidden="1">#REF!</definedName>
    <definedName name="BExQAELFYH92K8CJL155181UDORO" localSheetId="9" hidden="1">#REF!</definedName>
    <definedName name="BExQAELFYH92K8CJL155181UDORO" localSheetId="10" hidden="1">#REF!</definedName>
    <definedName name="BExQAELFYH92K8CJL155181UDORO" localSheetId="11" hidden="1">#REF!</definedName>
    <definedName name="BExQAELFYH92K8CJL155181UDORO" localSheetId="12" hidden="1">#REF!</definedName>
    <definedName name="BExQAELFYH92K8CJL155181UDORO" localSheetId="13" hidden="1">#REF!</definedName>
    <definedName name="BExQAELFYH92K8CJL155181UDORO" localSheetId="17" hidden="1">#REF!</definedName>
    <definedName name="BExQAELFYH92K8CJL155181UDORO" localSheetId="16" hidden="1">#REF!</definedName>
    <definedName name="BExQAELFYH92K8CJL155181UDORO" hidden="1">#REF!</definedName>
    <definedName name="BExQAG8PP8R5NJKNQD1U4QOSD6X5" localSheetId="19" hidden="1">#REF!</definedName>
    <definedName name="BExQAG8PP8R5NJKNQD1U4QOSD6X5" localSheetId="27" hidden="1">#REF!</definedName>
    <definedName name="BExQAG8PP8R5NJKNQD1U4QOSD6X5" localSheetId="18" hidden="1">#REF!</definedName>
    <definedName name="BExQAG8PP8R5NJKNQD1U4QOSD6X5" localSheetId="30" hidden="1">#REF!</definedName>
    <definedName name="BExQAG8PP8R5NJKNQD1U4QOSD6X5" localSheetId="4" hidden="1">#REF!</definedName>
    <definedName name="BExQAG8PP8R5NJKNQD1U4QOSD6X5" localSheetId="14" hidden="1">#REF!</definedName>
    <definedName name="BExQAG8PP8R5NJKNQD1U4QOSD6X5" localSheetId="6" hidden="1">#REF!</definedName>
    <definedName name="BExQAG8PP8R5NJKNQD1U4QOSD6X5" localSheetId="7" hidden="1">#REF!</definedName>
    <definedName name="BExQAG8PP8R5NJKNQD1U4QOSD6X5" localSheetId="8" hidden="1">#REF!</definedName>
    <definedName name="BExQAG8PP8R5NJKNQD1U4QOSD6X5" localSheetId="9" hidden="1">#REF!</definedName>
    <definedName name="BExQAG8PP8R5NJKNQD1U4QOSD6X5" localSheetId="10" hidden="1">#REF!</definedName>
    <definedName name="BExQAG8PP8R5NJKNQD1U4QOSD6X5" localSheetId="11" hidden="1">#REF!</definedName>
    <definedName name="BExQAG8PP8R5NJKNQD1U4QOSD6X5" localSheetId="12" hidden="1">#REF!</definedName>
    <definedName name="BExQAG8PP8R5NJKNQD1U4QOSD6X5" localSheetId="13" hidden="1">#REF!</definedName>
    <definedName name="BExQAG8PP8R5NJKNQD1U4QOSD6X5" localSheetId="17" hidden="1">#REF!</definedName>
    <definedName name="BExQAG8PP8R5NJKNQD1U4QOSD6X5" localSheetId="16" hidden="1">#REF!</definedName>
    <definedName name="BExQAG8PP8R5NJKNQD1U4QOSD6X5" hidden="1">#REF!</definedName>
    <definedName name="BExQAVTR32SDHZQ69KNYF6UXXKS2" localSheetId="19" hidden="1">#REF!</definedName>
    <definedName name="BExQAVTR32SDHZQ69KNYF6UXXKS2" localSheetId="27" hidden="1">#REF!</definedName>
    <definedName name="BExQAVTR32SDHZQ69KNYF6UXXKS2" localSheetId="18" hidden="1">#REF!</definedName>
    <definedName name="BExQAVTR32SDHZQ69KNYF6UXXKS2" localSheetId="30" hidden="1">#REF!</definedName>
    <definedName name="BExQAVTR32SDHZQ69KNYF6UXXKS2" localSheetId="4" hidden="1">#REF!</definedName>
    <definedName name="BExQAVTR32SDHZQ69KNYF6UXXKS2" localSheetId="14" hidden="1">#REF!</definedName>
    <definedName name="BExQAVTR32SDHZQ69KNYF6UXXKS2" localSheetId="6" hidden="1">#REF!</definedName>
    <definedName name="BExQAVTR32SDHZQ69KNYF6UXXKS2" localSheetId="7" hidden="1">#REF!</definedName>
    <definedName name="BExQAVTR32SDHZQ69KNYF6UXXKS2" localSheetId="8" hidden="1">#REF!</definedName>
    <definedName name="BExQAVTR32SDHZQ69KNYF6UXXKS2" localSheetId="9" hidden="1">#REF!</definedName>
    <definedName name="BExQAVTR32SDHZQ69KNYF6UXXKS2" localSheetId="10" hidden="1">#REF!</definedName>
    <definedName name="BExQAVTR32SDHZQ69KNYF6UXXKS2" localSheetId="11" hidden="1">#REF!</definedName>
    <definedName name="BExQAVTR32SDHZQ69KNYF6UXXKS2" localSheetId="12" hidden="1">#REF!</definedName>
    <definedName name="BExQAVTR32SDHZQ69KNYF6UXXKS2" localSheetId="13" hidden="1">#REF!</definedName>
    <definedName name="BExQAVTR32SDHZQ69KNYF6UXXKS2" localSheetId="17" hidden="1">#REF!</definedName>
    <definedName name="BExQAVTR32SDHZQ69KNYF6UXXKS2" localSheetId="16" hidden="1">#REF!</definedName>
    <definedName name="BExQAVTR32SDHZQ69KNYF6UXXKS2" hidden="1">#REF!</definedName>
    <definedName name="BExQBBETZJ7LHJ9CLAL3GEKQFEGR" localSheetId="19" hidden="1">#REF!</definedName>
    <definedName name="BExQBBETZJ7LHJ9CLAL3GEKQFEGR" localSheetId="27" hidden="1">#REF!</definedName>
    <definedName name="BExQBBETZJ7LHJ9CLAL3GEKQFEGR" localSheetId="18" hidden="1">#REF!</definedName>
    <definedName name="BExQBBETZJ7LHJ9CLAL3GEKQFEGR" localSheetId="30" hidden="1">#REF!</definedName>
    <definedName name="BExQBBETZJ7LHJ9CLAL3GEKQFEGR" localSheetId="4" hidden="1">#REF!</definedName>
    <definedName name="BExQBBETZJ7LHJ9CLAL3GEKQFEGR" localSheetId="14" hidden="1">#REF!</definedName>
    <definedName name="BExQBBETZJ7LHJ9CLAL3GEKQFEGR" localSheetId="6" hidden="1">#REF!</definedName>
    <definedName name="BExQBBETZJ7LHJ9CLAL3GEKQFEGR" localSheetId="7" hidden="1">#REF!</definedName>
    <definedName name="BExQBBETZJ7LHJ9CLAL3GEKQFEGR" localSheetId="8" hidden="1">#REF!</definedName>
    <definedName name="BExQBBETZJ7LHJ9CLAL3GEKQFEGR" localSheetId="9" hidden="1">#REF!</definedName>
    <definedName name="BExQBBETZJ7LHJ9CLAL3GEKQFEGR" localSheetId="10" hidden="1">#REF!</definedName>
    <definedName name="BExQBBETZJ7LHJ9CLAL3GEKQFEGR" localSheetId="11" hidden="1">#REF!</definedName>
    <definedName name="BExQBBETZJ7LHJ9CLAL3GEKQFEGR" localSheetId="12" hidden="1">#REF!</definedName>
    <definedName name="BExQBBETZJ7LHJ9CLAL3GEKQFEGR" localSheetId="13" hidden="1">#REF!</definedName>
    <definedName name="BExQBBETZJ7LHJ9CLAL3GEKQFEGR" localSheetId="17" hidden="1">#REF!</definedName>
    <definedName name="BExQBBETZJ7LHJ9CLAL3GEKQFEGR" localSheetId="16" hidden="1">#REF!</definedName>
    <definedName name="BExQBBETZJ7LHJ9CLAL3GEKQFEGR" hidden="1">#REF!</definedName>
    <definedName name="BExQBDICMZTSA1X73TMHNO4JSFLN" localSheetId="19" hidden="1">#REF!</definedName>
    <definedName name="BExQBDICMZTSA1X73TMHNO4JSFLN" localSheetId="27" hidden="1">#REF!</definedName>
    <definedName name="BExQBDICMZTSA1X73TMHNO4JSFLN" localSheetId="18" hidden="1">#REF!</definedName>
    <definedName name="BExQBDICMZTSA1X73TMHNO4JSFLN" localSheetId="30" hidden="1">#REF!</definedName>
    <definedName name="BExQBDICMZTSA1X73TMHNO4JSFLN" localSheetId="4" hidden="1">#REF!</definedName>
    <definedName name="BExQBDICMZTSA1X73TMHNO4JSFLN" localSheetId="14" hidden="1">#REF!</definedName>
    <definedName name="BExQBDICMZTSA1X73TMHNO4JSFLN" localSheetId="6" hidden="1">#REF!</definedName>
    <definedName name="BExQBDICMZTSA1X73TMHNO4JSFLN" localSheetId="7" hidden="1">#REF!</definedName>
    <definedName name="BExQBDICMZTSA1X73TMHNO4JSFLN" localSheetId="8" hidden="1">#REF!</definedName>
    <definedName name="BExQBDICMZTSA1X73TMHNO4JSFLN" localSheetId="9" hidden="1">#REF!</definedName>
    <definedName name="BExQBDICMZTSA1X73TMHNO4JSFLN" localSheetId="10" hidden="1">#REF!</definedName>
    <definedName name="BExQBDICMZTSA1X73TMHNO4JSFLN" localSheetId="11" hidden="1">#REF!</definedName>
    <definedName name="BExQBDICMZTSA1X73TMHNO4JSFLN" localSheetId="12" hidden="1">#REF!</definedName>
    <definedName name="BExQBDICMZTSA1X73TMHNO4JSFLN" localSheetId="13" hidden="1">#REF!</definedName>
    <definedName name="BExQBDICMZTSA1X73TMHNO4JSFLN" localSheetId="17" hidden="1">#REF!</definedName>
    <definedName name="BExQBDICMZTSA1X73TMHNO4JSFLN" localSheetId="16" hidden="1">#REF!</definedName>
    <definedName name="BExQBDICMZTSA1X73TMHNO4JSFLN" hidden="1">#REF!</definedName>
    <definedName name="BExQBEER6CRCRPSSL61S0OMH57ZA" localSheetId="19" hidden="1">#REF!</definedName>
    <definedName name="BExQBEER6CRCRPSSL61S0OMH57ZA" localSheetId="27" hidden="1">#REF!</definedName>
    <definedName name="BExQBEER6CRCRPSSL61S0OMH57ZA" localSheetId="18" hidden="1">#REF!</definedName>
    <definedName name="BExQBEER6CRCRPSSL61S0OMH57ZA" localSheetId="30" hidden="1">#REF!</definedName>
    <definedName name="BExQBEER6CRCRPSSL61S0OMH57ZA" localSheetId="4" hidden="1">#REF!</definedName>
    <definedName name="BExQBEER6CRCRPSSL61S0OMH57ZA" localSheetId="14" hidden="1">#REF!</definedName>
    <definedName name="BExQBEER6CRCRPSSL61S0OMH57ZA" localSheetId="6" hidden="1">#REF!</definedName>
    <definedName name="BExQBEER6CRCRPSSL61S0OMH57ZA" localSheetId="7" hidden="1">#REF!</definedName>
    <definedName name="BExQBEER6CRCRPSSL61S0OMH57ZA" localSheetId="8" hidden="1">#REF!</definedName>
    <definedName name="BExQBEER6CRCRPSSL61S0OMH57ZA" localSheetId="9" hidden="1">#REF!</definedName>
    <definedName name="BExQBEER6CRCRPSSL61S0OMH57ZA" localSheetId="10" hidden="1">#REF!</definedName>
    <definedName name="BExQBEER6CRCRPSSL61S0OMH57ZA" localSheetId="11" hidden="1">#REF!</definedName>
    <definedName name="BExQBEER6CRCRPSSL61S0OMH57ZA" localSheetId="12" hidden="1">#REF!</definedName>
    <definedName name="BExQBEER6CRCRPSSL61S0OMH57ZA" localSheetId="13" hidden="1">#REF!</definedName>
    <definedName name="BExQBEER6CRCRPSSL61S0OMH57ZA" localSheetId="17" hidden="1">#REF!</definedName>
    <definedName name="BExQBEER6CRCRPSSL61S0OMH57ZA" localSheetId="16" hidden="1">#REF!</definedName>
    <definedName name="BExQBEER6CRCRPSSL61S0OMH57ZA" hidden="1">#REF!</definedName>
    <definedName name="BExQBFR753FNBMC27WEQJT8UKANJ" localSheetId="19" hidden="1">#REF!</definedName>
    <definedName name="BExQBFR753FNBMC27WEQJT8UKANJ" localSheetId="27" hidden="1">#REF!</definedName>
    <definedName name="BExQBFR753FNBMC27WEQJT8UKANJ" localSheetId="18" hidden="1">#REF!</definedName>
    <definedName name="BExQBFR753FNBMC27WEQJT8UKANJ" localSheetId="30" hidden="1">#REF!</definedName>
    <definedName name="BExQBFR753FNBMC27WEQJT8UKANJ" localSheetId="4" hidden="1">#REF!</definedName>
    <definedName name="BExQBFR753FNBMC27WEQJT8UKANJ" localSheetId="14" hidden="1">#REF!</definedName>
    <definedName name="BExQBFR753FNBMC27WEQJT8UKANJ" localSheetId="6" hidden="1">#REF!</definedName>
    <definedName name="BExQBFR753FNBMC27WEQJT8UKANJ" localSheetId="7" hidden="1">#REF!</definedName>
    <definedName name="BExQBFR753FNBMC27WEQJT8UKANJ" localSheetId="8" hidden="1">#REF!</definedName>
    <definedName name="BExQBFR753FNBMC27WEQJT8UKANJ" localSheetId="9" hidden="1">#REF!</definedName>
    <definedName name="BExQBFR753FNBMC27WEQJT8UKANJ" localSheetId="10" hidden="1">#REF!</definedName>
    <definedName name="BExQBFR753FNBMC27WEQJT8UKANJ" localSheetId="11" hidden="1">#REF!</definedName>
    <definedName name="BExQBFR753FNBMC27WEQJT8UKANJ" localSheetId="12" hidden="1">#REF!</definedName>
    <definedName name="BExQBFR753FNBMC27WEQJT8UKANJ" localSheetId="13" hidden="1">#REF!</definedName>
    <definedName name="BExQBFR753FNBMC27WEQJT8UKANJ" localSheetId="17" hidden="1">#REF!</definedName>
    <definedName name="BExQBFR753FNBMC27WEQJT8UKANJ" localSheetId="16" hidden="1">#REF!</definedName>
    <definedName name="BExQBFR753FNBMC27WEQJT8UKANJ" hidden="1">#REF!</definedName>
    <definedName name="BExQBIGGY5TXI2FJVVZSLZ0LTZYH" localSheetId="19" hidden="1">#REF!</definedName>
    <definedName name="BExQBIGGY5TXI2FJVVZSLZ0LTZYH" localSheetId="27" hidden="1">#REF!</definedName>
    <definedName name="BExQBIGGY5TXI2FJVVZSLZ0LTZYH" localSheetId="18" hidden="1">#REF!</definedName>
    <definedName name="BExQBIGGY5TXI2FJVVZSLZ0LTZYH" localSheetId="30" hidden="1">#REF!</definedName>
    <definedName name="BExQBIGGY5TXI2FJVVZSLZ0LTZYH" localSheetId="4" hidden="1">#REF!</definedName>
    <definedName name="BExQBIGGY5TXI2FJVVZSLZ0LTZYH" localSheetId="14" hidden="1">#REF!</definedName>
    <definedName name="BExQBIGGY5TXI2FJVVZSLZ0LTZYH" localSheetId="6" hidden="1">#REF!</definedName>
    <definedName name="BExQBIGGY5TXI2FJVVZSLZ0LTZYH" localSheetId="7" hidden="1">#REF!</definedName>
    <definedName name="BExQBIGGY5TXI2FJVVZSLZ0LTZYH" localSheetId="8" hidden="1">#REF!</definedName>
    <definedName name="BExQBIGGY5TXI2FJVVZSLZ0LTZYH" localSheetId="9" hidden="1">#REF!</definedName>
    <definedName name="BExQBIGGY5TXI2FJVVZSLZ0LTZYH" localSheetId="10" hidden="1">#REF!</definedName>
    <definedName name="BExQBIGGY5TXI2FJVVZSLZ0LTZYH" localSheetId="11" hidden="1">#REF!</definedName>
    <definedName name="BExQBIGGY5TXI2FJVVZSLZ0LTZYH" localSheetId="12" hidden="1">#REF!</definedName>
    <definedName name="BExQBIGGY5TXI2FJVVZSLZ0LTZYH" localSheetId="13" hidden="1">#REF!</definedName>
    <definedName name="BExQBIGGY5TXI2FJVVZSLZ0LTZYH" localSheetId="17" hidden="1">#REF!</definedName>
    <definedName name="BExQBIGGY5TXI2FJVVZSLZ0LTZYH" localSheetId="16" hidden="1">#REF!</definedName>
    <definedName name="BExQBIGGY5TXI2FJVVZSLZ0LTZYH" hidden="1">#REF!</definedName>
    <definedName name="BExQBM1RUSIQ85LLMM2159BYDPIP" localSheetId="19" hidden="1">#REF!</definedName>
    <definedName name="BExQBM1RUSIQ85LLMM2159BYDPIP" localSheetId="27" hidden="1">#REF!</definedName>
    <definedName name="BExQBM1RUSIQ85LLMM2159BYDPIP" localSheetId="18" hidden="1">#REF!</definedName>
    <definedName name="BExQBM1RUSIQ85LLMM2159BYDPIP" localSheetId="30" hidden="1">#REF!</definedName>
    <definedName name="BExQBM1RUSIQ85LLMM2159BYDPIP" localSheetId="4" hidden="1">#REF!</definedName>
    <definedName name="BExQBM1RUSIQ85LLMM2159BYDPIP" localSheetId="14" hidden="1">#REF!</definedName>
    <definedName name="BExQBM1RUSIQ85LLMM2159BYDPIP" localSheetId="6" hidden="1">#REF!</definedName>
    <definedName name="BExQBM1RUSIQ85LLMM2159BYDPIP" localSheetId="7" hidden="1">#REF!</definedName>
    <definedName name="BExQBM1RUSIQ85LLMM2159BYDPIP" localSheetId="8" hidden="1">#REF!</definedName>
    <definedName name="BExQBM1RUSIQ85LLMM2159BYDPIP" localSheetId="9" hidden="1">#REF!</definedName>
    <definedName name="BExQBM1RUSIQ85LLMM2159BYDPIP" localSheetId="10" hidden="1">#REF!</definedName>
    <definedName name="BExQBM1RUSIQ85LLMM2159BYDPIP" localSheetId="11" hidden="1">#REF!</definedName>
    <definedName name="BExQBM1RUSIQ85LLMM2159BYDPIP" localSheetId="12" hidden="1">#REF!</definedName>
    <definedName name="BExQBM1RUSIQ85LLMM2159BYDPIP" localSheetId="13" hidden="1">#REF!</definedName>
    <definedName name="BExQBM1RUSIQ85LLMM2159BYDPIP" localSheetId="17" hidden="1">#REF!</definedName>
    <definedName name="BExQBM1RUSIQ85LLMM2159BYDPIP" localSheetId="16" hidden="1">#REF!</definedName>
    <definedName name="BExQBM1RUSIQ85LLMM2159BYDPIP" hidden="1">#REF!</definedName>
    <definedName name="BExQBOWE543K7PGA5S7SVU2QKPM3" localSheetId="19" hidden="1">#REF!</definedName>
    <definedName name="BExQBOWE543K7PGA5S7SVU2QKPM3" localSheetId="27" hidden="1">#REF!</definedName>
    <definedName name="BExQBOWE543K7PGA5S7SVU2QKPM3" localSheetId="18" hidden="1">#REF!</definedName>
    <definedName name="BExQBOWE543K7PGA5S7SVU2QKPM3" localSheetId="30" hidden="1">#REF!</definedName>
    <definedName name="BExQBOWE543K7PGA5S7SVU2QKPM3" localSheetId="4" hidden="1">#REF!</definedName>
    <definedName name="BExQBOWE543K7PGA5S7SVU2QKPM3" localSheetId="14" hidden="1">#REF!</definedName>
    <definedName name="BExQBOWE543K7PGA5S7SVU2QKPM3" localSheetId="6" hidden="1">#REF!</definedName>
    <definedName name="BExQBOWE543K7PGA5S7SVU2QKPM3" localSheetId="7" hidden="1">#REF!</definedName>
    <definedName name="BExQBOWE543K7PGA5S7SVU2QKPM3" localSheetId="8" hidden="1">#REF!</definedName>
    <definedName name="BExQBOWE543K7PGA5S7SVU2QKPM3" localSheetId="9" hidden="1">#REF!</definedName>
    <definedName name="BExQBOWE543K7PGA5S7SVU2QKPM3" localSheetId="10" hidden="1">#REF!</definedName>
    <definedName name="BExQBOWE543K7PGA5S7SVU2QKPM3" localSheetId="11" hidden="1">#REF!</definedName>
    <definedName name="BExQBOWE543K7PGA5S7SVU2QKPM3" localSheetId="12" hidden="1">#REF!</definedName>
    <definedName name="BExQBOWE543K7PGA5S7SVU2QKPM3" localSheetId="13" hidden="1">#REF!</definedName>
    <definedName name="BExQBOWE543K7PGA5S7SVU2QKPM3" localSheetId="17" hidden="1">#REF!</definedName>
    <definedName name="BExQBOWE543K7PGA5S7SVU2QKPM3" localSheetId="16" hidden="1">#REF!</definedName>
    <definedName name="BExQBOWE543K7PGA5S7SVU2QKPM3" hidden="1">#REF!</definedName>
    <definedName name="BExQBPSOZ47V81YAEURP0NQJNTJH" localSheetId="19" hidden="1">#REF!</definedName>
    <definedName name="BExQBPSOZ47V81YAEURP0NQJNTJH" localSheetId="27" hidden="1">#REF!</definedName>
    <definedName name="BExQBPSOZ47V81YAEURP0NQJNTJH" localSheetId="18" hidden="1">#REF!</definedName>
    <definedName name="BExQBPSOZ47V81YAEURP0NQJNTJH" localSheetId="30" hidden="1">#REF!</definedName>
    <definedName name="BExQBPSOZ47V81YAEURP0NQJNTJH" localSheetId="4" hidden="1">#REF!</definedName>
    <definedName name="BExQBPSOZ47V81YAEURP0NQJNTJH" localSheetId="14" hidden="1">#REF!</definedName>
    <definedName name="BExQBPSOZ47V81YAEURP0NQJNTJH" localSheetId="6" hidden="1">#REF!</definedName>
    <definedName name="BExQBPSOZ47V81YAEURP0NQJNTJH" localSheetId="7" hidden="1">#REF!</definedName>
    <definedName name="BExQBPSOZ47V81YAEURP0NQJNTJH" localSheetId="8" hidden="1">#REF!</definedName>
    <definedName name="BExQBPSOZ47V81YAEURP0NQJNTJH" localSheetId="9" hidden="1">#REF!</definedName>
    <definedName name="BExQBPSOZ47V81YAEURP0NQJNTJH" localSheetId="10" hidden="1">#REF!</definedName>
    <definedName name="BExQBPSOZ47V81YAEURP0NQJNTJH" localSheetId="11" hidden="1">#REF!</definedName>
    <definedName name="BExQBPSOZ47V81YAEURP0NQJNTJH" localSheetId="12" hidden="1">#REF!</definedName>
    <definedName name="BExQBPSOZ47V81YAEURP0NQJNTJH" localSheetId="13" hidden="1">#REF!</definedName>
    <definedName name="BExQBPSOZ47V81YAEURP0NQJNTJH" localSheetId="17" hidden="1">#REF!</definedName>
    <definedName name="BExQBPSOZ47V81YAEURP0NQJNTJH" localSheetId="16" hidden="1">#REF!</definedName>
    <definedName name="BExQBPSOZ47V81YAEURP0NQJNTJH" hidden="1">#REF!</definedName>
    <definedName name="BExQC5TWT21CGBKD0IHAXTIN2QB8" localSheetId="19" hidden="1">#REF!</definedName>
    <definedName name="BExQC5TWT21CGBKD0IHAXTIN2QB8" localSheetId="27" hidden="1">#REF!</definedName>
    <definedName name="BExQC5TWT21CGBKD0IHAXTIN2QB8" localSheetId="18" hidden="1">#REF!</definedName>
    <definedName name="BExQC5TWT21CGBKD0IHAXTIN2QB8" localSheetId="30" hidden="1">#REF!</definedName>
    <definedName name="BExQC5TWT21CGBKD0IHAXTIN2QB8" localSheetId="4" hidden="1">#REF!</definedName>
    <definedName name="BExQC5TWT21CGBKD0IHAXTIN2QB8" localSheetId="14" hidden="1">#REF!</definedName>
    <definedName name="BExQC5TWT21CGBKD0IHAXTIN2QB8" localSheetId="6" hidden="1">#REF!</definedName>
    <definedName name="BExQC5TWT21CGBKD0IHAXTIN2QB8" localSheetId="7" hidden="1">#REF!</definedName>
    <definedName name="BExQC5TWT21CGBKD0IHAXTIN2QB8" localSheetId="8" hidden="1">#REF!</definedName>
    <definedName name="BExQC5TWT21CGBKD0IHAXTIN2QB8" localSheetId="9" hidden="1">#REF!</definedName>
    <definedName name="BExQC5TWT21CGBKD0IHAXTIN2QB8" localSheetId="10" hidden="1">#REF!</definedName>
    <definedName name="BExQC5TWT21CGBKD0IHAXTIN2QB8" localSheetId="11" hidden="1">#REF!</definedName>
    <definedName name="BExQC5TWT21CGBKD0IHAXTIN2QB8" localSheetId="12" hidden="1">#REF!</definedName>
    <definedName name="BExQC5TWT21CGBKD0IHAXTIN2QB8" localSheetId="13" hidden="1">#REF!</definedName>
    <definedName name="BExQC5TWT21CGBKD0IHAXTIN2QB8" localSheetId="17" hidden="1">#REF!</definedName>
    <definedName name="BExQC5TWT21CGBKD0IHAXTIN2QB8" localSheetId="16" hidden="1">#REF!</definedName>
    <definedName name="BExQC5TWT21CGBKD0IHAXTIN2QB8" hidden="1">#REF!</definedName>
    <definedName name="BExQC94JL9F5GW4S8DQCAF4WB2DA" localSheetId="19" hidden="1">#REF!</definedName>
    <definedName name="BExQC94JL9F5GW4S8DQCAF4WB2DA" localSheetId="27" hidden="1">#REF!</definedName>
    <definedName name="BExQC94JL9F5GW4S8DQCAF4WB2DA" localSheetId="18" hidden="1">#REF!</definedName>
    <definedName name="BExQC94JL9F5GW4S8DQCAF4WB2DA" localSheetId="30" hidden="1">#REF!</definedName>
    <definedName name="BExQC94JL9F5GW4S8DQCAF4WB2DA" localSheetId="4" hidden="1">#REF!</definedName>
    <definedName name="BExQC94JL9F5GW4S8DQCAF4WB2DA" localSheetId="14" hidden="1">#REF!</definedName>
    <definedName name="BExQC94JL9F5GW4S8DQCAF4WB2DA" localSheetId="6" hidden="1">#REF!</definedName>
    <definedName name="BExQC94JL9F5GW4S8DQCAF4WB2DA" localSheetId="7" hidden="1">#REF!</definedName>
    <definedName name="BExQC94JL9F5GW4S8DQCAF4WB2DA" localSheetId="8" hidden="1">#REF!</definedName>
    <definedName name="BExQC94JL9F5GW4S8DQCAF4WB2DA" localSheetId="9" hidden="1">#REF!</definedName>
    <definedName name="BExQC94JL9F5GW4S8DQCAF4WB2DA" localSheetId="10" hidden="1">#REF!</definedName>
    <definedName name="BExQC94JL9F5GW4S8DQCAF4WB2DA" localSheetId="11" hidden="1">#REF!</definedName>
    <definedName name="BExQC94JL9F5GW4S8DQCAF4WB2DA" localSheetId="12" hidden="1">#REF!</definedName>
    <definedName name="BExQC94JL9F5GW4S8DQCAF4WB2DA" localSheetId="13" hidden="1">#REF!</definedName>
    <definedName name="BExQC94JL9F5GW4S8DQCAF4WB2DA" localSheetId="17" hidden="1">#REF!</definedName>
    <definedName name="BExQC94JL9F5GW4S8DQCAF4WB2DA" localSheetId="16" hidden="1">#REF!</definedName>
    <definedName name="BExQC94JL9F5GW4S8DQCAF4WB2DA" hidden="1">#REF!</definedName>
    <definedName name="BExQCKTD8AT0824LGWREXM1B5D1X" localSheetId="19" hidden="1">#REF!</definedName>
    <definedName name="BExQCKTD8AT0824LGWREXM1B5D1X" localSheetId="27" hidden="1">#REF!</definedName>
    <definedName name="BExQCKTD8AT0824LGWREXM1B5D1X" localSheetId="18" hidden="1">#REF!</definedName>
    <definedName name="BExQCKTD8AT0824LGWREXM1B5D1X" localSheetId="30" hidden="1">#REF!</definedName>
    <definedName name="BExQCKTD8AT0824LGWREXM1B5D1X" localSheetId="4" hidden="1">#REF!</definedName>
    <definedName name="BExQCKTD8AT0824LGWREXM1B5D1X" localSheetId="14" hidden="1">#REF!</definedName>
    <definedName name="BExQCKTD8AT0824LGWREXM1B5D1X" localSheetId="6" hidden="1">#REF!</definedName>
    <definedName name="BExQCKTD8AT0824LGWREXM1B5D1X" localSheetId="7" hidden="1">#REF!</definedName>
    <definedName name="BExQCKTD8AT0824LGWREXM1B5D1X" localSheetId="8" hidden="1">#REF!</definedName>
    <definedName name="BExQCKTD8AT0824LGWREXM1B5D1X" localSheetId="9" hidden="1">#REF!</definedName>
    <definedName name="BExQCKTD8AT0824LGWREXM1B5D1X" localSheetId="10" hidden="1">#REF!</definedName>
    <definedName name="BExQCKTD8AT0824LGWREXM1B5D1X" localSheetId="11" hidden="1">#REF!</definedName>
    <definedName name="BExQCKTD8AT0824LGWREXM1B5D1X" localSheetId="12" hidden="1">#REF!</definedName>
    <definedName name="BExQCKTD8AT0824LGWREXM1B5D1X" localSheetId="13" hidden="1">#REF!</definedName>
    <definedName name="BExQCKTD8AT0824LGWREXM1B5D1X" localSheetId="17" hidden="1">#REF!</definedName>
    <definedName name="BExQCKTD8AT0824LGWREXM1B5D1X" localSheetId="16" hidden="1">#REF!</definedName>
    <definedName name="BExQCKTD8AT0824LGWREXM1B5D1X" hidden="1">#REF!</definedName>
    <definedName name="BExQCQ7KF4HVXSD72FF3DJGNNO3M" localSheetId="19" hidden="1">#REF!</definedName>
    <definedName name="BExQCQ7KF4HVXSD72FF3DJGNNO3M" localSheetId="27" hidden="1">#REF!</definedName>
    <definedName name="BExQCQ7KF4HVXSD72FF3DJGNNO3M" localSheetId="18" hidden="1">#REF!</definedName>
    <definedName name="BExQCQ7KF4HVXSD72FF3DJGNNO3M" localSheetId="30" hidden="1">#REF!</definedName>
    <definedName name="BExQCQ7KF4HVXSD72FF3DJGNNO3M" localSheetId="4" hidden="1">#REF!</definedName>
    <definedName name="BExQCQ7KF4HVXSD72FF3DJGNNO3M" localSheetId="14" hidden="1">#REF!</definedName>
    <definedName name="BExQCQ7KF4HVXSD72FF3DJGNNO3M" localSheetId="6" hidden="1">#REF!</definedName>
    <definedName name="BExQCQ7KF4HVXSD72FF3DJGNNO3M" localSheetId="7" hidden="1">#REF!</definedName>
    <definedName name="BExQCQ7KF4HVXSD72FF3DJGNNO3M" localSheetId="8" hidden="1">#REF!</definedName>
    <definedName name="BExQCQ7KF4HVXSD72FF3DJGNNO3M" localSheetId="9" hidden="1">#REF!</definedName>
    <definedName name="BExQCQ7KF4HVXSD72FF3DJGNNO3M" localSheetId="10" hidden="1">#REF!</definedName>
    <definedName name="BExQCQ7KF4HVXSD72FF3DJGNNO3M" localSheetId="11" hidden="1">#REF!</definedName>
    <definedName name="BExQCQ7KF4HVXSD72FF3DJGNNO3M" localSheetId="12" hidden="1">#REF!</definedName>
    <definedName name="BExQCQ7KF4HVXSD72FF3DJGNNO3M" localSheetId="13" hidden="1">#REF!</definedName>
    <definedName name="BExQCQ7KF4HVXSD72FF3DJGNNO3M" localSheetId="17" hidden="1">#REF!</definedName>
    <definedName name="BExQCQ7KF4HVXSD72FF3DJGNNO3M" localSheetId="16" hidden="1">#REF!</definedName>
    <definedName name="BExQCQ7KF4HVXSD72FF3DJGNNO3M" hidden="1">#REF!</definedName>
    <definedName name="BExQCRPJXI0WNJUFFAC39C0PFUFK" localSheetId="19" hidden="1">#REF!</definedName>
    <definedName name="BExQCRPJXI0WNJUFFAC39C0PFUFK" localSheetId="27" hidden="1">#REF!</definedName>
    <definedName name="BExQCRPJXI0WNJUFFAC39C0PFUFK" localSheetId="18" hidden="1">#REF!</definedName>
    <definedName name="BExQCRPJXI0WNJUFFAC39C0PFUFK" localSheetId="30" hidden="1">#REF!</definedName>
    <definedName name="BExQCRPJXI0WNJUFFAC39C0PFUFK" localSheetId="4" hidden="1">#REF!</definedName>
    <definedName name="BExQCRPJXI0WNJUFFAC39C0PFUFK" localSheetId="14" hidden="1">#REF!</definedName>
    <definedName name="BExQCRPJXI0WNJUFFAC39C0PFUFK" localSheetId="6" hidden="1">#REF!</definedName>
    <definedName name="BExQCRPJXI0WNJUFFAC39C0PFUFK" localSheetId="7" hidden="1">#REF!</definedName>
    <definedName name="BExQCRPJXI0WNJUFFAC39C0PFUFK" localSheetId="8" hidden="1">#REF!</definedName>
    <definedName name="BExQCRPJXI0WNJUFFAC39C0PFUFK" localSheetId="9" hidden="1">#REF!</definedName>
    <definedName name="BExQCRPJXI0WNJUFFAC39C0PFUFK" localSheetId="10" hidden="1">#REF!</definedName>
    <definedName name="BExQCRPJXI0WNJUFFAC39C0PFUFK" localSheetId="11" hidden="1">#REF!</definedName>
    <definedName name="BExQCRPJXI0WNJUFFAC39C0PFUFK" localSheetId="12" hidden="1">#REF!</definedName>
    <definedName name="BExQCRPJXI0WNJUFFAC39C0PFUFK" localSheetId="13" hidden="1">#REF!</definedName>
    <definedName name="BExQCRPJXI0WNJUFFAC39C0PFUFK" localSheetId="17" hidden="1">#REF!</definedName>
    <definedName name="BExQCRPJXI0WNJUFFAC39C0PFUFK" localSheetId="16" hidden="1">#REF!</definedName>
    <definedName name="BExQCRPJXI0WNJUFFAC39C0PFUFK" hidden="1">#REF!</definedName>
    <definedName name="BExQD571YWOXKR2SX85K5MKQ0AO2" localSheetId="19" hidden="1">#REF!</definedName>
    <definedName name="BExQD571YWOXKR2SX85K5MKQ0AO2" localSheetId="27" hidden="1">#REF!</definedName>
    <definedName name="BExQD571YWOXKR2SX85K5MKQ0AO2" localSheetId="18" hidden="1">#REF!</definedName>
    <definedName name="BExQD571YWOXKR2SX85K5MKQ0AO2" localSheetId="30" hidden="1">#REF!</definedName>
    <definedName name="BExQD571YWOXKR2SX85K5MKQ0AO2" localSheetId="4" hidden="1">#REF!</definedName>
    <definedName name="BExQD571YWOXKR2SX85K5MKQ0AO2" localSheetId="14" hidden="1">#REF!</definedName>
    <definedName name="BExQD571YWOXKR2SX85K5MKQ0AO2" localSheetId="6" hidden="1">#REF!</definedName>
    <definedName name="BExQD571YWOXKR2SX85K5MKQ0AO2" localSheetId="7" hidden="1">#REF!</definedName>
    <definedName name="BExQD571YWOXKR2SX85K5MKQ0AO2" localSheetId="8" hidden="1">#REF!</definedName>
    <definedName name="BExQD571YWOXKR2SX85K5MKQ0AO2" localSheetId="9" hidden="1">#REF!</definedName>
    <definedName name="BExQD571YWOXKR2SX85K5MKQ0AO2" localSheetId="10" hidden="1">#REF!</definedName>
    <definedName name="BExQD571YWOXKR2SX85K5MKQ0AO2" localSheetId="11" hidden="1">#REF!</definedName>
    <definedName name="BExQD571YWOXKR2SX85K5MKQ0AO2" localSheetId="12" hidden="1">#REF!</definedName>
    <definedName name="BExQD571YWOXKR2SX85K5MKQ0AO2" localSheetId="13" hidden="1">#REF!</definedName>
    <definedName name="BExQD571YWOXKR2SX85K5MKQ0AO2" localSheetId="17" hidden="1">#REF!</definedName>
    <definedName name="BExQD571YWOXKR2SX85K5MKQ0AO2" localSheetId="16" hidden="1">#REF!</definedName>
    <definedName name="BExQD571YWOXKR2SX85K5MKQ0AO2" hidden="1">#REF!</definedName>
    <definedName name="BExQDB6VCHN8PNX8EA6JNIEQ2JC2" localSheetId="19" hidden="1">#REF!</definedName>
    <definedName name="BExQDB6VCHN8PNX8EA6JNIEQ2JC2" localSheetId="27" hidden="1">#REF!</definedName>
    <definedName name="BExQDB6VCHN8PNX8EA6JNIEQ2JC2" localSheetId="18" hidden="1">#REF!</definedName>
    <definedName name="BExQDB6VCHN8PNX8EA6JNIEQ2JC2" localSheetId="30" hidden="1">#REF!</definedName>
    <definedName name="BExQDB6VCHN8PNX8EA6JNIEQ2JC2" localSheetId="4" hidden="1">#REF!</definedName>
    <definedName name="BExQDB6VCHN8PNX8EA6JNIEQ2JC2" localSheetId="14" hidden="1">#REF!</definedName>
    <definedName name="BExQDB6VCHN8PNX8EA6JNIEQ2JC2" localSheetId="6" hidden="1">#REF!</definedName>
    <definedName name="BExQDB6VCHN8PNX8EA6JNIEQ2JC2" localSheetId="7" hidden="1">#REF!</definedName>
    <definedName name="BExQDB6VCHN8PNX8EA6JNIEQ2JC2" localSheetId="8" hidden="1">#REF!</definedName>
    <definedName name="BExQDB6VCHN8PNX8EA6JNIEQ2JC2" localSheetId="9" hidden="1">#REF!</definedName>
    <definedName name="BExQDB6VCHN8PNX8EA6JNIEQ2JC2" localSheetId="10" hidden="1">#REF!</definedName>
    <definedName name="BExQDB6VCHN8PNX8EA6JNIEQ2JC2" localSheetId="11" hidden="1">#REF!</definedName>
    <definedName name="BExQDB6VCHN8PNX8EA6JNIEQ2JC2" localSheetId="12" hidden="1">#REF!</definedName>
    <definedName name="BExQDB6VCHN8PNX8EA6JNIEQ2JC2" localSheetId="13" hidden="1">#REF!</definedName>
    <definedName name="BExQDB6VCHN8PNX8EA6JNIEQ2JC2" localSheetId="17" hidden="1">#REF!</definedName>
    <definedName name="BExQDB6VCHN8PNX8EA6JNIEQ2JC2" localSheetId="16" hidden="1">#REF!</definedName>
    <definedName name="BExQDB6VCHN8PNX8EA6JNIEQ2JC2" hidden="1">#REF!</definedName>
    <definedName name="BExQDE1B6U2Q9B73KBENABP71YM1" localSheetId="19" hidden="1">#REF!</definedName>
    <definedName name="BExQDE1B6U2Q9B73KBENABP71YM1" localSheetId="27" hidden="1">#REF!</definedName>
    <definedName name="BExQDE1B6U2Q9B73KBENABP71YM1" localSheetId="18" hidden="1">#REF!</definedName>
    <definedName name="BExQDE1B6U2Q9B73KBENABP71YM1" localSheetId="30" hidden="1">#REF!</definedName>
    <definedName name="BExQDE1B6U2Q9B73KBENABP71YM1" localSheetId="4" hidden="1">#REF!</definedName>
    <definedName name="BExQDE1B6U2Q9B73KBENABP71YM1" localSheetId="14" hidden="1">#REF!</definedName>
    <definedName name="BExQDE1B6U2Q9B73KBENABP71YM1" localSheetId="6" hidden="1">#REF!</definedName>
    <definedName name="BExQDE1B6U2Q9B73KBENABP71YM1" localSheetId="7" hidden="1">#REF!</definedName>
    <definedName name="BExQDE1B6U2Q9B73KBENABP71YM1" localSheetId="8" hidden="1">#REF!</definedName>
    <definedName name="BExQDE1B6U2Q9B73KBENABP71YM1" localSheetId="9" hidden="1">#REF!</definedName>
    <definedName name="BExQDE1B6U2Q9B73KBENABP71YM1" localSheetId="10" hidden="1">#REF!</definedName>
    <definedName name="BExQDE1B6U2Q9B73KBENABP71YM1" localSheetId="11" hidden="1">#REF!</definedName>
    <definedName name="BExQDE1B6U2Q9B73KBENABP71YM1" localSheetId="12" hidden="1">#REF!</definedName>
    <definedName name="BExQDE1B6U2Q9B73KBENABP71YM1" localSheetId="13" hidden="1">#REF!</definedName>
    <definedName name="BExQDE1B6U2Q9B73KBENABP71YM1" localSheetId="17" hidden="1">#REF!</definedName>
    <definedName name="BExQDE1B6U2Q9B73KBENABP71YM1" localSheetId="16" hidden="1">#REF!</definedName>
    <definedName name="BExQDE1B6U2Q9B73KBENABP71YM1" hidden="1">#REF!</definedName>
    <definedName name="BExQDGQCN7ZW41QDUHOBJUGQAX40" localSheetId="19" hidden="1">#REF!</definedName>
    <definedName name="BExQDGQCN7ZW41QDUHOBJUGQAX40" localSheetId="27" hidden="1">#REF!</definedName>
    <definedName name="BExQDGQCN7ZW41QDUHOBJUGQAX40" localSheetId="18" hidden="1">#REF!</definedName>
    <definedName name="BExQDGQCN7ZW41QDUHOBJUGQAX40" localSheetId="30" hidden="1">#REF!</definedName>
    <definedName name="BExQDGQCN7ZW41QDUHOBJUGQAX40" localSheetId="4" hidden="1">#REF!</definedName>
    <definedName name="BExQDGQCN7ZW41QDUHOBJUGQAX40" localSheetId="14" hidden="1">#REF!</definedName>
    <definedName name="BExQDGQCN7ZW41QDUHOBJUGQAX40" localSheetId="6" hidden="1">#REF!</definedName>
    <definedName name="BExQDGQCN7ZW41QDUHOBJUGQAX40" localSheetId="7" hidden="1">#REF!</definedName>
    <definedName name="BExQDGQCN7ZW41QDUHOBJUGQAX40" localSheetId="8" hidden="1">#REF!</definedName>
    <definedName name="BExQDGQCN7ZW41QDUHOBJUGQAX40" localSheetId="9" hidden="1">#REF!</definedName>
    <definedName name="BExQDGQCN7ZW41QDUHOBJUGQAX40" localSheetId="10" hidden="1">#REF!</definedName>
    <definedName name="BExQDGQCN7ZW41QDUHOBJUGQAX40" localSheetId="11" hidden="1">#REF!</definedName>
    <definedName name="BExQDGQCN7ZW41QDUHOBJUGQAX40" localSheetId="12" hidden="1">#REF!</definedName>
    <definedName name="BExQDGQCN7ZW41QDUHOBJUGQAX40" localSheetId="13" hidden="1">#REF!</definedName>
    <definedName name="BExQDGQCN7ZW41QDUHOBJUGQAX40" localSheetId="17" hidden="1">#REF!</definedName>
    <definedName name="BExQDGQCN7ZW41QDUHOBJUGQAX40" localSheetId="16" hidden="1">#REF!</definedName>
    <definedName name="BExQDGQCN7ZW41QDUHOBJUGQAX40" hidden="1">#REF!</definedName>
    <definedName name="BExQED8ZZUEH0WRNOHXI7V9TVC8K" localSheetId="19" hidden="1">#REF!</definedName>
    <definedName name="BExQED8ZZUEH0WRNOHXI7V9TVC8K" localSheetId="27" hidden="1">#REF!</definedName>
    <definedName name="BExQED8ZZUEH0WRNOHXI7V9TVC8K" localSheetId="18" hidden="1">#REF!</definedName>
    <definedName name="BExQED8ZZUEH0WRNOHXI7V9TVC8K" localSheetId="30" hidden="1">#REF!</definedName>
    <definedName name="BExQED8ZZUEH0WRNOHXI7V9TVC8K" localSheetId="4" hidden="1">#REF!</definedName>
    <definedName name="BExQED8ZZUEH0WRNOHXI7V9TVC8K" localSheetId="14" hidden="1">#REF!</definedName>
    <definedName name="BExQED8ZZUEH0WRNOHXI7V9TVC8K" localSheetId="6" hidden="1">#REF!</definedName>
    <definedName name="BExQED8ZZUEH0WRNOHXI7V9TVC8K" localSheetId="7" hidden="1">#REF!</definedName>
    <definedName name="BExQED8ZZUEH0WRNOHXI7V9TVC8K" localSheetId="8" hidden="1">#REF!</definedName>
    <definedName name="BExQED8ZZUEH0WRNOHXI7V9TVC8K" localSheetId="9" hidden="1">#REF!</definedName>
    <definedName name="BExQED8ZZUEH0WRNOHXI7V9TVC8K" localSheetId="10" hidden="1">#REF!</definedName>
    <definedName name="BExQED8ZZUEH0WRNOHXI7V9TVC8K" localSheetId="11" hidden="1">#REF!</definedName>
    <definedName name="BExQED8ZZUEH0WRNOHXI7V9TVC8K" localSheetId="12" hidden="1">#REF!</definedName>
    <definedName name="BExQED8ZZUEH0WRNOHXI7V9TVC8K" localSheetId="13" hidden="1">#REF!</definedName>
    <definedName name="BExQED8ZZUEH0WRNOHXI7V9TVC8K" localSheetId="17" hidden="1">#REF!</definedName>
    <definedName name="BExQED8ZZUEH0WRNOHXI7V9TVC8K" localSheetId="16" hidden="1">#REF!</definedName>
    <definedName name="BExQED8ZZUEH0WRNOHXI7V9TVC8K" hidden="1">#REF!</definedName>
    <definedName name="BExQEF1PIJIB9J24OB0M4X1WLBB0" localSheetId="19" hidden="1">#REF!</definedName>
    <definedName name="BExQEF1PIJIB9J24OB0M4X1WLBB0" localSheetId="27" hidden="1">#REF!</definedName>
    <definedName name="BExQEF1PIJIB9J24OB0M4X1WLBB0" localSheetId="18" hidden="1">#REF!</definedName>
    <definedName name="BExQEF1PIJIB9J24OB0M4X1WLBB0" localSheetId="30" hidden="1">#REF!</definedName>
    <definedName name="BExQEF1PIJIB9J24OB0M4X1WLBB0" localSheetId="4" hidden="1">#REF!</definedName>
    <definedName name="BExQEF1PIJIB9J24OB0M4X1WLBB0" localSheetId="14" hidden="1">#REF!</definedName>
    <definedName name="BExQEF1PIJIB9J24OB0M4X1WLBB0" localSheetId="6" hidden="1">#REF!</definedName>
    <definedName name="BExQEF1PIJIB9J24OB0M4X1WLBB0" localSheetId="7" hidden="1">#REF!</definedName>
    <definedName name="BExQEF1PIJIB9J24OB0M4X1WLBB0" localSheetId="8" hidden="1">#REF!</definedName>
    <definedName name="BExQEF1PIJIB9J24OB0M4X1WLBB0" localSheetId="9" hidden="1">#REF!</definedName>
    <definedName name="BExQEF1PIJIB9J24OB0M4X1WLBB0" localSheetId="10" hidden="1">#REF!</definedName>
    <definedName name="BExQEF1PIJIB9J24OB0M4X1WLBB0" localSheetId="11" hidden="1">#REF!</definedName>
    <definedName name="BExQEF1PIJIB9J24OB0M4X1WLBB0" localSheetId="12" hidden="1">#REF!</definedName>
    <definedName name="BExQEF1PIJIB9J24OB0M4X1WLBB0" localSheetId="13" hidden="1">#REF!</definedName>
    <definedName name="BExQEF1PIJIB9J24OB0M4X1WLBB0" localSheetId="17" hidden="1">#REF!</definedName>
    <definedName name="BExQEF1PIJIB9J24OB0M4X1WLBB0" localSheetId="16" hidden="1">#REF!</definedName>
    <definedName name="BExQEF1PIJIB9J24OB0M4X1WLBB0" hidden="1">#REF!</definedName>
    <definedName name="BExQEMUA4HEFM4OVO8M8MA8PIAW1" localSheetId="19" hidden="1">#REF!</definedName>
    <definedName name="BExQEMUA4HEFM4OVO8M8MA8PIAW1" localSheetId="27" hidden="1">#REF!</definedName>
    <definedName name="BExQEMUA4HEFM4OVO8M8MA8PIAW1" localSheetId="18" hidden="1">#REF!</definedName>
    <definedName name="BExQEMUA4HEFM4OVO8M8MA8PIAW1" localSheetId="30" hidden="1">#REF!</definedName>
    <definedName name="BExQEMUA4HEFM4OVO8M8MA8PIAW1" localSheetId="4" hidden="1">#REF!</definedName>
    <definedName name="BExQEMUA4HEFM4OVO8M8MA8PIAW1" localSheetId="14" hidden="1">#REF!</definedName>
    <definedName name="BExQEMUA4HEFM4OVO8M8MA8PIAW1" localSheetId="6" hidden="1">#REF!</definedName>
    <definedName name="BExQEMUA4HEFM4OVO8M8MA8PIAW1" localSheetId="7" hidden="1">#REF!</definedName>
    <definedName name="BExQEMUA4HEFM4OVO8M8MA8PIAW1" localSheetId="8" hidden="1">#REF!</definedName>
    <definedName name="BExQEMUA4HEFM4OVO8M8MA8PIAW1" localSheetId="9" hidden="1">#REF!</definedName>
    <definedName name="BExQEMUA4HEFM4OVO8M8MA8PIAW1" localSheetId="10" hidden="1">#REF!</definedName>
    <definedName name="BExQEMUA4HEFM4OVO8M8MA8PIAW1" localSheetId="11" hidden="1">#REF!</definedName>
    <definedName name="BExQEMUA4HEFM4OVO8M8MA8PIAW1" localSheetId="12" hidden="1">#REF!</definedName>
    <definedName name="BExQEMUA4HEFM4OVO8M8MA8PIAW1" localSheetId="13" hidden="1">#REF!</definedName>
    <definedName name="BExQEMUA4HEFM4OVO8M8MA8PIAW1" localSheetId="17" hidden="1">#REF!</definedName>
    <definedName name="BExQEMUA4HEFM4OVO8M8MA8PIAW1" localSheetId="16" hidden="1">#REF!</definedName>
    <definedName name="BExQEMUA4HEFM4OVO8M8MA8PIAW1" hidden="1">#REF!</definedName>
    <definedName name="BExQEP38QPDKB85WG2WOL17IMB5S" localSheetId="19" hidden="1">#REF!</definedName>
    <definedName name="BExQEP38QPDKB85WG2WOL17IMB5S" localSheetId="27" hidden="1">#REF!</definedName>
    <definedName name="BExQEP38QPDKB85WG2WOL17IMB5S" localSheetId="18" hidden="1">#REF!</definedName>
    <definedName name="BExQEP38QPDKB85WG2WOL17IMB5S" localSheetId="30" hidden="1">#REF!</definedName>
    <definedName name="BExQEP38QPDKB85WG2WOL17IMB5S" localSheetId="4" hidden="1">#REF!</definedName>
    <definedName name="BExQEP38QPDKB85WG2WOL17IMB5S" localSheetId="14" hidden="1">#REF!</definedName>
    <definedName name="BExQEP38QPDKB85WG2WOL17IMB5S" localSheetId="6" hidden="1">#REF!</definedName>
    <definedName name="BExQEP38QPDKB85WG2WOL17IMB5S" localSheetId="7" hidden="1">#REF!</definedName>
    <definedName name="BExQEP38QPDKB85WG2WOL17IMB5S" localSheetId="8" hidden="1">#REF!</definedName>
    <definedName name="BExQEP38QPDKB85WG2WOL17IMB5S" localSheetId="9" hidden="1">#REF!</definedName>
    <definedName name="BExQEP38QPDKB85WG2WOL17IMB5S" localSheetId="10" hidden="1">#REF!</definedName>
    <definedName name="BExQEP38QPDKB85WG2WOL17IMB5S" localSheetId="11" hidden="1">#REF!</definedName>
    <definedName name="BExQEP38QPDKB85WG2WOL17IMB5S" localSheetId="12" hidden="1">#REF!</definedName>
    <definedName name="BExQEP38QPDKB85WG2WOL17IMB5S" localSheetId="13" hidden="1">#REF!</definedName>
    <definedName name="BExQEP38QPDKB85WG2WOL17IMB5S" localSheetId="17" hidden="1">#REF!</definedName>
    <definedName name="BExQEP38QPDKB85WG2WOL17IMB5S" localSheetId="16" hidden="1">#REF!</definedName>
    <definedName name="BExQEP38QPDKB85WG2WOL17IMB5S" hidden="1">#REF!</definedName>
    <definedName name="BExQEQ4XZQFIKUXNU9H7WE7AMZ1U" localSheetId="19" hidden="1">#REF!</definedName>
    <definedName name="BExQEQ4XZQFIKUXNU9H7WE7AMZ1U" localSheetId="27" hidden="1">#REF!</definedName>
    <definedName name="BExQEQ4XZQFIKUXNU9H7WE7AMZ1U" localSheetId="18" hidden="1">#REF!</definedName>
    <definedName name="BExQEQ4XZQFIKUXNU9H7WE7AMZ1U" localSheetId="30" hidden="1">#REF!</definedName>
    <definedName name="BExQEQ4XZQFIKUXNU9H7WE7AMZ1U" localSheetId="4" hidden="1">#REF!</definedName>
    <definedName name="BExQEQ4XZQFIKUXNU9H7WE7AMZ1U" localSheetId="14" hidden="1">#REF!</definedName>
    <definedName name="BExQEQ4XZQFIKUXNU9H7WE7AMZ1U" localSheetId="6" hidden="1">#REF!</definedName>
    <definedName name="BExQEQ4XZQFIKUXNU9H7WE7AMZ1U" localSheetId="7" hidden="1">#REF!</definedName>
    <definedName name="BExQEQ4XZQFIKUXNU9H7WE7AMZ1U" localSheetId="8" hidden="1">#REF!</definedName>
    <definedName name="BExQEQ4XZQFIKUXNU9H7WE7AMZ1U" localSheetId="9" hidden="1">#REF!</definedName>
    <definedName name="BExQEQ4XZQFIKUXNU9H7WE7AMZ1U" localSheetId="10" hidden="1">#REF!</definedName>
    <definedName name="BExQEQ4XZQFIKUXNU9H7WE7AMZ1U" localSheetId="11" hidden="1">#REF!</definedName>
    <definedName name="BExQEQ4XZQFIKUXNU9H7WE7AMZ1U" localSheetId="12" hidden="1">#REF!</definedName>
    <definedName name="BExQEQ4XZQFIKUXNU9H7WE7AMZ1U" localSheetId="13" hidden="1">#REF!</definedName>
    <definedName name="BExQEQ4XZQFIKUXNU9H7WE7AMZ1U" localSheetId="17" hidden="1">#REF!</definedName>
    <definedName name="BExQEQ4XZQFIKUXNU9H7WE7AMZ1U" localSheetId="16" hidden="1">#REF!</definedName>
    <definedName name="BExQEQ4XZQFIKUXNU9H7WE7AMZ1U" hidden="1">#REF!</definedName>
    <definedName name="BExQF1OEB07CRAP6ALNNMJNJ3P2D" localSheetId="19" hidden="1">#REF!</definedName>
    <definedName name="BExQF1OEB07CRAP6ALNNMJNJ3P2D" localSheetId="27" hidden="1">#REF!</definedName>
    <definedName name="BExQF1OEB07CRAP6ALNNMJNJ3P2D" localSheetId="18" hidden="1">#REF!</definedName>
    <definedName name="BExQF1OEB07CRAP6ALNNMJNJ3P2D" localSheetId="30" hidden="1">#REF!</definedName>
    <definedName name="BExQF1OEB07CRAP6ALNNMJNJ3P2D" localSheetId="4" hidden="1">#REF!</definedName>
    <definedName name="BExQF1OEB07CRAP6ALNNMJNJ3P2D" localSheetId="14" hidden="1">#REF!</definedName>
    <definedName name="BExQF1OEB07CRAP6ALNNMJNJ3P2D" localSheetId="6" hidden="1">#REF!</definedName>
    <definedName name="BExQF1OEB07CRAP6ALNNMJNJ3P2D" localSheetId="7" hidden="1">#REF!</definedName>
    <definedName name="BExQF1OEB07CRAP6ALNNMJNJ3P2D" localSheetId="8" hidden="1">#REF!</definedName>
    <definedName name="BExQF1OEB07CRAP6ALNNMJNJ3P2D" localSheetId="9" hidden="1">#REF!</definedName>
    <definedName name="BExQF1OEB07CRAP6ALNNMJNJ3P2D" localSheetId="10" hidden="1">#REF!</definedName>
    <definedName name="BExQF1OEB07CRAP6ALNNMJNJ3P2D" localSheetId="11" hidden="1">#REF!</definedName>
    <definedName name="BExQF1OEB07CRAP6ALNNMJNJ3P2D" localSheetId="12" hidden="1">#REF!</definedName>
    <definedName name="BExQF1OEB07CRAP6ALNNMJNJ3P2D" localSheetId="13" hidden="1">#REF!</definedName>
    <definedName name="BExQF1OEB07CRAP6ALNNMJNJ3P2D" localSheetId="17" hidden="1">#REF!</definedName>
    <definedName name="BExQF1OEB07CRAP6ALNNMJNJ3P2D" localSheetId="16" hidden="1">#REF!</definedName>
    <definedName name="BExQF1OEB07CRAP6ALNNMJNJ3P2D" hidden="1">#REF!</definedName>
    <definedName name="BExQF8KKL224NYD20XYLLM2RE7EW" localSheetId="19" hidden="1">#REF!</definedName>
    <definedName name="BExQF8KKL224NYD20XYLLM2RE7EW" localSheetId="27" hidden="1">#REF!</definedName>
    <definedName name="BExQF8KKL224NYD20XYLLM2RE7EW" localSheetId="18" hidden="1">#REF!</definedName>
    <definedName name="BExQF8KKL224NYD20XYLLM2RE7EW" localSheetId="30" hidden="1">#REF!</definedName>
    <definedName name="BExQF8KKL224NYD20XYLLM2RE7EW" localSheetId="4" hidden="1">#REF!</definedName>
    <definedName name="BExQF8KKL224NYD20XYLLM2RE7EW" localSheetId="14" hidden="1">#REF!</definedName>
    <definedName name="BExQF8KKL224NYD20XYLLM2RE7EW" localSheetId="6" hidden="1">#REF!</definedName>
    <definedName name="BExQF8KKL224NYD20XYLLM2RE7EW" localSheetId="7" hidden="1">#REF!</definedName>
    <definedName name="BExQF8KKL224NYD20XYLLM2RE7EW" localSheetId="8" hidden="1">#REF!</definedName>
    <definedName name="BExQF8KKL224NYD20XYLLM2RE7EW" localSheetId="9" hidden="1">#REF!</definedName>
    <definedName name="BExQF8KKL224NYD20XYLLM2RE7EW" localSheetId="10" hidden="1">#REF!</definedName>
    <definedName name="BExQF8KKL224NYD20XYLLM2RE7EW" localSheetId="11" hidden="1">#REF!</definedName>
    <definedName name="BExQF8KKL224NYD20XYLLM2RE7EW" localSheetId="12" hidden="1">#REF!</definedName>
    <definedName name="BExQF8KKL224NYD20XYLLM2RE7EW" localSheetId="13" hidden="1">#REF!</definedName>
    <definedName name="BExQF8KKL224NYD20XYLLM2RE7EW" localSheetId="17" hidden="1">#REF!</definedName>
    <definedName name="BExQF8KKL224NYD20XYLLM2RE7EW" localSheetId="16" hidden="1">#REF!</definedName>
    <definedName name="BExQF8KKL224NYD20XYLLM2RE7EW" hidden="1">#REF!</definedName>
    <definedName name="BExQF9X2AQPFJZTCHTU5PTTR0JAH" localSheetId="19" hidden="1">#REF!</definedName>
    <definedName name="BExQF9X2AQPFJZTCHTU5PTTR0JAH" localSheetId="27" hidden="1">#REF!</definedName>
    <definedName name="BExQF9X2AQPFJZTCHTU5PTTR0JAH" localSheetId="18" hidden="1">#REF!</definedName>
    <definedName name="BExQF9X2AQPFJZTCHTU5PTTR0JAH" localSheetId="30" hidden="1">#REF!</definedName>
    <definedName name="BExQF9X2AQPFJZTCHTU5PTTR0JAH" localSheetId="4" hidden="1">#REF!</definedName>
    <definedName name="BExQF9X2AQPFJZTCHTU5PTTR0JAH" localSheetId="14" hidden="1">#REF!</definedName>
    <definedName name="BExQF9X2AQPFJZTCHTU5PTTR0JAH" localSheetId="6" hidden="1">#REF!</definedName>
    <definedName name="BExQF9X2AQPFJZTCHTU5PTTR0JAH" localSheetId="7" hidden="1">#REF!</definedName>
    <definedName name="BExQF9X2AQPFJZTCHTU5PTTR0JAH" localSheetId="8" hidden="1">#REF!</definedName>
    <definedName name="BExQF9X2AQPFJZTCHTU5PTTR0JAH" localSheetId="9" hidden="1">#REF!</definedName>
    <definedName name="BExQF9X2AQPFJZTCHTU5PTTR0JAH" localSheetId="10" hidden="1">#REF!</definedName>
    <definedName name="BExQF9X2AQPFJZTCHTU5PTTR0JAH" localSheetId="11" hidden="1">#REF!</definedName>
    <definedName name="BExQF9X2AQPFJZTCHTU5PTTR0JAH" localSheetId="12" hidden="1">#REF!</definedName>
    <definedName name="BExQF9X2AQPFJZTCHTU5PTTR0JAH" localSheetId="13" hidden="1">#REF!</definedName>
    <definedName name="BExQF9X2AQPFJZTCHTU5PTTR0JAH" localSheetId="17" hidden="1">#REF!</definedName>
    <definedName name="BExQF9X2AQPFJZTCHTU5PTTR0JAH" localSheetId="16" hidden="1">#REF!</definedName>
    <definedName name="BExQF9X2AQPFJZTCHTU5PTTR0JAH" hidden="1">#REF!</definedName>
    <definedName name="BExQFAINO9ODQZX6NSM8EBTRD04E" localSheetId="19" hidden="1">#REF!</definedName>
    <definedName name="BExQFAINO9ODQZX6NSM8EBTRD04E" localSheetId="27" hidden="1">#REF!</definedName>
    <definedName name="BExQFAINO9ODQZX6NSM8EBTRD04E" localSheetId="18" hidden="1">#REF!</definedName>
    <definedName name="BExQFAINO9ODQZX6NSM8EBTRD04E" localSheetId="30" hidden="1">#REF!</definedName>
    <definedName name="BExQFAINO9ODQZX6NSM8EBTRD04E" localSheetId="4" hidden="1">#REF!</definedName>
    <definedName name="BExQFAINO9ODQZX6NSM8EBTRD04E" localSheetId="14" hidden="1">#REF!</definedName>
    <definedName name="BExQFAINO9ODQZX6NSM8EBTRD04E" localSheetId="6" hidden="1">#REF!</definedName>
    <definedName name="BExQFAINO9ODQZX6NSM8EBTRD04E" localSheetId="7" hidden="1">#REF!</definedName>
    <definedName name="BExQFAINO9ODQZX6NSM8EBTRD04E" localSheetId="8" hidden="1">#REF!</definedName>
    <definedName name="BExQFAINO9ODQZX6NSM8EBTRD04E" localSheetId="9" hidden="1">#REF!</definedName>
    <definedName name="BExQFAINO9ODQZX6NSM8EBTRD04E" localSheetId="10" hidden="1">#REF!</definedName>
    <definedName name="BExQFAINO9ODQZX6NSM8EBTRD04E" localSheetId="11" hidden="1">#REF!</definedName>
    <definedName name="BExQFAINO9ODQZX6NSM8EBTRD04E" localSheetId="12" hidden="1">#REF!</definedName>
    <definedName name="BExQFAINO9ODQZX6NSM8EBTRD04E" localSheetId="13" hidden="1">#REF!</definedName>
    <definedName name="BExQFAINO9ODQZX6NSM8EBTRD04E" localSheetId="17" hidden="1">#REF!</definedName>
    <definedName name="BExQFAINO9ODQZX6NSM8EBTRD04E" localSheetId="16" hidden="1">#REF!</definedName>
    <definedName name="BExQFAINO9ODQZX6NSM8EBTRD04E" hidden="1">#REF!</definedName>
    <definedName name="BExQFC0M9KKFMQKPLPEO2RQDB7MM" localSheetId="19" hidden="1">#REF!</definedName>
    <definedName name="BExQFC0M9KKFMQKPLPEO2RQDB7MM" localSheetId="27" hidden="1">#REF!</definedName>
    <definedName name="BExQFC0M9KKFMQKPLPEO2RQDB7MM" localSheetId="18" hidden="1">#REF!</definedName>
    <definedName name="BExQFC0M9KKFMQKPLPEO2RQDB7MM" localSheetId="30" hidden="1">#REF!</definedName>
    <definedName name="BExQFC0M9KKFMQKPLPEO2RQDB7MM" localSheetId="4" hidden="1">#REF!</definedName>
    <definedName name="BExQFC0M9KKFMQKPLPEO2RQDB7MM" localSheetId="14" hidden="1">#REF!</definedName>
    <definedName name="BExQFC0M9KKFMQKPLPEO2RQDB7MM" localSheetId="6" hidden="1">#REF!</definedName>
    <definedName name="BExQFC0M9KKFMQKPLPEO2RQDB7MM" localSheetId="7" hidden="1">#REF!</definedName>
    <definedName name="BExQFC0M9KKFMQKPLPEO2RQDB7MM" localSheetId="8" hidden="1">#REF!</definedName>
    <definedName name="BExQFC0M9KKFMQKPLPEO2RQDB7MM" localSheetId="9" hidden="1">#REF!</definedName>
    <definedName name="BExQFC0M9KKFMQKPLPEO2RQDB7MM" localSheetId="10" hidden="1">#REF!</definedName>
    <definedName name="BExQFC0M9KKFMQKPLPEO2RQDB7MM" localSheetId="11" hidden="1">#REF!</definedName>
    <definedName name="BExQFC0M9KKFMQKPLPEO2RQDB7MM" localSheetId="12" hidden="1">#REF!</definedName>
    <definedName name="BExQFC0M9KKFMQKPLPEO2RQDB7MM" localSheetId="13" hidden="1">#REF!</definedName>
    <definedName name="BExQFC0M9KKFMQKPLPEO2RQDB7MM" localSheetId="17" hidden="1">#REF!</definedName>
    <definedName name="BExQFC0M9KKFMQKPLPEO2RQDB7MM" localSheetId="16" hidden="1">#REF!</definedName>
    <definedName name="BExQFC0M9KKFMQKPLPEO2RQDB7MM" hidden="1">#REF!</definedName>
    <definedName name="BExQFEEV7627R8TYZCM28C6V6WHE" localSheetId="19" hidden="1">#REF!</definedName>
    <definedName name="BExQFEEV7627R8TYZCM28C6V6WHE" localSheetId="27" hidden="1">#REF!</definedName>
    <definedName name="BExQFEEV7627R8TYZCM28C6V6WHE" localSheetId="18" hidden="1">#REF!</definedName>
    <definedName name="BExQFEEV7627R8TYZCM28C6V6WHE" localSheetId="30" hidden="1">#REF!</definedName>
    <definedName name="BExQFEEV7627R8TYZCM28C6V6WHE" localSheetId="4" hidden="1">#REF!</definedName>
    <definedName name="BExQFEEV7627R8TYZCM28C6V6WHE" localSheetId="14" hidden="1">#REF!</definedName>
    <definedName name="BExQFEEV7627R8TYZCM28C6V6WHE" localSheetId="6" hidden="1">#REF!</definedName>
    <definedName name="BExQFEEV7627R8TYZCM28C6V6WHE" localSheetId="7" hidden="1">#REF!</definedName>
    <definedName name="BExQFEEV7627R8TYZCM28C6V6WHE" localSheetId="8" hidden="1">#REF!</definedName>
    <definedName name="BExQFEEV7627R8TYZCM28C6V6WHE" localSheetId="9" hidden="1">#REF!</definedName>
    <definedName name="BExQFEEV7627R8TYZCM28C6V6WHE" localSheetId="10" hidden="1">#REF!</definedName>
    <definedName name="BExQFEEV7627R8TYZCM28C6V6WHE" localSheetId="11" hidden="1">#REF!</definedName>
    <definedName name="BExQFEEV7627R8TYZCM28C6V6WHE" localSheetId="12" hidden="1">#REF!</definedName>
    <definedName name="BExQFEEV7627R8TYZCM28C6V6WHE" localSheetId="13" hidden="1">#REF!</definedName>
    <definedName name="BExQFEEV7627R8TYZCM28C6V6WHE" localSheetId="17" hidden="1">#REF!</definedName>
    <definedName name="BExQFEEV7627R8TYZCM28C6V6WHE" localSheetId="16" hidden="1">#REF!</definedName>
    <definedName name="BExQFEEV7627R8TYZCM28C6V6WHE" hidden="1">#REF!</definedName>
    <definedName name="BExQFEK8NUD04X2OBRA275ADPSDL" localSheetId="19" hidden="1">#REF!</definedName>
    <definedName name="BExQFEK8NUD04X2OBRA275ADPSDL" localSheetId="27" hidden="1">#REF!</definedName>
    <definedName name="BExQFEK8NUD04X2OBRA275ADPSDL" localSheetId="18" hidden="1">#REF!</definedName>
    <definedName name="BExQFEK8NUD04X2OBRA275ADPSDL" localSheetId="30" hidden="1">#REF!</definedName>
    <definedName name="BExQFEK8NUD04X2OBRA275ADPSDL" localSheetId="4" hidden="1">#REF!</definedName>
    <definedName name="BExQFEK8NUD04X2OBRA275ADPSDL" localSheetId="14" hidden="1">#REF!</definedName>
    <definedName name="BExQFEK8NUD04X2OBRA275ADPSDL" localSheetId="6" hidden="1">#REF!</definedName>
    <definedName name="BExQFEK8NUD04X2OBRA275ADPSDL" localSheetId="7" hidden="1">#REF!</definedName>
    <definedName name="BExQFEK8NUD04X2OBRA275ADPSDL" localSheetId="8" hidden="1">#REF!</definedName>
    <definedName name="BExQFEK8NUD04X2OBRA275ADPSDL" localSheetId="9" hidden="1">#REF!</definedName>
    <definedName name="BExQFEK8NUD04X2OBRA275ADPSDL" localSheetId="10" hidden="1">#REF!</definedName>
    <definedName name="BExQFEK8NUD04X2OBRA275ADPSDL" localSheetId="11" hidden="1">#REF!</definedName>
    <definedName name="BExQFEK8NUD04X2OBRA275ADPSDL" localSheetId="12" hidden="1">#REF!</definedName>
    <definedName name="BExQFEK8NUD04X2OBRA275ADPSDL" localSheetId="13" hidden="1">#REF!</definedName>
    <definedName name="BExQFEK8NUD04X2OBRA275ADPSDL" localSheetId="17" hidden="1">#REF!</definedName>
    <definedName name="BExQFEK8NUD04X2OBRA275ADPSDL" localSheetId="16" hidden="1">#REF!</definedName>
    <definedName name="BExQFEK8NUD04X2OBRA275ADPSDL" hidden="1">#REF!</definedName>
    <definedName name="BExQFGYIWDR4W0YF7XR6E4EWWJ02" localSheetId="19" hidden="1">#REF!</definedName>
    <definedName name="BExQFGYIWDR4W0YF7XR6E4EWWJ02" localSheetId="27" hidden="1">#REF!</definedName>
    <definedName name="BExQFGYIWDR4W0YF7XR6E4EWWJ02" localSheetId="18" hidden="1">#REF!</definedName>
    <definedName name="BExQFGYIWDR4W0YF7XR6E4EWWJ02" localSheetId="30" hidden="1">#REF!</definedName>
    <definedName name="BExQFGYIWDR4W0YF7XR6E4EWWJ02" localSheetId="4" hidden="1">#REF!</definedName>
    <definedName name="BExQFGYIWDR4W0YF7XR6E4EWWJ02" localSheetId="14" hidden="1">#REF!</definedName>
    <definedName name="BExQFGYIWDR4W0YF7XR6E4EWWJ02" localSheetId="6" hidden="1">#REF!</definedName>
    <definedName name="BExQFGYIWDR4W0YF7XR6E4EWWJ02" localSheetId="7" hidden="1">#REF!</definedName>
    <definedName name="BExQFGYIWDR4W0YF7XR6E4EWWJ02" localSheetId="8" hidden="1">#REF!</definedName>
    <definedName name="BExQFGYIWDR4W0YF7XR6E4EWWJ02" localSheetId="9" hidden="1">#REF!</definedName>
    <definedName name="BExQFGYIWDR4W0YF7XR6E4EWWJ02" localSheetId="10" hidden="1">#REF!</definedName>
    <definedName name="BExQFGYIWDR4W0YF7XR6E4EWWJ02" localSheetId="11" hidden="1">#REF!</definedName>
    <definedName name="BExQFGYIWDR4W0YF7XR6E4EWWJ02" localSheetId="12" hidden="1">#REF!</definedName>
    <definedName name="BExQFGYIWDR4W0YF7XR6E4EWWJ02" localSheetId="13" hidden="1">#REF!</definedName>
    <definedName name="BExQFGYIWDR4W0YF7XR6E4EWWJ02" localSheetId="17" hidden="1">#REF!</definedName>
    <definedName name="BExQFGYIWDR4W0YF7XR6E4EWWJ02" localSheetId="16" hidden="1">#REF!</definedName>
    <definedName name="BExQFGYIWDR4W0YF7XR6E4EWWJ02" hidden="1">#REF!</definedName>
    <definedName name="BExQFPNFKA36IAPS22LAUMBDI4KE" localSheetId="19" hidden="1">#REF!</definedName>
    <definedName name="BExQFPNFKA36IAPS22LAUMBDI4KE" localSheetId="27" hidden="1">#REF!</definedName>
    <definedName name="BExQFPNFKA36IAPS22LAUMBDI4KE" localSheetId="18" hidden="1">#REF!</definedName>
    <definedName name="BExQFPNFKA36IAPS22LAUMBDI4KE" localSheetId="30" hidden="1">#REF!</definedName>
    <definedName name="BExQFPNFKA36IAPS22LAUMBDI4KE" localSheetId="4" hidden="1">#REF!</definedName>
    <definedName name="BExQFPNFKA36IAPS22LAUMBDI4KE" localSheetId="14" hidden="1">#REF!</definedName>
    <definedName name="BExQFPNFKA36IAPS22LAUMBDI4KE" localSheetId="6" hidden="1">#REF!</definedName>
    <definedName name="BExQFPNFKA36IAPS22LAUMBDI4KE" localSheetId="7" hidden="1">#REF!</definedName>
    <definedName name="BExQFPNFKA36IAPS22LAUMBDI4KE" localSheetId="8" hidden="1">#REF!</definedName>
    <definedName name="BExQFPNFKA36IAPS22LAUMBDI4KE" localSheetId="9" hidden="1">#REF!</definedName>
    <definedName name="BExQFPNFKA36IAPS22LAUMBDI4KE" localSheetId="10" hidden="1">#REF!</definedName>
    <definedName name="BExQFPNFKA36IAPS22LAUMBDI4KE" localSheetId="11" hidden="1">#REF!</definedName>
    <definedName name="BExQFPNFKA36IAPS22LAUMBDI4KE" localSheetId="12" hidden="1">#REF!</definedName>
    <definedName name="BExQFPNFKA36IAPS22LAUMBDI4KE" localSheetId="13" hidden="1">#REF!</definedName>
    <definedName name="BExQFPNFKA36IAPS22LAUMBDI4KE" localSheetId="17" hidden="1">#REF!</definedName>
    <definedName name="BExQFPNFKA36IAPS22LAUMBDI4KE" localSheetId="16" hidden="1">#REF!</definedName>
    <definedName name="BExQFPNFKA36IAPS22LAUMBDI4KE" hidden="1">#REF!</definedName>
    <definedName name="BExQFPSWEMA8WBUZ4WK20LR13VSU" localSheetId="19" hidden="1">#REF!</definedName>
    <definedName name="BExQFPSWEMA8WBUZ4WK20LR13VSU" localSheetId="27" hidden="1">#REF!</definedName>
    <definedName name="BExQFPSWEMA8WBUZ4WK20LR13VSU" localSheetId="18" hidden="1">#REF!</definedName>
    <definedName name="BExQFPSWEMA8WBUZ4WK20LR13VSU" localSheetId="30" hidden="1">#REF!</definedName>
    <definedName name="BExQFPSWEMA8WBUZ4WK20LR13VSU" localSheetId="4" hidden="1">#REF!</definedName>
    <definedName name="BExQFPSWEMA8WBUZ4WK20LR13VSU" localSheetId="14" hidden="1">#REF!</definedName>
    <definedName name="BExQFPSWEMA8WBUZ4WK20LR13VSU" localSheetId="6" hidden="1">#REF!</definedName>
    <definedName name="BExQFPSWEMA8WBUZ4WK20LR13VSU" localSheetId="7" hidden="1">#REF!</definedName>
    <definedName name="BExQFPSWEMA8WBUZ4WK20LR13VSU" localSheetId="8" hidden="1">#REF!</definedName>
    <definedName name="BExQFPSWEMA8WBUZ4WK20LR13VSU" localSheetId="9" hidden="1">#REF!</definedName>
    <definedName name="BExQFPSWEMA8WBUZ4WK20LR13VSU" localSheetId="10" hidden="1">#REF!</definedName>
    <definedName name="BExQFPSWEMA8WBUZ4WK20LR13VSU" localSheetId="11" hidden="1">#REF!</definedName>
    <definedName name="BExQFPSWEMA8WBUZ4WK20LR13VSU" localSheetId="12" hidden="1">#REF!</definedName>
    <definedName name="BExQFPSWEMA8WBUZ4WK20LR13VSU" localSheetId="13" hidden="1">#REF!</definedName>
    <definedName name="BExQFPSWEMA8WBUZ4WK20LR13VSU" localSheetId="17" hidden="1">#REF!</definedName>
    <definedName name="BExQFPSWEMA8WBUZ4WK20LR13VSU" localSheetId="16" hidden="1">#REF!</definedName>
    <definedName name="BExQFPSWEMA8WBUZ4WK20LR13VSU" hidden="1">#REF!</definedName>
    <definedName name="BExQFVSPOSCCPF1TLJPIWYWYB8A9" localSheetId="19" hidden="1">#REF!</definedName>
    <definedName name="BExQFVSPOSCCPF1TLJPIWYWYB8A9" localSheetId="27" hidden="1">#REF!</definedName>
    <definedName name="BExQFVSPOSCCPF1TLJPIWYWYB8A9" localSheetId="18" hidden="1">#REF!</definedName>
    <definedName name="BExQFVSPOSCCPF1TLJPIWYWYB8A9" localSheetId="30" hidden="1">#REF!</definedName>
    <definedName name="BExQFVSPOSCCPF1TLJPIWYWYB8A9" localSheetId="4" hidden="1">#REF!</definedName>
    <definedName name="BExQFVSPOSCCPF1TLJPIWYWYB8A9" localSheetId="14" hidden="1">#REF!</definedName>
    <definedName name="BExQFVSPOSCCPF1TLJPIWYWYB8A9" localSheetId="6" hidden="1">#REF!</definedName>
    <definedName name="BExQFVSPOSCCPF1TLJPIWYWYB8A9" localSheetId="7" hidden="1">#REF!</definedName>
    <definedName name="BExQFVSPOSCCPF1TLJPIWYWYB8A9" localSheetId="8" hidden="1">#REF!</definedName>
    <definedName name="BExQFVSPOSCCPF1TLJPIWYWYB8A9" localSheetId="9" hidden="1">#REF!</definedName>
    <definedName name="BExQFVSPOSCCPF1TLJPIWYWYB8A9" localSheetId="10" hidden="1">#REF!</definedName>
    <definedName name="BExQFVSPOSCCPF1TLJPIWYWYB8A9" localSheetId="11" hidden="1">#REF!</definedName>
    <definedName name="BExQFVSPOSCCPF1TLJPIWYWYB8A9" localSheetId="12" hidden="1">#REF!</definedName>
    <definedName name="BExQFVSPOSCCPF1TLJPIWYWYB8A9" localSheetId="13" hidden="1">#REF!</definedName>
    <definedName name="BExQFVSPOSCCPF1TLJPIWYWYB8A9" localSheetId="17" hidden="1">#REF!</definedName>
    <definedName name="BExQFVSPOSCCPF1TLJPIWYWYB8A9" localSheetId="16" hidden="1">#REF!</definedName>
    <definedName name="BExQFVSPOSCCPF1TLJPIWYWYB8A9" hidden="1">#REF!</definedName>
    <definedName name="BExQFWJQXNQAW6LUMOEDS6KMJMYL" localSheetId="19" hidden="1">#REF!</definedName>
    <definedName name="BExQFWJQXNQAW6LUMOEDS6KMJMYL" localSheetId="27" hidden="1">#REF!</definedName>
    <definedName name="BExQFWJQXNQAW6LUMOEDS6KMJMYL" localSheetId="18" hidden="1">#REF!</definedName>
    <definedName name="BExQFWJQXNQAW6LUMOEDS6KMJMYL" localSheetId="30" hidden="1">#REF!</definedName>
    <definedName name="BExQFWJQXNQAW6LUMOEDS6KMJMYL" localSheetId="4" hidden="1">#REF!</definedName>
    <definedName name="BExQFWJQXNQAW6LUMOEDS6KMJMYL" localSheetId="14" hidden="1">#REF!</definedName>
    <definedName name="BExQFWJQXNQAW6LUMOEDS6KMJMYL" localSheetId="6" hidden="1">#REF!</definedName>
    <definedName name="BExQFWJQXNQAW6LUMOEDS6KMJMYL" localSheetId="7" hidden="1">#REF!</definedName>
    <definedName name="BExQFWJQXNQAW6LUMOEDS6KMJMYL" localSheetId="8" hidden="1">#REF!</definedName>
    <definedName name="BExQFWJQXNQAW6LUMOEDS6KMJMYL" localSheetId="9" hidden="1">#REF!</definedName>
    <definedName name="BExQFWJQXNQAW6LUMOEDS6KMJMYL" localSheetId="10" hidden="1">#REF!</definedName>
    <definedName name="BExQFWJQXNQAW6LUMOEDS6KMJMYL" localSheetId="11" hidden="1">#REF!</definedName>
    <definedName name="BExQFWJQXNQAW6LUMOEDS6KMJMYL" localSheetId="12" hidden="1">#REF!</definedName>
    <definedName name="BExQFWJQXNQAW6LUMOEDS6KMJMYL" localSheetId="13" hidden="1">#REF!</definedName>
    <definedName name="BExQFWJQXNQAW6LUMOEDS6KMJMYL" localSheetId="17" hidden="1">#REF!</definedName>
    <definedName name="BExQFWJQXNQAW6LUMOEDS6KMJMYL" localSheetId="16" hidden="1">#REF!</definedName>
    <definedName name="BExQFWJQXNQAW6LUMOEDS6KMJMYL" hidden="1">#REF!</definedName>
    <definedName name="BExQG8TYRD2G42UA5ZPCRLNKUDMX" localSheetId="19" hidden="1">#REF!</definedName>
    <definedName name="BExQG8TYRD2G42UA5ZPCRLNKUDMX" localSheetId="27" hidden="1">#REF!</definedName>
    <definedName name="BExQG8TYRD2G42UA5ZPCRLNKUDMX" localSheetId="18" hidden="1">#REF!</definedName>
    <definedName name="BExQG8TYRD2G42UA5ZPCRLNKUDMX" localSheetId="30" hidden="1">#REF!</definedName>
    <definedName name="BExQG8TYRD2G42UA5ZPCRLNKUDMX" localSheetId="4" hidden="1">#REF!</definedName>
    <definedName name="BExQG8TYRD2G42UA5ZPCRLNKUDMX" localSheetId="14" hidden="1">#REF!</definedName>
    <definedName name="BExQG8TYRD2G42UA5ZPCRLNKUDMX" localSheetId="6" hidden="1">#REF!</definedName>
    <definedName name="BExQG8TYRD2G42UA5ZPCRLNKUDMX" localSheetId="7" hidden="1">#REF!</definedName>
    <definedName name="BExQG8TYRD2G42UA5ZPCRLNKUDMX" localSheetId="8" hidden="1">#REF!</definedName>
    <definedName name="BExQG8TYRD2G42UA5ZPCRLNKUDMX" localSheetId="9" hidden="1">#REF!</definedName>
    <definedName name="BExQG8TYRD2G42UA5ZPCRLNKUDMX" localSheetId="10" hidden="1">#REF!</definedName>
    <definedName name="BExQG8TYRD2G42UA5ZPCRLNKUDMX" localSheetId="11" hidden="1">#REF!</definedName>
    <definedName name="BExQG8TYRD2G42UA5ZPCRLNKUDMX" localSheetId="12" hidden="1">#REF!</definedName>
    <definedName name="BExQG8TYRD2G42UA5ZPCRLNKUDMX" localSheetId="13" hidden="1">#REF!</definedName>
    <definedName name="BExQG8TYRD2G42UA5ZPCRLNKUDMX" localSheetId="17" hidden="1">#REF!</definedName>
    <definedName name="BExQG8TYRD2G42UA5ZPCRLNKUDMX" localSheetId="16" hidden="1">#REF!</definedName>
    <definedName name="BExQG8TYRD2G42UA5ZPCRLNKUDMX" hidden="1">#REF!</definedName>
    <definedName name="BExQG9A8OZ31BDN5QEGQGWG59A43" localSheetId="19" hidden="1">#REF!</definedName>
    <definedName name="BExQG9A8OZ31BDN5QEGQGWG59A43" localSheetId="18" hidden="1">#REF!</definedName>
    <definedName name="BExQG9A8OZ31BDN5QEGQGWG59A43" localSheetId="8" hidden="1">#REF!</definedName>
    <definedName name="BExQG9A8OZ31BDN5QEGQGWG59A43" localSheetId="12" hidden="1">#REF!</definedName>
    <definedName name="BExQG9A8OZ31BDN5QEGQGWG59A43" hidden="1">#REF!</definedName>
    <definedName name="BExQGGBQ2CMSPV4NV4RA7NMBQER6" localSheetId="19" hidden="1">#REF!</definedName>
    <definedName name="BExQGGBQ2CMSPV4NV4RA7NMBQER6" localSheetId="27" hidden="1">#REF!</definedName>
    <definedName name="BExQGGBQ2CMSPV4NV4RA7NMBQER6" localSheetId="18" hidden="1">#REF!</definedName>
    <definedName name="BExQGGBQ2CMSPV4NV4RA7NMBQER6" localSheetId="30" hidden="1">#REF!</definedName>
    <definedName name="BExQGGBQ2CMSPV4NV4RA7NMBQER6" localSheetId="4" hidden="1">#REF!</definedName>
    <definedName name="BExQGGBQ2CMSPV4NV4RA7NMBQER6" localSheetId="14" hidden="1">#REF!</definedName>
    <definedName name="BExQGGBQ2CMSPV4NV4RA7NMBQER6" localSheetId="6" hidden="1">#REF!</definedName>
    <definedName name="BExQGGBQ2CMSPV4NV4RA7NMBQER6" localSheetId="7" hidden="1">#REF!</definedName>
    <definedName name="BExQGGBQ2CMSPV4NV4RA7NMBQER6" localSheetId="8" hidden="1">#REF!</definedName>
    <definedName name="BExQGGBQ2CMSPV4NV4RA7NMBQER6" localSheetId="9" hidden="1">#REF!</definedName>
    <definedName name="BExQGGBQ2CMSPV4NV4RA7NMBQER6" localSheetId="10" hidden="1">#REF!</definedName>
    <definedName name="BExQGGBQ2CMSPV4NV4RA7NMBQER6" localSheetId="11" hidden="1">#REF!</definedName>
    <definedName name="BExQGGBQ2CMSPV4NV4RA7NMBQER6" localSheetId="12" hidden="1">#REF!</definedName>
    <definedName name="BExQGGBQ2CMSPV4NV4RA7NMBQER6" localSheetId="13" hidden="1">#REF!</definedName>
    <definedName name="BExQGGBQ2CMSPV4NV4RA7NMBQER6" localSheetId="17" hidden="1">#REF!</definedName>
    <definedName name="BExQGGBQ2CMSPV4NV4RA7NMBQER6" localSheetId="16" hidden="1">#REF!</definedName>
    <definedName name="BExQGGBQ2CMSPV4NV4RA7NMBQER6" hidden="1">#REF!</definedName>
    <definedName name="BExQGO48J9MPCDQ96RBB9UN9AIGT" localSheetId="19" hidden="1">#REF!</definedName>
    <definedName name="BExQGO48J9MPCDQ96RBB9UN9AIGT" localSheetId="27" hidden="1">#REF!</definedName>
    <definedName name="BExQGO48J9MPCDQ96RBB9UN9AIGT" localSheetId="18" hidden="1">#REF!</definedName>
    <definedName name="BExQGO48J9MPCDQ96RBB9UN9AIGT" localSheetId="30" hidden="1">#REF!</definedName>
    <definedName name="BExQGO48J9MPCDQ96RBB9UN9AIGT" localSheetId="4" hidden="1">#REF!</definedName>
    <definedName name="BExQGO48J9MPCDQ96RBB9UN9AIGT" localSheetId="14" hidden="1">#REF!</definedName>
    <definedName name="BExQGO48J9MPCDQ96RBB9UN9AIGT" localSheetId="6" hidden="1">#REF!</definedName>
    <definedName name="BExQGO48J9MPCDQ96RBB9UN9AIGT" localSheetId="7" hidden="1">#REF!</definedName>
    <definedName name="BExQGO48J9MPCDQ96RBB9UN9AIGT" localSheetId="8" hidden="1">#REF!</definedName>
    <definedName name="BExQGO48J9MPCDQ96RBB9UN9AIGT" localSheetId="9" hidden="1">#REF!</definedName>
    <definedName name="BExQGO48J9MPCDQ96RBB9UN9AIGT" localSheetId="10" hidden="1">#REF!</definedName>
    <definedName name="BExQGO48J9MPCDQ96RBB9UN9AIGT" localSheetId="11" hidden="1">#REF!</definedName>
    <definedName name="BExQGO48J9MPCDQ96RBB9UN9AIGT" localSheetId="12" hidden="1">#REF!</definedName>
    <definedName name="BExQGO48J9MPCDQ96RBB9UN9AIGT" localSheetId="13" hidden="1">#REF!</definedName>
    <definedName name="BExQGO48J9MPCDQ96RBB9UN9AIGT" localSheetId="17" hidden="1">#REF!</definedName>
    <definedName name="BExQGO48J9MPCDQ96RBB9UN9AIGT" localSheetId="16" hidden="1">#REF!</definedName>
    <definedName name="BExQGO48J9MPCDQ96RBB9UN9AIGT" hidden="1">#REF!</definedName>
    <definedName name="BExQGSBB6MJWDW7AYWA0MSFTXKRR" localSheetId="19" hidden="1">#REF!</definedName>
    <definedName name="BExQGSBB6MJWDW7AYWA0MSFTXKRR" localSheetId="27" hidden="1">#REF!</definedName>
    <definedName name="BExQGSBB6MJWDW7AYWA0MSFTXKRR" localSheetId="18" hidden="1">#REF!</definedName>
    <definedName name="BExQGSBB6MJWDW7AYWA0MSFTXKRR" localSheetId="30" hidden="1">#REF!</definedName>
    <definedName name="BExQGSBB6MJWDW7AYWA0MSFTXKRR" localSheetId="4" hidden="1">#REF!</definedName>
    <definedName name="BExQGSBB6MJWDW7AYWA0MSFTXKRR" localSheetId="14" hidden="1">#REF!</definedName>
    <definedName name="BExQGSBB6MJWDW7AYWA0MSFTXKRR" localSheetId="6" hidden="1">#REF!</definedName>
    <definedName name="BExQGSBB6MJWDW7AYWA0MSFTXKRR" localSheetId="7" hidden="1">#REF!</definedName>
    <definedName name="BExQGSBB6MJWDW7AYWA0MSFTXKRR" localSheetId="8" hidden="1">#REF!</definedName>
    <definedName name="BExQGSBB6MJWDW7AYWA0MSFTXKRR" localSheetId="9" hidden="1">#REF!</definedName>
    <definedName name="BExQGSBB6MJWDW7AYWA0MSFTXKRR" localSheetId="10" hidden="1">#REF!</definedName>
    <definedName name="BExQGSBB6MJWDW7AYWA0MSFTXKRR" localSheetId="11" hidden="1">#REF!</definedName>
    <definedName name="BExQGSBB6MJWDW7AYWA0MSFTXKRR" localSheetId="12" hidden="1">#REF!</definedName>
    <definedName name="BExQGSBB6MJWDW7AYWA0MSFTXKRR" localSheetId="13" hidden="1">#REF!</definedName>
    <definedName name="BExQGSBB6MJWDW7AYWA0MSFTXKRR" localSheetId="17" hidden="1">#REF!</definedName>
    <definedName name="BExQGSBB6MJWDW7AYWA0MSFTXKRR" localSheetId="16" hidden="1">#REF!</definedName>
    <definedName name="BExQGSBB6MJWDW7AYWA0MSFTXKRR" hidden="1">#REF!</definedName>
    <definedName name="BExQH0UURAJ13AVO5UI04HSRGVYW" localSheetId="19" hidden="1">#REF!</definedName>
    <definedName name="BExQH0UURAJ13AVO5UI04HSRGVYW" localSheetId="27" hidden="1">#REF!</definedName>
    <definedName name="BExQH0UURAJ13AVO5UI04HSRGVYW" localSheetId="18" hidden="1">#REF!</definedName>
    <definedName name="BExQH0UURAJ13AVO5UI04HSRGVYW" localSheetId="30" hidden="1">#REF!</definedName>
    <definedName name="BExQH0UURAJ13AVO5UI04HSRGVYW" localSheetId="4" hidden="1">#REF!</definedName>
    <definedName name="BExQH0UURAJ13AVO5UI04HSRGVYW" localSheetId="14" hidden="1">#REF!</definedName>
    <definedName name="BExQH0UURAJ13AVO5UI04HSRGVYW" localSheetId="6" hidden="1">#REF!</definedName>
    <definedName name="BExQH0UURAJ13AVO5UI04HSRGVYW" localSheetId="7" hidden="1">#REF!</definedName>
    <definedName name="BExQH0UURAJ13AVO5UI04HSRGVYW" localSheetId="8" hidden="1">#REF!</definedName>
    <definedName name="BExQH0UURAJ13AVO5UI04HSRGVYW" localSheetId="9" hidden="1">#REF!</definedName>
    <definedName name="BExQH0UURAJ13AVO5UI04HSRGVYW" localSheetId="10" hidden="1">#REF!</definedName>
    <definedName name="BExQH0UURAJ13AVO5UI04HSRGVYW" localSheetId="11" hidden="1">#REF!</definedName>
    <definedName name="BExQH0UURAJ13AVO5UI04HSRGVYW" localSheetId="12" hidden="1">#REF!</definedName>
    <definedName name="BExQH0UURAJ13AVO5UI04HSRGVYW" localSheetId="13" hidden="1">#REF!</definedName>
    <definedName name="BExQH0UURAJ13AVO5UI04HSRGVYW" localSheetId="17" hidden="1">#REF!</definedName>
    <definedName name="BExQH0UURAJ13AVO5UI04HSRGVYW" localSheetId="16" hidden="1">#REF!</definedName>
    <definedName name="BExQH0UURAJ13AVO5UI04HSRGVYW" hidden="1">#REF!</definedName>
    <definedName name="BExQH5I0FUT0822E2ITR6M5724UF" localSheetId="19" hidden="1">#REF!</definedName>
    <definedName name="BExQH5I0FUT0822E2ITR6M5724UF" localSheetId="27" hidden="1">#REF!</definedName>
    <definedName name="BExQH5I0FUT0822E2ITR6M5724UF" localSheetId="18" hidden="1">#REF!</definedName>
    <definedName name="BExQH5I0FUT0822E2ITR6M5724UF" localSheetId="30" hidden="1">#REF!</definedName>
    <definedName name="BExQH5I0FUT0822E2ITR6M5724UF" localSheetId="4" hidden="1">#REF!</definedName>
    <definedName name="BExQH5I0FUT0822E2ITR6M5724UF" localSheetId="14" hidden="1">#REF!</definedName>
    <definedName name="BExQH5I0FUT0822E2ITR6M5724UF" localSheetId="6" hidden="1">#REF!</definedName>
    <definedName name="BExQH5I0FUT0822E2ITR6M5724UF" localSheetId="7" hidden="1">#REF!</definedName>
    <definedName name="BExQH5I0FUT0822E2ITR6M5724UF" localSheetId="8" hidden="1">#REF!</definedName>
    <definedName name="BExQH5I0FUT0822E2ITR6M5724UF" localSheetId="9" hidden="1">#REF!</definedName>
    <definedName name="BExQH5I0FUT0822E2ITR6M5724UF" localSheetId="10" hidden="1">#REF!</definedName>
    <definedName name="BExQH5I0FUT0822E2ITR6M5724UF" localSheetId="11" hidden="1">#REF!</definedName>
    <definedName name="BExQH5I0FUT0822E2ITR6M5724UF" localSheetId="12" hidden="1">#REF!</definedName>
    <definedName name="BExQH5I0FUT0822E2ITR6M5724UF" localSheetId="13" hidden="1">#REF!</definedName>
    <definedName name="BExQH5I0FUT0822E2ITR6M5724UF" localSheetId="17" hidden="1">#REF!</definedName>
    <definedName name="BExQH5I0FUT0822E2ITR6M5724UF" localSheetId="16" hidden="1">#REF!</definedName>
    <definedName name="BExQH5I0FUT0822E2ITR6M5724UF" hidden="1">#REF!</definedName>
    <definedName name="BExQH6ZZY0NR8SE48PSI9D0CU1TC" localSheetId="19" hidden="1">#REF!</definedName>
    <definedName name="BExQH6ZZY0NR8SE48PSI9D0CU1TC" localSheetId="27" hidden="1">#REF!</definedName>
    <definedName name="BExQH6ZZY0NR8SE48PSI9D0CU1TC" localSheetId="18" hidden="1">#REF!</definedName>
    <definedName name="BExQH6ZZY0NR8SE48PSI9D0CU1TC" localSheetId="30" hidden="1">#REF!</definedName>
    <definedName name="BExQH6ZZY0NR8SE48PSI9D0CU1TC" localSheetId="4" hidden="1">#REF!</definedName>
    <definedName name="BExQH6ZZY0NR8SE48PSI9D0CU1TC" localSheetId="14" hidden="1">#REF!</definedName>
    <definedName name="BExQH6ZZY0NR8SE48PSI9D0CU1TC" localSheetId="6" hidden="1">#REF!</definedName>
    <definedName name="BExQH6ZZY0NR8SE48PSI9D0CU1TC" localSheetId="7" hidden="1">#REF!</definedName>
    <definedName name="BExQH6ZZY0NR8SE48PSI9D0CU1TC" localSheetId="8" hidden="1">#REF!</definedName>
    <definedName name="BExQH6ZZY0NR8SE48PSI9D0CU1TC" localSheetId="9" hidden="1">#REF!</definedName>
    <definedName name="BExQH6ZZY0NR8SE48PSI9D0CU1TC" localSheetId="10" hidden="1">#REF!</definedName>
    <definedName name="BExQH6ZZY0NR8SE48PSI9D0CU1TC" localSheetId="11" hidden="1">#REF!</definedName>
    <definedName name="BExQH6ZZY0NR8SE48PSI9D0CU1TC" localSheetId="12" hidden="1">#REF!</definedName>
    <definedName name="BExQH6ZZY0NR8SE48PSI9D0CU1TC" localSheetId="13" hidden="1">#REF!</definedName>
    <definedName name="BExQH6ZZY0NR8SE48PSI9D0CU1TC" localSheetId="17" hidden="1">#REF!</definedName>
    <definedName name="BExQH6ZZY0NR8SE48PSI9D0CU1TC" localSheetId="16" hidden="1">#REF!</definedName>
    <definedName name="BExQH6ZZY0NR8SE48PSI9D0CU1TC" hidden="1">#REF!</definedName>
    <definedName name="BExQH9P2MCXAJOVEO4GFQT6MNW22" localSheetId="19" hidden="1">#REF!</definedName>
    <definedName name="BExQH9P2MCXAJOVEO4GFQT6MNW22" localSheetId="27" hidden="1">#REF!</definedName>
    <definedName name="BExQH9P2MCXAJOVEO4GFQT6MNW22" localSheetId="18" hidden="1">#REF!</definedName>
    <definedName name="BExQH9P2MCXAJOVEO4GFQT6MNW22" localSheetId="30" hidden="1">#REF!</definedName>
    <definedName name="BExQH9P2MCXAJOVEO4GFQT6MNW22" localSheetId="4" hidden="1">#REF!</definedName>
    <definedName name="BExQH9P2MCXAJOVEO4GFQT6MNW22" localSheetId="14" hidden="1">#REF!</definedName>
    <definedName name="BExQH9P2MCXAJOVEO4GFQT6MNW22" localSheetId="6" hidden="1">#REF!</definedName>
    <definedName name="BExQH9P2MCXAJOVEO4GFQT6MNW22" localSheetId="7" hidden="1">#REF!</definedName>
    <definedName name="BExQH9P2MCXAJOVEO4GFQT6MNW22" localSheetId="8" hidden="1">#REF!</definedName>
    <definedName name="BExQH9P2MCXAJOVEO4GFQT6MNW22" localSheetId="9" hidden="1">#REF!</definedName>
    <definedName name="BExQH9P2MCXAJOVEO4GFQT6MNW22" localSheetId="10" hidden="1">#REF!</definedName>
    <definedName name="BExQH9P2MCXAJOVEO4GFQT6MNW22" localSheetId="11" hidden="1">#REF!</definedName>
    <definedName name="BExQH9P2MCXAJOVEO4GFQT6MNW22" localSheetId="12" hidden="1">#REF!</definedName>
    <definedName name="BExQH9P2MCXAJOVEO4GFQT6MNW22" localSheetId="13" hidden="1">#REF!</definedName>
    <definedName name="BExQH9P2MCXAJOVEO4GFQT6MNW22" localSheetId="17" hidden="1">#REF!</definedName>
    <definedName name="BExQH9P2MCXAJOVEO4GFQT6MNW22" localSheetId="16" hidden="1">#REF!</definedName>
    <definedName name="BExQH9P2MCXAJOVEO4GFQT6MNW22" hidden="1">#REF!</definedName>
    <definedName name="BExQHCZSBYUY8OKKJXFYWKBBM6AH" localSheetId="19" hidden="1">#REF!</definedName>
    <definedName name="BExQHCZSBYUY8OKKJXFYWKBBM6AH" localSheetId="27" hidden="1">#REF!</definedName>
    <definedName name="BExQHCZSBYUY8OKKJXFYWKBBM6AH" localSheetId="18" hidden="1">#REF!</definedName>
    <definedName name="BExQHCZSBYUY8OKKJXFYWKBBM6AH" localSheetId="30" hidden="1">#REF!</definedName>
    <definedName name="BExQHCZSBYUY8OKKJXFYWKBBM6AH" localSheetId="4" hidden="1">#REF!</definedName>
    <definedName name="BExQHCZSBYUY8OKKJXFYWKBBM6AH" localSheetId="14" hidden="1">#REF!</definedName>
    <definedName name="BExQHCZSBYUY8OKKJXFYWKBBM6AH" localSheetId="6" hidden="1">#REF!</definedName>
    <definedName name="BExQHCZSBYUY8OKKJXFYWKBBM6AH" localSheetId="7" hidden="1">#REF!</definedName>
    <definedName name="BExQHCZSBYUY8OKKJXFYWKBBM6AH" localSheetId="8" hidden="1">#REF!</definedName>
    <definedName name="BExQHCZSBYUY8OKKJXFYWKBBM6AH" localSheetId="9" hidden="1">#REF!</definedName>
    <definedName name="BExQHCZSBYUY8OKKJXFYWKBBM6AH" localSheetId="10" hidden="1">#REF!</definedName>
    <definedName name="BExQHCZSBYUY8OKKJXFYWKBBM6AH" localSheetId="11" hidden="1">#REF!</definedName>
    <definedName name="BExQHCZSBYUY8OKKJXFYWKBBM6AH" localSheetId="12" hidden="1">#REF!</definedName>
    <definedName name="BExQHCZSBYUY8OKKJXFYWKBBM6AH" localSheetId="13" hidden="1">#REF!</definedName>
    <definedName name="BExQHCZSBYUY8OKKJXFYWKBBM6AH" localSheetId="17" hidden="1">#REF!</definedName>
    <definedName name="BExQHCZSBYUY8OKKJXFYWKBBM6AH" localSheetId="16" hidden="1">#REF!</definedName>
    <definedName name="BExQHCZSBYUY8OKKJXFYWKBBM6AH" hidden="1">#REF!</definedName>
    <definedName name="BExQHML1J3V7M9VZ3S2S198637RP" localSheetId="19" hidden="1">#REF!</definedName>
    <definedName name="BExQHML1J3V7M9VZ3S2S198637RP" localSheetId="27" hidden="1">#REF!</definedName>
    <definedName name="BExQHML1J3V7M9VZ3S2S198637RP" localSheetId="18" hidden="1">#REF!</definedName>
    <definedName name="BExQHML1J3V7M9VZ3S2S198637RP" localSheetId="30" hidden="1">#REF!</definedName>
    <definedName name="BExQHML1J3V7M9VZ3S2S198637RP" localSheetId="4" hidden="1">#REF!</definedName>
    <definedName name="BExQHML1J3V7M9VZ3S2S198637RP" localSheetId="14" hidden="1">#REF!</definedName>
    <definedName name="BExQHML1J3V7M9VZ3S2S198637RP" localSheetId="6" hidden="1">#REF!</definedName>
    <definedName name="BExQHML1J3V7M9VZ3S2S198637RP" localSheetId="7" hidden="1">#REF!</definedName>
    <definedName name="BExQHML1J3V7M9VZ3S2S198637RP" localSheetId="8" hidden="1">#REF!</definedName>
    <definedName name="BExQHML1J3V7M9VZ3S2S198637RP" localSheetId="9" hidden="1">#REF!</definedName>
    <definedName name="BExQHML1J3V7M9VZ3S2S198637RP" localSheetId="10" hidden="1">#REF!</definedName>
    <definedName name="BExQHML1J3V7M9VZ3S2S198637RP" localSheetId="11" hidden="1">#REF!</definedName>
    <definedName name="BExQHML1J3V7M9VZ3S2S198637RP" localSheetId="12" hidden="1">#REF!</definedName>
    <definedName name="BExQHML1J3V7M9VZ3S2S198637RP" localSheetId="13" hidden="1">#REF!</definedName>
    <definedName name="BExQHML1J3V7M9VZ3S2S198637RP" localSheetId="17" hidden="1">#REF!</definedName>
    <definedName name="BExQHML1J3V7M9VZ3S2S198637RP" localSheetId="16" hidden="1">#REF!</definedName>
    <definedName name="BExQHML1J3V7M9VZ3S2S198637RP" hidden="1">#REF!</definedName>
    <definedName name="BExQHPKXZ1K33V2F90NZIQRZYIAW" localSheetId="19" hidden="1">#REF!</definedName>
    <definedName name="BExQHPKXZ1K33V2F90NZIQRZYIAW" localSheetId="27" hidden="1">#REF!</definedName>
    <definedName name="BExQHPKXZ1K33V2F90NZIQRZYIAW" localSheetId="18" hidden="1">#REF!</definedName>
    <definedName name="BExQHPKXZ1K33V2F90NZIQRZYIAW" localSheetId="30" hidden="1">#REF!</definedName>
    <definedName name="BExQHPKXZ1K33V2F90NZIQRZYIAW" localSheetId="4" hidden="1">#REF!</definedName>
    <definedName name="BExQHPKXZ1K33V2F90NZIQRZYIAW" localSheetId="14" hidden="1">#REF!</definedName>
    <definedName name="BExQHPKXZ1K33V2F90NZIQRZYIAW" localSheetId="6" hidden="1">#REF!</definedName>
    <definedName name="BExQHPKXZ1K33V2F90NZIQRZYIAW" localSheetId="7" hidden="1">#REF!</definedName>
    <definedName name="BExQHPKXZ1K33V2F90NZIQRZYIAW" localSheetId="8" hidden="1">#REF!</definedName>
    <definedName name="BExQHPKXZ1K33V2F90NZIQRZYIAW" localSheetId="9" hidden="1">#REF!</definedName>
    <definedName name="BExQHPKXZ1K33V2F90NZIQRZYIAW" localSheetId="10" hidden="1">#REF!</definedName>
    <definedName name="BExQHPKXZ1K33V2F90NZIQRZYIAW" localSheetId="11" hidden="1">#REF!</definedName>
    <definedName name="BExQHPKXZ1K33V2F90NZIQRZYIAW" localSheetId="12" hidden="1">#REF!</definedName>
    <definedName name="BExQHPKXZ1K33V2F90NZIQRZYIAW" localSheetId="13" hidden="1">#REF!</definedName>
    <definedName name="BExQHPKXZ1K33V2F90NZIQRZYIAW" localSheetId="17" hidden="1">#REF!</definedName>
    <definedName name="BExQHPKXZ1K33V2F90NZIQRZYIAW" localSheetId="16" hidden="1">#REF!</definedName>
    <definedName name="BExQHPKXZ1K33V2F90NZIQRZYIAW" hidden="1">#REF!</definedName>
    <definedName name="BExQHRDNW8YFGT2B35K9CYSS1VAI" localSheetId="19" hidden="1">#REF!</definedName>
    <definedName name="BExQHRDNW8YFGT2B35K9CYSS1VAI" localSheetId="27" hidden="1">#REF!</definedName>
    <definedName name="BExQHRDNW8YFGT2B35K9CYSS1VAI" localSheetId="18" hidden="1">#REF!</definedName>
    <definedName name="BExQHRDNW8YFGT2B35K9CYSS1VAI" localSheetId="30" hidden="1">#REF!</definedName>
    <definedName name="BExQHRDNW8YFGT2B35K9CYSS1VAI" localSheetId="4" hidden="1">#REF!</definedName>
    <definedName name="BExQHRDNW8YFGT2B35K9CYSS1VAI" localSheetId="14" hidden="1">#REF!</definedName>
    <definedName name="BExQHRDNW8YFGT2B35K9CYSS1VAI" localSheetId="6" hidden="1">#REF!</definedName>
    <definedName name="BExQHRDNW8YFGT2B35K9CYSS1VAI" localSheetId="7" hidden="1">#REF!</definedName>
    <definedName name="BExQHRDNW8YFGT2B35K9CYSS1VAI" localSheetId="8" hidden="1">#REF!</definedName>
    <definedName name="BExQHRDNW8YFGT2B35K9CYSS1VAI" localSheetId="9" hidden="1">#REF!</definedName>
    <definedName name="BExQHRDNW8YFGT2B35K9CYSS1VAI" localSheetId="10" hidden="1">#REF!</definedName>
    <definedName name="BExQHRDNW8YFGT2B35K9CYSS1VAI" localSheetId="11" hidden="1">#REF!</definedName>
    <definedName name="BExQHRDNW8YFGT2B35K9CYSS1VAI" localSheetId="12" hidden="1">#REF!</definedName>
    <definedName name="BExQHRDNW8YFGT2B35K9CYSS1VAI" localSheetId="13" hidden="1">#REF!</definedName>
    <definedName name="BExQHRDNW8YFGT2B35K9CYSS1VAI" localSheetId="17" hidden="1">#REF!</definedName>
    <definedName name="BExQHRDNW8YFGT2B35K9CYSS1VAI" localSheetId="16" hidden="1">#REF!</definedName>
    <definedName name="BExQHRDNW8YFGT2B35K9CYSS1VAI" hidden="1">#REF!</definedName>
    <definedName name="BExQHRZ9FBLUG6G6CC88UZA6V39L" localSheetId="19" hidden="1">#REF!</definedName>
    <definedName name="BExQHRZ9FBLUG6G6CC88UZA6V39L" localSheetId="27" hidden="1">#REF!</definedName>
    <definedName name="BExQHRZ9FBLUG6G6CC88UZA6V39L" localSheetId="18" hidden="1">#REF!</definedName>
    <definedName name="BExQHRZ9FBLUG6G6CC88UZA6V39L" localSheetId="30" hidden="1">#REF!</definedName>
    <definedName name="BExQHRZ9FBLUG6G6CC88UZA6V39L" localSheetId="4" hidden="1">#REF!</definedName>
    <definedName name="BExQHRZ9FBLUG6G6CC88UZA6V39L" localSheetId="14" hidden="1">#REF!</definedName>
    <definedName name="BExQHRZ9FBLUG6G6CC88UZA6V39L" localSheetId="6" hidden="1">#REF!</definedName>
    <definedName name="BExQHRZ9FBLUG6G6CC88UZA6V39L" localSheetId="7" hidden="1">#REF!</definedName>
    <definedName name="BExQHRZ9FBLUG6G6CC88UZA6V39L" localSheetId="8" hidden="1">#REF!</definedName>
    <definedName name="BExQHRZ9FBLUG6G6CC88UZA6V39L" localSheetId="9" hidden="1">#REF!</definedName>
    <definedName name="BExQHRZ9FBLUG6G6CC88UZA6V39L" localSheetId="10" hidden="1">#REF!</definedName>
    <definedName name="BExQHRZ9FBLUG6G6CC88UZA6V39L" localSheetId="11" hidden="1">#REF!</definedName>
    <definedName name="BExQHRZ9FBLUG6G6CC88UZA6V39L" localSheetId="12" hidden="1">#REF!</definedName>
    <definedName name="BExQHRZ9FBLUG6G6CC88UZA6V39L" localSheetId="13" hidden="1">#REF!</definedName>
    <definedName name="BExQHRZ9FBLUG6G6CC88UZA6V39L" localSheetId="17" hidden="1">#REF!</definedName>
    <definedName name="BExQHRZ9FBLUG6G6CC88UZA6V39L" localSheetId="16" hidden="1">#REF!</definedName>
    <definedName name="BExQHRZ9FBLUG6G6CC88UZA6V39L" hidden="1">#REF!</definedName>
    <definedName name="BExQHVF9KD06AG2RXUQJ9X4PVGX4" localSheetId="19" hidden="1">#REF!</definedName>
    <definedName name="BExQHVF9KD06AG2RXUQJ9X4PVGX4" localSheetId="27" hidden="1">#REF!</definedName>
    <definedName name="BExQHVF9KD06AG2RXUQJ9X4PVGX4" localSheetId="18" hidden="1">#REF!</definedName>
    <definedName name="BExQHVF9KD06AG2RXUQJ9X4PVGX4" localSheetId="30" hidden="1">#REF!</definedName>
    <definedName name="BExQHVF9KD06AG2RXUQJ9X4PVGX4" localSheetId="4" hidden="1">#REF!</definedName>
    <definedName name="BExQHVF9KD06AG2RXUQJ9X4PVGX4" localSheetId="14" hidden="1">#REF!</definedName>
    <definedName name="BExQHVF9KD06AG2RXUQJ9X4PVGX4" localSheetId="6" hidden="1">#REF!</definedName>
    <definedName name="BExQHVF9KD06AG2RXUQJ9X4PVGX4" localSheetId="7" hidden="1">#REF!</definedName>
    <definedName name="BExQHVF9KD06AG2RXUQJ9X4PVGX4" localSheetId="8" hidden="1">#REF!</definedName>
    <definedName name="BExQHVF9KD06AG2RXUQJ9X4PVGX4" localSheetId="9" hidden="1">#REF!</definedName>
    <definedName name="BExQHVF9KD06AG2RXUQJ9X4PVGX4" localSheetId="10" hidden="1">#REF!</definedName>
    <definedName name="BExQHVF9KD06AG2RXUQJ9X4PVGX4" localSheetId="11" hidden="1">#REF!</definedName>
    <definedName name="BExQHVF9KD06AG2RXUQJ9X4PVGX4" localSheetId="12" hidden="1">#REF!</definedName>
    <definedName name="BExQHVF9KD06AG2RXUQJ9X4PVGX4" localSheetId="13" hidden="1">#REF!</definedName>
    <definedName name="BExQHVF9KD06AG2RXUQJ9X4PVGX4" localSheetId="17" hidden="1">#REF!</definedName>
    <definedName name="BExQHVF9KD06AG2RXUQJ9X4PVGX4" localSheetId="16" hidden="1">#REF!</definedName>
    <definedName name="BExQHVF9KD06AG2RXUQJ9X4PVGX4" hidden="1">#REF!</definedName>
    <definedName name="BExQHZBHVN2L4HC7ACTR73T5OCV0" localSheetId="19" hidden="1">#REF!</definedName>
    <definedName name="BExQHZBHVN2L4HC7ACTR73T5OCV0" localSheetId="27" hidden="1">#REF!</definedName>
    <definedName name="BExQHZBHVN2L4HC7ACTR73T5OCV0" localSheetId="18" hidden="1">#REF!</definedName>
    <definedName name="BExQHZBHVN2L4HC7ACTR73T5OCV0" localSheetId="30" hidden="1">#REF!</definedName>
    <definedName name="BExQHZBHVN2L4HC7ACTR73T5OCV0" localSheetId="4" hidden="1">#REF!</definedName>
    <definedName name="BExQHZBHVN2L4HC7ACTR73T5OCV0" localSheetId="14" hidden="1">#REF!</definedName>
    <definedName name="BExQHZBHVN2L4HC7ACTR73T5OCV0" localSheetId="6" hidden="1">#REF!</definedName>
    <definedName name="BExQHZBHVN2L4HC7ACTR73T5OCV0" localSheetId="7" hidden="1">#REF!</definedName>
    <definedName name="BExQHZBHVN2L4HC7ACTR73T5OCV0" localSheetId="8" hidden="1">#REF!</definedName>
    <definedName name="BExQHZBHVN2L4HC7ACTR73T5OCV0" localSheetId="9" hidden="1">#REF!</definedName>
    <definedName name="BExQHZBHVN2L4HC7ACTR73T5OCV0" localSheetId="10" hidden="1">#REF!</definedName>
    <definedName name="BExQHZBHVN2L4HC7ACTR73T5OCV0" localSheetId="11" hidden="1">#REF!</definedName>
    <definedName name="BExQHZBHVN2L4HC7ACTR73T5OCV0" localSheetId="12" hidden="1">#REF!</definedName>
    <definedName name="BExQHZBHVN2L4HC7ACTR73T5OCV0" localSheetId="13" hidden="1">#REF!</definedName>
    <definedName name="BExQHZBHVN2L4HC7ACTR73T5OCV0" localSheetId="17" hidden="1">#REF!</definedName>
    <definedName name="BExQHZBHVN2L4HC7ACTR73T5OCV0" localSheetId="16" hidden="1">#REF!</definedName>
    <definedName name="BExQHZBHVN2L4HC7ACTR73T5OCV0" hidden="1">#REF!</definedName>
    <definedName name="BExQI3O3BBL6MXZNJD1S3UD8WBUU" localSheetId="19" hidden="1">#REF!</definedName>
    <definedName name="BExQI3O3BBL6MXZNJD1S3UD8WBUU" localSheetId="27" hidden="1">#REF!</definedName>
    <definedName name="BExQI3O3BBL6MXZNJD1S3UD8WBUU" localSheetId="18" hidden="1">#REF!</definedName>
    <definedName name="BExQI3O3BBL6MXZNJD1S3UD8WBUU" localSheetId="30" hidden="1">#REF!</definedName>
    <definedName name="BExQI3O3BBL6MXZNJD1S3UD8WBUU" localSheetId="4" hidden="1">#REF!</definedName>
    <definedName name="BExQI3O3BBL6MXZNJD1S3UD8WBUU" localSheetId="14" hidden="1">#REF!</definedName>
    <definedName name="BExQI3O3BBL6MXZNJD1S3UD8WBUU" localSheetId="6" hidden="1">#REF!</definedName>
    <definedName name="BExQI3O3BBL6MXZNJD1S3UD8WBUU" localSheetId="7" hidden="1">#REF!</definedName>
    <definedName name="BExQI3O3BBL6MXZNJD1S3UD8WBUU" localSheetId="8" hidden="1">#REF!</definedName>
    <definedName name="BExQI3O3BBL6MXZNJD1S3UD8WBUU" localSheetId="9" hidden="1">#REF!</definedName>
    <definedName name="BExQI3O3BBL6MXZNJD1S3UD8WBUU" localSheetId="10" hidden="1">#REF!</definedName>
    <definedName name="BExQI3O3BBL6MXZNJD1S3UD8WBUU" localSheetId="11" hidden="1">#REF!</definedName>
    <definedName name="BExQI3O3BBL6MXZNJD1S3UD8WBUU" localSheetId="12" hidden="1">#REF!</definedName>
    <definedName name="BExQI3O3BBL6MXZNJD1S3UD8WBUU" localSheetId="13" hidden="1">#REF!</definedName>
    <definedName name="BExQI3O3BBL6MXZNJD1S3UD8WBUU" localSheetId="17" hidden="1">#REF!</definedName>
    <definedName name="BExQI3O3BBL6MXZNJD1S3UD8WBUU" localSheetId="16" hidden="1">#REF!</definedName>
    <definedName name="BExQI3O3BBL6MXZNJD1S3UD8WBUU" hidden="1">#REF!</definedName>
    <definedName name="BExQI7431UOEBYKYPVVMNXBZ2ZP2" localSheetId="19" hidden="1">#REF!</definedName>
    <definedName name="BExQI7431UOEBYKYPVVMNXBZ2ZP2" localSheetId="27" hidden="1">#REF!</definedName>
    <definedName name="BExQI7431UOEBYKYPVVMNXBZ2ZP2" localSheetId="18" hidden="1">#REF!</definedName>
    <definedName name="BExQI7431UOEBYKYPVVMNXBZ2ZP2" localSheetId="30" hidden="1">#REF!</definedName>
    <definedName name="BExQI7431UOEBYKYPVVMNXBZ2ZP2" localSheetId="4" hidden="1">#REF!</definedName>
    <definedName name="BExQI7431UOEBYKYPVVMNXBZ2ZP2" localSheetId="14" hidden="1">#REF!</definedName>
    <definedName name="BExQI7431UOEBYKYPVVMNXBZ2ZP2" localSheetId="6" hidden="1">#REF!</definedName>
    <definedName name="BExQI7431UOEBYKYPVVMNXBZ2ZP2" localSheetId="7" hidden="1">#REF!</definedName>
    <definedName name="BExQI7431UOEBYKYPVVMNXBZ2ZP2" localSheetId="8" hidden="1">#REF!</definedName>
    <definedName name="BExQI7431UOEBYKYPVVMNXBZ2ZP2" localSheetId="9" hidden="1">#REF!</definedName>
    <definedName name="BExQI7431UOEBYKYPVVMNXBZ2ZP2" localSheetId="10" hidden="1">#REF!</definedName>
    <definedName name="BExQI7431UOEBYKYPVVMNXBZ2ZP2" localSheetId="11" hidden="1">#REF!</definedName>
    <definedName name="BExQI7431UOEBYKYPVVMNXBZ2ZP2" localSheetId="12" hidden="1">#REF!</definedName>
    <definedName name="BExQI7431UOEBYKYPVVMNXBZ2ZP2" localSheetId="13" hidden="1">#REF!</definedName>
    <definedName name="BExQI7431UOEBYKYPVVMNXBZ2ZP2" localSheetId="17" hidden="1">#REF!</definedName>
    <definedName name="BExQI7431UOEBYKYPVVMNXBZ2ZP2" localSheetId="16" hidden="1">#REF!</definedName>
    <definedName name="BExQI7431UOEBYKYPVVMNXBZ2ZP2" hidden="1">#REF!</definedName>
    <definedName name="BExQI85V9TNLDJT5LTRZS10Y26SG" localSheetId="19" hidden="1">#REF!</definedName>
    <definedName name="BExQI85V9TNLDJT5LTRZS10Y26SG" localSheetId="27" hidden="1">#REF!</definedName>
    <definedName name="BExQI85V9TNLDJT5LTRZS10Y26SG" localSheetId="18" hidden="1">#REF!</definedName>
    <definedName name="BExQI85V9TNLDJT5LTRZS10Y26SG" localSheetId="30" hidden="1">#REF!</definedName>
    <definedName name="BExQI85V9TNLDJT5LTRZS10Y26SG" localSheetId="4" hidden="1">#REF!</definedName>
    <definedName name="BExQI85V9TNLDJT5LTRZS10Y26SG" localSheetId="14" hidden="1">#REF!</definedName>
    <definedName name="BExQI85V9TNLDJT5LTRZS10Y26SG" localSheetId="6" hidden="1">#REF!</definedName>
    <definedName name="BExQI85V9TNLDJT5LTRZS10Y26SG" localSheetId="7" hidden="1">#REF!</definedName>
    <definedName name="BExQI85V9TNLDJT5LTRZS10Y26SG" localSheetId="8" hidden="1">#REF!</definedName>
    <definedName name="BExQI85V9TNLDJT5LTRZS10Y26SG" localSheetId="9" hidden="1">#REF!</definedName>
    <definedName name="BExQI85V9TNLDJT5LTRZS10Y26SG" localSheetId="10" hidden="1">#REF!</definedName>
    <definedName name="BExQI85V9TNLDJT5LTRZS10Y26SG" localSheetId="11" hidden="1">#REF!</definedName>
    <definedName name="BExQI85V9TNLDJT5LTRZS10Y26SG" localSheetId="12" hidden="1">#REF!</definedName>
    <definedName name="BExQI85V9TNLDJT5LTRZS10Y26SG" localSheetId="13" hidden="1">#REF!</definedName>
    <definedName name="BExQI85V9TNLDJT5LTRZS10Y26SG" localSheetId="17" hidden="1">#REF!</definedName>
    <definedName name="BExQI85V9TNLDJT5LTRZS10Y26SG" localSheetId="16" hidden="1">#REF!</definedName>
    <definedName name="BExQI85V9TNLDJT5LTRZS10Y26SG" hidden="1">#REF!</definedName>
    <definedName name="BExQI9ICYVAAXE7L1BQSE1VWSQA9" localSheetId="19" hidden="1">#REF!</definedName>
    <definedName name="BExQI9ICYVAAXE7L1BQSE1VWSQA9" localSheetId="27" hidden="1">#REF!</definedName>
    <definedName name="BExQI9ICYVAAXE7L1BQSE1VWSQA9" localSheetId="18" hidden="1">#REF!</definedName>
    <definedName name="BExQI9ICYVAAXE7L1BQSE1VWSQA9" localSheetId="30" hidden="1">#REF!</definedName>
    <definedName name="BExQI9ICYVAAXE7L1BQSE1VWSQA9" localSheetId="4" hidden="1">#REF!</definedName>
    <definedName name="BExQI9ICYVAAXE7L1BQSE1VWSQA9" localSheetId="14" hidden="1">#REF!</definedName>
    <definedName name="BExQI9ICYVAAXE7L1BQSE1VWSQA9" localSheetId="6" hidden="1">#REF!</definedName>
    <definedName name="BExQI9ICYVAAXE7L1BQSE1VWSQA9" localSheetId="7" hidden="1">#REF!</definedName>
    <definedName name="BExQI9ICYVAAXE7L1BQSE1VWSQA9" localSheetId="8" hidden="1">#REF!</definedName>
    <definedName name="BExQI9ICYVAAXE7L1BQSE1VWSQA9" localSheetId="9" hidden="1">#REF!</definedName>
    <definedName name="BExQI9ICYVAAXE7L1BQSE1VWSQA9" localSheetId="10" hidden="1">#REF!</definedName>
    <definedName name="BExQI9ICYVAAXE7L1BQSE1VWSQA9" localSheetId="11" hidden="1">#REF!</definedName>
    <definedName name="BExQI9ICYVAAXE7L1BQSE1VWSQA9" localSheetId="12" hidden="1">#REF!</definedName>
    <definedName name="BExQI9ICYVAAXE7L1BQSE1VWSQA9" localSheetId="13" hidden="1">#REF!</definedName>
    <definedName name="BExQI9ICYVAAXE7L1BQSE1VWSQA9" localSheetId="17" hidden="1">#REF!</definedName>
    <definedName name="BExQI9ICYVAAXE7L1BQSE1VWSQA9" localSheetId="16" hidden="1">#REF!</definedName>
    <definedName name="BExQI9ICYVAAXE7L1BQSE1VWSQA9" hidden="1">#REF!</definedName>
    <definedName name="BExQIAPKHVEV8CU1L3TTHJW67FJ5" localSheetId="19" hidden="1">#REF!</definedName>
    <definedName name="BExQIAPKHVEV8CU1L3TTHJW67FJ5" localSheetId="27" hidden="1">#REF!</definedName>
    <definedName name="BExQIAPKHVEV8CU1L3TTHJW67FJ5" localSheetId="18" hidden="1">#REF!</definedName>
    <definedName name="BExQIAPKHVEV8CU1L3TTHJW67FJ5" localSheetId="30" hidden="1">#REF!</definedName>
    <definedName name="BExQIAPKHVEV8CU1L3TTHJW67FJ5" localSheetId="4" hidden="1">#REF!</definedName>
    <definedName name="BExQIAPKHVEV8CU1L3TTHJW67FJ5" localSheetId="14" hidden="1">#REF!</definedName>
    <definedName name="BExQIAPKHVEV8CU1L3TTHJW67FJ5" localSheetId="6" hidden="1">#REF!</definedName>
    <definedName name="BExQIAPKHVEV8CU1L3TTHJW67FJ5" localSheetId="7" hidden="1">#REF!</definedName>
    <definedName name="BExQIAPKHVEV8CU1L3TTHJW67FJ5" localSheetId="8" hidden="1">#REF!</definedName>
    <definedName name="BExQIAPKHVEV8CU1L3TTHJW67FJ5" localSheetId="9" hidden="1">#REF!</definedName>
    <definedName name="BExQIAPKHVEV8CU1L3TTHJW67FJ5" localSheetId="10" hidden="1">#REF!</definedName>
    <definedName name="BExQIAPKHVEV8CU1L3TTHJW67FJ5" localSheetId="11" hidden="1">#REF!</definedName>
    <definedName name="BExQIAPKHVEV8CU1L3TTHJW67FJ5" localSheetId="12" hidden="1">#REF!</definedName>
    <definedName name="BExQIAPKHVEV8CU1L3TTHJW67FJ5" localSheetId="13" hidden="1">#REF!</definedName>
    <definedName name="BExQIAPKHVEV8CU1L3TTHJW67FJ5" localSheetId="17" hidden="1">#REF!</definedName>
    <definedName name="BExQIAPKHVEV8CU1L3TTHJW67FJ5" localSheetId="16" hidden="1">#REF!</definedName>
    <definedName name="BExQIAPKHVEV8CU1L3TTHJW67FJ5" hidden="1">#REF!</definedName>
    <definedName name="BExQIAV02RGEQG6AF0CWXU3MS9BZ" localSheetId="19" hidden="1">#REF!</definedName>
    <definedName name="BExQIAV02RGEQG6AF0CWXU3MS9BZ" localSheetId="27" hidden="1">#REF!</definedName>
    <definedName name="BExQIAV02RGEQG6AF0CWXU3MS9BZ" localSheetId="18" hidden="1">#REF!</definedName>
    <definedName name="BExQIAV02RGEQG6AF0CWXU3MS9BZ" localSheetId="30" hidden="1">#REF!</definedName>
    <definedName name="BExQIAV02RGEQG6AF0CWXU3MS9BZ" localSheetId="4" hidden="1">#REF!</definedName>
    <definedName name="BExQIAV02RGEQG6AF0CWXU3MS9BZ" localSheetId="14" hidden="1">#REF!</definedName>
    <definedName name="BExQIAV02RGEQG6AF0CWXU3MS9BZ" localSheetId="6" hidden="1">#REF!</definedName>
    <definedName name="BExQIAV02RGEQG6AF0CWXU3MS9BZ" localSheetId="7" hidden="1">#REF!</definedName>
    <definedName name="BExQIAV02RGEQG6AF0CWXU3MS9BZ" localSheetId="8" hidden="1">#REF!</definedName>
    <definedName name="BExQIAV02RGEQG6AF0CWXU3MS9BZ" localSheetId="9" hidden="1">#REF!</definedName>
    <definedName name="BExQIAV02RGEQG6AF0CWXU3MS9BZ" localSheetId="10" hidden="1">#REF!</definedName>
    <definedName name="BExQIAV02RGEQG6AF0CWXU3MS9BZ" localSheetId="11" hidden="1">#REF!</definedName>
    <definedName name="BExQIAV02RGEQG6AF0CWXU3MS9BZ" localSheetId="12" hidden="1">#REF!</definedName>
    <definedName name="BExQIAV02RGEQG6AF0CWXU3MS9BZ" localSheetId="13" hidden="1">#REF!</definedName>
    <definedName name="BExQIAV02RGEQG6AF0CWXU3MS9BZ" localSheetId="17" hidden="1">#REF!</definedName>
    <definedName name="BExQIAV02RGEQG6AF0CWXU3MS9BZ" localSheetId="16" hidden="1">#REF!</definedName>
    <definedName name="BExQIAV02RGEQG6AF0CWXU3MS9BZ" hidden="1">#REF!</definedName>
    <definedName name="BExQIBB4I3Z6AUU0HYV1DHRS13M4" localSheetId="19" hidden="1">#REF!</definedName>
    <definedName name="BExQIBB4I3Z6AUU0HYV1DHRS13M4" localSheetId="27" hidden="1">#REF!</definedName>
    <definedName name="BExQIBB4I3Z6AUU0HYV1DHRS13M4" localSheetId="18" hidden="1">#REF!</definedName>
    <definedName name="BExQIBB4I3Z6AUU0HYV1DHRS13M4" localSheetId="30" hidden="1">#REF!</definedName>
    <definedName name="BExQIBB4I3Z6AUU0HYV1DHRS13M4" localSheetId="4" hidden="1">#REF!</definedName>
    <definedName name="BExQIBB4I3Z6AUU0HYV1DHRS13M4" localSheetId="14" hidden="1">#REF!</definedName>
    <definedName name="BExQIBB4I3Z6AUU0HYV1DHRS13M4" localSheetId="6" hidden="1">#REF!</definedName>
    <definedName name="BExQIBB4I3Z6AUU0HYV1DHRS13M4" localSheetId="7" hidden="1">#REF!</definedName>
    <definedName name="BExQIBB4I3Z6AUU0HYV1DHRS13M4" localSheetId="8" hidden="1">#REF!</definedName>
    <definedName name="BExQIBB4I3Z6AUU0HYV1DHRS13M4" localSheetId="9" hidden="1">#REF!</definedName>
    <definedName name="BExQIBB4I3Z6AUU0HYV1DHRS13M4" localSheetId="10" hidden="1">#REF!</definedName>
    <definedName name="BExQIBB4I3Z6AUU0HYV1DHRS13M4" localSheetId="11" hidden="1">#REF!</definedName>
    <definedName name="BExQIBB4I3Z6AUU0HYV1DHRS13M4" localSheetId="12" hidden="1">#REF!</definedName>
    <definedName name="BExQIBB4I3Z6AUU0HYV1DHRS13M4" localSheetId="13" hidden="1">#REF!</definedName>
    <definedName name="BExQIBB4I3Z6AUU0HYV1DHRS13M4" localSheetId="17" hidden="1">#REF!</definedName>
    <definedName name="BExQIBB4I3Z6AUU0HYV1DHRS13M4" localSheetId="16" hidden="1">#REF!</definedName>
    <definedName name="BExQIBB4I3Z6AUU0HYV1DHRS13M4" hidden="1">#REF!</definedName>
    <definedName name="BExQIBWPAXU7HJZLKGJZY3EB7MIS" localSheetId="19" hidden="1">#REF!</definedName>
    <definedName name="BExQIBWPAXU7HJZLKGJZY3EB7MIS" localSheetId="27" hidden="1">#REF!</definedName>
    <definedName name="BExQIBWPAXU7HJZLKGJZY3EB7MIS" localSheetId="18" hidden="1">#REF!</definedName>
    <definedName name="BExQIBWPAXU7HJZLKGJZY3EB7MIS" localSheetId="30" hidden="1">#REF!</definedName>
    <definedName name="BExQIBWPAXU7HJZLKGJZY3EB7MIS" localSheetId="4" hidden="1">#REF!</definedName>
    <definedName name="BExQIBWPAXU7HJZLKGJZY3EB7MIS" localSheetId="14" hidden="1">#REF!</definedName>
    <definedName name="BExQIBWPAXU7HJZLKGJZY3EB7MIS" localSheetId="6" hidden="1">#REF!</definedName>
    <definedName name="BExQIBWPAXU7HJZLKGJZY3EB7MIS" localSheetId="7" hidden="1">#REF!</definedName>
    <definedName name="BExQIBWPAXU7HJZLKGJZY3EB7MIS" localSheetId="8" hidden="1">#REF!</definedName>
    <definedName name="BExQIBWPAXU7HJZLKGJZY3EB7MIS" localSheetId="9" hidden="1">#REF!</definedName>
    <definedName name="BExQIBWPAXU7HJZLKGJZY3EB7MIS" localSheetId="10" hidden="1">#REF!</definedName>
    <definedName name="BExQIBWPAXU7HJZLKGJZY3EB7MIS" localSheetId="11" hidden="1">#REF!</definedName>
    <definedName name="BExQIBWPAXU7HJZLKGJZY3EB7MIS" localSheetId="12" hidden="1">#REF!</definedName>
    <definedName name="BExQIBWPAXU7HJZLKGJZY3EB7MIS" localSheetId="13" hidden="1">#REF!</definedName>
    <definedName name="BExQIBWPAXU7HJZLKGJZY3EB7MIS" localSheetId="17" hidden="1">#REF!</definedName>
    <definedName name="BExQIBWPAXU7HJZLKGJZY3EB7MIS" localSheetId="16" hidden="1">#REF!</definedName>
    <definedName name="BExQIBWPAXU7HJZLKGJZY3EB7MIS" hidden="1">#REF!</definedName>
    <definedName name="BExQIHLP9AT969BKBF22IGW76GLI" localSheetId="19" hidden="1">#REF!</definedName>
    <definedName name="BExQIHLP9AT969BKBF22IGW76GLI" localSheetId="27" hidden="1">#REF!</definedName>
    <definedName name="BExQIHLP9AT969BKBF22IGW76GLI" localSheetId="18" hidden="1">#REF!</definedName>
    <definedName name="BExQIHLP9AT969BKBF22IGW76GLI" localSheetId="30" hidden="1">#REF!</definedName>
    <definedName name="BExQIHLP9AT969BKBF22IGW76GLI" localSheetId="4" hidden="1">#REF!</definedName>
    <definedName name="BExQIHLP9AT969BKBF22IGW76GLI" localSheetId="14" hidden="1">#REF!</definedName>
    <definedName name="BExQIHLP9AT969BKBF22IGW76GLI" localSheetId="6" hidden="1">#REF!</definedName>
    <definedName name="BExQIHLP9AT969BKBF22IGW76GLI" localSheetId="7" hidden="1">#REF!</definedName>
    <definedName name="BExQIHLP9AT969BKBF22IGW76GLI" localSheetId="8" hidden="1">#REF!</definedName>
    <definedName name="BExQIHLP9AT969BKBF22IGW76GLI" localSheetId="9" hidden="1">#REF!</definedName>
    <definedName name="BExQIHLP9AT969BKBF22IGW76GLI" localSheetId="10" hidden="1">#REF!</definedName>
    <definedName name="BExQIHLP9AT969BKBF22IGW76GLI" localSheetId="11" hidden="1">#REF!</definedName>
    <definedName name="BExQIHLP9AT969BKBF22IGW76GLI" localSheetId="12" hidden="1">#REF!</definedName>
    <definedName name="BExQIHLP9AT969BKBF22IGW76GLI" localSheetId="13" hidden="1">#REF!</definedName>
    <definedName name="BExQIHLP9AT969BKBF22IGW76GLI" localSheetId="17" hidden="1">#REF!</definedName>
    <definedName name="BExQIHLP9AT969BKBF22IGW76GLI" localSheetId="16" hidden="1">#REF!</definedName>
    <definedName name="BExQIHLP9AT969BKBF22IGW76GLI" hidden="1">#REF!</definedName>
    <definedName name="BExQIS8O6R36CI01XRY9ISM99TW9" localSheetId="19" hidden="1">#REF!</definedName>
    <definedName name="BExQIS8O6R36CI01XRY9ISM99TW9" localSheetId="27" hidden="1">#REF!</definedName>
    <definedName name="BExQIS8O6R36CI01XRY9ISM99TW9" localSheetId="18" hidden="1">#REF!</definedName>
    <definedName name="BExQIS8O6R36CI01XRY9ISM99TW9" localSheetId="30" hidden="1">#REF!</definedName>
    <definedName name="BExQIS8O6R36CI01XRY9ISM99TW9" localSheetId="4" hidden="1">#REF!</definedName>
    <definedName name="BExQIS8O6R36CI01XRY9ISM99TW9" localSheetId="14" hidden="1">#REF!</definedName>
    <definedName name="BExQIS8O6R36CI01XRY9ISM99TW9" localSheetId="6" hidden="1">#REF!</definedName>
    <definedName name="BExQIS8O6R36CI01XRY9ISM99TW9" localSheetId="7" hidden="1">#REF!</definedName>
    <definedName name="BExQIS8O6R36CI01XRY9ISM99TW9" localSheetId="8" hidden="1">#REF!</definedName>
    <definedName name="BExQIS8O6R36CI01XRY9ISM99TW9" localSheetId="9" hidden="1">#REF!</definedName>
    <definedName name="BExQIS8O6R36CI01XRY9ISM99TW9" localSheetId="10" hidden="1">#REF!</definedName>
    <definedName name="BExQIS8O6R36CI01XRY9ISM99TW9" localSheetId="11" hidden="1">#REF!</definedName>
    <definedName name="BExQIS8O6R36CI01XRY9ISM99TW9" localSheetId="12" hidden="1">#REF!</definedName>
    <definedName name="BExQIS8O6R36CI01XRY9ISM99TW9" localSheetId="13" hidden="1">#REF!</definedName>
    <definedName name="BExQIS8O6R36CI01XRY9ISM99TW9" localSheetId="17" hidden="1">#REF!</definedName>
    <definedName name="BExQIS8O6R36CI01XRY9ISM99TW9" localSheetId="16" hidden="1">#REF!</definedName>
    <definedName name="BExQIS8O6R36CI01XRY9ISM99TW9" hidden="1">#REF!</definedName>
    <definedName name="BExQIVJB9MJ25NDUHTCVMSODJY2C" localSheetId="19" hidden="1">#REF!</definedName>
    <definedName name="BExQIVJB9MJ25NDUHTCVMSODJY2C" localSheetId="27" hidden="1">#REF!</definedName>
    <definedName name="BExQIVJB9MJ25NDUHTCVMSODJY2C" localSheetId="18" hidden="1">#REF!</definedName>
    <definedName name="BExQIVJB9MJ25NDUHTCVMSODJY2C" localSheetId="30" hidden="1">#REF!</definedName>
    <definedName name="BExQIVJB9MJ25NDUHTCVMSODJY2C" localSheetId="4" hidden="1">#REF!</definedName>
    <definedName name="BExQIVJB9MJ25NDUHTCVMSODJY2C" localSheetId="14" hidden="1">#REF!</definedName>
    <definedName name="BExQIVJB9MJ25NDUHTCVMSODJY2C" localSheetId="6" hidden="1">#REF!</definedName>
    <definedName name="BExQIVJB9MJ25NDUHTCVMSODJY2C" localSheetId="7" hidden="1">#REF!</definedName>
    <definedName name="BExQIVJB9MJ25NDUHTCVMSODJY2C" localSheetId="8" hidden="1">#REF!</definedName>
    <definedName name="BExQIVJB9MJ25NDUHTCVMSODJY2C" localSheetId="9" hidden="1">#REF!</definedName>
    <definedName name="BExQIVJB9MJ25NDUHTCVMSODJY2C" localSheetId="10" hidden="1">#REF!</definedName>
    <definedName name="BExQIVJB9MJ25NDUHTCVMSODJY2C" localSheetId="11" hidden="1">#REF!</definedName>
    <definedName name="BExQIVJB9MJ25NDUHTCVMSODJY2C" localSheetId="12" hidden="1">#REF!</definedName>
    <definedName name="BExQIVJB9MJ25NDUHTCVMSODJY2C" localSheetId="13" hidden="1">#REF!</definedName>
    <definedName name="BExQIVJB9MJ25NDUHTCVMSODJY2C" localSheetId="17" hidden="1">#REF!</definedName>
    <definedName name="BExQIVJB9MJ25NDUHTCVMSODJY2C" localSheetId="16" hidden="1">#REF!</definedName>
    <definedName name="BExQIVJB9MJ25NDUHTCVMSODJY2C" hidden="1">#REF!</definedName>
    <definedName name="BExQIWAEMVTWAU39DWIXT17K2A9Z" localSheetId="19" hidden="1">#REF!</definedName>
    <definedName name="BExQIWAEMVTWAU39DWIXT17K2A9Z" localSheetId="27" hidden="1">#REF!</definedName>
    <definedName name="BExQIWAEMVTWAU39DWIXT17K2A9Z" localSheetId="18" hidden="1">#REF!</definedName>
    <definedName name="BExQIWAEMVTWAU39DWIXT17K2A9Z" localSheetId="30" hidden="1">#REF!</definedName>
    <definedName name="BExQIWAEMVTWAU39DWIXT17K2A9Z" localSheetId="4" hidden="1">#REF!</definedName>
    <definedName name="BExQIWAEMVTWAU39DWIXT17K2A9Z" localSheetId="14" hidden="1">#REF!</definedName>
    <definedName name="BExQIWAEMVTWAU39DWIXT17K2A9Z" localSheetId="6" hidden="1">#REF!</definedName>
    <definedName name="BExQIWAEMVTWAU39DWIXT17K2A9Z" localSheetId="7" hidden="1">#REF!</definedName>
    <definedName name="BExQIWAEMVTWAU39DWIXT17K2A9Z" localSheetId="8" hidden="1">#REF!</definedName>
    <definedName name="BExQIWAEMVTWAU39DWIXT17K2A9Z" localSheetId="9" hidden="1">#REF!</definedName>
    <definedName name="BExQIWAEMVTWAU39DWIXT17K2A9Z" localSheetId="10" hidden="1">#REF!</definedName>
    <definedName name="BExQIWAEMVTWAU39DWIXT17K2A9Z" localSheetId="11" hidden="1">#REF!</definedName>
    <definedName name="BExQIWAEMVTWAU39DWIXT17K2A9Z" localSheetId="12" hidden="1">#REF!</definedName>
    <definedName name="BExQIWAEMVTWAU39DWIXT17K2A9Z" localSheetId="13" hidden="1">#REF!</definedName>
    <definedName name="BExQIWAEMVTWAU39DWIXT17K2A9Z" localSheetId="17" hidden="1">#REF!</definedName>
    <definedName name="BExQIWAEMVTWAU39DWIXT17K2A9Z" localSheetId="16" hidden="1">#REF!</definedName>
    <definedName name="BExQIWAEMVTWAU39DWIXT17K2A9Z" hidden="1">#REF!</definedName>
    <definedName name="BExQJ72T8UR0U461ZLEGOOEPCDIG" localSheetId="19" hidden="1">#REF!</definedName>
    <definedName name="BExQJ72T8UR0U461ZLEGOOEPCDIG" localSheetId="27" hidden="1">#REF!</definedName>
    <definedName name="BExQJ72T8UR0U461ZLEGOOEPCDIG" localSheetId="18" hidden="1">#REF!</definedName>
    <definedName name="BExQJ72T8UR0U461ZLEGOOEPCDIG" localSheetId="30" hidden="1">#REF!</definedName>
    <definedName name="BExQJ72T8UR0U461ZLEGOOEPCDIG" localSheetId="4" hidden="1">#REF!</definedName>
    <definedName name="BExQJ72T8UR0U461ZLEGOOEPCDIG" localSheetId="14" hidden="1">#REF!</definedName>
    <definedName name="BExQJ72T8UR0U461ZLEGOOEPCDIG" localSheetId="6" hidden="1">#REF!</definedName>
    <definedName name="BExQJ72T8UR0U461ZLEGOOEPCDIG" localSheetId="7" hidden="1">#REF!</definedName>
    <definedName name="BExQJ72T8UR0U461ZLEGOOEPCDIG" localSheetId="8" hidden="1">#REF!</definedName>
    <definedName name="BExQJ72T8UR0U461ZLEGOOEPCDIG" localSheetId="9" hidden="1">#REF!</definedName>
    <definedName name="BExQJ72T8UR0U461ZLEGOOEPCDIG" localSheetId="10" hidden="1">#REF!</definedName>
    <definedName name="BExQJ72T8UR0U461ZLEGOOEPCDIG" localSheetId="11" hidden="1">#REF!</definedName>
    <definedName name="BExQJ72T8UR0U461ZLEGOOEPCDIG" localSheetId="12" hidden="1">#REF!</definedName>
    <definedName name="BExQJ72T8UR0U461ZLEGOOEPCDIG" localSheetId="13" hidden="1">#REF!</definedName>
    <definedName name="BExQJ72T8UR0U461ZLEGOOEPCDIG" localSheetId="17" hidden="1">#REF!</definedName>
    <definedName name="BExQJ72T8UR0U461ZLEGOOEPCDIG" localSheetId="16" hidden="1">#REF!</definedName>
    <definedName name="BExQJ72T8UR0U461ZLEGOOEPCDIG" hidden="1">#REF!</definedName>
    <definedName name="BExQJAZ2QDORCR0K8PR9VHQZ4Y3P" localSheetId="19" hidden="1">#REF!</definedName>
    <definedName name="BExQJAZ2QDORCR0K8PR9VHQZ4Y3P" localSheetId="27" hidden="1">#REF!</definedName>
    <definedName name="BExQJAZ2QDORCR0K8PR9VHQZ4Y3P" localSheetId="18" hidden="1">#REF!</definedName>
    <definedName name="BExQJAZ2QDORCR0K8PR9VHQZ4Y3P" localSheetId="30" hidden="1">#REF!</definedName>
    <definedName name="BExQJAZ2QDORCR0K8PR9VHQZ4Y3P" localSheetId="4" hidden="1">#REF!</definedName>
    <definedName name="BExQJAZ2QDORCR0K8PR9VHQZ4Y3P" localSheetId="14" hidden="1">#REF!</definedName>
    <definedName name="BExQJAZ2QDORCR0K8PR9VHQZ4Y3P" localSheetId="6" hidden="1">#REF!</definedName>
    <definedName name="BExQJAZ2QDORCR0K8PR9VHQZ4Y3P" localSheetId="7" hidden="1">#REF!</definedName>
    <definedName name="BExQJAZ2QDORCR0K8PR9VHQZ4Y3P" localSheetId="8" hidden="1">#REF!</definedName>
    <definedName name="BExQJAZ2QDORCR0K8PR9VHQZ4Y3P" localSheetId="9" hidden="1">#REF!</definedName>
    <definedName name="BExQJAZ2QDORCR0K8PR9VHQZ4Y3P" localSheetId="10" hidden="1">#REF!</definedName>
    <definedName name="BExQJAZ2QDORCR0K8PR9VHQZ4Y3P" localSheetId="11" hidden="1">#REF!</definedName>
    <definedName name="BExQJAZ2QDORCR0K8PR9VHQZ4Y3P" localSheetId="12" hidden="1">#REF!</definedName>
    <definedName name="BExQJAZ2QDORCR0K8PR9VHQZ4Y3P" localSheetId="13" hidden="1">#REF!</definedName>
    <definedName name="BExQJAZ2QDORCR0K8PR9VHQZ4Y3P" localSheetId="17" hidden="1">#REF!</definedName>
    <definedName name="BExQJAZ2QDORCR0K8PR9VHQZ4Y3P" localSheetId="16" hidden="1">#REF!</definedName>
    <definedName name="BExQJAZ2QDORCR0K8PR9VHQZ4Y3P" hidden="1">#REF!</definedName>
    <definedName name="BExQJBF7LAX128WR7VTMJC88ZLPG" localSheetId="19" hidden="1">#REF!</definedName>
    <definedName name="BExQJBF7LAX128WR7VTMJC88ZLPG" localSheetId="27" hidden="1">#REF!</definedName>
    <definedName name="BExQJBF7LAX128WR7VTMJC88ZLPG" localSheetId="18" hidden="1">#REF!</definedName>
    <definedName name="BExQJBF7LAX128WR7VTMJC88ZLPG" localSheetId="30" hidden="1">#REF!</definedName>
    <definedName name="BExQJBF7LAX128WR7VTMJC88ZLPG" localSheetId="4" hidden="1">#REF!</definedName>
    <definedName name="BExQJBF7LAX128WR7VTMJC88ZLPG" localSheetId="14" hidden="1">#REF!</definedName>
    <definedName name="BExQJBF7LAX128WR7VTMJC88ZLPG" localSheetId="6" hidden="1">#REF!</definedName>
    <definedName name="BExQJBF7LAX128WR7VTMJC88ZLPG" localSheetId="7" hidden="1">#REF!</definedName>
    <definedName name="BExQJBF7LAX128WR7VTMJC88ZLPG" localSheetId="8" hidden="1">#REF!</definedName>
    <definedName name="BExQJBF7LAX128WR7VTMJC88ZLPG" localSheetId="9" hidden="1">#REF!</definedName>
    <definedName name="BExQJBF7LAX128WR7VTMJC88ZLPG" localSheetId="10" hidden="1">#REF!</definedName>
    <definedName name="BExQJBF7LAX128WR7VTMJC88ZLPG" localSheetId="11" hidden="1">#REF!</definedName>
    <definedName name="BExQJBF7LAX128WR7VTMJC88ZLPG" localSheetId="12" hidden="1">#REF!</definedName>
    <definedName name="BExQJBF7LAX128WR7VTMJC88ZLPG" localSheetId="13" hidden="1">#REF!</definedName>
    <definedName name="BExQJBF7LAX128WR7VTMJC88ZLPG" localSheetId="17" hidden="1">#REF!</definedName>
    <definedName name="BExQJBF7LAX128WR7VTMJC88ZLPG" localSheetId="16" hidden="1">#REF!</definedName>
    <definedName name="BExQJBF7LAX128WR7VTMJC88ZLPG" hidden="1">#REF!</definedName>
    <definedName name="BExQJEVCKX6KZHNCLYXY7D0MX5KN" localSheetId="19" hidden="1">#REF!</definedName>
    <definedName name="BExQJEVCKX6KZHNCLYXY7D0MX5KN" localSheetId="27" hidden="1">#REF!</definedName>
    <definedName name="BExQJEVCKX6KZHNCLYXY7D0MX5KN" localSheetId="18" hidden="1">#REF!</definedName>
    <definedName name="BExQJEVCKX6KZHNCLYXY7D0MX5KN" localSheetId="30" hidden="1">#REF!</definedName>
    <definedName name="BExQJEVCKX6KZHNCLYXY7D0MX5KN" localSheetId="4" hidden="1">#REF!</definedName>
    <definedName name="BExQJEVCKX6KZHNCLYXY7D0MX5KN" localSheetId="14" hidden="1">#REF!</definedName>
    <definedName name="BExQJEVCKX6KZHNCLYXY7D0MX5KN" localSheetId="6" hidden="1">#REF!</definedName>
    <definedName name="BExQJEVCKX6KZHNCLYXY7D0MX5KN" localSheetId="7" hidden="1">#REF!</definedName>
    <definedName name="BExQJEVCKX6KZHNCLYXY7D0MX5KN" localSheetId="8" hidden="1">#REF!</definedName>
    <definedName name="BExQJEVCKX6KZHNCLYXY7D0MX5KN" localSheetId="9" hidden="1">#REF!</definedName>
    <definedName name="BExQJEVCKX6KZHNCLYXY7D0MX5KN" localSheetId="10" hidden="1">#REF!</definedName>
    <definedName name="BExQJEVCKX6KZHNCLYXY7D0MX5KN" localSheetId="11" hidden="1">#REF!</definedName>
    <definedName name="BExQJEVCKX6KZHNCLYXY7D0MX5KN" localSheetId="12" hidden="1">#REF!</definedName>
    <definedName name="BExQJEVCKX6KZHNCLYXY7D0MX5KN" localSheetId="13" hidden="1">#REF!</definedName>
    <definedName name="BExQJEVCKX6KZHNCLYXY7D0MX5KN" localSheetId="17" hidden="1">#REF!</definedName>
    <definedName name="BExQJEVCKX6KZHNCLYXY7D0MX5KN" localSheetId="16" hidden="1">#REF!</definedName>
    <definedName name="BExQJEVCKX6KZHNCLYXY7D0MX5KN" hidden="1">#REF!</definedName>
    <definedName name="BExQJJYSDX8B0J1QGF2HL071KKA3" localSheetId="19" hidden="1">#REF!</definedName>
    <definedName name="BExQJJYSDX8B0J1QGF2HL071KKA3" localSheetId="27" hidden="1">#REF!</definedName>
    <definedName name="BExQJJYSDX8B0J1QGF2HL071KKA3" localSheetId="18" hidden="1">#REF!</definedName>
    <definedName name="BExQJJYSDX8B0J1QGF2HL071KKA3" localSheetId="30" hidden="1">#REF!</definedName>
    <definedName name="BExQJJYSDX8B0J1QGF2HL071KKA3" localSheetId="4" hidden="1">#REF!</definedName>
    <definedName name="BExQJJYSDX8B0J1QGF2HL071KKA3" localSheetId="14" hidden="1">#REF!</definedName>
    <definedName name="BExQJJYSDX8B0J1QGF2HL071KKA3" localSheetId="6" hidden="1">#REF!</definedName>
    <definedName name="BExQJJYSDX8B0J1QGF2HL071KKA3" localSheetId="7" hidden="1">#REF!</definedName>
    <definedName name="BExQJJYSDX8B0J1QGF2HL071KKA3" localSheetId="8" hidden="1">#REF!</definedName>
    <definedName name="BExQJJYSDX8B0J1QGF2HL071KKA3" localSheetId="9" hidden="1">#REF!</definedName>
    <definedName name="BExQJJYSDX8B0J1QGF2HL071KKA3" localSheetId="10" hidden="1">#REF!</definedName>
    <definedName name="BExQJJYSDX8B0J1QGF2HL071KKA3" localSheetId="11" hidden="1">#REF!</definedName>
    <definedName name="BExQJJYSDX8B0J1QGF2HL071KKA3" localSheetId="12" hidden="1">#REF!</definedName>
    <definedName name="BExQJJYSDX8B0J1QGF2HL071KKA3" localSheetId="13" hidden="1">#REF!</definedName>
    <definedName name="BExQJJYSDX8B0J1QGF2HL071KKA3" localSheetId="17" hidden="1">#REF!</definedName>
    <definedName name="BExQJJYSDX8B0J1QGF2HL071KKA3" localSheetId="16" hidden="1">#REF!</definedName>
    <definedName name="BExQJJYSDX8B0J1QGF2HL071KKA3" hidden="1">#REF!</definedName>
    <definedName name="BExQK1HV6SQQ7CP8H8IUKI9TYXTD" localSheetId="19" hidden="1">#REF!</definedName>
    <definedName name="BExQK1HV6SQQ7CP8H8IUKI9TYXTD" localSheetId="27" hidden="1">#REF!</definedName>
    <definedName name="BExQK1HV6SQQ7CP8H8IUKI9TYXTD" localSheetId="18" hidden="1">#REF!</definedName>
    <definedName name="BExQK1HV6SQQ7CP8H8IUKI9TYXTD" localSheetId="30" hidden="1">#REF!</definedName>
    <definedName name="BExQK1HV6SQQ7CP8H8IUKI9TYXTD" localSheetId="4" hidden="1">#REF!</definedName>
    <definedName name="BExQK1HV6SQQ7CP8H8IUKI9TYXTD" localSheetId="14" hidden="1">#REF!</definedName>
    <definedName name="BExQK1HV6SQQ7CP8H8IUKI9TYXTD" localSheetId="6" hidden="1">#REF!</definedName>
    <definedName name="BExQK1HV6SQQ7CP8H8IUKI9TYXTD" localSheetId="7" hidden="1">#REF!</definedName>
    <definedName name="BExQK1HV6SQQ7CP8H8IUKI9TYXTD" localSheetId="8" hidden="1">#REF!</definedName>
    <definedName name="BExQK1HV6SQQ7CP8H8IUKI9TYXTD" localSheetId="9" hidden="1">#REF!</definedName>
    <definedName name="BExQK1HV6SQQ7CP8H8IUKI9TYXTD" localSheetId="10" hidden="1">#REF!</definedName>
    <definedName name="BExQK1HV6SQQ7CP8H8IUKI9TYXTD" localSheetId="11" hidden="1">#REF!</definedName>
    <definedName name="BExQK1HV6SQQ7CP8H8IUKI9TYXTD" localSheetId="12" hidden="1">#REF!</definedName>
    <definedName name="BExQK1HV6SQQ7CP8H8IUKI9TYXTD" localSheetId="13" hidden="1">#REF!</definedName>
    <definedName name="BExQK1HV6SQQ7CP8H8IUKI9TYXTD" localSheetId="17" hidden="1">#REF!</definedName>
    <definedName name="BExQK1HV6SQQ7CP8H8IUKI9TYXTD" localSheetId="16" hidden="1">#REF!</definedName>
    <definedName name="BExQK1HV6SQQ7CP8H8IUKI9TYXTD" hidden="1">#REF!</definedName>
    <definedName name="BExQK3LE5CSBW1E4H4KHW548FL2R" localSheetId="19" hidden="1">#REF!</definedName>
    <definedName name="BExQK3LE5CSBW1E4H4KHW548FL2R" localSheetId="27" hidden="1">#REF!</definedName>
    <definedName name="BExQK3LE5CSBW1E4H4KHW548FL2R" localSheetId="18" hidden="1">#REF!</definedName>
    <definedName name="BExQK3LE5CSBW1E4H4KHW548FL2R" localSheetId="30" hidden="1">#REF!</definedName>
    <definedName name="BExQK3LE5CSBW1E4H4KHW548FL2R" localSheetId="4" hidden="1">#REF!</definedName>
    <definedName name="BExQK3LE5CSBW1E4H4KHW548FL2R" localSheetId="14" hidden="1">#REF!</definedName>
    <definedName name="BExQK3LE5CSBW1E4H4KHW548FL2R" localSheetId="6" hidden="1">#REF!</definedName>
    <definedName name="BExQK3LE5CSBW1E4H4KHW548FL2R" localSheetId="7" hidden="1">#REF!</definedName>
    <definedName name="BExQK3LE5CSBW1E4H4KHW548FL2R" localSheetId="8" hidden="1">#REF!</definedName>
    <definedName name="BExQK3LE5CSBW1E4H4KHW548FL2R" localSheetId="9" hidden="1">#REF!</definedName>
    <definedName name="BExQK3LE5CSBW1E4H4KHW548FL2R" localSheetId="10" hidden="1">#REF!</definedName>
    <definedName name="BExQK3LE5CSBW1E4H4KHW548FL2R" localSheetId="11" hidden="1">#REF!</definedName>
    <definedName name="BExQK3LE5CSBW1E4H4KHW548FL2R" localSheetId="12" hidden="1">#REF!</definedName>
    <definedName name="BExQK3LE5CSBW1E4H4KHW548FL2R" localSheetId="13" hidden="1">#REF!</definedName>
    <definedName name="BExQK3LE5CSBW1E4H4KHW548FL2R" localSheetId="17" hidden="1">#REF!</definedName>
    <definedName name="BExQK3LE5CSBW1E4H4KHW548FL2R" localSheetId="16" hidden="1">#REF!</definedName>
    <definedName name="BExQK3LE5CSBW1E4H4KHW548FL2R" hidden="1">#REF!</definedName>
    <definedName name="BExQKG6LD6PLNDGNGO9DJXY865BR" localSheetId="19" hidden="1">#REF!</definedName>
    <definedName name="BExQKG6LD6PLNDGNGO9DJXY865BR" localSheetId="27" hidden="1">#REF!</definedName>
    <definedName name="BExQKG6LD6PLNDGNGO9DJXY865BR" localSheetId="18" hidden="1">#REF!</definedName>
    <definedName name="BExQKG6LD6PLNDGNGO9DJXY865BR" localSheetId="30" hidden="1">#REF!</definedName>
    <definedName name="BExQKG6LD6PLNDGNGO9DJXY865BR" localSheetId="4" hidden="1">#REF!</definedName>
    <definedName name="BExQKG6LD6PLNDGNGO9DJXY865BR" localSheetId="14" hidden="1">#REF!</definedName>
    <definedName name="BExQKG6LD6PLNDGNGO9DJXY865BR" localSheetId="6" hidden="1">#REF!</definedName>
    <definedName name="BExQKG6LD6PLNDGNGO9DJXY865BR" localSheetId="7" hidden="1">#REF!</definedName>
    <definedName name="BExQKG6LD6PLNDGNGO9DJXY865BR" localSheetId="8" hidden="1">#REF!</definedName>
    <definedName name="BExQKG6LD6PLNDGNGO9DJXY865BR" localSheetId="9" hidden="1">#REF!</definedName>
    <definedName name="BExQKG6LD6PLNDGNGO9DJXY865BR" localSheetId="10" hidden="1">#REF!</definedName>
    <definedName name="BExQKG6LD6PLNDGNGO9DJXY865BR" localSheetId="11" hidden="1">#REF!</definedName>
    <definedName name="BExQKG6LD6PLNDGNGO9DJXY865BR" localSheetId="12" hidden="1">#REF!</definedName>
    <definedName name="BExQKG6LD6PLNDGNGO9DJXY865BR" localSheetId="13" hidden="1">#REF!</definedName>
    <definedName name="BExQKG6LD6PLNDGNGO9DJXY865BR" localSheetId="17" hidden="1">#REF!</definedName>
    <definedName name="BExQKG6LD6PLNDGNGO9DJXY865BR" localSheetId="16" hidden="1">#REF!</definedName>
    <definedName name="BExQKG6LD6PLNDGNGO9DJXY865BR" hidden="1">#REF!</definedName>
    <definedName name="BExQKUKG8I4CGS9QYSD0H7NHP4JN" localSheetId="19" hidden="1">#REF!</definedName>
    <definedName name="BExQKUKG8I4CGS9QYSD0H7NHP4JN" localSheetId="27" hidden="1">#REF!</definedName>
    <definedName name="BExQKUKG8I4CGS9QYSD0H7NHP4JN" localSheetId="18" hidden="1">#REF!</definedName>
    <definedName name="BExQKUKG8I4CGS9QYSD0H7NHP4JN" localSheetId="30" hidden="1">#REF!</definedName>
    <definedName name="BExQKUKG8I4CGS9QYSD0H7NHP4JN" localSheetId="4" hidden="1">#REF!</definedName>
    <definedName name="BExQKUKG8I4CGS9QYSD0H7NHP4JN" localSheetId="14" hidden="1">#REF!</definedName>
    <definedName name="BExQKUKG8I4CGS9QYSD0H7NHP4JN" localSheetId="6" hidden="1">#REF!</definedName>
    <definedName name="BExQKUKG8I4CGS9QYSD0H7NHP4JN" localSheetId="7" hidden="1">#REF!</definedName>
    <definedName name="BExQKUKG8I4CGS9QYSD0H7NHP4JN" localSheetId="8" hidden="1">#REF!</definedName>
    <definedName name="BExQKUKG8I4CGS9QYSD0H7NHP4JN" localSheetId="9" hidden="1">#REF!</definedName>
    <definedName name="BExQKUKG8I4CGS9QYSD0H7NHP4JN" localSheetId="10" hidden="1">#REF!</definedName>
    <definedName name="BExQKUKG8I4CGS9QYSD0H7NHP4JN" localSheetId="11" hidden="1">#REF!</definedName>
    <definedName name="BExQKUKG8I4CGS9QYSD0H7NHP4JN" localSheetId="12" hidden="1">#REF!</definedName>
    <definedName name="BExQKUKG8I4CGS9QYSD0H7NHP4JN" localSheetId="13" hidden="1">#REF!</definedName>
    <definedName name="BExQKUKG8I4CGS9QYSD0H7NHP4JN" localSheetId="17" hidden="1">#REF!</definedName>
    <definedName name="BExQKUKG8I4CGS9QYSD0H7NHP4JN" localSheetId="16" hidden="1">#REF!</definedName>
    <definedName name="BExQKUKG8I4CGS9QYSD0H7NHP4JN" hidden="1">#REF!</definedName>
    <definedName name="BExQL2NSE8OYZFXQH8A23RMVMFW7" localSheetId="19" hidden="1">#REF!</definedName>
    <definedName name="BExQL2NSE8OYZFXQH8A23RMVMFW7" localSheetId="27" hidden="1">#REF!</definedName>
    <definedName name="BExQL2NSE8OYZFXQH8A23RMVMFW7" localSheetId="18" hidden="1">#REF!</definedName>
    <definedName name="BExQL2NSE8OYZFXQH8A23RMVMFW7" localSheetId="30" hidden="1">#REF!</definedName>
    <definedName name="BExQL2NSE8OYZFXQH8A23RMVMFW7" localSheetId="4" hidden="1">#REF!</definedName>
    <definedName name="BExQL2NSE8OYZFXQH8A23RMVMFW7" localSheetId="14" hidden="1">#REF!</definedName>
    <definedName name="BExQL2NSE8OYZFXQH8A23RMVMFW7" localSheetId="6" hidden="1">#REF!</definedName>
    <definedName name="BExQL2NSE8OYZFXQH8A23RMVMFW7" localSheetId="7" hidden="1">#REF!</definedName>
    <definedName name="BExQL2NSE8OYZFXQH8A23RMVMFW7" localSheetId="8" hidden="1">#REF!</definedName>
    <definedName name="BExQL2NSE8OYZFXQH8A23RMVMFW7" localSheetId="9" hidden="1">#REF!</definedName>
    <definedName name="BExQL2NSE8OYZFXQH8A23RMVMFW7" localSheetId="10" hidden="1">#REF!</definedName>
    <definedName name="BExQL2NSE8OYZFXQH8A23RMVMFW7" localSheetId="11" hidden="1">#REF!</definedName>
    <definedName name="BExQL2NSE8OYZFXQH8A23RMVMFW7" localSheetId="12" hidden="1">#REF!</definedName>
    <definedName name="BExQL2NSE8OYZFXQH8A23RMVMFW7" localSheetId="13" hidden="1">#REF!</definedName>
    <definedName name="BExQL2NSE8OYZFXQH8A23RMVMFW7" localSheetId="17" hidden="1">#REF!</definedName>
    <definedName name="BExQL2NSE8OYZFXQH8A23RMVMFW7" localSheetId="16" hidden="1">#REF!</definedName>
    <definedName name="BExQL2NSE8OYZFXQH8A23RMVMFW7" hidden="1">#REF!</definedName>
    <definedName name="BExQL4GJ3LZJL6JDEHT7UDXW90TV" localSheetId="19" hidden="1">#REF!</definedName>
    <definedName name="BExQL4GJ3LZJL6JDEHT7UDXW90TV" localSheetId="18" hidden="1">#REF!</definedName>
    <definedName name="BExQL4GJ3LZJL6JDEHT7UDXW90TV" localSheetId="8" hidden="1">#REF!</definedName>
    <definedName name="BExQL4GJ3LZJL6JDEHT7UDXW90TV" localSheetId="12" hidden="1">#REF!</definedName>
    <definedName name="BExQL4GJ3LZJL6JDEHT7UDXW90TV" hidden="1">#REF!</definedName>
    <definedName name="BExQLE1TOW3A287TQB0AVWENT8O1" localSheetId="19" hidden="1">#REF!</definedName>
    <definedName name="BExQLE1TOW3A287TQB0AVWENT8O1" localSheetId="27" hidden="1">#REF!</definedName>
    <definedName name="BExQLE1TOW3A287TQB0AVWENT8O1" localSheetId="18" hidden="1">#REF!</definedName>
    <definedName name="BExQLE1TOW3A287TQB0AVWENT8O1" localSheetId="30" hidden="1">#REF!</definedName>
    <definedName name="BExQLE1TOW3A287TQB0AVWENT8O1" localSheetId="4" hidden="1">#REF!</definedName>
    <definedName name="BExQLE1TOW3A287TQB0AVWENT8O1" localSheetId="14" hidden="1">#REF!</definedName>
    <definedName name="BExQLE1TOW3A287TQB0AVWENT8O1" localSheetId="6" hidden="1">#REF!</definedName>
    <definedName name="BExQLE1TOW3A287TQB0AVWENT8O1" localSheetId="7" hidden="1">#REF!</definedName>
    <definedName name="BExQLE1TOW3A287TQB0AVWENT8O1" localSheetId="8" hidden="1">#REF!</definedName>
    <definedName name="BExQLE1TOW3A287TQB0AVWENT8O1" localSheetId="9" hidden="1">#REF!</definedName>
    <definedName name="BExQLE1TOW3A287TQB0AVWENT8O1" localSheetId="10" hidden="1">#REF!</definedName>
    <definedName name="BExQLE1TOW3A287TQB0AVWENT8O1" localSheetId="11" hidden="1">#REF!</definedName>
    <definedName name="BExQLE1TOW3A287TQB0AVWENT8O1" localSheetId="12" hidden="1">#REF!</definedName>
    <definedName name="BExQLE1TOW3A287TQB0AVWENT8O1" localSheetId="13" hidden="1">#REF!</definedName>
    <definedName name="BExQLE1TOW3A287TQB0AVWENT8O1" localSheetId="17" hidden="1">#REF!</definedName>
    <definedName name="BExQLE1TOW3A287TQB0AVWENT8O1" localSheetId="16" hidden="1">#REF!</definedName>
    <definedName name="BExQLE1TOW3A287TQB0AVWENT8O1" hidden="1">#REF!</definedName>
    <definedName name="BExRYOYB4A3E5F6MTROY69LR0PMG" localSheetId="19" hidden="1">#REF!</definedName>
    <definedName name="BExRYOYB4A3E5F6MTROY69LR0PMG" localSheetId="27" hidden="1">#REF!</definedName>
    <definedName name="BExRYOYB4A3E5F6MTROY69LR0PMG" localSheetId="18" hidden="1">#REF!</definedName>
    <definedName name="BExRYOYB4A3E5F6MTROY69LR0PMG" localSheetId="30" hidden="1">#REF!</definedName>
    <definedName name="BExRYOYB4A3E5F6MTROY69LR0PMG" localSheetId="4" hidden="1">#REF!</definedName>
    <definedName name="BExRYOYB4A3E5F6MTROY69LR0PMG" localSheetId="14" hidden="1">#REF!</definedName>
    <definedName name="BExRYOYB4A3E5F6MTROY69LR0PMG" localSheetId="6" hidden="1">#REF!</definedName>
    <definedName name="BExRYOYB4A3E5F6MTROY69LR0PMG" localSheetId="7" hidden="1">#REF!</definedName>
    <definedName name="BExRYOYB4A3E5F6MTROY69LR0PMG" localSheetId="8" hidden="1">#REF!</definedName>
    <definedName name="BExRYOYB4A3E5F6MTROY69LR0PMG" localSheetId="9" hidden="1">#REF!</definedName>
    <definedName name="BExRYOYB4A3E5F6MTROY69LR0PMG" localSheetId="10" hidden="1">#REF!</definedName>
    <definedName name="BExRYOYB4A3E5F6MTROY69LR0PMG" localSheetId="11" hidden="1">#REF!</definedName>
    <definedName name="BExRYOYB4A3E5F6MTROY69LR0PMG" localSheetId="12" hidden="1">#REF!</definedName>
    <definedName name="BExRYOYB4A3E5F6MTROY69LR0PMG" localSheetId="13" hidden="1">#REF!</definedName>
    <definedName name="BExRYOYB4A3E5F6MTROY69LR0PMG" localSheetId="17" hidden="1">#REF!</definedName>
    <definedName name="BExRYOYB4A3E5F6MTROY69LR0PMG" localSheetId="16" hidden="1">#REF!</definedName>
    <definedName name="BExRYOYB4A3E5F6MTROY69LR0PMG" hidden="1">#REF!</definedName>
    <definedName name="BExRYZLA9EW71H4SXQR525S72LLP" localSheetId="19" hidden="1">#REF!</definedName>
    <definedName name="BExRYZLA9EW71H4SXQR525S72LLP" localSheetId="27" hidden="1">#REF!</definedName>
    <definedName name="BExRYZLA9EW71H4SXQR525S72LLP" localSheetId="18" hidden="1">#REF!</definedName>
    <definedName name="BExRYZLA9EW71H4SXQR525S72LLP" localSheetId="30" hidden="1">#REF!</definedName>
    <definedName name="BExRYZLA9EW71H4SXQR525S72LLP" localSheetId="4" hidden="1">#REF!</definedName>
    <definedName name="BExRYZLA9EW71H4SXQR525S72LLP" localSheetId="14" hidden="1">#REF!</definedName>
    <definedName name="BExRYZLA9EW71H4SXQR525S72LLP" localSheetId="6" hidden="1">#REF!</definedName>
    <definedName name="BExRYZLA9EW71H4SXQR525S72LLP" localSheetId="7" hidden="1">#REF!</definedName>
    <definedName name="BExRYZLA9EW71H4SXQR525S72LLP" localSheetId="8" hidden="1">#REF!</definedName>
    <definedName name="BExRYZLA9EW71H4SXQR525S72LLP" localSheetId="9" hidden="1">#REF!</definedName>
    <definedName name="BExRYZLA9EW71H4SXQR525S72LLP" localSheetId="10" hidden="1">#REF!</definedName>
    <definedName name="BExRYZLA9EW71H4SXQR525S72LLP" localSheetId="11" hidden="1">#REF!</definedName>
    <definedName name="BExRYZLA9EW71H4SXQR525S72LLP" localSheetId="12" hidden="1">#REF!</definedName>
    <definedName name="BExRYZLA9EW71H4SXQR525S72LLP" localSheetId="13" hidden="1">#REF!</definedName>
    <definedName name="BExRYZLA9EW71H4SXQR525S72LLP" localSheetId="17" hidden="1">#REF!</definedName>
    <definedName name="BExRYZLA9EW71H4SXQR525S72LLP" localSheetId="16" hidden="1">#REF!</definedName>
    <definedName name="BExRYZLA9EW71H4SXQR525S72LLP" hidden="1">#REF!</definedName>
    <definedName name="BExRZ66M8G9FQ0VFP077QSZBSOA5" localSheetId="19" hidden="1">#REF!</definedName>
    <definedName name="BExRZ66M8G9FQ0VFP077QSZBSOA5" localSheetId="27" hidden="1">#REF!</definedName>
    <definedName name="BExRZ66M8G9FQ0VFP077QSZBSOA5" localSheetId="18" hidden="1">#REF!</definedName>
    <definedName name="BExRZ66M8G9FQ0VFP077QSZBSOA5" localSheetId="30" hidden="1">#REF!</definedName>
    <definedName name="BExRZ66M8G9FQ0VFP077QSZBSOA5" localSheetId="4" hidden="1">#REF!</definedName>
    <definedName name="BExRZ66M8G9FQ0VFP077QSZBSOA5" localSheetId="14" hidden="1">#REF!</definedName>
    <definedName name="BExRZ66M8G9FQ0VFP077QSZBSOA5" localSheetId="6" hidden="1">#REF!</definedName>
    <definedName name="BExRZ66M8G9FQ0VFP077QSZBSOA5" localSheetId="7" hidden="1">#REF!</definedName>
    <definedName name="BExRZ66M8G9FQ0VFP077QSZBSOA5" localSheetId="8" hidden="1">#REF!</definedName>
    <definedName name="BExRZ66M8G9FQ0VFP077QSZBSOA5" localSheetId="9" hidden="1">#REF!</definedName>
    <definedName name="BExRZ66M8G9FQ0VFP077QSZBSOA5" localSheetId="10" hidden="1">#REF!</definedName>
    <definedName name="BExRZ66M8G9FQ0VFP077QSZBSOA5" localSheetId="11" hidden="1">#REF!</definedName>
    <definedName name="BExRZ66M8G9FQ0VFP077QSZBSOA5" localSheetId="12" hidden="1">#REF!</definedName>
    <definedName name="BExRZ66M8G9FQ0VFP077QSZBSOA5" localSheetId="13" hidden="1">#REF!</definedName>
    <definedName name="BExRZ66M8G9FQ0VFP077QSZBSOA5" localSheetId="17" hidden="1">#REF!</definedName>
    <definedName name="BExRZ66M8G9FQ0VFP077QSZBSOA5" localSheetId="16" hidden="1">#REF!</definedName>
    <definedName name="BExRZ66M8G9FQ0VFP077QSZBSOA5" hidden="1">#REF!</definedName>
    <definedName name="BExRZ8FMQQL46I8AQWU17LRNZD5T" localSheetId="19" hidden="1">#REF!</definedName>
    <definedName name="BExRZ8FMQQL46I8AQWU17LRNZD5T" localSheetId="27" hidden="1">#REF!</definedName>
    <definedName name="BExRZ8FMQQL46I8AQWU17LRNZD5T" localSheetId="18" hidden="1">#REF!</definedName>
    <definedName name="BExRZ8FMQQL46I8AQWU17LRNZD5T" localSheetId="30" hidden="1">#REF!</definedName>
    <definedName name="BExRZ8FMQQL46I8AQWU17LRNZD5T" localSheetId="4" hidden="1">#REF!</definedName>
    <definedName name="BExRZ8FMQQL46I8AQWU17LRNZD5T" localSheetId="14" hidden="1">#REF!</definedName>
    <definedName name="BExRZ8FMQQL46I8AQWU17LRNZD5T" localSheetId="6" hidden="1">#REF!</definedName>
    <definedName name="BExRZ8FMQQL46I8AQWU17LRNZD5T" localSheetId="7" hidden="1">#REF!</definedName>
    <definedName name="BExRZ8FMQQL46I8AQWU17LRNZD5T" localSheetId="8" hidden="1">#REF!</definedName>
    <definedName name="BExRZ8FMQQL46I8AQWU17LRNZD5T" localSheetId="9" hidden="1">#REF!</definedName>
    <definedName name="BExRZ8FMQQL46I8AQWU17LRNZD5T" localSheetId="10" hidden="1">#REF!</definedName>
    <definedName name="BExRZ8FMQQL46I8AQWU17LRNZD5T" localSheetId="11" hidden="1">#REF!</definedName>
    <definedName name="BExRZ8FMQQL46I8AQWU17LRNZD5T" localSheetId="12" hidden="1">#REF!</definedName>
    <definedName name="BExRZ8FMQQL46I8AQWU17LRNZD5T" localSheetId="13" hidden="1">#REF!</definedName>
    <definedName name="BExRZ8FMQQL46I8AQWU17LRNZD5T" localSheetId="17" hidden="1">#REF!</definedName>
    <definedName name="BExRZ8FMQQL46I8AQWU17LRNZD5T" localSheetId="16" hidden="1">#REF!</definedName>
    <definedName name="BExRZ8FMQQL46I8AQWU17LRNZD5T" hidden="1">#REF!</definedName>
    <definedName name="BExRZIRRIXRUMZ5GOO95S7460BMP" localSheetId="19" hidden="1">#REF!</definedName>
    <definedName name="BExRZIRRIXRUMZ5GOO95S7460BMP" localSheetId="27" hidden="1">#REF!</definedName>
    <definedName name="BExRZIRRIXRUMZ5GOO95S7460BMP" localSheetId="18" hidden="1">#REF!</definedName>
    <definedName name="BExRZIRRIXRUMZ5GOO95S7460BMP" localSheetId="30" hidden="1">#REF!</definedName>
    <definedName name="BExRZIRRIXRUMZ5GOO95S7460BMP" localSheetId="4" hidden="1">#REF!</definedName>
    <definedName name="BExRZIRRIXRUMZ5GOO95S7460BMP" localSheetId="14" hidden="1">#REF!</definedName>
    <definedName name="BExRZIRRIXRUMZ5GOO95S7460BMP" localSheetId="6" hidden="1">#REF!</definedName>
    <definedName name="BExRZIRRIXRUMZ5GOO95S7460BMP" localSheetId="7" hidden="1">#REF!</definedName>
    <definedName name="BExRZIRRIXRUMZ5GOO95S7460BMP" localSheetId="8" hidden="1">#REF!</definedName>
    <definedName name="BExRZIRRIXRUMZ5GOO95S7460BMP" localSheetId="9" hidden="1">#REF!</definedName>
    <definedName name="BExRZIRRIXRUMZ5GOO95S7460BMP" localSheetId="10" hidden="1">#REF!</definedName>
    <definedName name="BExRZIRRIXRUMZ5GOO95S7460BMP" localSheetId="11" hidden="1">#REF!</definedName>
    <definedName name="BExRZIRRIXRUMZ5GOO95S7460BMP" localSheetId="12" hidden="1">#REF!</definedName>
    <definedName name="BExRZIRRIXRUMZ5GOO95S7460BMP" localSheetId="13" hidden="1">#REF!</definedName>
    <definedName name="BExRZIRRIXRUMZ5GOO95S7460BMP" localSheetId="17" hidden="1">#REF!</definedName>
    <definedName name="BExRZIRRIXRUMZ5GOO95S7460BMP" localSheetId="16" hidden="1">#REF!</definedName>
    <definedName name="BExRZIRRIXRUMZ5GOO95S7460BMP" hidden="1">#REF!</definedName>
    <definedName name="BExRZJTNBKKPK7SB4LA31O3OH6PO" localSheetId="19" hidden="1">#REF!</definedName>
    <definedName name="BExRZJTNBKKPK7SB4LA31O3OH6PO" localSheetId="27" hidden="1">#REF!</definedName>
    <definedName name="BExRZJTNBKKPK7SB4LA31O3OH6PO" localSheetId="18" hidden="1">#REF!</definedName>
    <definedName name="BExRZJTNBKKPK7SB4LA31O3OH6PO" localSheetId="30" hidden="1">#REF!</definedName>
    <definedName name="BExRZJTNBKKPK7SB4LA31O3OH6PO" localSheetId="4" hidden="1">#REF!</definedName>
    <definedName name="BExRZJTNBKKPK7SB4LA31O3OH6PO" localSheetId="14" hidden="1">#REF!</definedName>
    <definedName name="BExRZJTNBKKPK7SB4LA31O3OH6PO" localSheetId="6" hidden="1">#REF!</definedName>
    <definedName name="BExRZJTNBKKPK7SB4LA31O3OH6PO" localSheetId="7" hidden="1">#REF!</definedName>
    <definedName name="BExRZJTNBKKPK7SB4LA31O3OH6PO" localSheetId="8" hidden="1">#REF!</definedName>
    <definedName name="BExRZJTNBKKPK7SB4LA31O3OH6PO" localSheetId="9" hidden="1">#REF!</definedName>
    <definedName name="BExRZJTNBKKPK7SB4LA31O3OH6PO" localSheetId="10" hidden="1">#REF!</definedName>
    <definedName name="BExRZJTNBKKPK7SB4LA31O3OH6PO" localSheetId="11" hidden="1">#REF!</definedName>
    <definedName name="BExRZJTNBKKPK7SB4LA31O3OH6PO" localSheetId="12" hidden="1">#REF!</definedName>
    <definedName name="BExRZJTNBKKPK7SB4LA31O3OH6PO" localSheetId="13" hidden="1">#REF!</definedName>
    <definedName name="BExRZJTNBKKPK7SB4LA31O3OH6PO" localSheetId="17" hidden="1">#REF!</definedName>
    <definedName name="BExRZJTNBKKPK7SB4LA31O3OH6PO" localSheetId="16" hidden="1">#REF!</definedName>
    <definedName name="BExRZJTNBKKPK7SB4LA31O3OH6PO" hidden="1">#REF!</definedName>
    <definedName name="BExRZK9RAHMM0ZLTNSK7A4LDC42D" localSheetId="19" hidden="1">#REF!</definedName>
    <definedName name="BExRZK9RAHMM0ZLTNSK7A4LDC42D" localSheetId="27" hidden="1">#REF!</definedName>
    <definedName name="BExRZK9RAHMM0ZLTNSK7A4LDC42D" localSheetId="18" hidden="1">#REF!</definedName>
    <definedName name="BExRZK9RAHMM0ZLTNSK7A4LDC42D" localSheetId="30" hidden="1">#REF!</definedName>
    <definedName name="BExRZK9RAHMM0ZLTNSK7A4LDC42D" localSheetId="4" hidden="1">#REF!</definedName>
    <definedName name="BExRZK9RAHMM0ZLTNSK7A4LDC42D" localSheetId="14" hidden="1">#REF!</definedName>
    <definedName name="BExRZK9RAHMM0ZLTNSK7A4LDC42D" localSheetId="6" hidden="1">#REF!</definedName>
    <definedName name="BExRZK9RAHMM0ZLTNSK7A4LDC42D" localSheetId="7" hidden="1">#REF!</definedName>
    <definedName name="BExRZK9RAHMM0ZLTNSK7A4LDC42D" localSheetId="8" hidden="1">#REF!</definedName>
    <definedName name="BExRZK9RAHMM0ZLTNSK7A4LDC42D" localSheetId="9" hidden="1">#REF!</definedName>
    <definedName name="BExRZK9RAHMM0ZLTNSK7A4LDC42D" localSheetId="10" hidden="1">#REF!</definedName>
    <definedName name="BExRZK9RAHMM0ZLTNSK7A4LDC42D" localSheetId="11" hidden="1">#REF!</definedName>
    <definedName name="BExRZK9RAHMM0ZLTNSK7A4LDC42D" localSheetId="12" hidden="1">#REF!</definedName>
    <definedName name="BExRZK9RAHMM0ZLTNSK7A4LDC42D" localSheetId="13" hidden="1">#REF!</definedName>
    <definedName name="BExRZK9RAHMM0ZLTNSK7A4LDC42D" localSheetId="17" hidden="1">#REF!</definedName>
    <definedName name="BExRZK9RAHMM0ZLTNSK7A4LDC42D" localSheetId="16" hidden="1">#REF!</definedName>
    <definedName name="BExRZK9RAHMM0ZLTNSK7A4LDC42D" hidden="1">#REF!</definedName>
    <definedName name="BExRZNF461H0WDF36L3U0UQSJGZB" localSheetId="19" hidden="1">#REF!</definedName>
    <definedName name="BExRZNF461H0WDF36L3U0UQSJGZB" localSheetId="27" hidden="1">#REF!</definedName>
    <definedName name="BExRZNF461H0WDF36L3U0UQSJGZB" localSheetId="18" hidden="1">#REF!</definedName>
    <definedName name="BExRZNF461H0WDF36L3U0UQSJGZB" localSheetId="30" hidden="1">#REF!</definedName>
    <definedName name="BExRZNF461H0WDF36L3U0UQSJGZB" localSheetId="4" hidden="1">#REF!</definedName>
    <definedName name="BExRZNF461H0WDF36L3U0UQSJGZB" localSheetId="14" hidden="1">#REF!</definedName>
    <definedName name="BExRZNF461H0WDF36L3U0UQSJGZB" localSheetId="6" hidden="1">#REF!</definedName>
    <definedName name="BExRZNF461H0WDF36L3U0UQSJGZB" localSheetId="7" hidden="1">#REF!</definedName>
    <definedName name="BExRZNF461H0WDF36L3U0UQSJGZB" localSheetId="8" hidden="1">#REF!</definedName>
    <definedName name="BExRZNF461H0WDF36L3U0UQSJGZB" localSheetId="9" hidden="1">#REF!</definedName>
    <definedName name="BExRZNF461H0WDF36L3U0UQSJGZB" localSheetId="10" hidden="1">#REF!</definedName>
    <definedName name="BExRZNF461H0WDF36L3U0UQSJGZB" localSheetId="11" hidden="1">#REF!</definedName>
    <definedName name="BExRZNF461H0WDF36L3U0UQSJGZB" localSheetId="12" hidden="1">#REF!</definedName>
    <definedName name="BExRZNF461H0WDF36L3U0UQSJGZB" localSheetId="13" hidden="1">#REF!</definedName>
    <definedName name="BExRZNF461H0WDF36L3U0UQSJGZB" localSheetId="17" hidden="1">#REF!</definedName>
    <definedName name="BExRZNF461H0WDF36L3U0UQSJGZB" localSheetId="16" hidden="1">#REF!</definedName>
    <definedName name="BExRZNF461H0WDF36L3U0UQSJGZB" hidden="1">#REF!</definedName>
    <definedName name="BExRZOGSR69INI6GAEPHDWSNK5Q4" localSheetId="19" hidden="1">#REF!</definedName>
    <definedName name="BExRZOGSR69INI6GAEPHDWSNK5Q4" localSheetId="27" hidden="1">#REF!</definedName>
    <definedName name="BExRZOGSR69INI6GAEPHDWSNK5Q4" localSheetId="18" hidden="1">#REF!</definedName>
    <definedName name="BExRZOGSR69INI6GAEPHDWSNK5Q4" localSheetId="30" hidden="1">#REF!</definedName>
    <definedName name="BExRZOGSR69INI6GAEPHDWSNK5Q4" localSheetId="4" hidden="1">#REF!</definedName>
    <definedName name="BExRZOGSR69INI6GAEPHDWSNK5Q4" localSheetId="14" hidden="1">#REF!</definedName>
    <definedName name="BExRZOGSR69INI6GAEPHDWSNK5Q4" localSheetId="6" hidden="1">#REF!</definedName>
    <definedName name="BExRZOGSR69INI6GAEPHDWSNK5Q4" localSheetId="7" hidden="1">#REF!</definedName>
    <definedName name="BExRZOGSR69INI6GAEPHDWSNK5Q4" localSheetId="8" hidden="1">#REF!</definedName>
    <definedName name="BExRZOGSR69INI6GAEPHDWSNK5Q4" localSheetId="9" hidden="1">#REF!</definedName>
    <definedName name="BExRZOGSR69INI6GAEPHDWSNK5Q4" localSheetId="10" hidden="1">#REF!</definedName>
    <definedName name="BExRZOGSR69INI6GAEPHDWSNK5Q4" localSheetId="11" hidden="1">#REF!</definedName>
    <definedName name="BExRZOGSR69INI6GAEPHDWSNK5Q4" localSheetId="12" hidden="1">#REF!</definedName>
    <definedName name="BExRZOGSR69INI6GAEPHDWSNK5Q4" localSheetId="13" hidden="1">#REF!</definedName>
    <definedName name="BExRZOGSR69INI6GAEPHDWSNK5Q4" localSheetId="17" hidden="1">#REF!</definedName>
    <definedName name="BExRZOGSR69INI6GAEPHDWSNK5Q4" localSheetId="16" hidden="1">#REF!</definedName>
    <definedName name="BExRZOGSR69INI6GAEPHDWSNK5Q4" hidden="1">#REF!</definedName>
    <definedName name="BExS0ASQBKRTPDWFK0KUDFOS9LE5" localSheetId="19" hidden="1">#REF!</definedName>
    <definedName name="BExS0ASQBKRTPDWFK0KUDFOS9LE5" localSheetId="27" hidden="1">#REF!</definedName>
    <definedName name="BExS0ASQBKRTPDWFK0KUDFOS9LE5" localSheetId="18" hidden="1">#REF!</definedName>
    <definedName name="BExS0ASQBKRTPDWFK0KUDFOS9LE5" localSheetId="30" hidden="1">#REF!</definedName>
    <definedName name="BExS0ASQBKRTPDWFK0KUDFOS9LE5" localSheetId="4" hidden="1">#REF!</definedName>
    <definedName name="BExS0ASQBKRTPDWFK0KUDFOS9LE5" localSheetId="14" hidden="1">#REF!</definedName>
    <definedName name="BExS0ASQBKRTPDWFK0KUDFOS9LE5" localSheetId="6" hidden="1">#REF!</definedName>
    <definedName name="BExS0ASQBKRTPDWFK0KUDFOS9LE5" localSheetId="7" hidden="1">#REF!</definedName>
    <definedName name="BExS0ASQBKRTPDWFK0KUDFOS9LE5" localSheetId="8" hidden="1">#REF!</definedName>
    <definedName name="BExS0ASQBKRTPDWFK0KUDFOS9LE5" localSheetId="9" hidden="1">#REF!</definedName>
    <definedName name="BExS0ASQBKRTPDWFK0KUDFOS9LE5" localSheetId="10" hidden="1">#REF!</definedName>
    <definedName name="BExS0ASQBKRTPDWFK0KUDFOS9LE5" localSheetId="11" hidden="1">#REF!</definedName>
    <definedName name="BExS0ASQBKRTPDWFK0KUDFOS9LE5" localSheetId="12" hidden="1">#REF!</definedName>
    <definedName name="BExS0ASQBKRTPDWFK0KUDFOS9LE5" localSheetId="13" hidden="1">#REF!</definedName>
    <definedName name="BExS0ASQBKRTPDWFK0KUDFOS9LE5" localSheetId="17" hidden="1">#REF!</definedName>
    <definedName name="BExS0ASQBKRTPDWFK0KUDFOS9LE5" localSheetId="16" hidden="1">#REF!</definedName>
    <definedName name="BExS0ASQBKRTPDWFK0KUDFOS9LE5" hidden="1">#REF!</definedName>
    <definedName name="BExS0GHQUF6YT0RU3TKDEO8CSJYB" localSheetId="19" hidden="1">#REF!</definedName>
    <definedName name="BExS0GHQUF6YT0RU3TKDEO8CSJYB" localSheetId="27" hidden="1">#REF!</definedName>
    <definedName name="BExS0GHQUF6YT0RU3TKDEO8CSJYB" localSheetId="18" hidden="1">#REF!</definedName>
    <definedName name="BExS0GHQUF6YT0RU3TKDEO8CSJYB" localSheetId="30" hidden="1">#REF!</definedName>
    <definedName name="BExS0GHQUF6YT0RU3TKDEO8CSJYB" localSheetId="4" hidden="1">#REF!</definedName>
    <definedName name="BExS0GHQUF6YT0RU3TKDEO8CSJYB" localSheetId="14" hidden="1">#REF!</definedName>
    <definedName name="BExS0GHQUF6YT0RU3TKDEO8CSJYB" localSheetId="6" hidden="1">#REF!</definedName>
    <definedName name="BExS0GHQUF6YT0RU3TKDEO8CSJYB" localSheetId="7" hidden="1">#REF!</definedName>
    <definedName name="BExS0GHQUF6YT0RU3TKDEO8CSJYB" localSheetId="8" hidden="1">#REF!</definedName>
    <definedName name="BExS0GHQUF6YT0RU3TKDEO8CSJYB" localSheetId="9" hidden="1">#REF!</definedName>
    <definedName name="BExS0GHQUF6YT0RU3TKDEO8CSJYB" localSheetId="10" hidden="1">#REF!</definedName>
    <definedName name="BExS0GHQUF6YT0RU3TKDEO8CSJYB" localSheetId="11" hidden="1">#REF!</definedName>
    <definedName name="BExS0GHQUF6YT0RU3TKDEO8CSJYB" localSheetId="12" hidden="1">#REF!</definedName>
    <definedName name="BExS0GHQUF6YT0RU3TKDEO8CSJYB" localSheetId="13" hidden="1">#REF!</definedName>
    <definedName name="BExS0GHQUF6YT0RU3TKDEO8CSJYB" localSheetId="17" hidden="1">#REF!</definedName>
    <definedName name="BExS0GHQUF6YT0RU3TKDEO8CSJYB" localSheetId="16" hidden="1">#REF!</definedName>
    <definedName name="BExS0GHQUF6YT0RU3TKDEO8CSJYB" hidden="1">#REF!</definedName>
    <definedName name="BExS0K8IHC45I78DMZBOJ1P13KQA" localSheetId="19" hidden="1">#REF!</definedName>
    <definedName name="BExS0K8IHC45I78DMZBOJ1P13KQA" localSheetId="27" hidden="1">#REF!</definedName>
    <definedName name="BExS0K8IHC45I78DMZBOJ1P13KQA" localSheetId="18" hidden="1">#REF!</definedName>
    <definedName name="BExS0K8IHC45I78DMZBOJ1P13KQA" localSheetId="30" hidden="1">#REF!</definedName>
    <definedName name="BExS0K8IHC45I78DMZBOJ1P13KQA" localSheetId="4" hidden="1">#REF!</definedName>
    <definedName name="BExS0K8IHC45I78DMZBOJ1P13KQA" localSheetId="14" hidden="1">#REF!</definedName>
    <definedName name="BExS0K8IHC45I78DMZBOJ1P13KQA" localSheetId="6" hidden="1">#REF!</definedName>
    <definedName name="BExS0K8IHC45I78DMZBOJ1P13KQA" localSheetId="7" hidden="1">#REF!</definedName>
    <definedName name="BExS0K8IHC45I78DMZBOJ1P13KQA" localSheetId="8" hidden="1">#REF!</definedName>
    <definedName name="BExS0K8IHC45I78DMZBOJ1P13KQA" localSheetId="9" hidden="1">#REF!</definedName>
    <definedName name="BExS0K8IHC45I78DMZBOJ1P13KQA" localSheetId="10" hidden="1">#REF!</definedName>
    <definedName name="BExS0K8IHC45I78DMZBOJ1P13KQA" localSheetId="11" hidden="1">#REF!</definedName>
    <definedName name="BExS0K8IHC45I78DMZBOJ1P13KQA" localSheetId="12" hidden="1">#REF!</definedName>
    <definedName name="BExS0K8IHC45I78DMZBOJ1P13KQA" localSheetId="13" hidden="1">#REF!</definedName>
    <definedName name="BExS0K8IHC45I78DMZBOJ1P13KQA" localSheetId="17" hidden="1">#REF!</definedName>
    <definedName name="BExS0K8IHC45I78DMZBOJ1P13KQA" localSheetId="16" hidden="1">#REF!</definedName>
    <definedName name="BExS0K8IHC45I78DMZBOJ1P13KQA" hidden="1">#REF!</definedName>
    <definedName name="BExS0L4WP69XXUFHED98XIEPB593" localSheetId="19" hidden="1">#REF!</definedName>
    <definedName name="BExS0L4WP69XXUFHED98XIEPB593" localSheetId="27" hidden="1">#REF!</definedName>
    <definedName name="BExS0L4WP69XXUFHED98XIEPB593" localSheetId="18" hidden="1">#REF!</definedName>
    <definedName name="BExS0L4WP69XXUFHED98XIEPB593" localSheetId="30" hidden="1">#REF!</definedName>
    <definedName name="BExS0L4WP69XXUFHED98XIEPB593" localSheetId="4" hidden="1">#REF!</definedName>
    <definedName name="BExS0L4WP69XXUFHED98XIEPB593" localSheetId="14" hidden="1">#REF!</definedName>
    <definedName name="BExS0L4WP69XXUFHED98XIEPB593" localSheetId="6" hidden="1">#REF!</definedName>
    <definedName name="BExS0L4WP69XXUFHED98XIEPB593" localSheetId="7" hidden="1">#REF!</definedName>
    <definedName name="BExS0L4WP69XXUFHED98XIEPB593" localSheetId="8" hidden="1">#REF!</definedName>
    <definedName name="BExS0L4WP69XXUFHED98XIEPB593" localSheetId="9" hidden="1">#REF!</definedName>
    <definedName name="BExS0L4WP69XXUFHED98XIEPB593" localSheetId="10" hidden="1">#REF!</definedName>
    <definedName name="BExS0L4WP69XXUFHED98XIEPB593" localSheetId="11" hidden="1">#REF!</definedName>
    <definedName name="BExS0L4WP69XXUFHED98XIEPB593" localSheetId="12" hidden="1">#REF!</definedName>
    <definedName name="BExS0L4WP69XXUFHED98XIEPB593" localSheetId="13" hidden="1">#REF!</definedName>
    <definedName name="BExS0L4WP69XXUFHED98XIEPB593" localSheetId="17" hidden="1">#REF!</definedName>
    <definedName name="BExS0L4WP69XXUFHED98XIEPB593" localSheetId="16" hidden="1">#REF!</definedName>
    <definedName name="BExS0L4WP69XXUFHED98XIEPB593" hidden="1">#REF!</definedName>
    <definedName name="BExS0Z2O2N4AJXFEPN87NU9ZGAHG" localSheetId="19" hidden="1">#REF!</definedName>
    <definedName name="BExS0Z2O2N4AJXFEPN87NU9ZGAHG" localSheetId="27" hidden="1">#REF!</definedName>
    <definedName name="BExS0Z2O2N4AJXFEPN87NU9ZGAHG" localSheetId="18" hidden="1">#REF!</definedName>
    <definedName name="BExS0Z2O2N4AJXFEPN87NU9ZGAHG" localSheetId="30" hidden="1">#REF!</definedName>
    <definedName name="BExS0Z2O2N4AJXFEPN87NU9ZGAHG" localSheetId="4" hidden="1">#REF!</definedName>
    <definedName name="BExS0Z2O2N4AJXFEPN87NU9ZGAHG" localSheetId="14" hidden="1">#REF!</definedName>
    <definedName name="BExS0Z2O2N4AJXFEPN87NU9ZGAHG" localSheetId="6" hidden="1">#REF!</definedName>
    <definedName name="BExS0Z2O2N4AJXFEPN87NU9ZGAHG" localSheetId="7" hidden="1">#REF!</definedName>
    <definedName name="BExS0Z2O2N4AJXFEPN87NU9ZGAHG" localSheetId="8" hidden="1">#REF!</definedName>
    <definedName name="BExS0Z2O2N4AJXFEPN87NU9ZGAHG" localSheetId="9" hidden="1">#REF!</definedName>
    <definedName name="BExS0Z2O2N4AJXFEPN87NU9ZGAHG" localSheetId="10" hidden="1">#REF!</definedName>
    <definedName name="BExS0Z2O2N4AJXFEPN87NU9ZGAHG" localSheetId="11" hidden="1">#REF!</definedName>
    <definedName name="BExS0Z2O2N4AJXFEPN87NU9ZGAHG" localSheetId="12" hidden="1">#REF!</definedName>
    <definedName name="BExS0Z2O2N4AJXFEPN87NU9ZGAHG" localSheetId="13" hidden="1">#REF!</definedName>
    <definedName name="BExS0Z2O2N4AJXFEPN87NU9ZGAHG" localSheetId="17" hidden="1">#REF!</definedName>
    <definedName name="BExS0Z2O2N4AJXFEPN87NU9ZGAHG" localSheetId="16" hidden="1">#REF!</definedName>
    <definedName name="BExS0Z2O2N4AJXFEPN87NU9ZGAHG" hidden="1">#REF!</definedName>
    <definedName name="BExS15IJV0WW662NXQUVT3FGP4ST" localSheetId="19" hidden="1">#REF!</definedName>
    <definedName name="BExS15IJV0WW662NXQUVT3FGP4ST" localSheetId="27" hidden="1">#REF!</definedName>
    <definedName name="BExS15IJV0WW662NXQUVT3FGP4ST" localSheetId="18" hidden="1">#REF!</definedName>
    <definedName name="BExS15IJV0WW662NXQUVT3FGP4ST" localSheetId="30" hidden="1">#REF!</definedName>
    <definedName name="BExS15IJV0WW662NXQUVT3FGP4ST" localSheetId="4" hidden="1">#REF!</definedName>
    <definedName name="BExS15IJV0WW662NXQUVT3FGP4ST" localSheetId="14" hidden="1">#REF!</definedName>
    <definedName name="BExS15IJV0WW662NXQUVT3FGP4ST" localSheetId="6" hidden="1">#REF!</definedName>
    <definedName name="BExS15IJV0WW662NXQUVT3FGP4ST" localSheetId="7" hidden="1">#REF!</definedName>
    <definedName name="BExS15IJV0WW662NXQUVT3FGP4ST" localSheetId="8" hidden="1">#REF!</definedName>
    <definedName name="BExS15IJV0WW662NXQUVT3FGP4ST" localSheetId="9" hidden="1">#REF!</definedName>
    <definedName name="BExS15IJV0WW662NXQUVT3FGP4ST" localSheetId="10" hidden="1">#REF!</definedName>
    <definedName name="BExS15IJV0WW662NXQUVT3FGP4ST" localSheetId="11" hidden="1">#REF!</definedName>
    <definedName name="BExS15IJV0WW662NXQUVT3FGP4ST" localSheetId="12" hidden="1">#REF!</definedName>
    <definedName name="BExS15IJV0WW662NXQUVT3FGP4ST" localSheetId="13" hidden="1">#REF!</definedName>
    <definedName name="BExS15IJV0WW662NXQUVT3FGP4ST" localSheetId="17" hidden="1">#REF!</definedName>
    <definedName name="BExS15IJV0WW662NXQUVT3FGP4ST" localSheetId="16" hidden="1">#REF!</definedName>
    <definedName name="BExS15IJV0WW662NXQUVT3FGP4ST" hidden="1">#REF!</definedName>
    <definedName name="BExS18T8TBNEPF4AU1VJ268XLF3L" localSheetId="19" hidden="1">#REF!</definedName>
    <definedName name="BExS18T8TBNEPF4AU1VJ268XLF3L" localSheetId="27" hidden="1">#REF!</definedName>
    <definedName name="BExS18T8TBNEPF4AU1VJ268XLF3L" localSheetId="18" hidden="1">#REF!</definedName>
    <definedName name="BExS18T8TBNEPF4AU1VJ268XLF3L" localSheetId="30" hidden="1">#REF!</definedName>
    <definedName name="BExS18T8TBNEPF4AU1VJ268XLF3L" localSheetId="4" hidden="1">#REF!</definedName>
    <definedName name="BExS18T8TBNEPF4AU1VJ268XLF3L" localSheetId="14" hidden="1">#REF!</definedName>
    <definedName name="BExS18T8TBNEPF4AU1VJ268XLF3L" localSheetId="6" hidden="1">#REF!</definedName>
    <definedName name="BExS18T8TBNEPF4AU1VJ268XLF3L" localSheetId="7" hidden="1">#REF!</definedName>
    <definedName name="BExS18T8TBNEPF4AU1VJ268XLF3L" localSheetId="8" hidden="1">#REF!</definedName>
    <definedName name="BExS18T8TBNEPF4AU1VJ268XLF3L" localSheetId="9" hidden="1">#REF!</definedName>
    <definedName name="BExS18T8TBNEPF4AU1VJ268XLF3L" localSheetId="10" hidden="1">#REF!</definedName>
    <definedName name="BExS18T8TBNEPF4AU1VJ268XLF3L" localSheetId="11" hidden="1">#REF!</definedName>
    <definedName name="BExS18T8TBNEPF4AU1VJ268XLF3L" localSheetId="12" hidden="1">#REF!</definedName>
    <definedName name="BExS18T8TBNEPF4AU1VJ268XLF3L" localSheetId="13" hidden="1">#REF!</definedName>
    <definedName name="BExS18T8TBNEPF4AU1VJ268XLF3L" localSheetId="17" hidden="1">#REF!</definedName>
    <definedName name="BExS18T8TBNEPF4AU1VJ268XLF3L" localSheetId="16" hidden="1">#REF!</definedName>
    <definedName name="BExS18T8TBNEPF4AU1VJ268XLF3L" hidden="1">#REF!</definedName>
    <definedName name="BExS194110MR25BYJI3CJ2EGZ8XT" localSheetId="19" hidden="1">#REF!</definedName>
    <definedName name="BExS194110MR25BYJI3CJ2EGZ8XT" localSheetId="27" hidden="1">#REF!</definedName>
    <definedName name="BExS194110MR25BYJI3CJ2EGZ8XT" localSheetId="18" hidden="1">#REF!</definedName>
    <definedName name="BExS194110MR25BYJI3CJ2EGZ8XT" localSheetId="30" hidden="1">#REF!</definedName>
    <definedName name="BExS194110MR25BYJI3CJ2EGZ8XT" localSheetId="4" hidden="1">#REF!</definedName>
    <definedName name="BExS194110MR25BYJI3CJ2EGZ8XT" localSheetId="14" hidden="1">#REF!</definedName>
    <definedName name="BExS194110MR25BYJI3CJ2EGZ8XT" localSheetId="6" hidden="1">#REF!</definedName>
    <definedName name="BExS194110MR25BYJI3CJ2EGZ8XT" localSheetId="7" hidden="1">#REF!</definedName>
    <definedName name="BExS194110MR25BYJI3CJ2EGZ8XT" localSheetId="8" hidden="1">#REF!</definedName>
    <definedName name="BExS194110MR25BYJI3CJ2EGZ8XT" localSheetId="9" hidden="1">#REF!</definedName>
    <definedName name="BExS194110MR25BYJI3CJ2EGZ8XT" localSheetId="10" hidden="1">#REF!</definedName>
    <definedName name="BExS194110MR25BYJI3CJ2EGZ8XT" localSheetId="11" hidden="1">#REF!</definedName>
    <definedName name="BExS194110MR25BYJI3CJ2EGZ8XT" localSheetId="12" hidden="1">#REF!</definedName>
    <definedName name="BExS194110MR25BYJI3CJ2EGZ8XT" localSheetId="13" hidden="1">#REF!</definedName>
    <definedName name="BExS194110MR25BYJI3CJ2EGZ8XT" localSheetId="17" hidden="1">#REF!</definedName>
    <definedName name="BExS194110MR25BYJI3CJ2EGZ8XT" localSheetId="16" hidden="1">#REF!</definedName>
    <definedName name="BExS194110MR25BYJI3CJ2EGZ8XT" hidden="1">#REF!</definedName>
    <definedName name="BExS1BNVGNSGD4EP90QL8WXYWZ66" localSheetId="19" hidden="1">#REF!</definedName>
    <definedName name="BExS1BNVGNSGD4EP90QL8WXYWZ66" localSheetId="27" hidden="1">#REF!</definedName>
    <definedName name="BExS1BNVGNSGD4EP90QL8WXYWZ66" localSheetId="18" hidden="1">#REF!</definedName>
    <definedName name="BExS1BNVGNSGD4EP90QL8WXYWZ66" localSheetId="30" hidden="1">#REF!</definedName>
    <definedName name="BExS1BNVGNSGD4EP90QL8WXYWZ66" localSheetId="4" hidden="1">#REF!</definedName>
    <definedName name="BExS1BNVGNSGD4EP90QL8WXYWZ66" localSheetId="14" hidden="1">#REF!</definedName>
    <definedName name="BExS1BNVGNSGD4EP90QL8WXYWZ66" localSheetId="6" hidden="1">#REF!</definedName>
    <definedName name="BExS1BNVGNSGD4EP90QL8WXYWZ66" localSheetId="7" hidden="1">#REF!</definedName>
    <definedName name="BExS1BNVGNSGD4EP90QL8WXYWZ66" localSheetId="8" hidden="1">#REF!</definedName>
    <definedName name="BExS1BNVGNSGD4EP90QL8WXYWZ66" localSheetId="9" hidden="1">#REF!</definedName>
    <definedName name="BExS1BNVGNSGD4EP90QL8WXYWZ66" localSheetId="10" hidden="1">#REF!</definedName>
    <definedName name="BExS1BNVGNSGD4EP90QL8WXYWZ66" localSheetId="11" hidden="1">#REF!</definedName>
    <definedName name="BExS1BNVGNSGD4EP90QL8WXYWZ66" localSheetId="12" hidden="1">#REF!</definedName>
    <definedName name="BExS1BNVGNSGD4EP90QL8WXYWZ66" localSheetId="13" hidden="1">#REF!</definedName>
    <definedName name="BExS1BNVGNSGD4EP90QL8WXYWZ66" localSheetId="17" hidden="1">#REF!</definedName>
    <definedName name="BExS1BNVGNSGD4EP90QL8WXYWZ66" localSheetId="16" hidden="1">#REF!</definedName>
    <definedName name="BExS1BNVGNSGD4EP90QL8WXYWZ66" hidden="1">#REF!</definedName>
    <definedName name="BExS1UE39N6NCND7MAARSBWXS6HU" localSheetId="19" hidden="1">#REF!</definedName>
    <definedName name="BExS1UE39N6NCND7MAARSBWXS6HU" localSheetId="27" hidden="1">#REF!</definedName>
    <definedName name="BExS1UE39N6NCND7MAARSBWXS6HU" localSheetId="18" hidden="1">#REF!</definedName>
    <definedName name="BExS1UE39N6NCND7MAARSBWXS6HU" localSheetId="30" hidden="1">#REF!</definedName>
    <definedName name="BExS1UE39N6NCND7MAARSBWXS6HU" localSheetId="4" hidden="1">#REF!</definedName>
    <definedName name="BExS1UE39N6NCND7MAARSBWXS6HU" localSheetId="14" hidden="1">#REF!</definedName>
    <definedName name="BExS1UE39N6NCND7MAARSBWXS6HU" localSheetId="6" hidden="1">#REF!</definedName>
    <definedName name="BExS1UE39N6NCND7MAARSBWXS6HU" localSheetId="7" hidden="1">#REF!</definedName>
    <definedName name="BExS1UE39N6NCND7MAARSBWXS6HU" localSheetId="8" hidden="1">#REF!</definedName>
    <definedName name="BExS1UE39N6NCND7MAARSBWXS6HU" localSheetId="9" hidden="1">#REF!</definedName>
    <definedName name="BExS1UE39N6NCND7MAARSBWXS6HU" localSheetId="10" hidden="1">#REF!</definedName>
    <definedName name="BExS1UE39N6NCND7MAARSBWXS6HU" localSheetId="11" hidden="1">#REF!</definedName>
    <definedName name="BExS1UE39N6NCND7MAARSBWXS6HU" localSheetId="12" hidden="1">#REF!</definedName>
    <definedName name="BExS1UE39N6NCND7MAARSBWXS6HU" localSheetId="13" hidden="1">#REF!</definedName>
    <definedName name="BExS1UE39N6NCND7MAARSBWXS6HU" localSheetId="17" hidden="1">#REF!</definedName>
    <definedName name="BExS1UE39N6NCND7MAARSBWXS6HU" localSheetId="16" hidden="1">#REF!</definedName>
    <definedName name="BExS1UE39N6NCND7MAARSBWXS6HU" hidden="1">#REF!</definedName>
    <definedName name="BExS226HTWL5WVC76MP5A1IBI8WD" localSheetId="19" hidden="1">#REF!</definedName>
    <definedName name="BExS226HTWL5WVC76MP5A1IBI8WD" localSheetId="27" hidden="1">#REF!</definedName>
    <definedName name="BExS226HTWL5WVC76MP5A1IBI8WD" localSheetId="18" hidden="1">#REF!</definedName>
    <definedName name="BExS226HTWL5WVC76MP5A1IBI8WD" localSheetId="30" hidden="1">#REF!</definedName>
    <definedName name="BExS226HTWL5WVC76MP5A1IBI8WD" localSheetId="4" hidden="1">#REF!</definedName>
    <definedName name="BExS226HTWL5WVC76MP5A1IBI8WD" localSheetId="14" hidden="1">#REF!</definedName>
    <definedName name="BExS226HTWL5WVC76MP5A1IBI8WD" localSheetId="6" hidden="1">#REF!</definedName>
    <definedName name="BExS226HTWL5WVC76MP5A1IBI8WD" localSheetId="7" hidden="1">#REF!</definedName>
    <definedName name="BExS226HTWL5WVC76MP5A1IBI8WD" localSheetId="8" hidden="1">#REF!</definedName>
    <definedName name="BExS226HTWL5WVC76MP5A1IBI8WD" localSheetId="9" hidden="1">#REF!</definedName>
    <definedName name="BExS226HTWL5WVC76MP5A1IBI8WD" localSheetId="10" hidden="1">#REF!</definedName>
    <definedName name="BExS226HTWL5WVC76MP5A1IBI8WD" localSheetId="11" hidden="1">#REF!</definedName>
    <definedName name="BExS226HTWL5WVC76MP5A1IBI8WD" localSheetId="12" hidden="1">#REF!</definedName>
    <definedName name="BExS226HTWL5WVC76MP5A1IBI8WD" localSheetId="13" hidden="1">#REF!</definedName>
    <definedName name="BExS226HTWL5WVC76MP5A1IBI8WD" localSheetId="17" hidden="1">#REF!</definedName>
    <definedName name="BExS226HTWL5WVC76MP5A1IBI8WD" localSheetId="16" hidden="1">#REF!</definedName>
    <definedName name="BExS226HTWL5WVC76MP5A1IBI8WD" hidden="1">#REF!</definedName>
    <definedName name="BExS26OI2QNNAH2WMDD95Z400048" localSheetId="19" hidden="1">#REF!</definedName>
    <definedName name="BExS26OI2QNNAH2WMDD95Z400048" localSheetId="27" hidden="1">#REF!</definedName>
    <definedName name="BExS26OI2QNNAH2WMDD95Z400048" localSheetId="18" hidden="1">#REF!</definedName>
    <definedName name="BExS26OI2QNNAH2WMDD95Z400048" localSheetId="30" hidden="1">#REF!</definedName>
    <definedName name="BExS26OI2QNNAH2WMDD95Z400048" localSheetId="4" hidden="1">#REF!</definedName>
    <definedName name="BExS26OI2QNNAH2WMDD95Z400048" localSheetId="14" hidden="1">#REF!</definedName>
    <definedName name="BExS26OI2QNNAH2WMDD95Z400048" localSheetId="6" hidden="1">#REF!</definedName>
    <definedName name="BExS26OI2QNNAH2WMDD95Z400048" localSheetId="7" hidden="1">#REF!</definedName>
    <definedName name="BExS26OI2QNNAH2WMDD95Z400048" localSheetId="8" hidden="1">#REF!</definedName>
    <definedName name="BExS26OI2QNNAH2WMDD95Z400048" localSheetId="9" hidden="1">#REF!</definedName>
    <definedName name="BExS26OI2QNNAH2WMDD95Z400048" localSheetId="10" hidden="1">#REF!</definedName>
    <definedName name="BExS26OI2QNNAH2WMDD95Z400048" localSheetId="11" hidden="1">#REF!</definedName>
    <definedName name="BExS26OI2QNNAH2WMDD95Z400048" localSheetId="12" hidden="1">#REF!</definedName>
    <definedName name="BExS26OI2QNNAH2WMDD95Z400048" localSheetId="13" hidden="1">#REF!</definedName>
    <definedName name="BExS26OI2QNNAH2WMDD95Z400048" localSheetId="17" hidden="1">#REF!</definedName>
    <definedName name="BExS26OI2QNNAH2WMDD95Z400048" localSheetId="16" hidden="1">#REF!</definedName>
    <definedName name="BExS26OI2QNNAH2WMDD95Z400048" hidden="1">#REF!</definedName>
    <definedName name="BExS2D4EI622QRKZKVDPRE66M4XA" localSheetId="19" hidden="1">#REF!</definedName>
    <definedName name="BExS2D4EI622QRKZKVDPRE66M4XA" localSheetId="27" hidden="1">#REF!</definedName>
    <definedName name="BExS2D4EI622QRKZKVDPRE66M4XA" localSheetId="18" hidden="1">#REF!</definedName>
    <definedName name="BExS2D4EI622QRKZKVDPRE66M4XA" localSheetId="30" hidden="1">#REF!</definedName>
    <definedName name="BExS2D4EI622QRKZKVDPRE66M4XA" localSheetId="4" hidden="1">#REF!</definedName>
    <definedName name="BExS2D4EI622QRKZKVDPRE66M4XA" localSheetId="14" hidden="1">#REF!</definedName>
    <definedName name="BExS2D4EI622QRKZKVDPRE66M4XA" localSheetId="6" hidden="1">#REF!</definedName>
    <definedName name="BExS2D4EI622QRKZKVDPRE66M4XA" localSheetId="7" hidden="1">#REF!</definedName>
    <definedName name="BExS2D4EI622QRKZKVDPRE66M4XA" localSheetId="8" hidden="1">#REF!</definedName>
    <definedName name="BExS2D4EI622QRKZKVDPRE66M4XA" localSheetId="9" hidden="1">#REF!</definedName>
    <definedName name="BExS2D4EI622QRKZKVDPRE66M4XA" localSheetId="10" hidden="1">#REF!</definedName>
    <definedName name="BExS2D4EI622QRKZKVDPRE66M4XA" localSheetId="11" hidden="1">#REF!</definedName>
    <definedName name="BExS2D4EI622QRKZKVDPRE66M4XA" localSheetId="12" hidden="1">#REF!</definedName>
    <definedName name="BExS2D4EI622QRKZKVDPRE66M4XA" localSheetId="13" hidden="1">#REF!</definedName>
    <definedName name="BExS2D4EI622QRKZKVDPRE66M4XA" localSheetId="17" hidden="1">#REF!</definedName>
    <definedName name="BExS2D4EI622QRKZKVDPRE66M4XA" localSheetId="16" hidden="1">#REF!</definedName>
    <definedName name="BExS2D4EI622QRKZKVDPRE66M4XA" hidden="1">#REF!</definedName>
    <definedName name="BExS2DF6B4ZUF3VZLI4G6LJ3BF38" localSheetId="19" hidden="1">#REF!</definedName>
    <definedName name="BExS2DF6B4ZUF3VZLI4G6LJ3BF38" localSheetId="27" hidden="1">#REF!</definedName>
    <definedName name="BExS2DF6B4ZUF3VZLI4G6LJ3BF38" localSheetId="18" hidden="1">#REF!</definedName>
    <definedName name="BExS2DF6B4ZUF3VZLI4G6LJ3BF38" localSheetId="30" hidden="1">#REF!</definedName>
    <definedName name="BExS2DF6B4ZUF3VZLI4G6LJ3BF38" localSheetId="4" hidden="1">#REF!</definedName>
    <definedName name="BExS2DF6B4ZUF3VZLI4G6LJ3BF38" localSheetId="14" hidden="1">#REF!</definedName>
    <definedName name="BExS2DF6B4ZUF3VZLI4G6LJ3BF38" localSheetId="6" hidden="1">#REF!</definedName>
    <definedName name="BExS2DF6B4ZUF3VZLI4G6LJ3BF38" localSheetId="7" hidden="1">#REF!</definedName>
    <definedName name="BExS2DF6B4ZUF3VZLI4G6LJ3BF38" localSheetId="8" hidden="1">#REF!</definedName>
    <definedName name="BExS2DF6B4ZUF3VZLI4G6LJ3BF38" localSheetId="9" hidden="1">#REF!</definedName>
    <definedName name="BExS2DF6B4ZUF3VZLI4G6LJ3BF38" localSheetId="10" hidden="1">#REF!</definedName>
    <definedName name="BExS2DF6B4ZUF3VZLI4G6LJ3BF38" localSheetId="11" hidden="1">#REF!</definedName>
    <definedName name="BExS2DF6B4ZUF3VZLI4G6LJ3BF38" localSheetId="12" hidden="1">#REF!</definedName>
    <definedName name="BExS2DF6B4ZUF3VZLI4G6LJ3BF38" localSheetId="13" hidden="1">#REF!</definedName>
    <definedName name="BExS2DF6B4ZUF3VZLI4G6LJ3BF38" localSheetId="17" hidden="1">#REF!</definedName>
    <definedName name="BExS2DF6B4ZUF3VZLI4G6LJ3BF38" localSheetId="16" hidden="1">#REF!</definedName>
    <definedName name="BExS2DF6B4ZUF3VZLI4G6LJ3BF38" hidden="1">#REF!</definedName>
    <definedName name="BExS2GKEA6VM3PDWKD7XI0KRUHTW" localSheetId="19" hidden="1">#REF!</definedName>
    <definedName name="BExS2GKEA6VM3PDWKD7XI0KRUHTW" localSheetId="27" hidden="1">#REF!</definedName>
    <definedName name="BExS2GKEA6VM3PDWKD7XI0KRUHTW" localSheetId="18" hidden="1">#REF!</definedName>
    <definedName name="BExS2GKEA6VM3PDWKD7XI0KRUHTW" localSheetId="30" hidden="1">#REF!</definedName>
    <definedName name="BExS2GKEA6VM3PDWKD7XI0KRUHTW" localSheetId="4" hidden="1">#REF!</definedName>
    <definedName name="BExS2GKEA6VM3PDWKD7XI0KRUHTW" localSheetId="14" hidden="1">#REF!</definedName>
    <definedName name="BExS2GKEA6VM3PDWKD7XI0KRUHTW" localSheetId="6" hidden="1">#REF!</definedName>
    <definedName name="BExS2GKEA6VM3PDWKD7XI0KRUHTW" localSheetId="7" hidden="1">#REF!</definedName>
    <definedName name="BExS2GKEA6VM3PDWKD7XI0KRUHTW" localSheetId="8" hidden="1">#REF!</definedName>
    <definedName name="BExS2GKEA6VM3PDWKD7XI0KRUHTW" localSheetId="9" hidden="1">#REF!</definedName>
    <definedName name="BExS2GKEA6VM3PDWKD7XI0KRUHTW" localSheetId="10" hidden="1">#REF!</definedName>
    <definedName name="BExS2GKEA6VM3PDWKD7XI0KRUHTW" localSheetId="11" hidden="1">#REF!</definedName>
    <definedName name="BExS2GKEA6VM3PDWKD7XI0KRUHTW" localSheetId="12" hidden="1">#REF!</definedName>
    <definedName name="BExS2GKEA6VM3PDWKD7XI0KRUHTW" localSheetId="13" hidden="1">#REF!</definedName>
    <definedName name="BExS2GKEA6VM3PDWKD7XI0KRUHTW" localSheetId="17" hidden="1">#REF!</definedName>
    <definedName name="BExS2GKEA6VM3PDWKD7XI0KRUHTW" localSheetId="16" hidden="1">#REF!</definedName>
    <definedName name="BExS2GKEA6VM3PDWKD7XI0KRUHTW" hidden="1">#REF!</definedName>
    <definedName name="BExS2I2HVU314TXI2DYFRY8XV913" localSheetId="19" hidden="1">#REF!</definedName>
    <definedName name="BExS2I2HVU314TXI2DYFRY8XV913" localSheetId="27" hidden="1">#REF!</definedName>
    <definedName name="BExS2I2HVU314TXI2DYFRY8XV913" localSheetId="18" hidden="1">#REF!</definedName>
    <definedName name="BExS2I2HVU314TXI2DYFRY8XV913" localSheetId="30" hidden="1">#REF!</definedName>
    <definedName name="BExS2I2HVU314TXI2DYFRY8XV913" localSheetId="4" hidden="1">#REF!</definedName>
    <definedName name="BExS2I2HVU314TXI2DYFRY8XV913" localSheetId="14" hidden="1">#REF!</definedName>
    <definedName name="BExS2I2HVU314TXI2DYFRY8XV913" localSheetId="6" hidden="1">#REF!</definedName>
    <definedName name="BExS2I2HVU314TXI2DYFRY8XV913" localSheetId="7" hidden="1">#REF!</definedName>
    <definedName name="BExS2I2HVU314TXI2DYFRY8XV913" localSheetId="8" hidden="1">#REF!</definedName>
    <definedName name="BExS2I2HVU314TXI2DYFRY8XV913" localSheetId="9" hidden="1">#REF!</definedName>
    <definedName name="BExS2I2HVU314TXI2DYFRY8XV913" localSheetId="10" hidden="1">#REF!</definedName>
    <definedName name="BExS2I2HVU314TXI2DYFRY8XV913" localSheetId="11" hidden="1">#REF!</definedName>
    <definedName name="BExS2I2HVU314TXI2DYFRY8XV913" localSheetId="12" hidden="1">#REF!</definedName>
    <definedName name="BExS2I2HVU314TXI2DYFRY8XV913" localSheetId="13" hidden="1">#REF!</definedName>
    <definedName name="BExS2I2HVU314TXI2DYFRY8XV913" localSheetId="17" hidden="1">#REF!</definedName>
    <definedName name="BExS2I2HVU314TXI2DYFRY8XV913" localSheetId="16" hidden="1">#REF!</definedName>
    <definedName name="BExS2I2HVU314TXI2DYFRY8XV913" hidden="1">#REF!</definedName>
    <definedName name="BExS2QB5FS5LYTFYO4BROTWG3OV5" localSheetId="19" hidden="1">#REF!</definedName>
    <definedName name="BExS2QB5FS5LYTFYO4BROTWG3OV5" localSheetId="27" hidden="1">#REF!</definedName>
    <definedName name="BExS2QB5FS5LYTFYO4BROTWG3OV5" localSheetId="18" hidden="1">#REF!</definedName>
    <definedName name="BExS2QB5FS5LYTFYO4BROTWG3OV5" localSheetId="30" hidden="1">#REF!</definedName>
    <definedName name="BExS2QB5FS5LYTFYO4BROTWG3OV5" localSheetId="4" hidden="1">#REF!</definedName>
    <definedName name="BExS2QB5FS5LYTFYO4BROTWG3OV5" localSheetId="14" hidden="1">#REF!</definedName>
    <definedName name="BExS2QB5FS5LYTFYO4BROTWG3OV5" localSheetId="6" hidden="1">#REF!</definedName>
    <definedName name="BExS2QB5FS5LYTFYO4BROTWG3OV5" localSheetId="7" hidden="1">#REF!</definedName>
    <definedName name="BExS2QB5FS5LYTFYO4BROTWG3OV5" localSheetId="8" hidden="1">#REF!</definedName>
    <definedName name="BExS2QB5FS5LYTFYO4BROTWG3OV5" localSheetId="9" hidden="1">#REF!</definedName>
    <definedName name="BExS2QB5FS5LYTFYO4BROTWG3OV5" localSheetId="10" hidden="1">#REF!</definedName>
    <definedName name="BExS2QB5FS5LYTFYO4BROTWG3OV5" localSheetId="11" hidden="1">#REF!</definedName>
    <definedName name="BExS2QB5FS5LYTFYO4BROTWG3OV5" localSheetId="12" hidden="1">#REF!</definedName>
    <definedName name="BExS2QB5FS5LYTFYO4BROTWG3OV5" localSheetId="13" hidden="1">#REF!</definedName>
    <definedName name="BExS2QB5FS5LYTFYO4BROTWG3OV5" localSheetId="17" hidden="1">#REF!</definedName>
    <definedName name="BExS2QB5FS5LYTFYO4BROTWG3OV5" localSheetId="16" hidden="1">#REF!</definedName>
    <definedName name="BExS2QB5FS5LYTFYO4BROTWG3OV5" hidden="1">#REF!</definedName>
    <definedName name="BExS2TLU1HONYV6S3ZD9T12D7CIG" localSheetId="19" hidden="1">#REF!</definedName>
    <definedName name="BExS2TLU1HONYV6S3ZD9T12D7CIG" localSheetId="27" hidden="1">#REF!</definedName>
    <definedName name="BExS2TLU1HONYV6S3ZD9T12D7CIG" localSheetId="18" hidden="1">#REF!</definedName>
    <definedName name="BExS2TLU1HONYV6S3ZD9T12D7CIG" localSheetId="30" hidden="1">#REF!</definedName>
    <definedName name="BExS2TLU1HONYV6S3ZD9T12D7CIG" localSheetId="4" hidden="1">#REF!</definedName>
    <definedName name="BExS2TLU1HONYV6S3ZD9T12D7CIG" localSheetId="14" hidden="1">#REF!</definedName>
    <definedName name="BExS2TLU1HONYV6S3ZD9T12D7CIG" localSheetId="6" hidden="1">#REF!</definedName>
    <definedName name="BExS2TLU1HONYV6S3ZD9T12D7CIG" localSheetId="7" hidden="1">#REF!</definedName>
    <definedName name="BExS2TLU1HONYV6S3ZD9T12D7CIG" localSheetId="8" hidden="1">#REF!</definedName>
    <definedName name="BExS2TLU1HONYV6S3ZD9T12D7CIG" localSheetId="9" hidden="1">#REF!</definedName>
    <definedName name="BExS2TLU1HONYV6S3ZD9T12D7CIG" localSheetId="10" hidden="1">#REF!</definedName>
    <definedName name="BExS2TLU1HONYV6S3ZD9T12D7CIG" localSheetId="11" hidden="1">#REF!</definedName>
    <definedName name="BExS2TLU1HONYV6S3ZD9T12D7CIG" localSheetId="12" hidden="1">#REF!</definedName>
    <definedName name="BExS2TLU1HONYV6S3ZD9T12D7CIG" localSheetId="13" hidden="1">#REF!</definedName>
    <definedName name="BExS2TLU1HONYV6S3ZD9T12D7CIG" localSheetId="17" hidden="1">#REF!</definedName>
    <definedName name="BExS2TLU1HONYV6S3ZD9T12D7CIG" localSheetId="16" hidden="1">#REF!</definedName>
    <definedName name="BExS2TLU1HONYV6S3ZD9T12D7CIG" hidden="1">#REF!</definedName>
    <definedName name="BExS2WLQUVBRZJWQTWUU4CYDY4IN" localSheetId="19" hidden="1">#REF!</definedName>
    <definedName name="BExS2WLQUVBRZJWQTWUU4CYDY4IN" localSheetId="27" hidden="1">#REF!</definedName>
    <definedName name="BExS2WLQUVBRZJWQTWUU4CYDY4IN" localSheetId="18" hidden="1">#REF!</definedName>
    <definedName name="BExS2WLQUVBRZJWQTWUU4CYDY4IN" localSheetId="30" hidden="1">#REF!</definedName>
    <definedName name="BExS2WLQUVBRZJWQTWUU4CYDY4IN" localSheetId="4" hidden="1">#REF!</definedName>
    <definedName name="BExS2WLQUVBRZJWQTWUU4CYDY4IN" localSheetId="14" hidden="1">#REF!</definedName>
    <definedName name="BExS2WLQUVBRZJWQTWUU4CYDY4IN" localSheetId="6" hidden="1">#REF!</definedName>
    <definedName name="BExS2WLQUVBRZJWQTWUU4CYDY4IN" localSheetId="7" hidden="1">#REF!</definedName>
    <definedName name="BExS2WLQUVBRZJWQTWUU4CYDY4IN" localSheetId="8" hidden="1">#REF!</definedName>
    <definedName name="BExS2WLQUVBRZJWQTWUU4CYDY4IN" localSheetId="9" hidden="1">#REF!</definedName>
    <definedName name="BExS2WLQUVBRZJWQTWUU4CYDY4IN" localSheetId="10" hidden="1">#REF!</definedName>
    <definedName name="BExS2WLQUVBRZJWQTWUU4CYDY4IN" localSheetId="11" hidden="1">#REF!</definedName>
    <definedName name="BExS2WLQUVBRZJWQTWUU4CYDY4IN" localSheetId="12" hidden="1">#REF!</definedName>
    <definedName name="BExS2WLQUVBRZJWQTWUU4CYDY4IN" localSheetId="13" hidden="1">#REF!</definedName>
    <definedName name="BExS2WLQUVBRZJWQTWUU4CYDY4IN" localSheetId="17" hidden="1">#REF!</definedName>
    <definedName name="BExS2WLQUVBRZJWQTWUU4CYDY4IN" localSheetId="16" hidden="1">#REF!</definedName>
    <definedName name="BExS2WLQUVBRZJWQTWUU4CYDY4IN" hidden="1">#REF!</definedName>
    <definedName name="BExS2YJQV4NUX6135T90Z1Y5R26Q" localSheetId="19" hidden="1">#REF!</definedName>
    <definedName name="BExS2YJQV4NUX6135T90Z1Y5R26Q" localSheetId="27" hidden="1">#REF!</definedName>
    <definedName name="BExS2YJQV4NUX6135T90Z1Y5R26Q" localSheetId="18" hidden="1">#REF!</definedName>
    <definedName name="BExS2YJQV4NUX6135T90Z1Y5R26Q" localSheetId="30" hidden="1">#REF!</definedName>
    <definedName name="BExS2YJQV4NUX6135T90Z1Y5R26Q" localSheetId="4" hidden="1">#REF!</definedName>
    <definedName name="BExS2YJQV4NUX6135T90Z1Y5R26Q" localSheetId="14" hidden="1">#REF!</definedName>
    <definedName name="BExS2YJQV4NUX6135T90Z1Y5R26Q" localSheetId="6" hidden="1">#REF!</definedName>
    <definedName name="BExS2YJQV4NUX6135T90Z1Y5R26Q" localSheetId="7" hidden="1">#REF!</definedName>
    <definedName name="BExS2YJQV4NUX6135T90Z1Y5R26Q" localSheetId="8" hidden="1">#REF!</definedName>
    <definedName name="BExS2YJQV4NUX6135T90Z1Y5R26Q" localSheetId="9" hidden="1">#REF!</definedName>
    <definedName name="BExS2YJQV4NUX6135T90Z1Y5R26Q" localSheetId="10" hidden="1">#REF!</definedName>
    <definedName name="BExS2YJQV4NUX6135T90Z1Y5R26Q" localSheetId="11" hidden="1">#REF!</definedName>
    <definedName name="BExS2YJQV4NUX6135T90Z1Y5R26Q" localSheetId="12" hidden="1">#REF!</definedName>
    <definedName name="BExS2YJQV4NUX6135T90Z1Y5R26Q" localSheetId="13" hidden="1">#REF!</definedName>
    <definedName name="BExS2YJQV4NUX6135T90Z1Y5R26Q" localSheetId="17" hidden="1">#REF!</definedName>
    <definedName name="BExS2YJQV4NUX6135T90Z1Y5R26Q" localSheetId="16" hidden="1">#REF!</definedName>
    <definedName name="BExS2YJQV4NUX6135T90Z1Y5R26Q" hidden="1">#REF!</definedName>
    <definedName name="BExS318UV9I2FXPQQWUKKX00QLPJ" localSheetId="19" hidden="1">#REF!</definedName>
    <definedName name="BExS318UV9I2FXPQQWUKKX00QLPJ" localSheetId="27" hidden="1">#REF!</definedName>
    <definedName name="BExS318UV9I2FXPQQWUKKX00QLPJ" localSheetId="18" hidden="1">#REF!</definedName>
    <definedName name="BExS318UV9I2FXPQQWUKKX00QLPJ" localSheetId="30" hidden="1">#REF!</definedName>
    <definedName name="BExS318UV9I2FXPQQWUKKX00QLPJ" localSheetId="4" hidden="1">#REF!</definedName>
    <definedName name="BExS318UV9I2FXPQQWUKKX00QLPJ" localSheetId="14" hidden="1">#REF!</definedName>
    <definedName name="BExS318UV9I2FXPQQWUKKX00QLPJ" localSheetId="6" hidden="1">#REF!</definedName>
    <definedName name="BExS318UV9I2FXPQQWUKKX00QLPJ" localSheetId="7" hidden="1">#REF!</definedName>
    <definedName name="BExS318UV9I2FXPQQWUKKX00QLPJ" localSheetId="8" hidden="1">#REF!</definedName>
    <definedName name="BExS318UV9I2FXPQQWUKKX00QLPJ" localSheetId="9" hidden="1">#REF!</definedName>
    <definedName name="BExS318UV9I2FXPQQWUKKX00QLPJ" localSheetId="10" hidden="1">#REF!</definedName>
    <definedName name="BExS318UV9I2FXPQQWUKKX00QLPJ" localSheetId="11" hidden="1">#REF!</definedName>
    <definedName name="BExS318UV9I2FXPQQWUKKX00QLPJ" localSheetId="12" hidden="1">#REF!</definedName>
    <definedName name="BExS318UV9I2FXPQQWUKKX00QLPJ" localSheetId="13" hidden="1">#REF!</definedName>
    <definedName name="BExS318UV9I2FXPQQWUKKX00QLPJ" localSheetId="17" hidden="1">#REF!</definedName>
    <definedName name="BExS318UV9I2FXPQQWUKKX00QLPJ" localSheetId="16" hidden="1">#REF!</definedName>
    <definedName name="BExS318UV9I2FXPQQWUKKX00QLPJ" hidden="1">#REF!</definedName>
    <definedName name="BExS3LBS0SMTHALVM4NRI1BAV1NP" localSheetId="19" hidden="1">#REF!</definedName>
    <definedName name="BExS3LBS0SMTHALVM4NRI1BAV1NP" localSheetId="27" hidden="1">#REF!</definedName>
    <definedName name="BExS3LBS0SMTHALVM4NRI1BAV1NP" localSheetId="18" hidden="1">#REF!</definedName>
    <definedName name="BExS3LBS0SMTHALVM4NRI1BAV1NP" localSheetId="30" hidden="1">#REF!</definedName>
    <definedName name="BExS3LBS0SMTHALVM4NRI1BAV1NP" localSheetId="4" hidden="1">#REF!</definedName>
    <definedName name="BExS3LBS0SMTHALVM4NRI1BAV1NP" localSheetId="14" hidden="1">#REF!</definedName>
    <definedName name="BExS3LBS0SMTHALVM4NRI1BAV1NP" localSheetId="6" hidden="1">#REF!</definedName>
    <definedName name="BExS3LBS0SMTHALVM4NRI1BAV1NP" localSheetId="7" hidden="1">#REF!</definedName>
    <definedName name="BExS3LBS0SMTHALVM4NRI1BAV1NP" localSheetId="8" hidden="1">#REF!</definedName>
    <definedName name="BExS3LBS0SMTHALVM4NRI1BAV1NP" localSheetId="9" hidden="1">#REF!</definedName>
    <definedName name="BExS3LBS0SMTHALVM4NRI1BAV1NP" localSheetId="10" hidden="1">#REF!</definedName>
    <definedName name="BExS3LBS0SMTHALVM4NRI1BAV1NP" localSheetId="11" hidden="1">#REF!</definedName>
    <definedName name="BExS3LBS0SMTHALVM4NRI1BAV1NP" localSheetId="12" hidden="1">#REF!</definedName>
    <definedName name="BExS3LBS0SMTHALVM4NRI1BAV1NP" localSheetId="13" hidden="1">#REF!</definedName>
    <definedName name="BExS3LBS0SMTHALVM4NRI1BAV1NP" localSheetId="17" hidden="1">#REF!</definedName>
    <definedName name="BExS3LBS0SMTHALVM4NRI1BAV1NP" localSheetId="16" hidden="1">#REF!</definedName>
    <definedName name="BExS3LBS0SMTHALVM4NRI1BAV1NP" hidden="1">#REF!</definedName>
    <definedName name="BExS3MTQ75VBXDGEBURP6YT8RROE" localSheetId="19" hidden="1">#REF!</definedName>
    <definedName name="BExS3MTQ75VBXDGEBURP6YT8RROE" localSheetId="27" hidden="1">#REF!</definedName>
    <definedName name="BExS3MTQ75VBXDGEBURP6YT8RROE" localSheetId="18" hidden="1">#REF!</definedName>
    <definedName name="BExS3MTQ75VBXDGEBURP6YT8RROE" localSheetId="30" hidden="1">#REF!</definedName>
    <definedName name="BExS3MTQ75VBXDGEBURP6YT8RROE" localSheetId="4" hidden="1">#REF!</definedName>
    <definedName name="BExS3MTQ75VBXDGEBURP6YT8RROE" localSheetId="14" hidden="1">#REF!</definedName>
    <definedName name="BExS3MTQ75VBXDGEBURP6YT8RROE" localSheetId="6" hidden="1">#REF!</definedName>
    <definedName name="BExS3MTQ75VBXDGEBURP6YT8RROE" localSheetId="7" hidden="1">#REF!</definedName>
    <definedName name="BExS3MTQ75VBXDGEBURP6YT8RROE" localSheetId="8" hidden="1">#REF!</definedName>
    <definedName name="BExS3MTQ75VBXDGEBURP6YT8RROE" localSheetId="9" hidden="1">#REF!</definedName>
    <definedName name="BExS3MTQ75VBXDGEBURP6YT8RROE" localSheetId="10" hidden="1">#REF!</definedName>
    <definedName name="BExS3MTQ75VBXDGEBURP6YT8RROE" localSheetId="11" hidden="1">#REF!</definedName>
    <definedName name="BExS3MTQ75VBXDGEBURP6YT8RROE" localSheetId="12" hidden="1">#REF!</definedName>
    <definedName name="BExS3MTQ75VBXDGEBURP6YT8RROE" localSheetId="13" hidden="1">#REF!</definedName>
    <definedName name="BExS3MTQ75VBXDGEBURP6YT8RROE" localSheetId="17" hidden="1">#REF!</definedName>
    <definedName name="BExS3MTQ75VBXDGEBURP6YT8RROE" localSheetId="16" hidden="1">#REF!</definedName>
    <definedName name="BExS3MTQ75VBXDGEBURP6YT8RROE" hidden="1">#REF!</definedName>
    <definedName name="BExS3OMGYO0DFN5186UFKEXZ2RX3" localSheetId="19" hidden="1">#REF!</definedName>
    <definedName name="BExS3OMGYO0DFN5186UFKEXZ2RX3" localSheetId="27" hidden="1">#REF!</definedName>
    <definedName name="BExS3OMGYO0DFN5186UFKEXZ2RX3" localSheetId="18" hidden="1">#REF!</definedName>
    <definedName name="BExS3OMGYO0DFN5186UFKEXZ2RX3" localSheetId="30" hidden="1">#REF!</definedName>
    <definedName name="BExS3OMGYO0DFN5186UFKEXZ2RX3" localSheetId="4" hidden="1">#REF!</definedName>
    <definedName name="BExS3OMGYO0DFN5186UFKEXZ2RX3" localSheetId="14" hidden="1">#REF!</definedName>
    <definedName name="BExS3OMGYO0DFN5186UFKEXZ2RX3" localSheetId="6" hidden="1">#REF!</definedName>
    <definedName name="BExS3OMGYO0DFN5186UFKEXZ2RX3" localSheetId="7" hidden="1">#REF!</definedName>
    <definedName name="BExS3OMGYO0DFN5186UFKEXZ2RX3" localSheetId="8" hidden="1">#REF!</definedName>
    <definedName name="BExS3OMGYO0DFN5186UFKEXZ2RX3" localSheetId="9" hidden="1">#REF!</definedName>
    <definedName name="BExS3OMGYO0DFN5186UFKEXZ2RX3" localSheetId="10" hidden="1">#REF!</definedName>
    <definedName name="BExS3OMGYO0DFN5186UFKEXZ2RX3" localSheetId="11" hidden="1">#REF!</definedName>
    <definedName name="BExS3OMGYO0DFN5186UFKEXZ2RX3" localSheetId="12" hidden="1">#REF!</definedName>
    <definedName name="BExS3OMGYO0DFN5186UFKEXZ2RX3" localSheetId="13" hidden="1">#REF!</definedName>
    <definedName name="BExS3OMGYO0DFN5186UFKEXZ2RX3" localSheetId="17" hidden="1">#REF!</definedName>
    <definedName name="BExS3OMGYO0DFN5186UFKEXZ2RX3" localSheetId="16" hidden="1">#REF!</definedName>
    <definedName name="BExS3OMGYO0DFN5186UFKEXZ2RX3" hidden="1">#REF!</definedName>
    <definedName name="BExS3SDERJ27OER67TIGOVZU13A2" localSheetId="19" hidden="1">#REF!</definedName>
    <definedName name="BExS3SDERJ27OER67TIGOVZU13A2" localSheetId="27" hidden="1">#REF!</definedName>
    <definedName name="BExS3SDERJ27OER67TIGOVZU13A2" localSheetId="18" hidden="1">#REF!</definedName>
    <definedName name="BExS3SDERJ27OER67TIGOVZU13A2" localSheetId="30" hidden="1">#REF!</definedName>
    <definedName name="BExS3SDERJ27OER67TIGOVZU13A2" localSheetId="4" hidden="1">#REF!</definedName>
    <definedName name="BExS3SDERJ27OER67TIGOVZU13A2" localSheetId="14" hidden="1">#REF!</definedName>
    <definedName name="BExS3SDERJ27OER67TIGOVZU13A2" localSheetId="6" hidden="1">#REF!</definedName>
    <definedName name="BExS3SDERJ27OER67TIGOVZU13A2" localSheetId="7" hidden="1">#REF!</definedName>
    <definedName name="BExS3SDERJ27OER67TIGOVZU13A2" localSheetId="8" hidden="1">#REF!</definedName>
    <definedName name="BExS3SDERJ27OER67TIGOVZU13A2" localSheetId="9" hidden="1">#REF!</definedName>
    <definedName name="BExS3SDERJ27OER67TIGOVZU13A2" localSheetId="10" hidden="1">#REF!</definedName>
    <definedName name="BExS3SDERJ27OER67TIGOVZU13A2" localSheetId="11" hidden="1">#REF!</definedName>
    <definedName name="BExS3SDERJ27OER67TIGOVZU13A2" localSheetId="12" hidden="1">#REF!</definedName>
    <definedName name="BExS3SDERJ27OER67TIGOVZU13A2" localSheetId="13" hidden="1">#REF!</definedName>
    <definedName name="BExS3SDERJ27OER67TIGOVZU13A2" localSheetId="17" hidden="1">#REF!</definedName>
    <definedName name="BExS3SDERJ27OER67TIGOVZU13A2" localSheetId="16" hidden="1">#REF!</definedName>
    <definedName name="BExS3SDERJ27OER67TIGOVZU13A2" hidden="1">#REF!</definedName>
    <definedName name="BExS3STIH9SFG0R6H30P191QZE98" localSheetId="19" hidden="1">#REF!</definedName>
    <definedName name="BExS3STIH9SFG0R6H30P191QZE98" localSheetId="27" hidden="1">#REF!</definedName>
    <definedName name="BExS3STIH9SFG0R6H30P191QZE98" localSheetId="18" hidden="1">#REF!</definedName>
    <definedName name="BExS3STIH9SFG0R6H30P191QZE98" localSheetId="30" hidden="1">#REF!</definedName>
    <definedName name="BExS3STIH9SFG0R6H30P191QZE98" localSheetId="4" hidden="1">#REF!</definedName>
    <definedName name="BExS3STIH9SFG0R6H30P191QZE98" localSheetId="14" hidden="1">#REF!</definedName>
    <definedName name="BExS3STIH9SFG0R6H30P191QZE98" localSheetId="6" hidden="1">#REF!</definedName>
    <definedName name="BExS3STIH9SFG0R6H30P191QZE98" localSheetId="7" hidden="1">#REF!</definedName>
    <definedName name="BExS3STIH9SFG0R6H30P191QZE98" localSheetId="8" hidden="1">#REF!</definedName>
    <definedName name="BExS3STIH9SFG0R6H30P191QZE98" localSheetId="9" hidden="1">#REF!</definedName>
    <definedName name="BExS3STIH9SFG0R6H30P191QZE98" localSheetId="10" hidden="1">#REF!</definedName>
    <definedName name="BExS3STIH9SFG0R6H30P191QZE98" localSheetId="11" hidden="1">#REF!</definedName>
    <definedName name="BExS3STIH9SFG0R6H30P191QZE98" localSheetId="12" hidden="1">#REF!</definedName>
    <definedName name="BExS3STIH9SFG0R6H30P191QZE98" localSheetId="13" hidden="1">#REF!</definedName>
    <definedName name="BExS3STIH9SFG0R6H30P191QZE98" localSheetId="17" hidden="1">#REF!</definedName>
    <definedName name="BExS3STIH9SFG0R6H30P191QZE98" localSheetId="16" hidden="1">#REF!</definedName>
    <definedName name="BExS3STIH9SFG0R6H30P191QZE98" hidden="1">#REF!</definedName>
    <definedName name="BExS46R5WDNU5KL04FKY5LHJUCB8" localSheetId="19" hidden="1">#REF!</definedName>
    <definedName name="BExS46R5WDNU5KL04FKY5LHJUCB8" localSheetId="27" hidden="1">#REF!</definedName>
    <definedName name="BExS46R5WDNU5KL04FKY5LHJUCB8" localSheetId="18" hidden="1">#REF!</definedName>
    <definedName name="BExS46R5WDNU5KL04FKY5LHJUCB8" localSheetId="30" hidden="1">#REF!</definedName>
    <definedName name="BExS46R5WDNU5KL04FKY5LHJUCB8" localSheetId="4" hidden="1">#REF!</definedName>
    <definedName name="BExS46R5WDNU5KL04FKY5LHJUCB8" localSheetId="14" hidden="1">#REF!</definedName>
    <definedName name="BExS46R5WDNU5KL04FKY5LHJUCB8" localSheetId="6" hidden="1">#REF!</definedName>
    <definedName name="BExS46R5WDNU5KL04FKY5LHJUCB8" localSheetId="7" hidden="1">#REF!</definedName>
    <definedName name="BExS46R5WDNU5KL04FKY5LHJUCB8" localSheetId="8" hidden="1">#REF!</definedName>
    <definedName name="BExS46R5WDNU5KL04FKY5LHJUCB8" localSheetId="9" hidden="1">#REF!</definedName>
    <definedName name="BExS46R5WDNU5KL04FKY5LHJUCB8" localSheetId="10" hidden="1">#REF!</definedName>
    <definedName name="BExS46R5WDNU5KL04FKY5LHJUCB8" localSheetId="11" hidden="1">#REF!</definedName>
    <definedName name="BExS46R5WDNU5KL04FKY5LHJUCB8" localSheetId="12" hidden="1">#REF!</definedName>
    <definedName name="BExS46R5WDNU5KL04FKY5LHJUCB8" localSheetId="13" hidden="1">#REF!</definedName>
    <definedName name="BExS46R5WDNU5KL04FKY5LHJUCB8" localSheetId="17" hidden="1">#REF!</definedName>
    <definedName name="BExS46R5WDNU5KL04FKY5LHJUCB8" localSheetId="16" hidden="1">#REF!</definedName>
    <definedName name="BExS46R5WDNU5KL04FKY5LHJUCB8" hidden="1">#REF!</definedName>
    <definedName name="BExS4ASWKM93XA275AXHYP8AG6SU" localSheetId="19" hidden="1">#REF!</definedName>
    <definedName name="BExS4ASWKM93XA275AXHYP8AG6SU" localSheetId="27" hidden="1">#REF!</definedName>
    <definedName name="BExS4ASWKM93XA275AXHYP8AG6SU" localSheetId="18" hidden="1">#REF!</definedName>
    <definedName name="BExS4ASWKM93XA275AXHYP8AG6SU" localSheetId="30" hidden="1">#REF!</definedName>
    <definedName name="BExS4ASWKM93XA275AXHYP8AG6SU" localSheetId="4" hidden="1">#REF!</definedName>
    <definedName name="BExS4ASWKM93XA275AXHYP8AG6SU" localSheetId="14" hidden="1">#REF!</definedName>
    <definedName name="BExS4ASWKM93XA275AXHYP8AG6SU" localSheetId="6" hidden="1">#REF!</definedName>
    <definedName name="BExS4ASWKM93XA275AXHYP8AG6SU" localSheetId="7" hidden="1">#REF!</definedName>
    <definedName name="BExS4ASWKM93XA275AXHYP8AG6SU" localSheetId="8" hidden="1">#REF!</definedName>
    <definedName name="BExS4ASWKM93XA275AXHYP8AG6SU" localSheetId="9" hidden="1">#REF!</definedName>
    <definedName name="BExS4ASWKM93XA275AXHYP8AG6SU" localSheetId="10" hidden="1">#REF!</definedName>
    <definedName name="BExS4ASWKM93XA275AXHYP8AG6SU" localSheetId="11" hidden="1">#REF!</definedName>
    <definedName name="BExS4ASWKM93XA275AXHYP8AG6SU" localSheetId="12" hidden="1">#REF!</definedName>
    <definedName name="BExS4ASWKM93XA275AXHYP8AG6SU" localSheetId="13" hidden="1">#REF!</definedName>
    <definedName name="BExS4ASWKM93XA275AXHYP8AG6SU" localSheetId="17" hidden="1">#REF!</definedName>
    <definedName name="BExS4ASWKM93XA275AXHYP8AG6SU" localSheetId="16" hidden="1">#REF!</definedName>
    <definedName name="BExS4ASWKM93XA275AXHYP8AG6SU" hidden="1">#REF!</definedName>
    <definedName name="BExS4IANBC4RO7HIK0MZZ2RPQU78" localSheetId="19" hidden="1">#REF!</definedName>
    <definedName name="BExS4IANBC4RO7HIK0MZZ2RPQU78" localSheetId="27" hidden="1">#REF!</definedName>
    <definedName name="BExS4IANBC4RO7HIK0MZZ2RPQU78" localSheetId="18" hidden="1">#REF!</definedName>
    <definedName name="BExS4IANBC4RO7HIK0MZZ2RPQU78" localSheetId="30" hidden="1">#REF!</definedName>
    <definedName name="BExS4IANBC4RO7HIK0MZZ2RPQU78" localSheetId="4" hidden="1">#REF!</definedName>
    <definedName name="BExS4IANBC4RO7HIK0MZZ2RPQU78" localSheetId="14" hidden="1">#REF!</definedName>
    <definedName name="BExS4IANBC4RO7HIK0MZZ2RPQU78" localSheetId="6" hidden="1">#REF!</definedName>
    <definedName name="BExS4IANBC4RO7HIK0MZZ2RPQU78" localSheetId="7" hidden="1">#REF!</definedName>
    <definedName name="BExS4IANBC4RO7HIK0MZZ2RPQU78" localSheetId="8" hidden="1">#REF!</definedName>
    <definedName name="BExS4IANBC4RO7HIK0MZZ2RPQU78" localSheetId="9" hidden="1">#REF!</definedName>
    <definedName name="BExS4IANBC4RO7HIK0MZZ2RPQU78" localSheetId="10" hidden="1">#REF!</definedName>
    <definedName name="BExS4IANBC4RO7HIK0MZZ2RPQU78" localSheetId="11" hidden="1">#REF!</definedName>
    <definedName name="BExS4IANBC4RO7HIK0MZZ2RPQU78" localSheetId="12" hidden="1">#REF!</definedName>
    <definedName name="BExS4IANBC4RO7HIK0MZZ2RPQU78" localSheetId="13" hidden="1">#REF!</definedName>
    <definedName name="BExS4IANBC4RO7HIK0MZZ2RPQU78" localSheetId="17" hidden="1">#REF!</definedName>
    <definedName name="BExS4IANBC4RO7HIK0MZZ2RPQU78" localSheetId="16" hidden="1">#REF!</definedName>
    <definedName name="BExS4IANBC4RO7HIK0MZZ2RPQU78" hidden="1">#REF!</definedName>
    <definedName name="BExS4JN3Y6SVBKILQK0R9HS45Y52" localSheetId="19" hidden="1">#REF!</definedName>
    <definedName name="BExS4JN3Y6SVBKILQK0R9HS45Y52" localSheetId="27" hidden="1">#REF!</definedName>
    <definedName name="BExS4JN3Y6SVBKILQK0R9HS45Y52" localSheetId="18" hidden="1">#REF!</definedName>
    <definedName name="BExS4JN3Y6SVBKILQK0R9HS45Y52" localSheetId="30" hidden="1">#REF!</definedName>
    <definedName name="BExS4JN3Y6SVBKILQK0R9HS45Y52" localSheetId="4" hidden="1">#REF!</definedName>
    <definedName name="BExS4JN3Y6SVBKILQK0R9HS45Y52" localSheetId="14" hidden="1">#REF!</definedName>
    <definedName name="BExS4JN3Y6SVBKILQK0R9HS45Y52" localSheetId="6" hidden="1">#REF!</definedName>
    <definedName name="BExS4JN3Y6SVBKILQK0R9HS45Y52" localSheetId="7" hidden="1">#REF!</definedName>
    <definedName name="BExS4JN3Y6SVBKILQK0R9HS45Y52" localSheetId="8" hidden="1">#REF!</definedName>
    <definedName name="BExS4JN3Y6SVBKILQK0R9HS45Y52" localSheetId="9" hidden="1">#REF!</definedName>
    <definedName name="BExS4JN3Y6SVBKILQK0R9HS45Y52" localSheetId="10" hidden="1">#REF!</definedName>
    <definedName name="BExS4JN3Y6SVBKILQK0R9HS45Y52" localSheetId="11" hidden="1">#REF!</definedName>
    <definedName name="BExS4JN3Y6SVBKILQK0R9HS45Y52" localSheetId="12" hidden="1">#REF!</definedName>
    <definedName name="BExS4JN3Y6SVBKILQK0R9HS45Y52" localSheetId="13" hidden="1">#REF!</definedName>
    <definedName name="BExS4JN3Y6SVBKILQK0R9HS45Y52" localSheetId="17" hidden="1">#REF!</definedName>
    <definedName name="BExS4JN3Y6SVBKILQK0R9HS45Y52" localSheetId="16" hidden="1">#REF!</definedName>
    <definedName name="BExS4JN3Y6SVBKILQK0R9HS45Y52" hidden="1">#REF!</definedName>
    <definedName name="BExS4P6S41O6Z6BED77U3GD9PNH1" localSheetId="19" hidden="1">#REF!</definedName>
    <definedName name="BExS4P6S41O6Z6BED77U3GD9PNH1" localSheetId="27" hidden="1">#REF!</definedName>
    <definedName name="BExS4P6S41O6Z6BED77U3GD9PNH1" localSheetId="18" hidden="1">#REF!</definedName>
    <definedName name="BExS4P6S41O6Z6BED77U3GD9PNH1" localSheetId="30" hidden="1">#REF!</definedName>
    <definedName name="BExS4P6S41O6Z6BED77U3GD9PNH1" localSheetId="4" hidden="1">#REF!</definedName>
    <definedName name="BExS4P6S41O6Z6BED77U3GD9PNH1" localSheetId="14" hidden="1">#REF!</definedName>
    <definedName name="BExS4P6S41O6Z6BED77U3GD9PNH1" localSheetId="6" hidden="1">#REF!</definedName>
    <definedName name="BExS4P6S41O6Z6BED77U3GD9PNH1" localSheetId="7" hidden="1">#REF!</definedName>
    <definedName name="BExS4P6S41O6Z6BED77U3GD9PNH1" localSheetId="8" hidden="1">#REF!</definedName>
    <definedName name="BExS4P6S41O6Z6BED77U3GD9PNH1" localSheetId="9" hidden="1">#REF!</definedName>
    <definedName name="BExS4P6S41O6Z6BED77U3GD9PNH1" localSheetId="10" hidden="1">#REF!</definedName>
    <definedName name="BExS4P6S41O6Z6BED77U3GD9PNH1" localSheetId="11" hidden="1">#REF!</definedName>
    <definedName name="BExS4P6S41O6Z6BED77U3GD9PNH1" localSheetId="12" hidden="1">#REF!</definedName>
    <definedName name="BExS4P6S41O6Z6BED77U3GD9PNH1" localSheetId="13" hidden="1">#REF!</definedName>
    <definedName name="BExS4P6S41O6Z6BED77U3GD9PNH1" localSheetId="17" hidden="1">#REF!</definedName>
    <definedName name="BExS4P6S41O6Z6BED77U3GD9PNH1" localSheetId="16" hidden="1">#REF!</definedName>
    <definedName name="BExS4P6S41O6Z6BED77U3GD9PNH1" hidden="1">#REF!</definedName>
    <definedName name="BExS4PXPURUHFBOKYFJD5J1J2RXC" localSheetId="19" hidden="1">#REF!</definedName>
    <definedName name="BExS4PXPURUHFBOKYFJD5J1J2RXC" localSheetId="27" hidden="1">#REF!</definedName>
    <definedName name="BExS4PXPURUHFBOKYFJD5J1J2RXC" localSheetId="18" hidden="1">#REF!</definedName>
    <definedName name="BExS4PXPURUHFBOKYFJD5J1J2RXC" localSheetId="30" hidden="1">#REF!</definedName>
    <definedName name="BExS4PXPURUHFBOKYFJD5J1J2RXC" localSheetId="4" hidden="1">#REF!</definedName>
    <definedName name="BExS4PXPURUHFBOKYFJD5J1J2RXC" localSheetId="14" hidden="1">#REF!</definedName>
    <definedName name="BExS4PXPURUHFBOKYFJD5J1J2RXC" localSheetId="6" hidden="1">#REF!</definedName>
    <definedName name="BExS4PXPURUHFBOKYFJD5J1J2RXC" localSheetId="7" hidden="1">#REF!</definedName>
    <definedName name="BExS4PXPURUHFBOKYFJD5J1J2RXC" localSheetId="8" hidden="1">#REF!</definedName>
    <definedName name="BExS4PXPURUHFBOKYFJD5J1J2RXC" localSheetId="9" hidden="1">#REF!</definedName>
    <definedName name="BExS4PXPURUHFBOKYFJD5J1J2RXC" localSheetId="10" hidden="1">#REF!</definedName>
    <definedName name="BExS4PXPURUHFBOKYFJD5J1J2RXC" localSheetId="11" hidden="1">#REF!</definedName>
    <definedName name="BExS4PXPURUHFBOKYFJD5J1J2RXC" localSheetId="12" hidden="1">#REF!</definedName>
    <definedName name="BExS4PXPURUHFBOKYFJD5J1J2RXC" localSheetId="13" hidden="1">#REF!</definedName>
    <definedName name="BExS4PXPURUHFBOKYFJD5J1J2RXC" localSheetId="17" hidden="1">#REF!</definedName>
    <definedName name="BExS4PXPURUHFBOKYFJD5J1J2RXC" localSheetId="16" hidden="1">#REF!</definedName>
    <definedName name="BExS4PXPURUHFBOKYFJD5J1J2RXC" hidden="1">#REF!</definedName>
    <definedName name="BExS4T32HD3YGJ91HTJ2IGVX6V4O" localSheetId="19" hidden="1">#REF!</definedName>
    <definedName name="BExS4T32HD3YGJ91HTJ2IGVX6V4O" localSheetId="27" hidden="1">#REF!</definedName>
    <definedName name="BExS4T32HD3YGJ91HTJ2IGVX6V4O" localSheetId="18" hidden="1">#REF!</definedName>
    <definedName name="BExS4T32HD3YGJ91HTJ2IGVX6V4O" localSheetId="30" hidden="1">#REF!</definedName>
    <definedName name="BExS4T32HD3YGJ91HTJ2IGVX6V4O" localSheetId="4" hidden="1">#REF!</definedName>
    <definedName name="BExS4T32HD3YGJ91HTJ2IGVX6V4O" localSheetId="14" hidden="1">#REF!</definedName>
    <definedName name="BExS4T32HD3YGJ91HTJ2IGVX6V4O" localSheetId="6" hidden="1">#REF!</definedName>
    <definedName name="BExS4T32HD3YGJ91HTJ2IGVX6V4O" localSheetId="7" hidden="1">#REF!</definedName>
    <definedName name="BExS4T32HD3YGJ91HTJ2IGVX6V4O" localSheetId="8" hidden="1">#REF!</definedName>
    <definedName name="BExS4T32HD3YGJ91HTJ2IGVX6V4O" localSheetId="9" hidden="1">#REF!</definedName>
    <definedName name="BExS4T32HD3YGJ91HTJ2IGVX6V4O" localSheetId="10" hidden="1">#REF!</definedName>
    <definedName name="BExS4T32HD3YGJ91HTJ2IGVX6V4O" localSheetId="11" hidden="1">#REF!</definedName>
    <definedName name="BExS4T32HD3YGJ91HTJ2IGVX6V4O" localSheetId="12" hidden="1">#REF!</definedName>
    <definedName name="BExS4T32HD3YGJ91HTJ2IGVX6V4O" localSheetId="13" hidden="1">#REF!</definedName>
    <definedName name="BExS4T32HD3YGJ91HTJ2IGVX6V4O" localSheetId="17" hidden="1">#REF!</definedName>
    <definedName name="BExS4T32HD3YGJ91HTJ2IGVX6V4O" localSheetId="16" hidden="1">#REF!</definedName>
    <definedName name="BExS4T32HD3YGJ91HTJ2IGVX6V4O" hidden="1">#REF!</definedName>
    <definedName name="BExS51H0N51UT0FZOPZRCF1GU063" localSheetId="19" hidden="1">#REF!</definedName>
    <definedName name="BExS51H0N51UT0FZOPZRCF1GU063" localSheetId="27" hidden="1">#REF!</definedName>
    <definedName name="BExS51H0N51UT0FZOPZRCF1GU063" localSheetId="18" hidden="1">#REF!</definedName>
    <definedName name="BExS51H0N51UT0FZOPZRCF1GU063" localSheetId="30" hidden="1">#REF!</definedName>
    <definedName name="BExS51H0N51UT0FZOPZRCF1GU063" localSheetId="4" hidden="1">#REF!</definedName>
    <definedName name="BExS51H0N51UT0FZOPZRCF1GU063" localSheetId="14" hidden="1">#REF!</definedName>
    <definedName name="BExS51H0N51UT0FZOPZRCF1GU063" localSheetId="6" hidden="1">#REF!</definedName>
    <definedName name="BExS51H0N51UT0FZOPZRCF1GU063" localSheetId="7" hidden="1">#REF!</definedName>
    <definedName name="BExS51H0N51UT0FZOPZRCF1GU063" localSheetId="8" hidden="1">#REF!</definedName>
    <definedName name="BExS51H0N51UT0FZOPZRCF1GU063" localSheetId="9" hidden="1">#REF!</definedName>
    <definedName name="BExS51H0N51UT0FZOPZRCF1GU063" localSheetId="10" hidden="1">#REF!</definedName>
    <definedName name="BExS51H0N51UT0FZOPZRCF1GU063" localSheetId="11" hidden="1">#REF!</definedName>
    <definedName name="BExS51H0N51UT0FZOPZRCF1GU063" localSheetId="12" hidden="1">#REF!</definedName>
    <definedName name="BExS51H0N51UT0FZOPZRCF1GU063" localSheetId="13" hidden="1">#REF!</definedName>
    <definedName name="BExS51H0N51UT0FZOPZRCF1GU063" localSheetId="17" hidden="1">#REF!</definedName>
    <definedName name="BExS51H0N51UT0FZOPZRCF1GU063" localSheetId="16" hidden="1">#REF!</definedName>
    <definedName name="BExS51H0N51UT0FZOPZRCF1GU063" hidden="1">#REF!</definedName>
    <definedName name="BExS54X72TJFC41FJK72MLRR2OO7" localSheetId="19" hidden="1">#REF!</definedName>
    <definedName name="BExS54X72TJFC41FJK72MLRR2OO7" localSheetId="27" hidden="1">#REF!</definedName>
    <definedName name="BExS54X72TJFC41FJK72MLRR2OO7" localSheetId="18" hidden="1">#REF!</definedName>
    <definedName name="BExS54X72TJFC41FJK72MLRR2OO7" localSheetId="30" hidden="1">#REF!</definedName>
    <definedName name="BExS54X72TJFC41FJK72MLRR2OO7" localSheetId="4" hidden="1">#REF!</definedName>
    <definedName name="BExS54X72TJFC41FJK72MLRR2OO7" localSheetId="14" hidden="1">#REF!</definedName>
    <definedName name="BExS54X72TJFC41FJK72MLRR2OO7" localSheetId="6" hidden="1">#REF!</definedName>
    <definedName name="BExS54X72TJFC41FJK72MLRR2OO7" localSheetId="7" hidden="1">#REF!</definedName>
    <definedName name="BExS54X72TJFC41FJK72MLRR2OO7" localSheetId="8" hidden="1">#REF!</definedName>
    <definedName name="BExS54X72TJFC41FJK72MLRR2OO7" localSheetId="9" hidden="1">#REF!</definedName>
    <definedName name="BExS54X72TJFC41FJK72MLRR2OO7" localSheetId="10" hidden="1">#REF!</definedName>
    <definedName name="BExS54X72TJFC41FJK72MLRR2OO7" localSheetId="11" hidden="1">#REF!</definedName>
    <definedName name="BExS54X72TJFC41FJK72MLRR2OO7" localSheetId="12" hidden="1">#REF!</definedName>
    <definedName name="BExS54X72TJFC41FJK72MLRR2OO7" localSheetId="13" hidden="1">#REF!</definedName>
    <definedName name="BExS54X72TJFC41FJK72MLRR2OO7" localSheetId="17" hidden="1">#REF!</definedName>
    <definedName name="BExS54X72TJFC41FJK72MLRR2OO7" localSheetId="16" hidden="1">#REF!</definedName>
    <definedName name="BExS54X72TJFC41FJK72MLRR2OO7" hidden="1">#REF!</definedName>
    <definedName name="BExS59F0PA1V2ZC7S5TN6IT41SXP" localSheetId="19" hidden="1">#REF!</definedName>
    <definedName name="BExS59F0PA1V2ZC7S5TN6IT41SXP" localSheetId="27" hidden="1">#REF!</definedName>
    <definedName name="BExS59F0PA1V2ZC7S5TN6IT41SXP" localSheetId="18" hidden="1">#REF!</definedName>
    <definedName name="BExS59F0PA1V2ZC7S5TN6IT41SXP" localSheetId="30" hidden="1">#REF!</definedName>
    <definedName name="BExS59F0PA1V2ZC7S5TN6IT41SXP" localSheetId="4" hidden="1">#REF!</definedName>
    <definedName name="BExS59F0PA1V2ZC7S5TN6IT41SXP" localSheetId="14" hidden="1">#REF!</definedName>
    <definedName name="BExS59F0PA1V2ZC7S5TN6IT41SXP" localSheetId="6" hidden="1">#REF!</definedName>
    <definedName name="BExS59F0PA1V2ZC7S5TN6IT41SXP" localSheetId="7" hidden="1">#REF!</definedName>
    <definedName name="BExS59F0PA1V2ZC7S5TN6IT41SXP" localSheetId="8" hidden="1">#REF!</definedName>
    <definedName name="BExS59F0PA1V2ZC7S5TN6IT41SXP" localSheetId="9" hidden="1">#REF!</definedName>
    <definedName name="BExS59F0PA1V2ZC7S5TN6IT41SXP" localSheetId="10" hidden="1">#REF!</definedName>
    <definedName name="BExS59F0PA1V2ZC7S5TN6IT41SXP" localSheetId="11" hidden="1">#REF!</definedName>
    <definedName name="BExS59F0PA1V2ZC7S5TN6IT41SXP" localSheetId="12" hidden="1">#REF!</definedName>
    <definedName name="BExS59F0PA1V2ZC7S5TN6IT41SXP" localSheetId="13" hidden="1">#REF!</definedName>
    <definedName name="BExS59F0PA1V2ZC7S5TN6IT41SXP" localSheetId="17" hidden="1">#REF!</definedName>
    <definedName name="BExS59F0PA1V2ZC7S5TN6IT41SXP" localSheetId="16" hidden="1">#REF!</definedName>
    <definedName name="BExS59F0PA1V2ZC7S5TN6IT41SXP" hidden="1">#REF!</definedName>
    <definedName name="BExS5L3TGB8JVW9ROYWTKYTUPW27" localSheetId="19" hidden="1">#REF!</definedName>
    <definedName name="BExS5L3TGB8JVW9ROYWTKYTUPW27" localSheetId="27" hidden="1">#REF!</definedName>
    <definedName name="BExS5L3TGB8JVW9ROYWTKYTUPW27" localSheetId="18" hidden="1">#REF!</definedName>
    <definedName name="BExS5L3TGB8JVW9ROYWTKYTUPW27" localSheetId="30" hidden="1">#REF!</definedName>
    <definedName name="BExS5L3TGB8JVW9ROYWTKYTUPW27" localSheetId="4" hidden="1">#REF!</definedName>
    <definedName name="BExS5L3TGB8JVW9ROYWTKYTUPW27" localSheetId="14" hidden="1">#REF!</definedName>
    <definedName name="BExS5L3TGB8JVW9ROYWTKYTUPW27" localSheetId="6" hidden="1">#REF!</definedName>
    <definedName name="BExS5L3TGB8JVW9ROYWTKYTUPW27" localSheetId="7" hidden="1">#REF!</definedName>
    <definedName name="BExS5L3TGB8JVW9ROYWTKYTUPW27" localSheetId="8" hidden="1">#REF!</definedName>
    <definedName name="BExS5L3TGB8JVW9ROYWTKYTUPW27" localSheetId="9" hidden="1">#REF!</definedName>
    <definedName name="BExS5L3TGB8JVW9ROYWTKYTUPW27" localSheetId="10" hidden="1">#REF!</definedName>
    <definedName name="BExS5L3TGB8JVW9ROYWTKYTUPW27" localSheetId="11" hidden="1">#REF!</definedName>
    <definedName name="BExS5L3TGB8JVW9ROYWTKYTUPW27" localSheetId="12" hidden="1">#REF!</definedName>
    <definedName name="BExS5L3TGB8JVW9ROYWTKYTUPW27" localSheetId="13" hidden="1">#REF!</definedName>
    <definedName name="BExS5L3TGB8JVW9ROYWTKYTUPW27" localSheetId="17" hidden="1">#REF!</definedName>
    <definedName name="BExS5L3TGB8JVW9ROYWTKYTUPW27" localSheetId="16" hidden="1">#REF!</definedName>
    <definedName name="BExS5L3TGB8JVW9ROYWTKYTUPW27" hidden="1">#REF!</definedName>
    <definedName name="BExS6GKQ96EHVLYWNJDWXZXUZW90" localSheetId="19" hidden="1">#REF!</definedName>
    <definedName name="BExS6GKQ96EHVLYWNJDWXZXUZW90" localSheetId="27" hidden="1">#REF!</definedName>
    <definedName name="BExS6GKQ96EHVLYWNJDWXZXUZW90" localSheetId="18" hidden="1">#REF!</definedName>
    <definedName name="BExS6GKQ96EHVLYWNJDWXZXUZW90" localSheetId="30" hidden="1">#REF!</definedName>
    <definedName name="BExS6GKQ96EHVLYWNJDWXZXUZW90" localSheetId="4" hidden="1">#REF!</definedName>
    <definedName name="BExS6GKQ96EHVLYWNJDWXZXUZW90" localSheetId="14" hidden="1">#REF!</definedName>
    <definedName name="BExS6GKQ96EHVLYWNJDWXZXUZW90" localSheetId="6" hidden="1">#REF!</definedName>
    <definedName name="BExS6GKQ96EHVLYWNJDWXZXUZW90" localSheetId="7" hidden="1">#REF!</definedName>
    <definedName name="BExS6GKQ96EHVLYWNJDWXZXUZW90" localSheetId="8" hidden="1">#REF!</definedName>
    <definedName name="BExS6GKQ96EHVLYWNJDWXZXUZW90" localSheetId="9" hidden="1">#REF!</definedName>
    <definedName name="BExS6GKQ96EHVLYWNJDWXZXUZW90" localSheetId="10" hidden="1">#REF!</definedName>
    <definedName name="BExS6GKQ96EHVLYWNJDWXZXUZW90" localSheetId="11" hidden="1">#REF!</definedName>
    <definedName name="BExS6GKQ96EHVLYWNJDWXZXUZW90" localSheetId="12" hidden="1">#REF!</definedName>
    <definedName name="BExS6GKQ96EHVLYWNJDWXZXUZW90" localSheetId="13" hidden="1">#REF!</definedName>
    <definedName name="BExS6GKQ96EHVLYWNJDWXZXUZW90" localSheetId="17" hidden="1">#REF!</definedName>
    <definedName name="BExS6GKQ96EHVLYWNJDWXZXUZW90" localSheetId="16" hidden="1">#REF!</definedName>
    <definedName name="BExS6GKQ96EHVLYWNJDWXZXUZW90" hidden="1">#REF!</definedName>
    <definedName name="BExS6ITKSZFRR01YD5B0F676SYN7" localSheetId="19" hidden="1">#REF!</definedName>
    <definedName name="BExS6ITKSZFRR01YD5B0F676SYN7" localSheetId="27" hidden="1">#REF!</definedName>
    <definedName name="BExS6ITKSZFRR01YD5B0F676SYN7" localSheetId="18" hidden="1">#REF!</definedName>
    <definedName name="BExS6ITKSZFRR01YD5B0F676SYN7" localSheetId="30" hidden="1">#REF!</definedName>
    <definedName name="BExS6ITKSZFRR01YD5B0F676SYN7" localSheetId="4" hidden="1">#REF!</definedName>
    <definedName name="BExS6ITKSZFRR01YD5B0F676SYN7" localSheetId="14" hidden="1">#REF!</definedName>
    <definedName name="BExS6ITKSZFRR01YD5B0F676SYN7" localSheetId="6" hidden="1">#REF!</definedName>
    <definedName name="BExS6ITKSZFRR01YD5B0F676SYN7" localSheetId="7" hidden="1">#REF!</definedName>
    <definedName name="BExS6ITKSZFRR01YD5B0F676SYN7" localSheetId="8" hidden="1">#REF!</definedName>
    <definedName name="BExS6ITKSZFRR01YD5B0F676SYN7" localSheetId="9" hidden="1">#REF!</definedName>
    <definedName name="BExS6ITKSZFRR01YD5B0F676SYN7" localSheetId="10" hidden="1">#REF!</definedName>
    <definedName name="BExS6ITKSZFRR01YD5B0F676SYN7" localSheetId="11" hidden="1">#REF!</definedName>
    <definedName name="BExS6ITKSZFRR01YD5B0F676SYN7" localSheetId="12" hidden="1">#REF!</definedName>
    <definedName name="BExS6ITKSZFRR01YD5B0F676SYN7" localSheetId="13" hidden="1">#REF!</definedName>
    <definedName name="BExS6ITKSZFRR01YD5B0F676SYN7" localSheetId="17" hidden="1">#REF!</definedName>
    <definedName name="BExS6ITKSZFRR01YD5B0F676SYN7" localSheetId="16" hidden="1">#REF!</definedName>
    <definedName name="BExS6ITKSZFRR01YD5B0F676SYN7" hidden="1">#REF!</definedName>
    <definedName name="BExS6N0LI574IAC89EFW6CLTCQ33" localSheetId="19" hidden="1">#REF!</definedName>
    <definedName name="BExS6N0LI574IAC89EFW6CLTCQ33" localSheetId="27" hidden="1">#REF!</definedName>
    <definedName name="BExS6N0LI574IAC89EFW6CLTCQ33" localSheetId="18" hidden="1">#REF!</definedName>
    <definedName name="BExS6N0LI574IAC89EFW6CLTCQ33" localSheetId="30" hidden="1">#REF!</definedName>
    <definedName name="BExS6N0LI574IAC89EFW6CLTCQ33" localSheetId="4" hidden="1">#REF!</definedName>
    <definedName name="BExS6N0LI574IAC89EFW6CLTCQ33" localSheetId="14" hidden="1">#REF!</definedName>
    <definedName name="BExS6N0LI574IAC89EFW6CLTCQ33" localSheetId="6" hidden="1">#REF!</definedName>
    <definedName name="BExS6N0LI574IAC89EFW6CLTCQ33" localSheetId="7" hidden="1">#REF!</definedName>
    <definedName name="BExS6N0LI574IAC89EFW6CLTCQ33" localSheetId="8" hidden="1">#REF!</definedName>
    <definedName name="BExS6N0LI574IAC89EFW6CLTCQ33" localSheetId="9" hidden="1">#REF!</definedName>
    <definedName name="BExS6N0LI574IAC89EFW6CLTCQ33" localSheetId="10" hidden="1">#REF!</definedName>
    <definedName name="BExS6N0LI574IAC89EFW6CLTCQ33" localSheetId="11" hidden="1">#REF!</definedName>
    <definedName name="BExS6N0LI574IAC89EFW6CLTCQ33" localSheetId="12" hidden="1">#REF!</definedName>
    <definedName name="BExS6N0LI574IAC89EFW6CLTCQ33" localSheetId="13" hidden="1">#REF!</definedName>
    <definedName name="BExS6N0LI574IAC89EFW6CLTCQ33" localSheetId="17" hidden="1">#REF!</definedName>
    <definedName name="BExS6N0LI574IAC89EFW6CLTCQ33" localSheetId="16" hidden="1">#REF!</definedName>
    <definedName name="BExS6N0LI574IAC89EFW6CLTCQ33" hidden="1">#REF!</definedName>
    <definedName name="BExS6N0NEF7XCTT5R600QZ71A44O" localSheetId="19" hidden="1">#REF!</definedName>
    <definedName name="BExS6N0NEF7XCTT5R600QZ71A44O" localSheetId="27" hidden="1">#REF!</definedName>
    <definedName name="BExS6N0NEF7XCTT5R600QZ71A44O" localSheetId="18" hidden="1">#REF!</definedName>
    <definedName name="BExS6N0NEF7XCTT5R600QZ71A44O" localSheetId="30" hidden="1">#REF!</definedName>
    <definedName name="BExS6N0NEF7XCTT5R600QZ71A44O" localSheetId="4" hidden="1">#REF!</definedName>
    <definedName name="BExS6N0NEF7XCTT5R600QZ71A44O" localSheetId="14" hidden="1">#REF!</definedName>
    <definedName name="BExS6N0NEF7XCTT5R600QZ71A44O" localSheetId="6" hidden="1">#REF!</definedName>
    <definedName name="BExS6N0NEF7XCTT5R600QZ71A44O" localSheetId="7" hidden="1">#REF!</definedName>
    <definedName name="BExS6N0NEF7XCTT5R600QZ71A44O" localSheetId="8" hidden="1">#REF!</definedName>
    <definedName name="BExS6N0NEF7XCTT5R600QZ71A44O" localSheetId="9" hidden="1">#REF!</definedName>
    <definedName name="BExS6N0NEF7XCTT5R600QZ71A44O" localSheetId="10" hidden="1">#REF!</definedName>
    <definedName name="BExS6N0NEF7XCTT5R600QZ71A44O" localSheetId="11" hidden="1">#REF!</definedName>
    <definedName name="BExS6N0NEF7XCTT5R600QZ71A44O" localSheetId="12" hidden="1">#REF!</definedName>
    <definedName name="BExS6N0NEF7XCTT5R600QZ71A44O" localSheetId="13" hidden="1">#REF!</definedName>
    <definedName name="BExS6N0NEF7XCTT5R600QZ71A44O" localSheetId="17" hidden="1">#REF!</definedName>
    <definedName name="BExS6N0NEF7XCTT5R600QZ71A44O" localSheetId="16" hidden="1">#REF!</definedName>
    <definedName name="BExS6N0NEF7XCTT5R600QZ71A44O" hidden="1">#REF!</definedName>
    <definedName name="BExS6WRDBF3ST86ZOBBUL3GTCR11" localSheetId="19" hidden="1">#REF!</definedName>
    <definedName name="BExS6WRDBF3ST86ZOBBUL3GTCR11" localSheetId="27" hidden="1">#REF!</definedName>
    <definedName name="BExS6WRDBF3ST86ZOBBUL3GTCR11" localSheetId="18" hidden="1">#REF!</definedName>
    <definedName name="BExS6WRDBF3ST86ZOBBUL3GTCR11" localSheetId="30" hidden="1">#REF!</definedName>
    <definedName name="BExS6WRDBF3ST86ZOBBUL3GTCR11" localSheetId="4" hidden="1">#REF!</definedName>
    <definedName name="BExS6WRDBF3ST86ZOBBUL3GTCR11" localSheetId="14" hidden="1">#REF!</definedName>
    <definedName name="BExS6WRDBF3ST86ZOBBUL3GTCR11" localSheetId="6" hidden="1">#REF!</definedName>
    <definedName name="BExS6WRDBF3ST86ZOBBUL3GTCR11" localSheetId="7" hidden="1">#REF!</definedName>
    <definedName name="BExS6WRDBF3ST86ZOBBUL3GTCR11" localSheetId="8" hidden="1">#REF!</definedName>
    <definedName name="BExS6WRDBF3ST86ZOBBUL3GTCR11" localSheetId="9" hidden="1">#REF!</definedName>
    <definedName name="BExS6WRDBF3ST86ZOBBUL3GTCR11" localSheetId="10" hidden="1">#REF!</definedName>
    <definedName name="BExS6WRDBF3ST86ZOBBUL3GTCR11" localSheetId="11" hidden="1">#REF!</definedName>
    <definedName name="BExS6WRDBF3ST86ZOBBUL3GTCR11" localSheetId="12" hidden="1">#REF!</definedName>
    <definedName name="BExS6WRDBF3ST86ZOBBUL3GTCR11" localSheetId="13" hidden="1">#REF!</definedName>
    <definedName name="BExS6WRDBF3ST86ZOBBUL3GTCR11" localSheetId="17" hidden="1">#REF!</definedName>
    <definedName name="BExS6WRDBF3ST86ZOBBUL3GTCR11" localSheetId="16" hidden="1">#REF!</definedName>
    <definedName name="BExS6WRDBF3ST86ZOBBUL3GTCR11" hidden="1">#REF!</definedName>
    <definedName name="BExS6XNRKR0C3MTA0LV5B60UB908" localSheetId="19" hidden="1">#REF!</definedName>
    <definedName name="BExS6XNRKR0C3MTA0LV5B60UB908" localSheetId="27" hidden="1">#REF!</definedName>
    <definedName name="BExS6XNRKR0C3MTA0LV5B60UB908" localSheetId="18" hidden="1">#REF!</definedName>
    <definedName name="BExS6XNRKR0C3MTA0LV5B60UB908" localSheetId="30" hidden="1">#REF!</definedName>
    <definedName name="BExS6XNRKR0C3MTA0LV5B60UB908" localSheetId="4" hidden="1">#REF!</definedName>
    <definedName name="BExS6XNRKR0C3MTA0LV5B60UB908" localSheetId="14" hidden="1">#REF!</definedName>
    <definedName name="BExS6XNRKR0C3MTA0LV5B60UB908" localSheetId="6" hidden="1">#REF!</definedName>
    <definedName name="BExS6XNRKR0C3MTA0LV5B60UB908" localSheetId="7" hidden="1">#REF!</definedName>
    <definedName name="BExS6XNRKR0C3MTA0LV5B60UB908" localSheetId="8" hidden="1">#REF!</definedName>
    <definedName name="BExS6XNRKR0C3MTA0LV5B60UB908" localSheetId="9" hidden="1">#REF!</definedName>
    <definedName name="BExS6XNRKR0C3MTA0LV5B60UB908" localSheetId="10" hidden="1">#REF!</definedName>
    <definedName name="BExS6XNRKR0C3MTA0LV5B60UB908" localSheetId="11" hidden="1">#REF!</definedName>
    <definedName name="BExS6XNRKR0C3MTA0LV5B60UB908" localSheetId="12" hidden="1">#REF!</definedName>
    <definedName name="BExS6XNRKR0C3MTA0LV5B60UB908" localSheetId="13" hidden="1">#REF!</definedName>
    <definedName name="BExS6XNRKR0C3MTA0LV5B60UB908" localSheetId="17" hidden="1">#REF!</definedName>
    <definedName name="BExS6XNRKR0C3MTA0LV5B60UB908" localSheetId="16" hidden="1">#REF!</definedName>
    <definedName name="BExS6XNRKR0C3MTA0LV5B60UB908" hidden="1">#REF!</definedName>
    <definedName name="BExS73NELZEK2MDOLXO2Q7H3EG71" localSheetId="19" hidden="1">#REF!</definedName>
    <definedName name="BExS73NELZEK2MDOLXO2Q7H3EG71" localSheetId="27" hidden="1">#REF!</definedName>
    <definedName name="BExS73NELZEK2MDOLXO2Q7H3EG71" localSheetId="18" hidden="1">#REF!</definedName>
    <definedName name="BExS73NELZEK2MDOLXO2Q7H3EG71" localSheetId="30" hidden="1">#REF!</definedName>
    <definedName name="BExS73NELZEK2MDOLXO2Q7H3EG71" localSheetId="4" hidden="1">#REF!</definedName>
    <definedName name="BExS73NELZEK2MDOLXO2Q7H3EG71" localSheetId="14" hidden="1">#REF!</definedName>
    <definedName name="BExS73NELZEK2MDOLXO2Q7H3EG71" localSheetId="6" hidden="1">#REF!</definedName>
    <definedName name="BExS73NELZEK2MDOLXO2Q7H3EG71" localSheetId="7" hidden="1">#REF!</definedName>
    <definedName name="BExS73NELZEK2MDOLXO2Q7H3EG71" localSheetId="8" hidden="1">#REF!</definedName>
    <definedName name="BExS73NELZEK2MDOLXO2Q7H3EG71" localSheetId="9" hidden="1">#REF!</definedName>
    <definedName name="BExS73NELZEK2MDOLXO2Q7H3EG71" localSheetId="10" hidden="1">#REF!</definedName>
    <definedName name="BExS73NELZEK2MDOLXO2Q7H3EG71" localSheetId="11" hidden="1">#REF!</definedName>
    <definedName name="BExS73NELZEK2MDOLXO2Q7H3EG71" localSheetId="12" hidden="1">#REF!</definedName>
    <definedName name="BExS73NELZEK2MDOLXO2Q7H3EG71" localSheetId="13" hidden="1">#REF!</definedName>
    <definedName name="BExS73NELZEK2MDOLXO2Q7H3EG71" localSheetId="17" hidden="1">#REF!</definedName>
    <definedName name="BExS73NELZEK2MDOLXO2Q7H3EG71" localSheetId="16" hidden="1">#REF!</definedName>
    <definedName name="BExS73NELZEK2MDOLXO2Q7H3EG71" hidden="1">#REF!</definedName>
    <definedName name="BExS7DJF6AXTWAJD7K4ZCD7L6BHV" localSheetId="19" hidden="1">#REF!</definedName>
    <definedName name="BExS7DJF6AXTWAJD7K4ZCD7L6BHV" localSheetId="27" hidden="1">#REF!</definedName>
    <definedName name="BExS7DJF6AXTWAJD7K4ZCD7L6BHV" localSheetId="18" hidden="1">#REF!</definedName>
    <definedName name="BExS7DJF6AXTWAJD7K4ZCD7L6BHV" localSheetId="30" hidden="1">#REF!</definedName>
    <definedName name="BExS7DJF6AXTWAJD7K4ZCD7L6BHV" localSheetId="4" hidden="1">#REF!</definedName>
    <definedName name="BExS7DJF6AXTWAJD7K4ZCD7L6BHV" localSheetId="14" hidden="1">#REF!</definedName>
    <definedName name="BExS7DJF6AXTWAJD7K4ZCD7L6BHV" localSheetId="6" hidden="1">#REF!</definedName>
    <definedName name="BExS7DJF6AXTWAJD7K4ZCD7L6BHV" localSheetId="7" hidden="1">#REF!</definedName>
    <definedName name="BExS7DJF6AXTWAJD7K4ZCD7L6BHV" localSheetId="8" hidden="1">#REF!</definedName>
    <definedName name="BExS7DJF6AXTWAJD7K4ZCD7L6BHV" localSheetId="9" hidden="1">#REF!</definedName>
    <definedName name="BExS7DJF6AXTWAJD7K4ZCD7L6BHV" localSheetId="10" hidden="1">#REF!</definedName>
    <definedName name="BExS7DJF6AXTWAJD7K4ZCD7L6BHV" localSheetId="11" hidden="1">#REF!</definedName>
    <definedName name="BExS7DJF6AXTWAJD7K4ZCD7L6BHV" localSheetId="12" hidden="1">#REF!</definedName>
    <definedName name="BExS7DJF6AXTWAJD7K4ZCD7L6BHV" localSheetId="13" hidden="1">#REF!</definedName>
    <definedName name="BExS7DJF6AXTWAJD7K4ZCD7L6BHV" localSheetId="17" hidden="1">#REF!</definedName>
    <definedName name="BExS7DJF6AXTWAJD7K4ZCD7L6BHV" localSheetId="16" hidden="1">#REF!</definedName>
    <definedName name="BExS7DJF6AXTWAJD7K4ZCD7L6BHV" hidden="1">#REF!</definedName>
    <definedName name="BExS7GOTHHOK287MX2RC853NWQAL" localSheetId="19" hidden="1">#REF!</definedName>
    <definedName name="BExS7GOTHHOK287MX2RC853NWQAL" localSheetId="27" hidden="1">#REF!</definedName>
    <definedName name="BExS7GOTHHOK287MX2RC853NWQAL" localSheetId="18" hidden="1">#REF!</definedName>
    <definedName name="BExS7GOTHHOK287MX2RC853NWQAL" localSheetId="30" hidden="1">#REF!</definedName>
    <definedName name="BExS7GOTHHOK287MX2RC853NWQAL" localSheetId="4" hidden="1">#REF!</definedName>
    <definedName name="BExS7GOTHHOK287MX2RC853NWQAL" localSheetId="14" hidden="1">#REF!</definedName>
    <definedName name="BExS7GOTHHOK287MX2RC853NWQAL" localSheetId="6" hidden="1">#REF!</definedName>
    <definedName name="BExS7GOTHHOK287MX2RC853NWQAL" localSheetId="7" hidden="1">#REF!</definedName>
    <definedName name="BExS7GOTHHOK287MX2RC853NWQAL" localSheetId="8" hidden="1">#REF!</definedName>
    <definedName name="BExS7GOTHHOK287MX2RC853NWQAL" localSheetId="9" hidden="1">#REF!</definedName>
    <definedName name="BExS7GOTHHOK287MX2RC853NWQAL" localSheetId="10" hidden="1">#REF!</definedName>
    <definedName name="BExS7GOTHHOK287MX2RC853NWQAL" localSheetId="11" hidden="1">#REF!</definedName>
    <definedName name="BExS7GOTHHOK287MX2RC853NWQAL" localSheetId="12" hidden="1">#REF!</definedName>
    <definedName name="BExS7GOTHHOK287MX2RC853NWQAL" localSheetId="13" hidden="1">#REF!</definedName>
    <definedName name="BExS7GOTHHOK287MX2RC853NWQAL" localSheetId="17" hidden="1">#REF!</definedName>
    <definedName name="BExS7GOTHHOK287MX2RC853NWQAL" localSheetId="16" hidden="1">#REF!</definedName>
    <definedName name="BExS7GOTHHOK287MX2RC853NWQAL" hidden="1">#REF!</definedName>
    <definedName name="BExS7TKQYLRZGM93UY3ZJZJBQNFJ" localSheetId="19" hidden="1">#REF!</definedName>
    <definedName name="BExS7TKQYLRZGM93UY3ZJZJBQNFJ" localSheetId="27" hidden="1">#REF!</definedName>
    <definedName name="BExS7TKQYLRZGM93UY3ZJZJBQNFJ" localSheetId="18" hidden="1">#REF!</definedName>
    <definedName name="BExS7TKQYLRZGM93UY3ZJZJBQNFJ" localSheetId="30" hidden="1">#REF!</definedName>
    <definedName name="BExS7TKQYLRZGM93UY3ZJZJBQNFJ" localSheetId="4" hidden="1">#REF!</definedName>
    <definedName name="BExS7TKQYLRZGM93UY3ZJZJBQNFJ" localSheetId="14" hidden="1">#REF!</definedName>
    <definedName name="BExS7TKQYLRZGM93UY3ZJZJBQNFJ" localSheetId="6" hidden="1">#REF!</definedName>
    <definedName name="BExS7TKQYLRZGM93UY3ZJZJBQNFJ" localSheetId="7" hidden="1">#REF!</definedName>
    <definedName name="BExS7TKQYLRZGM93UY3ZJZJBQNFJ" localSheetId="8" hidden="1">#REF!</definedName>
    <definedName name="BExS7TKQYLRZGM93UY3ZJZJBQNFJ" localSheetId="9" hidden="1">#REF!</definedName>
    <definedName name="BExS7TKQYLRZGM93UY3ZJZJBQNFJ" localSheetId="10" hidden="1">#REF!</definedName>
    <definedName name="BExS7TKQYLRZGM93UY3ZJZJBQNFJ" localSheetId="11" hidden="1">#REF!</definedName>
    <definedName name="BExS7TKQYLRZGM93UY3ZJZJBQNFJ" localSheetId="12" hidden="1">#REF!</definedName>
    <definedName name="BExS7TKQYLRZGM93UY3ZJZJBQNFJ" localSheetId="13" hidden="1">#REF!</definedName>
    <definedName name="BExS7TKQYLRZGM93UY3ZJZJBQNFJ" localSheetId="17" hidden="1">#REF!</definedName>
    <definedName name="BExS7TKQYLRZGM93UY3ZJZJBQNFJ" localSheetId="16" hidden="1">#REF!</definedName>
    <definedName name="BExS7TKQYLRZGM93UY3ZJZJBQNFJ" hidden="1">#REF!</definedName>
    <definedName name="BExS7Y2LNGVHSIBKC7C3R6X4LDR6" localSheetId="19" hidden="1">#REF!</definedName>
    <definedName name="BExS7Y2LNGVHSIBKC7C3R6X4LDR6" localSheetId="27" hidden="1">#REF!</definedName>
    <definedName name="BExS7Y2LNGVHSIBKC7C3R6X4LDR6" localSheetId="18" hidden="1">#REF!</definedName>
    <definedName name="BExS7Y2LNGVHSIBKC7C3R6X4LDR6" localSheetId="30" hidden="1">#REF!</definedName>
    <definedName name="BExS7Y2LNGVHSIBKC7C3R6X4LDR6" localSheetId="4" hidden="1">#REF!</definedName>
    <definedName name="BExS7Y2LNGVHSIBKC7C3R6X4LDR6" localSheetId="14" hidden="1">#REF!</definedName>
    <definedName name="BExS7Y2LNGVHSIBKC7C3R6X4LDR6" localSheetId="6" hidden="1">#REF!</definedName>
    <definedName name="BExS7Y2LNGVHSIBKC7C3R6X4LDR6" localSheetId="7" hidden="1">#REF!</definedName>
    <definedName name="BExS7Y2LNGVHSIBKC7C3R6X4LDR6" localSheetId="8" hidden="1">#REF!</definedName>
    <definedName name="BExS7Y2LNGVHSIBKC7C3R6X4LDR6" localSheetId="9" hidden="1">#REF!</definedName>
    <definedName name="BExS7Y2LNGVHSIBKC7C3R6X4LDR6" localSheetId="10" hidden="1">#REF!</definedName>
    <definedName name="BExS7Y2LNGVHSIBKC7C3R6X4LDR6" localSheetId="11" hidden="1">#REF!</definedName>
    <definedName name="BExS7Y2LNGVHSIBKC7C3R6X4LDR6" localSheetId="12" hidden="1">#REF!</definedName>
    <definedName name="BExS7Y2LNGVHSIBKC7C3R6X4LDR6" localSheetId="13" hidden="1">#REF!</definedName>
    <definedName name="BExS7Y2LNGVHSIBKC7C3R6X4LDR6" localSheetId="17" hidden="1">#REF!</definedName>
    <definedName name="BExS7Y2LNGVHSIBKC7C3R6X4LDR6" localSheetId="16" hidden="1">#REF!</definedName>
    <definedName name="BExS7Y2LNGVHSIBKC7C3R6X4LDR6" hidden="1">#REF!</definedName>
    <definedName name="BExS81TE0EY44Y3W2M4Z4MGNP5OM" localSheetId="19" hidden="1">#REF!</definedName>
    <definedName name="BExS81TE0EY44Y3W2M4Z4MGNP5OM" localSheetId="27" hidden="1">#REF!</definedName>
    <definedName name="BExS81TE0EY44Y3W2M4Z4MGNP5OM" localSheetId="18" hidden="1">#REF!</definedName>
    <definedName name="BExS81TE0EY44Y3W2M4Z4MGNP5OM" localSheetId="30" hidden="1">#REF!</definedName>
    <definedName name="BExS81TE0EY44Y3W2M4Z4MGNP5OM" localSheetId="4" hidden="1">#REF!</definedName>
    <definedName name="BExS81TE0EY44Y3W2M4Z4MGNP5OM" localSheetId="14" hidden="1">#REF!</definedName>
    <definedName name="BExS81TE0EY44Y3W2M4Z4MGNP5OM" localSheetId="6" hidden="1">#REF!</definedName>
    <definedName name="BExS81TE0EY44Y3W2M4Z4MGNP5OM" localSheetId="7" hidden="1">#REF!</definedName>
    <definedName name="BExS81TE0EY44Y3W2M4Z4MGNP5OM" localSheetId="8" hidden="1">#REF!</definedName>
    <definedName name="BExS81TE0EY44Y3W2M4Z4MGNP5OM" localSheetId="9" hidden="1">#REF!</definedName>
    <definedName name="BExS81TE0EY44Y3W2M4Z4MGNP5OM" localSheetId="10" hidden="1">#REF!</definedName>
    <definedName name="BExS81TE0EY44Y3W2M4Z4MGNP5OM" localSheetId="11" hidden="1">#REF!</definedName>
    <definedName name="BExS81TE0EY44Y3W2M4Z4MGNP5OM" localSheetId="12" hidden="1">#REF!</definedName>
    <definedName name="BExS81TE0EY44Y3W2M4Z4MGNP5OM" localSheetId="13" hidden="1">#REF!</definedName>
    <definedName name="BExS81TE0EY44Y3W2M4Z4MGNP5OM" localSheetId="17" hidden="1">#REF!</definedName>
    <definedName name="BExS81TE0EY44Y3W2M4Z4MGNP5OM" localSheetId="16" hidden="1">#REF!</definedName>
    <definedName name="BExS81TE0EY44Y3W2M4Z4MGNP5OM" hidden="1">#REF!</definedName>
    <definedName name="BExS81YPDZDVJJVS15HV2HDXAC3Y" localSheetId="19" hidden="1">#REF!</definedName>
    <definedName name="BExS81YPDZDVJJVS15HV2HDXAC3Y" localSheetId="27" hidden="1">#REF!</definedName>
    <definedName name="BExS81YPDZDVJJVS15HV2HDXAC3Y" localSheetId="18" hidden="1">#REF!</definedName>
    <definedName name="BExS81YPDZDVJJVS15HV2HDXAC3Y" localSheetId="30" hidden="1">#REF!</definedName>
    <definedName name="BExS81YPDZDVJJVS15HV2HDXAC3Y" localSheetId="4" hidden="1">#REF!</definedName>
    <definedName name="BExS81YPDZDVJJVS15HV2HDXAC3Y" localSheetId="14" hidden="1">#REF!</definedName>
    <definedName name="BExS81YPDZDVJJVS15HV2HDXAC3Y" localSheetId="6" hidden="1">#REF!</definedName>
    <definedName name="BExS81YPDZDVJJVS15HV2HDXAC3Y" localSheetId="7" hidden="1">#REF!</definedName>
    <definedName name="BExS81YPDZDVJJVS15HV2HDXAC3Y" localSheetId="8" hidden="1">#REF!</definedName>
    <definedName name="BExS81YPDZDVJJVS15HV2HDXAC3Y" localSheetId="9" hidden="1">#REF!</definedName>
    <definedName name="BExS81YPDZDVJJVS15HV2HDXAC3Y" localSheetId="10" hidden="1">#REF!</definedName>
    <definedName name="BExS81YPDZDVJJVS15HV2HDXAC3Y" localSheetId="11" hidden="1">#REF!</definedName>
    <definedName name="BExS81YPDZDVJJVS15HV2HDXAC3Y" localSheetId="12" hidden="1">#REF!</definedName>
    <definedName name="BExS81YPDZDVJJVS15HV2HDXAC3Y" localSheetId="13" hidden="1">#REF!</definedName>
    <definedName name="BExS81YPDZDVJJVS15HV2HDXAC3Y" localSheetId="17" hidden="1">#REF!</definedName>
    <definedName name="BExS81YPDZDVJJVS15HV2HDXAC3Y" localSheetId="16" hidden="1">#REF!</definedName>
    <definedName name="BExS81YPDZDVJJVS15HV2HDXAC3Y" hidden="1">#REF!</definedName>
    <definedName name="BExS82PRVNUTEKQZS56YT2DVF6C2" localSheetId="19" hidden="1">#REF!</definedName>
    <definedName name="BExS82PRVNUTEKQZS56YT2DVF6C2" localSheetId="27" hidden="1">#REF!</definedName>
    <definedName name="BExS82PRVNUTEKQZS56YT2DVF6C2" localSheetId="18" hidden="1">#REF!</definedName>
    <definedName name="BExS82PRVNUTEKQZS56YT2DVF6C2" localSheetId="30" hidden="1">#REF!</definedName>
    <definedName name="BExS82PRVNUTEKQZS56YT2DVF6C2" localSheetId="4" hidden="1">#REF!</definedName>
    <definedName name="BExS82PRVNUTEKQZS56YT2DVF6C2" localSheetId="14" hidden="1">#REF!</definedName>
    <definedName name="BExS82PRVNUTEKQZS56YT2DVF6C2" localSheetId="6" hidden="1">#REF!</definedName>
    <definedName name="BExS82PRVNUTEKQZS56YT2DVF6C2" localSheetId="7" hidden="1">#REF!</definedName>
    <definedName name="BExS82PRVNUTEKQZS56YT2DVF6C2" localSheetId="8" hidden="1">#REF!</definedName>
    <definedName name="BExS82PRVNUTEKQZS56YT2DVF6C2" localSheetId="9" hidden="1">#REF!</definedName>
    <definedName name="BExS82PRVNUTEKQZS56YT2DVF6C2" localSheetId="10" hidden="1">#REF!</definedName>
    <definedName name="BExS82PRVNUTEKQZS56YT2DVF6C2" localSheetId="11" hidden="1">#REF!</definedName>
    <definedName name="BExS82PRVNUTEKQZS56YT2DVF6C2" localSheetId="12" hidden="1">#REF!</definedName>
    <definedName name="BExS82PRVNUTEKQZS56YT2DVF6C2" localSheetId="13" hidden="1">#REF!</definedName>
    <definedName name="BExS82PRVNUTEKQZS56YT2DVF6C2" localSheetId="17" hidden="1">#REF!</definedName>
    <definedName name="BExS82PRVNUTEKQZS56YT2DVF6C2" localSheetId="16" hidden="1">#REF!</definedName>
    <definedName name="BExS82PRVNUTEKQZS56YT2DVF6C2" hidden="1">#REF!</definedName>
    <definedName name="BExS83BCNFAV6DRCB1VTUF96491J" localSheetId="19" hidden="1">#REF!</definedName>
    <definedName name="BExS83BCNFAV6DRCB1VTUF96491J" localSheetId="27" hidden="1">#REF!</definedName>
    <definedName name="BExS83BCNFAV6DRCB1VTUF96491J" localSheetId="18" hidden="1">#REF!</definedName>
    <definedName name="BExS83BCNFAV6DRCB1VTUF96491J" localSheetId="30" hidden="1">#REF!</definedName>
    <definedName name="BExS83BCNFAV6DRCB1VTUF96491J" localSheetId="4" hidden="1">#REF!</definedName>
    <definedName name="BExS83BCNFAV6DRCB1VTUF96491J" localSheetId="14" hidden="1">#REF!</definedName>
    <definedName name="BExS83BCNFAV6DRCB1VTUF96491J" localSheetId="6" hidden="1">#REF!</definedName>
    <definedName name="BExS83BCNFAV6DRCB1VTUF96491J" localSheetId="7" hidden="1">#REF!</definedName>
    <definedName name="BExS83BCNFAV6DRCB1VTUF96491J" localSheetId="8" hidden="1">#REF!</definedName>
    <definedName name="BExS83BCNFAV6DRCB1VTUF96491J" localSheetId="9" hidden="1">#REF!</definedName>
    <definedName name="BExS83BCNFAV6DRCB1VTUF96491J" localSheetId="10" hidden="1">#REF!</definedName>
    <definedName name="BExS83BCNFAV6DRCB1VTUF96491J" localSheetId="11" hidden="1">#REF!</definedName>
    <definedName name="BExS83BCNFAV6DRCB1VTUF96491J" localSheetId="12" hidden="1">#REF!</definedName>
    <definedName name="BExS83BCNFAV6DRCB1VTUF96491J" localSheetId="13" hidden="1">#REF!</definedName>
    <definedName name="BExS83BCNFAV6DRCB1VTUF96491J" localSheetId="17" hidden="1">#REF!</definedName>
    <definedName name="BExS83BCNFAV6DRCB1VTUF96491J" localSheetId="16" hidden="1">#REF!</definedName>
    <definedName name="BExS83BCNFAV6DRCB1VTUF96491J" hidden="1">#REF!</definedName>
    <definedName name="BExS86GKM9ISCSNZD15BQ5E5L6A5" localSheetId="19" hidden="1">#REF!</definedName>
    <definedName name="BExS86GKM9ISCSNZD15BQ5E5L6A5" localSheetId="27" hidden="1">#REF!</definedName>
    <definedName name="BExS86GKM9ISCSNZD15BQ5E5L6A5" localSheetId="18" hidden="1">#REF!</definedName>
    <definedName name="BExS86GKM9ISCSNZD15BQ5E5L6A5" localSheetId="30" hidden="1">#REF!</definedName>
    <definedName name="BExS86GKM9ISCSNZD15BQ5E5L6A5" localSheetId="4" hidden="1">#REF!</definedName>
    <definedName name="BExS86GKM9ISCSNZD15BQ5E5L6A5" localSheetId="14" hidden="1">#REF!</definedName>
    <definedName name="BExS86GKM9ISCSNZD15BQ5E5L6A5" localSheetId="6" hidden="1">#REF!</definedName>
    <definedName name="BExS86GKM9ISCSNZD15BQ5E5L6A5" localSheetId="7" hidden="1">#REF!</definedName>
    <definedName name="BExS86GKM9ISCSNZD15BQ5E5L6A5" localSheetId="8" hidden="1">#REF!</definedName>
    <definedName name="BExS86GKM9ISCSNZD15BQ5E5L6A5" localSheetId="9" hidden="1">#REF!</definedName>
    <definedName name="BExS86GKM9ISCSNZD15BQ5E5L6A5" localSheetId="10" hidden="1">#REF!</definedName>
    <definedName name="BExS86GKM9ISCSNZD15BQ5E5L6A5" localSheetId="11" hidden="1">#REF!</definedName>
    <definedName name="BExS86GKM9ISCSNZD15BQ5E5L6A5" localSheetId="12" hidden="1">#REF!</definedName>
    <definedName name="BExS86GKM9ISCSNZD15BQ5E5L6A5" localSheetId="13" hidden="1">#REF!</definedName>
    <definedName name="BExS86GKM9ISCSNZD15BQ5E5L6A5" localSheetId="17" hidden="1">#REF!</definedName>
    <definedName name="BExS86GKM9ISCSNZD15BQ5E5L6A5" localSheetId="16" hidden="1">#REF!</definedName>
    <definedName name="BExS86GKM9ISCSNZD15BQ5E5L6A5" hidden="1">#REF!</definedName>
    <definedName name="BExS89GGRJ55EK546SM31UGE2K8T" localSheetId="19" hidden="1">#REF!</definedName>
    <definedName name="BExS89GGRJ55EK546SM31UGE2K8T" localSheetId="27" hidden="1">#REF!</definedName>
    <definedName name="BExS89GGRJ55EK546SM31UGE2K8T" localSheetId="18" hidden="1">#REF!</definedName>
    <definedName name="BExS89GGRJ55EK546SM31UGE2K8T" localSheetId="30" hidden="1">#REF!</definedName>
    <definedName name="BExS89GGRJ55EK546SM31UGE2K8T" localSheetId="4" hidden="1">#REF!</definedName>
    <definedName name="BExS89GGRJ55EK546SM31UGE2K8T" localSheetId="14" hidden="1">#REF!</definedName>
    <definedName name="BExS89GGRJ55EK546SM31UGE2K8T" localSheetId="6" hidden="1">#REF!</definedName>
    <definedName name="BExS89GGRJ55EK546SM31UGE2K8T" localSheetId="7" hidden="1">#REF!</definedName>
    <definedName name="BExS89GGRJ55EK546SM31UGE2K8T" localSheetId="8" hidden="1">#REF!</definedName>
    <definedName name="BExS89GGRJ55EK546SM31UGE2K8T" localSheetId="9" hidden="1">#REF!</definedName>
    <definedName name="BExS89GGRJ55EK546SM31UGE2K8T" localSheetId="10" hidden="1">#REF!</definedName>
    <definedName name="BExS89GGRJ55EK546SM31UGE2K8T" localSheetId="11" hidden="1">#REF!</definedName>
    <definedName name="BExS89GGRJ55EK546SM31UGE2K8T" localSheetId="12" hidden="1">#REF!</definedName>
    <definedName name="BExS89GGRJ55EK546SM31UGE2K8T" localSheetId="13" hidden="1">#REF!</definedName>
    <definedName name="BExS89GGRJ55EK546SM31UGE2K8T" localSheetId="17" hidden="1">#REF!</definedName>
    <definedName name="BExS89GGRJ55EK546SM31UGE2K8T" localSheetId="16" hidden="1">#REF!</definedName>
    <definedName name="BExS89GGRJ55EK546SM31UGE2K8T" hidden="1">#REF!</definedName>
    <definedName name="BExS8BPG5A0GR5AO1U951NDGGR0L" localSheetId="19" hidden="1">#REF!</definedName>
    <definedName name="BExS8BPG5A0GR5AO1U951NDGGR0L" localSheetId="27" hidden="1">#REF!</definedName>
    <definedName name="BExS8BPG5A0GR5AO1U951NDGGR0L" localSheetId="18" hidden="1">#REF!</definedName>
    <definedName name="BExS8BPG5A0GR5AO1U951NDGGR0L" localSheetId="30" hidden="1">#REF!</definedName>
    <definedName name="BExS8BPG5A0GR5AO1U951NDGGR0L" localSheetId="4" hidden="1">#REF!</definedName>
    <definedName name="BExS8BPG5A0GR5AO1U951NDGGR0L" localSheetId="14" hidden="1">#REF!</definedName>
    <definedName name="BExS8BPG5A0GR5AO1U951NDGGR0L" localSheetId="6" hidden="1">#REF!</definedName>
    <definedName name="BExS8BPG5A0GR5AO1U951NDGGR0L" localSheetId="7" hidden="1">#REF!</definedName>
    <definedName name="BExS8BPG5A0GR5AO1U951NDGGR0L" localSheetId="8" hidden="1">#REF!</definedName>
    <definedName name="BExS8BPG5A0GR5AO1U951NDGGR0L" localSheetId="9" hidden="1">#REF!</definedName>
    <definedName name="BExS8BPG5A0GR5AO1U951NDGGR0L" localSheetId="10" hidden="1">#REF!</definedName>
    <definedName name="BExS8BPG5A0GR5AO1U951NDGGR0L" localSheetId="11" hidden="1">#REF!</definedName>
    <definedName name="BExS8BPG5A0GR5AO1U951NDGGR0L" localSheetId="12" hidden="1">#REF!</definedName>
    <definedName name="BExS8BPG5A0GR5AO1U951NDGGR0L" localSheetId="13" hidden="1">#REF!</definedName>
    <definedName name="BExS8BPG5A0GR5AO1U951NDGGR0L" localSheetId="17" hidden="1">#REF!</definedName>
    <definedName name="BExS8BPG5A0GR5AO1U951NDGGR0L" localSheetId="16" hidden="1">#REF!</definedName>
    <definedName name="BExS8BPG5A0GR5AO1U951NDGGR0L" hidden="1">#REF!</definedName>
    <definedName name="BExS8CGI0JXFUBD41VFLI0SZSV8F" localSheetId="19" hidden="1">#REF!</definedName>
    <definedName name="BExS8CGI0JXFUBD41VFLI0SZSV8F" localSheetId="27" hidden="1">#REF!</definedName>
    <definedName name="BExS8CGI0JXFUBD41VFLI0SZSV8F" localSheetId="18" hidden="1">#REF!</definedName>
    <definedName name="BExS8CGI0JXFUBD41VFLI0SZSV8F" localSheetId="30" hidden="1">#REF!</definedName>
    <definedName name="BExS8CGI0JXFUBD41VFLI0SZSV8F" localSheetId="4" hidden="1">#REF!</definedName>
    <definedName name="BExS8CGI0JXFUBD41VFLI0SZSV8F" localSheetId="14" hidden="1">#REF!</definedName>
    <definedName name="BExS8CGI0JXFUBD41VFLI0SZSV8F" localSheetId="6" hidden="1">#REF!</definedName>
    <definedName name="BExS8CGI0JXFUBD41VFLI0SZSV8F" localSheetId="7" hidden="1">#REF!</definedName>
    <definedName name="BExS8CGI0JXFUBD41VFLI0SZSV8F" localSheetId="8" hidden="1">#REF!</definedName>
    <definedName name="BExS8CGI0JXFUBD41VFLI0SZSV8F" localSheetId="9" hidden="1">#REF!</definedName>
    <definedName name="BExS8CGI0JXFUBD41VFLI0SZSV8F" localSheetId="10" hidden="1">#REF!</definedName>
    <definedName name="BExS8CGI0JXFUBD41VFLI0SZSV8F" localSheetId="11" hidden="1">#REF!</definedName>
    <definedName name="BExS8CGI0JXFUBD41VFLI0SZSV8F" localSheetId="12" hidden="1">#REF!</definedName>
    <definedName name="BExS8CGI0JXFUBD41VFLI0SZSV8F" localSheetId="13" hidden="1">#REF!</definedName>
    <definedName name="BExS8CGI0JXFUBD41VFLI0SZSV8F" localSheetId="17" hidden="1">#REF!</definedName>
    <definedName name="BExS8CGI0JXFUBD41VFLI0SZSV8F" localSheetId="16" hidden="1">#REF!</definedName>
    <definedName name="BExS8CGI0JXFUBD41VFLI0SZSV8F" hidden="1">#REF!</definedName>
    <definedName name="BExS8D22FXVQKOEJP01LT0CDI3PS" localSheetId="19" hidden="1">#REF!</definedName>
    <definedName name="BExS8D22FXVQKOEJP01LT0CDI3PS" localSheetId="27" hidden="1">#REF!</definedName>
    <definedName name="BExS8D22FXVQKOEJP01LT0CDI3PS" localSheetId="18" hidden="1">#REF!</definedName>
    <definedName name="BExS8D22FXVQKOEJP01LT0CDI3PS" localSheetId="30" hidden="1">#REF!</definedName>
    <definedName name="BExS8D22FXVQKOEJP01LT0CDI3PS" localSheetId="4" hidden="1">#REF!</definedName>
    <definedName name="BExS8D22FXVQKOEJP01LT0CDI3PS" localSheetId="14" hidden="1">#REF!</definedName>
    <definedName name="BExS8D22FXVQKOEJP01LT0CDI3PS" localSheetId="6" hidden="1">#REF!</definedName>
    <definedName name="BExS8D22FXVQKOEJP01LT0CDI3PS" localSheetId="7" hidden="1">#REF!</definedName>
    <definedName name="BExS8D22FXVQKOEJP01LT0CDI3PS" localSheetId="8" hidden="1">#REF!</definedName>
    <definedName name="BExS8D22FXVQKOEJP01LT0CDI3PS" localSheetId="9" hidden="1">#REF!</definedName>
    <definedName name="BExS8D22FXVQKOEJP01LT0CDI3PS" localSheetId="10" hidden="1">#REF!</definedName>
    <definedName name="BExS8D22FXVQKOEJP01LT0CDI3PS" localSheetId="11" hidden="1">#REF!</definedName>
    <definedName name="BExS8D22FXVQKOEJP01LT0CDI3PS" localSheetId="12" hidden="1">#REF!</definedName>
    <definedName name="BExS8D22FXVQKOEJP01LT0CDI3PS" localSheetId="13" hidden="1">#REF!</definedName>
    <definedName name="BExS8D22FXVQKOEJP01LT0CDI3PS" localSheetId="17" hidden="1">#REF!</definedName>
    <definedName name="BExS8D22FXVQKOEJP01LT0CDI3PS" localSheetId="16" hidden="1">#REF!</definedName>
    <definedName name="BExS8D22FXVQKOEJP01LT0CDI3PS" hidden="1">#REF!</definedName>
    <definedName name="BExS8EEJOZFBUWZDOM3O25AJRUVU" localSheetId="19" hidden="1">#REF!</definedName>
    <definedName name="BExS8EEJOZFBUWZDOM3O25AJRUVU" localSheetId="27" hidden="1">#REF!</definedName>
    <definedName name="BExS8EEJOZFBUWZDOM3O25AJRUVU" localSheetId="18" hidden="1">#REF!</definedName>
    <definedName name="BExS8EEJOZFBUWZDOM3O25AJRUVU" localSheetId="30" hidden="1">#REF!</definedName>
    <definedName name="BExS8EEJOZFBUWZDOM3O25AJRUVU" localSheetId="4" hidden="1">#REF!</definedName>
    <definedName name="BExS8EEJOZFBUWZDOM3O25AJRUVU" localSheetId="14" hidden="1">#REF!</definedName>
    <definedName name="BExS8EEJOZFBUWZDOM3O25AJRUVU" localSheetId="6" hidden="1">#REF!</definedName>
    <definedName name="BExS8EEJOZFBUWZDOM3O25AJRUVU" localSheetId="7" hidden="1">#REF!</definedName>
    <definedName name="BExS8EEJOZFBUWZDOM3O25AJRUVU" localSheetId="8" hidden="1">#REF!</definedName>
    <definedName name="BExS8EEJOZFBUWZDOM3O25AJRUVU" localSheetId="9" hidden="1">#REF!</definedName>
    <definedName name="BExS8EEJOZFBUWZDOM3O25AJRUVU" localSheetId="10" hidden="1">#REF!</definedName>
    <definedName name="BExS8EEJOZFBUWZDOM3O25AJRUVU" localSheetId="11" hidden="1">#REF!</definedName>
    <definedName name="BExS8EEJOZFBUWZDOM3O25AJRUVU" localSheetId="12" hidden="1">#REF!</definedName>
    <definedName name="BExS8EEJOZFBUWZDOM3O25AJRUVU" localSheetId="13" hidden="1">#REF!</definedName>
    <definedName name="BExS8EEJOZFBUWZDOM3O25AJRUVU" localSheetId="17" hidden="1">#REF!</definedName>
    <definedName name="BExS8EEJOZFBUWZDOM3O25AJRUVU" localSheetId="16" hidden="1">#REF!</definedName>
    <definedName name="BExS8EEJOZFBUWZDOM3O25AJRUVU" hidden="1">#REF!</definedName>
    <definedName name="BExS8GSUS17UY50TEM2AWF36BR9Z" localSheetId="19" hidden="1">#REF!</definedName>
    <definedName name="BExS8GSUS17UY50TEM2AWF36BR9Z" localSheetId="27" hidden="1">#REF!</definedName>
    <definedName name="BExS8GSUS17UY50TEM2AWF36BR9Z" localSheetId="18" hidden="1">#REF!</definedName>
    <definedName name="BExS8GSUS17UY50TEM2AWF36BR9Z" localSheetId="30" hidden="1">#REF!</definedName>
    <definedName name="BExS8GSUS17UY50TEM2AWF36BR9Z" localSheetId="4" hidden="1">#REF!</definedName>
    <definedName name="BExS8GSUS17UY50TEM2AWF36BR9Z" localSheetId="14" hidden="1">#REF!</definedName>
    <definedName name="BExS8GSUS17UY50TEM2AWF36BR9Z" localSheetId="6" hidden="1">#REF!</definedName>
    <definedName name="BExS8GSUS17UY50TEM2AWF36BR9Z" localSheetId="7" hidden="1">#REF!</definedName>
    <definedName name="BExS8GSUS17UY50TEM2AWF36BR9Z" localSheetId="8" hidden="1">#REF!</definedName>
    <definedName name="BExS8GSUS17UY50TEM2AWF36BR9Z" localSheetId="9" hidden="1">#REF!</definedName>
    <definedName name="BExS8GSUS17UY50TEM2AWF36BR9Z" localSheetId="10" hidden="1">#REF!</definedName>
    <definedName name="BExS8GSUS17UY50TEM2AWF36BR9Z" localSheetId="11" hidden="1">#REF!</definedName>
    <definedName name="BExS8GSUS17UY50TEM2AWF36BR9Z" localSheetId="12" hidden="1">#REF!</definedName>
    <definedName name="BExS8GSUS17UY50TEM2AWF36BR9Z" localSheetId="13" hidden="1">#REF!</definedName>
    <definedName name="BExS8GSUS17UY50TEM2AWF36BR9Z" localSheetId="17" hidden="1">#REF!</definedName>
    <definedName name="BExS8GSUS17UY50TEM2AWF36BR9Z" localSheetId="16" hidden="1">#REF!</definedName>
    <definedName name="BExS8GSUS17UY50TEM2AWF36BR9Z" hidden="1">#REF!</definedName>
    <definedName name="BExS8HJRBVG0XI6PWA9KTMJZMQXK" localSheetId="19" hidden="1">#REF!</definedName>
    <definedName name="BExS8HJRBVG0XI6PWA9KTMJZMQXK" localSheetId="27" hidden="1">#REF!</definedName>
    <definedName name="BExS8HJRBVG0XI6PWA9KTMJZMQXK" localSheetId="18" hidden="1">#REF!</definedName>
    <definedName name="BExS8HJRBVG0XI6PWA9KTMJZMQXK" localSheetId="30" hidden="1">#REF!</definedName>
    <definedName name="BExS8HJRBVG0XI6PWA9KTMJZMQXK" localSheetId="4" hidden="1">#REF!</definedName>
    <definedName name="BExS8HJRBVG0XI6PWA9KTMJZMQXK" localSheetId="14" hidden="1">#REF!</definedName>
    <definedName name="BExS8HJRBVG0XI6PWA9KTMJZMQXK" localSheetId="6" hidden="1">#REF!</definedName>
    <definedName name="BExS8HJRBVG0XI6PWA9KTMJZMQXK" localSheetId="7" hidden="1">#REF!</definedName>
    <definedName name="BExS8HJRBVG0XI6PWA9KTMJZMQXK" localSheetId="8" hidden="1">#REF!</definedName>
    <definedName name="BExS8HJRBVG0XI6PWA9KTMJZMQXK" localSheetId="9" hidden="1">#REF!</definedName>
    <definedName name="BExS8HJRBVG0XI6PWA9KTMJZMQXK" localSheetId="10" hidden="1">#REF!</definedName>
    <definedName name="BExS8HJRBVG0XI6PWA9KTMJZMQXK" localSheetId="11" hidden="1">#REF!</definedName>
    <definedName name="BExS8HJRBVG0XI6PWA9KTMJZMQXK" localSheetId="12" hidden="1">#REF!</definedName>
    <definedName name="BExS8HJRBVG0XI6PWA9KTMJZMQXK" localSheetId="13" hidden="1">#REF!</definedName>
    <definedName name="BExS8HJRBVG0XI6PWA9KTMJZMQXK" localSheetId="17" hidden="1">#REF!</definedName>
    <definedName name="BExS8HJRBVG0XI6PWA9KTMJZMQXK" localSheetId="16" hidden="1">#REF!</definedName>
    <definedName name="BExS8HJRBVG0XI6PWA9KTMJZMQXK" hidden="1">#REF!</definedName>
    <definedName name="BExS8NE9HUZJH13OXLREOV1BX0OZ" localSheetId="19" hidden="1">#REF!</definedName>
    <definedName name="BExS8NE9HUZJH13OXLREOV1BX0OZ" localSheetId="27" hidden="1">#REF!</definedName>
    <definedName name="BExS8NE9HUZJH13OXLREOV1BX0OZ" localSheetId="18" hidden="1">#REF!</definedName>
    <definedName name="BExS8NE9HUZJH13OXLREOV1BX0OZ" localSheetId="30" hidden="1">#REF!</definedName>
    <definedName name="BExS8NE9HUZJH13OXLREOV1BX0OZ" localSheetId="4" hidden="1">#REF!</definedName>
    <definedName name="BExS8NE9HUZJH13OXLREOV1BX0OZ" localSheetId="14" hidden="1">#REF!</definedName>
    <definedName name="BExS8NE9HUZJH13OXLREOV1BX0OZ" localSheetId="6" hidden="1">#REF!</definedName>
    <definedName name="BExS8NE9HUZJH13OXLREOV1BX0OZ" localSheetId="7" hidden="1">#REF!</definedName>
    <definedName name="BExS8NE9HUZJH13OXLREOV1BX0OZ" localSheetId="8" hidden="1">#REF!</definedName>
    <definedName name="BExS8NE9HUZJH13OXLREOV1BX0OZ" localSheetId="9" hidden="1">#REF!</definedName>
    <definedName name="BExS8NE9HUZJH13OXLREOV1BX0OZ" localSheetId="10" hidden="1">#REF!</definedName>
    <definedName name="BExS8NE9HUZJH13OXLREOV1BX0OZ" localSheetId="11" hidden="1">#REF!</definedName>
    <definedName name="BExS8NE9HUZJH13OXLREOV1BX0OZ" localSheetId="12" hidden="1">#REF!</definedName>
    <definedName name="BExS8NE9HUZJH13OXLREOV1BX0OZ" localSheetId="13" hidden="1">#REF!</definedName>
    <definedName name="BExS8NE9HUZJH13OXLREOV1BX0OZ" localSheetId="17" hidden="1">#REF!</definedName>
    <definedName name="BExS8NE9HUZJH13OXLREOV1BX0OZ" localSheetId="16" hidden="1">#REF!</definedName>
    <definedName name="BExS8NE9HUZJH13OXLREOV1BX0OZ" hidden="1">#REF!</definedName>
    <definedName name="BExS8R51C8RM2FS6V6IRTYO9GA4A" localSheetId="19" hidden="1">#REF!</definedName>
    <definedName name="BExS8R51C8RM2FS6V6IRTYO9GA4A" localSheetId="27" hidden="1">#REF!</definedName>
    <definedName name="BExS8R51C8RM2FS6V6IRTYO9GA4A" localSheetId="18" hidden="1">#REF!</definedName>
    <definedName name="BExS8R51C8RM2FS6V6IRTYO9GA4A" localSheetId="30" hidden="1">#REF!</definedName>
    <definedName name="BExS8R51C8RM2FS6V6IRTYO9GA4A" localSheetId="4" hidden="1">#REF!</definedName>
    <definedName name="BExS8R51C8RM2FS6V6IRTYO9GA4A" localSheetId="14" hidden="1">#REF!</definedName>
    <definedName name="BExS8R51C8RM2FS6V6IRTYO9GA4A" localSheetId="6" hidden="1">#REF!</definedName>
    <definedName name="BExS8R51C8RM2FS6V6IRTYO9GA4A" localSheetId="7" hidden="1">#REF!</definedName>
    <definedName name="BExS8R51C8RM2FS6V6IRTYO9GA4A" localSheetId="8" hidden="1">#REF!</definedName>
    <definedName name="BExS8R51C8RM2FS6V6IRTYO9GA4A" localSheetId="9" hidden="1">#REF!</definedName>
    <definedName name="BExS8R51C8RM2FS6V6IRTYO9GA4A" localSheetId="10" hidden="1">#REF!</definedName>
    <definedName name="BExS8R51C8RM2FS6V6IRTYO9GA4A" localSheetId="11" hidden="1">#REF!</definedName>
    <definedName name="BExS8R51C8RM2FS6V6IRTYO9GA4A" localSheetId="12" hidden="1">#REF!</definedName>
    <definedName name="BExS8R51C8RM2FS6V6IRTYO9GA4A" localSheetId="13" hidden="1">#REF!</definedName>
    <definedName name="BExS8R51C8RM2FS6V6IRTYO9GA4A" localSheetId="17" hidden="1">#REF!</definedName>
    <definedName name="BExS8R51C8RM2FS6V6IRTYO9GA4A" localSheetId="16" hidden="1">#REF!</definedName>
    <definedName name="BExS8R51C8RM2FS6V6IRTYO9GA4A" hidden="1">#REF!</definedName>
    <definedName name="BExS8WDX408F60MH1X9B9UZ2H4R7" localSheetId="19" hidden="1">#REF!</definedName>
    <definedName name="BExS8WDX408F60MH1X9B9UZ2H4R7" localSheetId="27" hidden="1">#REF!</definedName>
    <definedName name="BExS8WDX408F60MH1X9B9UZ2H4R7" localSheetId="18" hidden="1">#REF!</definedName>
    <definedName name="BExS8WDX408F60MH1X9B9UZ2H4R7" localSheetId="30" hidden="1">#REF!</definedName>
    <definedName name="BExS8WDX408F60MH1X9B9UZ2H4R7" localSheetId="4" hidden="1">#REF!</definedName>
    <definedName name="BExS8WDX408F60MH1X9B9UZ2H4R7" localSheetId="14" hidden="1">#REF!</definedName>
    <definedName name="BExS8WDX408F60MH1X9B9UZ2H4R7" localSheetId="6" hidden="1">#REF!</definedName>
    <definedName name="BExS8WDX408F60MH1X9B9UZ2H4R7" localSheetId="7" hidden="1">#REF!</definedName>
    <definedName name="BExS8WDX408F60MH1X9B9UZ2H4R7" localSheetId="8" hidden="1">#REF!</definedName>
    <definedName name="BExS8WDX408F60MH1X9B9UZ2H4R7" localSheetId="9" hidden="1">#REF!</definedName>
    <definedName name="BExS8WDX408F60MH1X9B9UZ2H4R7" localSheetId="10" hidden="1">#REF!</definedName>
    <definedName name="BExS8WDX408F60MH1X9B9UZ2H4R7" localSheetId="11" hidden="1">#REF!</definedName>
    <definedName name="BExS8WDX408F60MH1X9B9UZ2H4R7" localSheetId="12" hidden="1">#REF!</definedName>
    <definedName name="BExS8WDX408F60MH1X9B9UZ2H4R7" localSheetId="13" hidden="1">#REF!</definedName>
    <definedName name="BExS8WDX408F60MH1X9B9UZ2H4R7" localSheetId="17" hidden="1">#REF!</definedName>
    <definedName name="BExS8WDX408F60MH1X9B9UZ2H4R7" localSheetId="16" hidden="1">#REF!</definedName>
    <definedName name="BExS8WDX408F60MH1X9B9UZ2H4R7" hidden="1">#REF!</definedName>
    <definedName name="BExS8X4UTVOFE2YEVLO8LTKMSI3A" localSheetId="19" hidden="1">#REF!</definedName>
    <definedName name="BExS8X4UTVOFE2YEVLO8LTKMSI3A" localSheetId="27" hidden="1">#REF!</definedName>
    <definedName name="BExS8X4UTVOFE2YEVLO8LTKMSI3A" localSheetId="18" hidden="1">#REF!</definedName>
    <definedName name="BExS8X4UTVOFE2YEVLO8LTKMSI3A" localSheetId="30" hidden="1">#REF!</definedName>
    <definedName name="BExS8X4UTVOFE2YEVLO8LTKMSI3A" localSheetId="4" hidden="1">#REF!</definedName>
    <definedName name="BExS8X4UTVOFE2YEVLO8LTKMSI3A" localSheetId="14" hidden="1">#REF!</definedName>
    <definedName name="BExS8X4UTVOFE2YEVLO8LTKMSI3A" localSheetId="6" hidden="1">#REF!</definedName>
    <definedName name="BExS8X4UTVOFE2YEVLO8LTKMSI3A" localSheetId="7" hidden="1">#REF!</definedName>
    <definedName name="BExS8X4UTVOFE2YEVLO8LTKMSI3A" localSheetId="8" hidden="1">#REF!</definedName>
    <definedName name="BExS8X4UTVOFE2YEVLO8LTKMSI3A" localSheetId="9" hidden="1">#REF!</definedName>
    <definedName name="BExS8X4UTVOFE2YEVLO8LTKMSI3A" localSheetId="10" hidden="1">#REF!</definedName>
    <definedName name="BExS8X4UTVOFE2YEVLO8LTKMSI3A" localSheetId="11" hidden="1">#REF!</definedName>
    <definedName name="BExS8X4UTVOFE2YEVLO8LTKMSI3A" localSheetId="12" hidden="1">#REF!</definedName>
    <definedName name="BExS8X4UTVOFE2YEVLO8LTKMSI3A" localSheetId="13" hidden="1">#REF!</definedName>
    <definedName name="BExS8X4UTVOFE2YEVLO8LTKMSI3A" localSheetId="17" hidden="1">#REF!</definedName>
    <definedName name="BExS8X4UTVOFE2YEVLO8LTKMSI3A" localSheetId="16" hidden="1">#REF!</definedName>
    <definedName name="BExS8X4UTVOFE2YEVLO8LTKMSI3A" hidden="1">#REF!</definedName>
    <definedName name="BExS8Z2W2QEC3MH0BZIYLDFQNUIP" localSheetId="19" hidden="1">#REF!</definedName>
    <definedName name="BExS8Z2W2QEC3MH0BZIYLDFQNUIP" localSheetId="27" hidden="1">#REF!</definedName>
    <definedName name="BExS8Z2W2QEC3MH0BZIYLDFQNUIP" localSheetId="18" hidden="1">#REF!</definedName>
    <definedName name="BExS8Z2W2QEC3MH0BZIYLDFQNUIP" localSheetId="30" hidden="1">#REF!</definedName>
    <definedName name="BExS8Z2W2QEC3MH0BZIYLDFQNUIP" localSheetId="4" hidden="1">#REF!</definedName>
    <definedName name="BExS8Z2W2QEC3MH0BZIYLDFQNUIP" localSheetId="14" hidden="1">#REF!</definedName>
    <definedName name="BExS8Z2W2QEC3MH0BZIYLDFQNUIP" localSheetId="6" hidden="1">#REF!</definedName>
    <definedName name="BExS8Z2W2QEC3MH0BZIYLDFQNUIP" localSheetId="7" hidden="1">#REF!</definedName>
    <definedName name="BExS8Z2W2QEC3MH0BZIYLDFQNUIP" localSheetId="8" hidden="1">#REF!</definedName>
    <definedName name="BExS8Z2W2QEC3MH0BZIYLDFQNUIP" localSheetId="9" hidden="1">#REF!</definedName>
    <definedName name="BExS8Z2W2QEC3MH0BZIYLDFQNUIP" localSheetId="10" hidden="1">#REF!</definedName>
    <definedName name="BExS8Z2W2QEC3MH0BZIYLDFQNUIP" localSheetId="11" hidden="1">#REF!</definedName>
    <definedName name="BExS8Z2W2QEC3MH0BZIYLDFQNUIP" localSheetId="12" hidden="1">#REF!</definedName>
    <definedName name="BExS8Z2W2QEC3MH0BZIYLDFQNUIP" localSheetId="13" hidden="1">#REF!</definedName>
    <definedName name="BExS8Z2W2QEC3MH0BZIYLDFQNUIP" localSheetId="17" hidden="1">#REF!</definedName>
    <definedName name="BExS8Z2W2QEC3MH0BZIYLDFQNUIP" localSheetId="16" hidden="1">#REF!</definedName>
    <definedName name="BExS8Z2W2QEC3MH0BZIYLDFQNUIP" hidden="1">#REF!</definedName>
    <definedName name="BExS92DKGRFFCIA9C0IXDOLO57EP" localSheetId="19" hidden="1">#REF!</definedName>
    <definedName name="BExS92DKGRFFCIA9C0IXDOLO57EP" localSheetId="27" hidden="1">#REF!</definedName>
    <definedName name="BExS92DKGRFFCIA9C0IXDOLO57EP" localSheetId="18" hidden="1">#REF!</definedName>
    <definedName name="BExS92DKGRFFCIA9C0IXDOLO57EP" localSheetId="30" hidden="1">#REF!</definedName>
    <definedName name="BExS92DKGRFFCIA9C0IXDOLO57EP" localSheetId="4" hidden="1">#REF!</definedName>
    <definedName name="BExS92DKGRFFCIA9C0IXDOLO57EP" localSheetId="14" hidden="1">#REF!</definedName>
    <definedName name="BExS92DKGRFFCIA9C0IXDOLO57EP" localSheetId="6" hidden="1">#REF!</definedName>
    <definedName name="BExS92DKGRFFCIA9C0IXDOLO57EP" localSheetId="7" hidden="1">#REF!</definedName>
    <definedName name="BExS92DKGRFFCIA9C0IXDOLO57EP" localSheetId="8" hidden="1">#REF!</definedName>
    <definedName name="BExS92DKGRFFCIA9C0IXDOLO57EP" localSheetId="9" hidden="1">#REF!</definedName>
    <definedName name="BExS92DKGRFFCIA9C0IXDOLO57EP" localSheetId="10" hidden="1">#REF!</definedName>
    <definedName name="BExS92DKGRFFCIA9C0IXDOLO57EP" localSheetId="11" hidden="1">#REF!</definedName>
    <definedName name="BExS92DKGRFFCIA9C0IXDOLO57EP" localSheetId="12" hidden="1">#REF!</definedName>
    <definedName name="BExS92DKGRFFCIA9C0IXDOLO57EP" localSheetId="13" hidden="1">#REF!</definedName>
    <definedName name="BExS92DKGRFFCIA9C0IXDOLO57EP" localSheetId="17" hidden="1">#REF!</definedName>
    <definedName name="BExS92DKGRFFCIA9C0IXDOLO57EP" localSheetId="16" hidden="1">#REF!</definedName>
    <definedName name="BExS92DKGRFFCIA9C0IXDOLO57EP" hidden="1">#REF!</definedName>
    <definedName name="BExS98OB4321YCHLCQ022PXKTT2W" localSheetId="19" hidden="1">#REF!</definedName>
    <definedName name="BExS98OB4321YCHLCQ022PXKTT2W" localSheetId="27" hidden="1">#REF!</definedName>
    <definedName name="BExS98OB4321YCHLCQ022PXKTT2W" localSheetId="18" hidden="1">#REF!</definedName>
    <definedName name="BExS98OB4321YCHLCQ022PXKTT2W" localSheetId="30" hidden="1">#REF!</definedName>
    <definedName name="BExS98OB4321YCHLCQ022PXKTT2W" localSheetId="4" hidden="1">#REF!</definedName>
    <definedName name="BExS98OB4321YCHLCQ022PXKTT2W" localSheetId="14" hidden="1">#REF!</definedName>
    <definedName name="BExS98OB4321YCHLCQ022PXKTT2W" localSheetId="6" hidden="1">#REF!</definedName>
    <definedName name="BExS98OB4321YCHLCQ022PXKTT2W" localSheetId="7" hidden="1">#REF!</definedName>
    <definedName name="BExS98OB4321YCHLCQ022PXKTT2W" localSheetId="8" hidden="1">#REF!</definedName>
    <definedName name="BExS98OB4321YCHLCQ022PXKTT2W" localSheetId="9" hidden="1">#REF!</definedName>
    <definedName name="BExS98OB4321YCHLCQ022PXKTT2W" localSheetId="10" hidden="1">#REF!</definedName>
    <definedName name="BExS98OB4321YCHLCQ022PXKTT2W" localSheetId="11" hidden="1">#REF!</definedName>
    <definedName name="BExS98OB4321YCHLCQ022PXKTT2W" localSheetId="12" hidden="1">#REF!</definedName>
    <definedName name="BExS98OB4321YCHLCQ022PXKTT2W" localSheetId="13" hidden="1">#REF!</definedName>
    <definedName name="BExS98OB4321YCHLCQ022PXKTT2W" localSheetId="17" hidden="1">#REF!</definedName>
    <definedName name="BExS98OB4321YCHLCQ022PXKTT2W" localSheetId="16" hidden="1">#REF!</definedName>
    <definedName name="BExS98OB4321YCHLCQ022PXKTT2W" hidden="1">#REF!</definedName>
    <definedName name="BExS9C9N8GFISC6HUERJ0EI06GB2" localSheetId="19" hidden="1">#REF!</definedName>
    <definedName name="BExS9C9N8GFISC6HUERJ0EI06GB2" localSheetId="27" hidden="1">#REF!</definedName>
    <definedName name="BExS9C9N8GFISC6HUERJ0EI06GB2" localSheetId="18" hidden="1">#REF!</definedName>
    <definedName name="BExS9C9N8GFISC6HUERJ0EI06GB2" localSheetId="30" hidden="1">#REF!</definedName>
    <definedName name="BExS9C9N8GFISC6HUERJ0EI06GB2" localSheetId="4" hidden="1">#REF!</definedName>
    <definedName name="BExS9C9N8GFISC6HUERJ0EI06GB2" localSheetId="14" hidden="1">#REF!</definedName>
    <definedName name="BExS9C9N8GFISC6HUERJ0EI06GB2" localSheetId="6" hidden="1">#REF!</definedName>
    <definedName name="BExS9C9N8GFISC6HUERJ0EI06GB2" localSheetId="7" hidden="1">#REF!</definedName>
    <definedName name="BExS9C9N8GFISC6HUERJ0EI06GB2" localSheetId="8" hidden="1">#REF!</definedName>
    <definedName name="BExS9C9N8GFISC6HUERJ0EI06GB2" localSheetId="9" hidden="1">#REF!</definedName>
    <definedName name="BExS9C9N8GFISC6HUERJ0EI06GB2" localSheetId="10" hidden="1">#REF!</definedName>
    <definedName name="BExS9C9N8GFISC6HUERJ0EI06GB2" localSheetId="11" hidden="1">#REF!</definedName>
    <definedName name="BExS9C9N8GFISC6HUERJ0EI06GB2" localSheetId="12" hidden="1">#REF!</definedName>
    <definedName name="BExS9C9N8GFISC6HUERJ0EI06GB2" localSheetId="13" hidden="1">#REF!</definedName>
    <definedName name="BExS9C9N8GFISC6HUERJ0EI06GB2" localSheetId="17" hidden="1">#REF!</definedName>
    <definedName name="BExS9C9N8GFISC6HUERJ0EI06GB2" localSheetId="16" hidden="1">#REF!</definedName>
    <definedName name="BExS9C9N8GFISC6HUERJ0EI06GB2" hidden="1">#REF!</definedName>
    <definedName name="BExS9D6619QNINF06KHZHYUAH0S9" localSheetId="19" hidden="1">#REF!</definedName>
    <definedName name="BExS9D6619QNINF06KHZHYUAH0S9" localSheetId="27" hidden="1">#REF!</definedName>
    <definedName name="BExS9D6619QNINF06KHZHYUAH0S9" localSheetId="18" hidden="1">#REF!</definedName>
    <definedName name="BExS9D6619QNINF06KHZHYUAH0S9" localSheetId="30" hidden="1">#REF!</definedName>
    <definedName name="BExS9D6619QNINF06KHZHYUAH0S9" localSheetId="4" hidden="1">#REF!</definedName>
    <definedName name="BExS9D6619QNINF06KHZHYUAH0S9" localSheetId="14" hidden="1">#REF!</definedName>
    <definedName name="BExS9D6619QNINF06KHZHYUAH0S9" localSheetId="6" hidden="1">#REF!</definedName>
    <definedName name="BExS9D6619QNINF06KHZHYUAH0S9" localSheetId="7" hidden="1">#REF!</definedName>
    <definedName name="BExS9D6619QNINF06KHZHYUAH0S9" localSheetId="8" hidden="1">#REF!</definedName>
    <definedName name="BExS9D6619QNINF06KHZHYUAH0S9" localSheetId="9" hidden="1">#REF!</definedName>
    <definedName name="BExS9D6619QNINF06KHZHYUAH0S9" localSheetId="10" hidden="1">#REF!</definedName>
    <definedName name="BExS9D6619QNINF06KHZHYUAH0S9" localSheetId="11" hidden="1">#REF!</definedName>
    <definedName name="BExS9D6619QNINF06KHZHYUAH0S9" localSheetId="12" hidden="1">#REF!</definedName>
    <definedName name="BExS9D6619QNINF06KHZHYUAH0S9" localSheetId="13" hidden="1">#REF!</definedName>
    <definedName name="BExS9D6619QNINF06KHZHYUAH0S9" localSheetId="17" hidden="1">#REF!</definedName>
    <definedName name="BExS9D6619QNINF06KHZHYUAH0S9" localSheetId="16" hidden="1">#REF!</definedName>
    <definedName name="BExS9D6619QNINF06KHZHYUAH0S9" hidden="1">#REF!</definedName>
    <definedName name="BExS9DX13CACP3J8JDREK30JB1SQ" localSheetId="19" hidden="1">#REF!</definedName>
    <definedName name="BExS9DX13CACP3J8JDREK30JB1SQ" localSheetId="27" hidden="1">#REF!</definedName>
    <definedName name="BExS9DX13CACP3J8JDREK30JB1SQ" localSheetId="18" hidden="1">#REF!</definedName>
    <definedName name="BExS9DX13CACP3J8JDREK30JB1SQ" localSheetId="30" hidden="1">#REF!</definedName>
    <definedName name="BExS9DX13CACP3J8JDREK30JB1SQ" localSheetId="4" hidden="1">#REF!</definedName>
    <definedName name="BExS9DX13CACP3J8JDREK30JB1SQ" localSheetId="14" hidden="1">#REF!</definedName>
    <definedName name="BExS9DX13CACP3J8JDREK30JB1SQ" localSheetId="6" hidden="1">#REF!</definedName>
    <definedName name="BExS9DX13CACP3J8JDREK30JB1SQ" localSheetId="7" hidden="1">#REF!</definedName>
    <definedName name="BExS9DX13CACP3J8JDREK30JB1SQ" localSheetId="8" hidden="1">#REF!</definedName>
    <definedName name="BExS9DX13CACP3J8JDREK30JB1SQ" localSheetId="9" hidden="1">#REF!</definedName>
    <definedName name="BExS9DX13CACP3J8JDREK30JB1SQ" localSheetId="10" hidden="1">#REF!</definedName>
    <definedName name="BExS9DX13CACP3J8JDREK30JB1SQ" localSheetId="11" hidden="1">#REF!</definedName>
    <definedName name="BExS9DX13CACP3J8JDREK30JB1SQ" localSheetId="12" hidden="1">#REF!</definedName>
    <definedName name="BExS9DX13CACP3J8JDREK30JB1SQ" localSheetId="13" hidden="1">#REF!</definedName>
    <definedName name="BExS9DX13CACP3J8JDREK30JB1SQ" localSheetId="17" hidden="1">#REF!</definedName>
    <definedName name="BExS9DX13CACP3J8JDREK30JB1SQ" localSheetId="16" hidden="1">#REF!</definedName>
    <definedName name="BExS9DX13CACP3J8JDREK30JB1SQ" hidden="1">#REF!</definedName>
    <definedName name="BExS9FPRS2KRRCS33SE6WFNF5GYL" localSheetId="19" hidden="1">#REF!</definedName>
    <definedName name="BExS9FPRS2KRRCS33SE6WFNF5GYL" localSheetId="27" hidden="1">#REF!</definedName>
    <definedName name="BExS9FPRS2KRRCS33SE6WFNF5GYL" localSheetId="18" hidden="1">#REF!</definedName>
    <definedName name="BExS9FPRS2KRRCS33SE6WFNF5GYL" localSheetId="30" hidden="1">#REF!</definedName>
    <definedName name="BExS9FPRS2KRRCS33SE6WFNF5GYL" localSheetId="4" hidden="1">#REF!</definedName>
    <definedName name="BExS9FPRS2KRRCS33SE6WFNF5GYL" localSheetId="14" hidden="1">#REF!</definedName>
    <definedName name="BExS9FPRS2KRRCS33SE6WFNF5GYL" localSheetId="6" hidden="1">#REF!</definedName>
    <definedName name="BExS9FPRS2KRRCS33SE6WFNF5GYL" localSheetId="7" hidden="1">#REF!</definedName>
    <definedName name="BExS9FPRS2KRRCS33SE6WFNF5GYL" localSheetId="8" hidden="1">#REF!</definedName>
    <definedName name="BExS9FPRS2KRRCS33SE6WFNF5GYL" localSheetId="9" hidden="1">#REF!</definedName>
    <definedName name="BExS9FPRS2KRRCS33SE6WFNF5GYL" localSheetId="10" hidden="1">#REF!</definedName>
    <definedName name="BExS9FPRS2KRRCS33SE6WFNF5GYL" localSheetId="11" hidden="1">#REF!</definedName>
    <definedName name="BExS9FPRS2KRRCS33SE6WFNF5GYL" localSheetId="12" hidden="1">#REF!</definedName>
    <definedName name="BExS9FPRS2KRRCS33SE6WFNF5GYL" localSheetId="13" hidden="1">#REF!</definedName>
    <definedName name="BExS9FPRS2KRRCS33SE6WFNF5GYL" localSheetId="17" hidden="1">#REF!</definedName>
    <definedName name="BExS9FPRS2KRRCS33SE6WFNF5GYL" localSheetId="16" hidden="1">#REF!</definedName>
    <definedName name="BExS9FPRS2KRRCS33SE6WFNF5GYL" hidden="1">#REF!</definedName>
    <definedName name="BExS9M5VN3VE822UH6TLACVY24CJ" localSheetId="19" hidden="1">#REF!</definedName>
    <definedName name="BExS9M5VN3VE822UH6TLACVY24CJ" localSheetId="27" hidden="1">#REF!</definedName>
    <definedName name="BExS9M5VN3VE822UH6TLACVY24CJ" localSheetId="18" hidden="1">#REF!</definedName>
    <definedName name="BExS9M5VN3VE822UH6TLACVY24CJ" localSheetId="30" hidden="1">#REF!</definedName>
    <definedName name="BExS9M5VN3VE822UH6TLACVY24CJ" localSheetId="4" hidden="1">#REF!</definedName>
    <definedName name="BExS9M5VN3VE822UH6TLACVY24CJ" localSheetId="14" hidden="1">#REF!</definedName>
    <definedName name="BExS9M5VN3VE822UH6TLACVY24CJ" localSheetId="6" hidden="1">#REF!</definedName>
    <definedName name="BExS9M5VN3VE822UH6TLACVY24CJ" localSheetId="7" hidden="1">#REF!</definedName>
    <definedName name="BExS9M5VN3VE822UH6TLACVY24CJ" localSheetId="8" hidden="1">#REF!</definedName>
    <definedName name="BExS9M5VN3VE822UH6TLACVY24CJ" localSheetId="9" hidden="1">#REF!</definedName>
    <definedName name="BExS9M5VN3VE822UH6TLACVY24CJ" localSheetId="10" hidden="1">#REF!</definedName>
    <definedName name="BExS9M5VN3VE822UH6TLACVY24CJ" localSheetId="11" hidden="1">#REF!</definedName>
    <definedName name="BExS9M5VN3VE822UH6TLACVY24CJ" localSheetId="12" hidden="1">#REF!</definedName>
    <definedName name="BExS9M5VN3VE822UH6TLACVY24CJ" localSheetId="13" hidden="1">#REF!</definedName>
    <definedName name="BExS9M5VN3VE822UH6TLACVY24CJ" localSheetId="17" hidden="1">#REF!</definedName>
    <definedName name="BExS9M5VN3VE822UH6TLACVY24CJ" localSheetId="16" hidden="1">#REF!</definedName>
    <definedName name="BExS9M5VN3VE822UH6TLACVY24CJ" hidden="1">#REF!</definedName>
    <definedName name="BExS9WI0A6PSEB8N9GPXF2Z7MWHM" localSheetId="19" hidden="1">#REF!</definedName>
    <definedName name="BExS9WI0A6PSEB8N9GPXF2Z7MWHM" localSheetId="27" hidden="1">#REF!</definedName>
    <definedName name="BExS9WI0A6PSEB8N9GPXF2Z7MWHM" localSheetId="18" hidden="1">#REF!</definedName>
    <definedName name="BExS9WI0A6PSEB8N9GPXF2Z7MWHM" localSheetId="30" hidden="1">#REF!</definedName>
    <definedName name="BExS9WI0A6PSEB8N9GPXF2Z7MWHM" localSheetId="4" hidden="1">#REF!</definedName>
    <definedName name="BExS9WI0A6PSEB8N9GPXF2Z7MWHM" localSheetId="14" hidden="1">#REF!</definedName>
    <definedName name="BExS9WI0A6PSEB8N9GPXF2Z7MWHM" localSheetId="6" hidden="1">#REF!</definedName>
    <definedName name="BExS9WI0A6PSEB8N9GPXF2Z7MWHM" localSheetId="7" hidden="1">#REF!</definedName>
    <definedName name="BExS9WI0A6PSEB8N9GPXF2Z7MWHM" localSheetId="8" hidden="1">#REF!</definedName>
    <definedName name="BExS9WI0A6PSEB8N9GPXF2Z7MWHM" localSheetId="9" hidden="1">#REF!</definedName>
    <definedName name="BExS9WI0A6PSEB8N9GPXF2Z7MWHM" localSheetId="10" hidden="1">#REF!</definedName>
    <definedName name="BExS9WI0A6PSEB8N9GPXF2Z7MWHM" localSheetId="11" hidden="1">#REF!</definedName>
    <definedName name="BExS9WI0A6PSEB8N9GPXF2Z7MWHM" localSheetId="12" hidden="1">#REF!</definedName>
    <definedName name="BExS9WI0A6PSEB8N9GPXF2Z7MWHM" localSheetId="13" hidden="1">#REF!</definedName>
    <definedName name="BExS9WI0A6PSEB8N9GPXF2Z7MWHM" localSheetId="17" hidden="1">#REF!</definedName>
    <definedName name="BExS9WI0A6PSEB8N9GPXF2Z7MWHM" localSheetId="16" hidden="1">#REF!</definedName>
    <definedName name="BExS9WI0A6PSEB8N9GPXF2Z7MWHM" hidden="1">#REF!</definedName>
    <definedName name="BExS9XJPZ07ND34OHX60QD382FV6" localSheetId="19" hidden="1">#REF!</definedName>
    <definedName name="BExS9XJPZ07ND34OHX60QD382FV6" localSheetId="27" hidden="1">#REF!</definedName>
    <definedName name="BExS9XJPZ07ND34OHX60QD382FV6" localSheetId="18" hidden="1">#REF!</definedName>
    <definedName name="BExS9XJPZ07ND34OHX60QD382FV6" localSheetId="30" hidden="1">#REF!</definedName>
    <definedName name="BExS9XJPZ07ND34OHX60QD382FV6" localSheetId="4" hidden="1">#REF!</definedName>
    <definedName name="BExS9XJPZ07ND34OHX60QD382FV6" localSheetId="14" hidden="1">#REF!</definedName>
    <definedName name="BExS9XJPZ07ND34OHX60QD382FV6" localSheetId="6" hidden="1">#REF!</definedName>
    <definedName name="BExS9XJPZ07ND34OHX60QD382FV6" localSheetId="7" hidden="1">#REF!</definedName>
    <definedName name="BExS9XJPZ07ND34OHX60QD382FV6" localSheetId="8" hidden="1">#REF!</definedName>
    <definedName name="BExS9XJPZ07ND34OHX60QD382FV6" localSheetId="9" hidden="1">#REF!</definedName>
    <definedName name="BExS9XJPZ07ND34OHX60QD382FV6" localSheetId="10" hidden="1">#REF!</definedName>
    <definedName name="BExS9XJPZ07ND34OHX60QD382FV6" localSheetId="11" hidden="1">#REF!</definedName>
    <definedName name="BExS9XJPZ07ND34OHX60QD382FV6" localSheetId="12" hidden="1">#REF!</definedName>
    <definedName name="BExS9XJPZ07ND34OHX60QD382FV6" localSheetId="13" hidden="1">#REF!</definedName>
    <definedName name="BExS9XJPZ07ND34OHX60QD382FV6" localSheetId="17" hidden="1">#REF!</definedName>
    <definedName name="BExS9XJPZ07ND34OHX60QD382FV6" localSheetId="16" hidden="1">#REF!</definedName>
    <definedName name="BExS9XJPZ07ND34OHX60QD382FV6" hidden="1">#REF!</definedName>
    <definedName name="BExSA4AJLEEN4R7HU4FRSMYR17TR" localSheetId="19" hidden="1">#REF!</definedName>
    <definedName name="BExSA4AJLEEN4R7HU4FRSMYR17TR" localSheetId="27" hidden="1">#REF!</definedName>
    <definedName name="BExSA4AJLEEN4R7HU4FRSMYR17TR" localSheetId="18" hidden="1">#REF!</definedName>
    <definedName name="BExSA4AJLEEN4R7HU4FRSMYR17TR" localSheetId="30" hidden="1">#REF!</definedName>
    <definedName name="BExSA4AJLEEN4R7HU4FRSMYR17TR" localSheetId="4" hidden="1">#REF!</definedName>
    <definedName name="BExSA4AJLEEN4R7HU4FRSMYR17TR" localSheetId="14" hidden="1">#REF!</definedName>
    <definedName name="BExSA4AJLEEN4R7HU4FRSMYR17TR" localSheetId="6" hidden="1">#REF!</definedName>
    <definedName name="BExSA4AJLEEN4R7HU4FRSMYR17TR" localSheetId="7" hidden="1">#REF!</definedName>
    <definedName name="BExSA4AJLEEN4R7HU4FRSMYR17TR" localSheetId="8" hidden="1">#REF!</definedName>
    <definedName name="BExSA4AJLEEN4R7HU4FRSMYR17TR" localSheetId="9" hidden="1">#REF!</definedName>
    <definedName name="BExSA4AJLEEN4R7HU4FRSMYR17TR" localSheetId="10" hidden="1">#REF!</definedName>
    <definedName name="BExSA4AJLEEN4R7HU4FRSMYR17TR" localSheetId="11" hidden="1">#REF!</definedName>
    <definedName name="BExSA4AJLEEN4R7HU4FRSMYR17TR" localSheetId="12" hidden="1">#REF!</definedName>
    <definedName name="BExSA4AJLEEN4R7HU4FRSMYR17TR" localSheetId="13" hidden="1">#REF!</definedName>
    <definedName name="BExSA4AJLEEN4R7HU4FRSMYR17TR" localSheetId="17" hidden="1">#REF!</definedName>
    <definedName name="BExSA4AJLEEN4R7HU4FRSMYR17TR" localSheetId="16" hidden="1">#REF!</definedName>
    <definedName name="BExSA4AJLEEN4R7HU4FRSMYR17TR" hidden="1">#REF!</definedName>
    <definedName name="BExSA5HP306TN9XJS0TU619DLRR7" localSheetId="19" hidden="1">#REF!</definedName>
    <definedName name="BExSA5HP306TN9XJS0TU619DLRR7" localSheetId="27" hidden="1">#REF!</definedName>
    <definedName name="BExSA5HP306TN9XJS0TU619DLRR7" localSheetId="18" hidden="1">#REF!</definedName>
    <definedName name="BExSA5HP306TN9XJS0TU619DLRR7" localSheetId="30" hidden="1">#REF!</definedName>
    <definedName name="BExSA5HP306TN9XJS0TU619DLRR7" localSheetId="4" hidden="1">#REF!</definedName>
    <definedName name="BExSA5HP306TN9XJS0TU619DLRR7" localSheetId="14" hidden="1">#REF!</definedName>
    <definedName name="BExSA5HP306TN9XJS0TU619DLRR7" localSheetId="6" hidden="1">#REF!</definedName>
    <definedName name="BExSA5HP306TN9XJS0TU619DLRR7" localSheetId="7" hidden="1">#REF!</definedName>
    <definedName name="BExSA5HP306TN9XJS0TU619DLRR7" localSheetId="8" hidden="1">#REF!</definedName>
    <definedName name="BExSA5HP306TN9XJS0TU619DLRR7" localSheetId="9" hidden="1">#REF!</definedName>
    <definedName name="BExSA5HP306TN9XJS0TU619DLRR7" localSheetId="10" hidden="1">#REF!</definedName>
    <definedName name="BExSA5HP306TN9XJS0TU619DLRR7" localSheetId="11" hidden="1">#REF!</definedName>
    <definedName name="BExSA5HP306TN9XJS0TU619DLRR7" localSheetId="12" hidden="1">#REF!</definedName>
    <definedName name="BExSA5HP306TN9XJS0TU619DLRR7" localSheetId="13" hidden="1">#REF!</definedName>
    <definedName name="BExSA5HP306TN9XJS0TU619DLRR7" localSheetId="17" hidden="1">#REF!</definedName>
    <definedName name="BExSA5HP306TN9XJS0TU619DLRR7" localSheetId="16" hidden="1">#REF!</definedName>
    <definedName name="BExSA5HP306TN9XJS0TU619DLRR7" hidden="1">#REF!</definedName>
    <definedName name="BExSAAVWQOOIA6B3JHQVGP08HFEM" localSheetId="19" hidden="1">#REF!</definedName>
    <definedName name="BExSAAVWQOOIA6B3JHQVGP08HFEM" localSheetId="27" hidden="1">#REF!</definedName>
    <definedName name="BExSAAVWQOOIA6B3JHQVGP08HFEM" localSheetId="18" hidden="1">#REF!</definedName>
    <definedName name="BExSAAVWQOOIA6B3JHQVGP08HFEM" localSheetId="30" hidden="1">#REF!</definedName>
    <definedName name="BExSAAVWQOOIA6B3JHQVGP08HFEM" localSheetId="4" hidden="1">#REF!</definedName>
    <definedName name="BExSAAVWQOOIA6B3JHQVGP08HFEM" localSheetId="14" hidden="1">#REF!</definedName>
    <definedName name="BExSAAVWQOOIA6B3JHQVGP08HFEM" localSheetId="6" hidden="1">#REF!</definedName>
    <definedName name="BExSAAVWQOOIA6B3JHQVGP08HFEM" localSheetId="7" hidden="1">#REF!</definedName>
    <definedName name="BExSAAVWQOOIA6B3JHQVGP08HFEM" localSheetId="8" hidden="1">#REF!</definedName>
    <definedName name="BExSAAVWQOOIA6B3JHQVGP08HFEM" localSheetId="9" hidden="1">#REF!</definedName>
    <definedName name="BExSAAVWQOOIA6B3JHQVGP08HFEM" localSheetId="10" hidden="1">#REF!</definedName>
    <definedName name="BExSAAVWQOOIA6B3JHQVGP08HFEM" localSheetId="11" hidden="1">#REF!</definedName>
    <definedName name="BExSAAVWQOOIA6B3JHQVGP08HFEM" localSheetId="12" hidden="1">#REF!</definedName>
    <definedName name="BExSAAVWQOOIA6B3JHQVGP08HFEM" localSheetId="13" hidden="1">#REF!</definedName>
    <definedName name="BExSAAVWQOOIA6B3JHQVGP08HFEM" localSheetId="17" hidden="1">#REF!</definedName>
    <definedName name="BExSAAVWQOOIA6B3JHQVGP08HFEM" localSheetId="16" hidden="1">#REF!</definedName>
    <definedName name="BExSAAVWQOOIA6B3JHQVGP08HFEM" hidden="1">#REF!</definedName>
    <definedName name="BExSAFJ3IICU2M7QPVE4ARYMXZKX" localSheetId="19" hidden="1">#REF!</definedName>
    <definedName name="BExSAFJ3IICU2M7QPVE4ARYMXZKX" localSheetId="27" hidden="1">#REF!</definedName>
    <definedName name="BExSAFJ3IICU2M7QPVE4ARYMXZKX" localSheetId="18" hidden="1">#REF!</definedName>
    <definedName name="BExSAFJ3IICU2M7QPVE4ARYMXZKX" localSheetId="30" hidden="1">#REF!</definedName>
    <definedName name="BExSAFJ3IICU2M7QPVE4ARYMXZKX" localSheetId="4" hidden="1">#REF!</definedName>
    <definedName name="BExSAFJ3IICU2M7QPVE4ARYMXZKX" localSheetId="14" hidden="1">#REF!</definedName>
    <definedName name="BExSAFJ3IICU2M7QPVE4ARYMXZKX" localSheetId="6" hidden="1">#REF!</definedName>
    <definedName name="BExSAFJ3IICU2M7QPVE4ARYMXZKX" localSheetId="7" hidden="1">#REF!</definedName>
    <definedName name="BExSAFJ3IICU2M7QPVE4ARYMXZKX" localSheetId="8" hidden="1">#REF!</definedName>
    <definedName name="BExSAFJ3IICU2M7QPVE4ARYMXZKX" localSheetId="9" hidden="1">#REF!</definedName>
    <definedName name="BExSAFJ3IICU2M7QPVE4ARYMXZKX" localSheetId="10" hidden="1">#REF!</definedName>
    <definedName name="BExSAFJ3IICU2M7QPVE4ARYMXZKX" localSheetId="11" hidden="1">#REF!</definedName>
    <definedName name="BExSAFJ3IICU2M7QPVE4ARYMXZKX" localSheetId="12" hidden="1">#REF!</definedName>
    <definedName name="BExSAFJ3IICU2M7QPVE4ARYMXZKX" localSheetId="13" hidden="1">#REF!</definedName>
    <definedName name="BExSAFJ3IICU2M7QPVE4ARYMXZKX" localSheetId="17" hidden="1">#REF!</definedName>
    <definedName name="BExSAFJ3IICU2M7QPVE4ARYMXZKX" localSheetId="16" hidden="1">#REF!</definedName>
    <definedName name="BExSAFJ3IICU2M7QPVE4ARYMXZKX" hidden="1">#REF!</definedName>
    <definedName name="BExSAH6ID8OHX379UXVNGFO8J6KQ" localSheetId="19" hidden="1">#REF!</definedName>
    <definedName name="BExSAH6ID8OHX379UXVNGFO8J6KQ" localSheetId="27" hidden="1">#REF!</definedName>
    <definedName name="BExSAH6ID8OHX379UXVNGFO8J6KQ" localSheetId="18" hidden="1">#REF!</definedName>
    <definedName name="BExSAH6ID8OHX379UXVNGFO8J6KQ" localSheetId="30" hidden="1">#REF!</definedName>
    <definedName name="BExSAH6ID8OHX379UXVNGFO8J6KQ" localSheetId="4" hidden="1">#REF!</definedName>
    <definedName name="BExSAH6ID8OHX379UXVNGFO8J6KQ" localSheetId="14" hidden="1">#REF!</definedName>
    <definedName name="BExSAH6ID8OHX379UXVNGFO8J6KQ" localSheetId="6" hidden="1">#REF!</definedName>
    <definedName name="BExSAH6ID8OHX379UXVNGFO8J6KQ" localSheetId="7" hidden="1">#REF!</definedName>
    <definedName name="BExSAH6ID8OHX379UXVNGFO8J6KQ" localSheetId="8" hidden="1">#REF!</definedName>
    <definedName name="BExSAH6ID8OHX379UXVNGFO8J6KQ" localSheetId="9" hidden="1">#REF!</definedName>
    <definedName name="BExSAH6ID8OHX379UXVNGFO8J6KQ" localSheetId="10" hidden="1">#REF!</definedName>
    <definedName name="BExSAH6ID8OHX379UXVNGFO8J6KQ" localSheetId="11" hidden="1">#REF!</definedName>
    <definedName name="BExSAH6ID8OHX379UXVNGFO8J6KQ" localSheetId="12" hidden="1">#REF!</definedName>
    <definedName name="BExSAH6ID8OHX379UXVNGFO8J6KQ" localSheetId="13" hidden="1">#REF!</definedName>
    <definedName name="BExSAH6ID8OHX379UXVNGFO8J6KQ" localSheetId="17" hidden="1">#REF!</definedName>
    <definedName name="BExSAH6ID8OHX379UXVNGFO8J6KQ" localSheetId="16" hidden="1">#REF!</definedName>
    <definedName name="BExSAH6ID8OHX379UXVNGFO8J6KQ" hidden="1">#REF!</definedName>
    <definedName name="BExSAQBHIXGQRNIRGCJMBXUPCZQA" localSheetId="19" hidden="1">#REF!</definedName>
    <definedName name="BExSAQBHIXGQRNIRGCJMBXUPCZQA" localSheetId="27" hidden="1">#REF!</definedName>
    <definedName name="BExSAQBHIXGQRNIRGCJMBXUPCZQA" localSheetId="18" hidden="1">#REF!</definedName>
    <definedName name="BExSAQBHIXGQRNIRGCJMBXUPCZQA" localSheetId="30" hidden="1">#REF!</definedName>
    <definedName name="BExSAQBHIXGQRNIRGCJMBXUPCZQA" localSheetId="4" hidden="1">#REF!</definedName>
    <definedName name="BExSAQBHIXGQRNIRGCJMBXUPCZQA" localSheetId="14" hidden="1">#REF!</definedName>
    <definedName name="BExSAQBHIXGQRNIRGCJMBXUPCZQA" localSheetId="6" hidden="1">#REF!</definedName>
    <definedName name="BExSAQBHIXGQRNIRGCJMBXUPCZQA" localSheetId="7" hidden="1">#REF!</definedName>
    <definedName name="BExSAQBHIXGQRNIRGCJMBXUPCZQA" localSheetId="8" hidden="1">#REF!</definedName>
    <definedName name="BExSAQBHIXGQRNIRGCJMBXUPCZQA" localSheetId="9" hidden="1">#REF!</definedName>
    <definedName name="BExSAQBHIXGQRNIRGCJMBXUPCZQA" localSheetId="10" hidden="1">#REF!</definedName>
    <definedName name="BExSAQBHIXGQRNIRGCJMBXUPCZQA" localSheetId="11" hidden="1">#REF!</definedName>
    <definedName name="BExSAQBHIXGQRNIRGCJMBXUPCZQA" localSheetId="12" hidden="1">#REF!</definedName>
    <definedName name="BExSAQBHIXGQRNIRGCJMBXUPCZQA" localSheetId="13" hidden="1">#REF!</definedName>
    <definedName name="BExSAQBHIXGQRNIRGCJMBXUPCZQA" localSheetId="17" hidden="1">#REF!</definedName>
    <definedName name="BExSAQBHIXGQRNIRGCJMBXUPCZQA" localSheetId="16" hidden="1">#REF!</definedName>
    <definedName name="BExSAQBHIXGQRNIRGCJMBXUPCZQA" hidden="1">#REF!</definedName>
    <definedName name="BExSAUTCT4P7JP57NOR9MTX33QJZ" localSheetId="19" hidden="1">#REF!</definedName>
    <definedName name="BExSAUTCT4P7JP57NOR9MTX33QJZ" localSheetId="27" hidden="1">#REF!</definedName>
    <definedName name="BExSAUTCT4P7JP57NOR9MTX33QJZ" localSheetId="18" hidden="1">#REF!</definedName>
    <definedName name="BExSAUTCT4P7JP57NOR9MTX33QJZ" localSheetId="30" hidden="1">#REF!</definedName>
    <definedName name="BExSAUTCT4P7JP57NOR9MTX33QJZ" localSheetId="4" hidden="1">#REF!</definedName>
    <definedName name="BExSAUTCT4P7JP57NOR9MTX33QJZ" localSheetId="14" hidden="1">#REF!</definedName>
    <definedName name="BExSAUTCT4P7JP57NOR9MTX33QJZ" localSheetId="6" hidden="1">#REF!</definedName>
    <definedName name="BExSAUTCT4P7JP57NOR9MTX33QJZ" localSheetId="7" hidden="1">#REF!</definedName>
    <definedName name="BExSAUTCT4P7JP57NOR9MTX33QJZ" localSheetId="8" hidden="1">#REF!</definedName>
    <definedName name="BExSAUTCT4P7JP57NOR9MTX33QJZ" localSheetId="9" hidden="1">#REF!</definedName>
    <definedName name="BExSAUTCT4P7JP57NOR9MTX33QJZ" localSheetId="10" hidden="1">#REF!</definedName>
    <definedName name="BExSAUTCT4P7JP57NOR9MTX33QJZ" localSheetId="11" hidden="1">#REF!</definedName>
    <definedName name="BExSAUTCT4P7JP57NOR9MTX33QJZ" localSheetId="12" hidden="1">#REF!</definedName>
    <definedName name="BExSAUTCT4P7JP57NOR9MTX33QJZ" localSheetId="13" hidden="1">#REF!</definedName>
    <definedName name="BExSAUTCT4P7JP57NOR9MTX33QJZ" localSheetId="17" hidden="1">#REF!</definedName>
    <definedName name="BExSAUTCT4P7JP57NOR9MTX33QJZ" localSheetId="16" hidden="1">#REF!</definedName>
    <definedName name="BExSAUTCT4P7JP57NOR9MTX33QJZ" hidden="1">#REF!</definedName>
    <definedName name="BExSAY9CA9TFXQ9M9FBJRGJO9T9E" localSheetId="19" hidden="1">#REF!</definedName>
    <definedName name="BExSAY9CA9TFXQ9M9FBJRGJO9T9E" localSheetId="27" hidden="1">#REF!</definedName>
    <definedName name="BExSAY9CA9TFXQ9M9FBJRGJO9T9E" localSheetId="18" hidden="1">#REF!</definedName>
    <definedName name="BExSAY9CA9TFXQ9M9FBJRGJO9T9E" localSheetId="30" hidden="1">#REF!</definedName>
    <definedName name="BExSAY9CA9TFXQ9M9FBJRGJO9T9E" localSheetId="4" hidden="1">#REF!</definedName>
    <definedName name="BExSAY9CA9TFXQ9M9FBJRGJO9T9E" localSheetId="14" hidden="1">#REF!</definedName>
    <definedName name="BExSAY9CA9TFXQ9M9FBJRGJO9T9E" localSheetId="6" hidden="1">#REF!</definedName>
    <definedName name="BExSAY9CA9TFXQ9M9FBJRGJO9T9E" localSheetId="7" hidden="1">#REF!</definedName>
    <definedName name="BExSAY9CA9TFXQ9M9FBJRGJO9T9E" localSheetId="8" hidden="1">#REF!</definedName>
    <definedName name="BExSAY9CA9TFXQ9M9FBJRGJO9T9E" localSheetId="9" hidden="1">#REF!</definedName>
    <definedName name="BExSAY9CA9TFXQ9M9FBJRGJO9T9E" localSheetId="10" hidden="1">#REF!</definedName>
    <definedName name="BExSAY9CA9TFXQ9M9FBJRGJO9T9E" localSheetId="11" hidden="1">#REF!</definedName>
    <definedName name="BExSAY9CA9TFXQ9M9FBJRGJO9T9E" localSheetId="12" hidden="1">#REF!</definedName>
    <definedName name="BExSAY9CA9TFXQ9M9FBJRGJO9T9E" localSheetId="13" hidden="1">#REF!</definedName>
    <definedName name="BExSAY9CA9TFXQ9M9FBJRGJO9T9E" localSheetId="17" hidden="1">#REF!</definedName>
    <definedName name="BExSAY9CA9TFXQ9M9FBJRGJO9T9E" localSheetId="16" hidden="1">#REF!</definedName>
    <definedName name="BExSAY9CA9TFXQ9M9FBJRGJO9T9E" hidden="1">#REF!</definedName>
    <definedName name="BExSB4JYKQ3MINI7RAYK5M8BLJDC" localSheetId="19" hidden="1">#REF!</definedName>
    <definedName name="BExSB4JYKQ3MINI7RAYK5M8BLJDC" localSheetId="27" hidden="1">#REF!</definedName>
    <definedName name="BExSB4JYKQ3MINI7RAYK5M8BLJDC" localSheetId="18" hidden="1">#REF!</definedName>
    <definedName name="BExSB4JYKQ3MINI7RAYK5M8BLJDC" localSheetId="30" hidden="1">#REF!</definedName>
    <definedName name="BExSB4JYKQ3MINI7RAYK5M8BLJDC" localSheetId="4" hidden="1">#REF!</definedName>
    <definedName name="BExSB4JYKQ3MINI7RAYK5M8BLJDC" localSheetId="14" hidden="1">#REF!</definedName>
    <definedName name="BExSB4JYKQ3MINI7RAYK5M8BLJDC" localSheetId="6" hidden="1">#REF!</definedName>
    <definedName name="BExSB4JYKQ3MINI7RAYK5M8BLJDC" localSheetId="7" hidden="1">#REF!</definedName>
    <definedName name="BExSB4JYKQ3MINI7RAYK5M8BLJDC" localSheetId="8" hidden="1">#REF!</definedName>
    <definedName name="BExSB4JYKQ3MINI7RAYK5M8BLJDC" localSheetId="9" hidden="1">#REF!</definedName>
    <definedName name="BExSB4JYKQ3MINI7RAYK5M8BLJDC" localSheetId="10" hidden="1">#REF!</definedName>
    <definedName name="BExSB4JYKQ3MINI7RAYK5M8BLJDC" localSheetId="11" hidden="1">#REF!</definedName>
    <definedName name="BExSB4JYKQ3MINI7RAYK5M8BLJDC" localSheetId="12" hidden="1">#REF!</definedName>
    <definedName name="BExSB4JYKQ3MINI7RAYK5M8BLJDC" localSheetId="13" hidden="1">#REF!</definedName>
    <definedName name="BExSB4JYKQ3MINI7RAYK5M8BLJDC" localSheetId="17" hidden="1">#REF!</definedName>
    <definedName name="BExSB4JYKQ3MINI7RAYK5M8BLJDC" localSheetId="16" hidden="1">#REF!</definedName>
    <definedName name="BExSB4JYKQ3MINI7RAYK5M8BLJDC" hidden="1">#REF!</definedName>
    <definedName name="BExSBCY73CG3Q15P5BDLDT994XRL" localSheetId="19" hidden="1">#REF!</definedName>
    <definedName name="BExSBCY73CG3Q15P5BDLDT994XRL" localSheetId="27" hidden="1">#REF!</definedName>
    <definedName name="BExSBCY73CG3Q15P5BDLDT994XRL" localSheetId="18" hidden="1">#REF!</definedName>
    <definedName name="BExSBCY73CG3Q15P5BDLDT994XRL" localSheetId="30" hidden="1">#REF!</definedName>
    <definedName name="BExSBCY73CG3Q15P5BDLDT994XRL" localSheetId="4" hidden="1">#REF!</definedName>
    <definedName name="BExSBCY73CG3Q15P5BDLDT994XRL" localSheetId="14" hidden="1">#REF!</definedName>
    <definedName name="BExSBCY73CG3Q15P5BDLDT994XRL" localSheetId="6" hidden="1">#REF!</definedName>
    <definedName name="BExSBCY73CG3Q15P5BDLDT994XRL" localSheetId="7" hidden="1">#REF!</definedName>
    <definedName name="BExSBCY73CG3Q15P5BDLDT994XRL" localSheetId="8" hidden="1">#REF!</definedName>
    <definedName name="BExSBCY73CG3Q15P5BDLDT994XRL" localSheetId="9" hidden="1">#REF!</definedName>
    <definedName name="BExSBCY73CG3Q15P5BDLDT994XRL" localSheetId="10" hidden="1">#REF!</definedName>
    <definedName name="BExSBCY73CG3Q15P5BDLDT994XRL" localSheetId="11" hidden="1">#REF!</definedName>
    <definedName name="BExSBCY73CG3Q15P5BDLDT994XRL" localSheetId="12" hidden="1">#REF!</definedName>
    <definedName name="BExSBCY73CG3Q15P5BDLDT994XRL" localSheetId="13" hidden="1">#REF!</definedName>
    <definedName name="BExSBCY73CG3Q15P5BDLDT994XRL" localSheetId="17" hidden="1">#REF!</definedName>
    <definedName name="BExSBCY73CG3Q15P5BDLDT994XRL" localSheetId="16" hidden="1">#REF!</definedName>
    <definedName name="BExSBCY73CG3Q15P5BDLDT994XRL" hidden="1">#REF!</definedName>
    <definedName name="BExSBMOS41ZRLWYLOU29V6Y7YORR" localSheetId="19" hidden="1">#REF!</definedName>
    <definedName name="BExSBMOS41ZRLWYLOU29V6Y7YORR" localSheetId="27" hidden="1">#REF!</definedName>
    <definedName name="BExSBMOS41ZRLWYLOU29V6Y7YORR" localSheetId="18" hidden="1">#REF!</definedName>
    <definedName name="BExSBMOS41ZRLWYLOU29V6Y7YORR" localSheetId="30" hidden="1">#REF!</definedName>
    <definedName name="BExSBMOS41ZRLWYLOU29V6Y7YORR" localSheetId="4" hidden="1">#REF!</definedName>
    <definedName name="BExSBMOS41ZRLWYLOU29V6Y7YORR" localSheetId="14" hidden="1">#REF!</definedName>
    <definedName name="BExSBMOS41ZRLWYLOU29V6Y7YORR" localSheetId="6" hidden="1">#REF!</definedName>
    <definedName name="BExSBMOS41ZRLWYLOU29V6Y7YORR" localSheetId="7" hidden="1">#REF!</definedName>
    <definedName name="BExSBMOS41ZRLWYLOU29V6Y7YORR" localSheetId="8" hidden="1">#REF!</definedName>
    <definedName name="BExSBMOS41ZRLWYLOU29V6Y7YORR" localSheetId="9" hidden="1">#REF!</definedName>
    <definedName name="BExSBMOS41ZRLWYLOU29V6Y7YORR" localSheetId="10" hidden="1">#REF!</definedName>
    <definedName name="BExSBMOS41ZRLWYLOU29V6Y7YORR" localSheetId="11" hidden="1">#REF!</definedName>
    <definedName name="BExSBMOS41ZRLWYLOU29V6Y7YORR" localSheetId="12" hidden="1">#REF!</definedName>
    <definedName name="BExSBMOS41ZRLWYLOU29V6Y7YORR" localSheetId="13" hidden="1">#REF!</definedName>
    <definedName name="BExSBMOS41ZRLWYLOU29V6Y7YORR" localSheetId="17" hidden="1">#REF!</definedName>
    <definedName name="BExSBMOS41ZRLWYLOU29V6Y7YORR" localSheetId="16" hidden="1">#REF!</definedName>
    <definedName name="BExSBMOS41ZRLWYLOU29V6Y7YORR" hidden="1">#REF!</definedName>
    <definedName name="BExSBPZG22WAMZYIF7CZ686E8X80" localSheetId="19" hidden="1">#REF!</definedName>
    <definedName name="BExSBPZG22WAMZYIF7CZ686E8X80" localSheetId="27" hidden="1">#REF!</definedName>
    <definedName name="BExSBPZG22WAMZYIF7CZ686E8X80" localSheetId="18" hidden="1">#REF!</definedName>
    <definedName name="BExSBPZG22WAMZYIF7CZ686E8X80" localSheetId="30" hidden="1">#REF!</definedName>
    <definedName name="BExSBPZG22WAMZYIF7CZ686E8X80" localSheetId="4" hidden="1">#REF!</definedName>
    <definedName name="BExSBPZG22WAMZYIF7CZ686E8X80" localSheetId="14" hidden="1">#REF!</definedName>
    <definedName name="BExSBPZG22WAMZYIF7CZ686E8X80" localSheetId="6" hidden="1">#REF!</definedName>
    <definedName name="BExSBPZG22WAMZYIF7CZ686E8X80" localSheetId="7" hidden="1">#REF!</definedName>
    <definedName name="BExSBPZG22WAMZYIF7CZ686E8X80" localSheetId="8" hidden="1">#REF!</definedName>
    <definedName name="BExSBPZG22WAMZYIF7CZ686E8X80" localSheetId="9" hidden="1">#REF!</definedName>
    <definedName name="BExSBPZG22WAMZYIF7CZ686E8X80" localSheetId="10" hidden="1">#REF!</definedName>
    <definedName name="BExSBPZG22WAMZYIF7CZ686E8X80" localSheetId="11" hidden="1">#REF!</definedName>
    <definedName name="BExSBPZG22WAMZYIF7CZ686E8X80" localSheetId="12" hidden="1">#REF!</definedName>
    <definedName name="BExSBPZG22WAMZYIF7CZ686E8X80" localSheetId="13" hidden="1">#REF!</definedName>
    <definedName name="BExSBPZG22WAMZYIF7CZ686E8X80" localSheetId="17" hidden="1">#REF!</definedName>
    <definedName name="BExSBPZG22WAMZYIF7CZ686E8X80" localSheetId="16" hidden="1">#REF!</definedName>
    <definedName name="BExSBPZG22WAMZYIF7CZ686E8X80" hidden="1">#REF!</definedName>
    <definedName name="BExSBRBXXQMBU1TYDW1BXTEVEPRU" localSheetId="19" hidden="1">#REF!</definedName>
    <definedName name="BExSBRBXXQMBU1TYDW1BXTEVEPRU" localSheetId="27" hidden="1">#REF!</definedName>
    <definedName name="BExSBRBXXQMBU1TYDW1BXTEVEPRU" localSheetId="18" hidden="1">#REF!</definedName>
    <definedName name="BExSBRBXXQMBU1TYDW1BXTEVEPRU" localSheetId="30" hidden="1">#REF!</definedName>
    <definedName name="BExSBRBXXQMBU1TYDW1BXTEVEPRU" localSheetId="4" hidden="1">#REF!</definedName>
    <definedName name="BExSBRBXXQMBU1TYDW1BXTEVEPRU" localSheetId="14" hidden="1">#REF!</definedName>
    <definedName name="BExSBRBXXQMBU1TYDW1BXTEVEPRU" localSheetId="6" hidden="1">#REF!</definedName>
    <definedName name="BExSBRBXXQMBU1TYDW1BXTEVEPRU" localSheetId="7" hidden="1">#REF!</definedName>
    <definedName name="BExSBRBXXQMBU1TYDW1BXTEVEPRU" localSheetId="8" hidden="1">#REF!</definedName>
    <definedName name="BExSBRBXXQMBU1TYDW1BXTEVEPRU" localSheetId="9" hidden="1">#REF!</definedName>
    <definedName name="BExSBRBXXQMBU1TYDW1BXTEVEPRU" localSheetId="10" hidden="1">#REF!</definedName>
    <definedName name="BExSBRBXXQMBU1TYDW1BXTEVEPRU" localSheetId="11" hidden="1">#REF!</definedName>
    <definedName name="BExSBRBXXQMBU1TYDW1BXTEVEPRU" localSheetId="12" hidden="1">#REF!</definedName>
    <definedName name="BExSBRBXXQMBU1TYDW1BXTEVEPRU" localSheetId="13" hidden="1">#REF!</definedName>
    <definedName name="BExSBRBXXQMBU1TYDW1BXTEVEPRU" localSheetId="17" hidden="1">#REF!</definedName>
    <definedName name="BExSBRBXXQMBU1TYDW1BXTEVEPRU" localSheetId="16" hidden="1">#REF!</definedName>
    <definedName name="BExSBRBXXQMBU1TYDW1BXTEVEPRU" hidden="1">#REF!</definedName>
    <definedName name="BExSC54998WTZ21DSL0R8UN0Y9JH" localSheetId="19" hidden="1">#REF!</definedName>
    <definedName name="BExSC54998WTZ21DSL0R8UN0Y9JH" localSheetId="27" hidden="1">#REF!</definedName>
    <definedName name="BExSC54998WTZ21DSL0R8UN0Y9JH" localSheetId="18" hidden="1">#REF!</definedName>
    <definedName name="BExSC54998WTZ21DSL0R8UN0Y9JH" localSheetId="30" hidden="1">#REF!</definedName>
    <definedName name="BExSC54998WTZ21DSL0R8UN0Y9JH" localSheetId="4" hidden="1">#REF!</definedName>
    <definedName name="BExSC54998WTZ21DSL0R8UN0Y9JH" localSheetId="14" hidden="1">#REF!</definedName>
    <definedName name="BExSC54998WTZ21DSL0R8UN0Y9JH" localSheetId="6" hidden="1">#REF!</definedName>
    <definedName name="BExSC54998WTZ21DSL0R8UN0Y9JH" localSheetId="7" hidden="1">#REF!</definedName>
    <definedName name="BExSC54998WTZ21DSL0R8UN0Y9JH" localSheetId="8" hidden="1">#REF!</definedName>
    <definedName name="BExSC54998WTZ21DSL0R8UN0Y9JH" localSheetId="9" hidden="1">#REF!</definedName>
    <definedName name="BExSC54998WTZ21DSL0R8UN0Y9JH" localSheetId="10" hidden="1">#REF!</definedName>
    <definedName name="BExSC54998WTZ21DSL0R8UN0Y9JH" localSheetId="11" hidden="1">#REF!</definedName>
    <definedName name="BExSC54998WTZ21DSL0R8UN0Y9JH" localSheetId="12" hidden="1">#REF!</definedName>
    <definedName name="BExSC54998WTZ21DSL0R8UN0Y9JH" localSheetId="13" hidden="1">#REF!</definedName>
    <definedName name="BExSC54998WTZ21DSL0R8UN0Y9JH" localSheetId="17" hidden="1">#REF!</definedName>
    <definedName name="BExSC54998WTZ21DSL0R8UN0Y9JH" localSheetId="16" hidden="1">#REF!</definedName>
    <definedName name="BExSC54998WTZ21DSL0R8UN0Y9JH" hidden="1">#REF!</definedName>
    <definedName name="BExSC60N7WR9PJSNC9B7ORCX9NGY" localSheetId="19" hidden="1">#REF!</definedName>
    <definedName name="BExSC60N7WR9PJSNC9B7ORCX9NGY" localSheetId="27" hidden="1">#REF!</definedName>
    <definedName name="BExSC60N7WR9PJSNC9B7ORCX9NGY" localSheetId="18" hidden="1">#REF!</definedName>
    <definedName name="BExSC60N7WR9PJSNC9B7ORCX9NGY" localSheetId="30" hidden="1">#REF!</definedName>
    <definedName name="BExSC60N7WR9PJSNC9B7ORCX9NGY" localSheetId="4" hidden="1">#REF!</definedName>
    <definedName name="BExSC60N7WR9PJSNC9B7ORCX9NGY" localSheetId="14" hidden="1">#REF!</definedName>
    <definedName name="BExSC60N7WR9PJSNC9B7ORCX9NGY" localSheetId="6" hidden="1">#REF!</definedName>
    <definedName name="BExSC60N7WR9PJSNC9B7ORCX9NGY" localSheetId="7" hidden="1">#REF!</definedName>
    <definedName name="BExSC60N7WR9PJSNC9B7ORCX9NGY" localSheetId="8" hidden="1">#REF!</definedName>
    <definedName name="BExSC60N7WR9PJSNC9B7ORCX9NGY" localSheetId="9" hidden="1">#REF!</definedName>
    <definedName name="BExSC60N7WR9PJSNC9B7ORCX9NGY" localSheetId="10" hidden="1">#REF!</definedName>
    <definedName name="BExSC60N7WR9PJSNC9B7ORCX9NGY" localSheetId="11" hidden="1">#REF!</definedName>
    <definedName name="BExSC60N7WR9PJSNC9B7ORCX9NGY" localSheetId="12" hidden="1">#REF!</definedName>
    <definedName name="BExSC60N7WR9PJSNC9B7ORCX9NGY" localSheetId="13" hidden="1">#REF!</definedName>
    <definedName name="BExSC60N7WR9PJSNC9B7ORCX9NGY" localSheetId="17" hidden="1">#REF!</definedName>
    <definedName name="BExSC60N7WR9PJSNC9B7ORCX9NGY" localSheetId="16" hidden="1">#REF!</definedName>
    <definedName name="BExSC60N7WR9PJSNC9B7ORCX9NGY" hidden="1">#REF!</definedName>
    <definedName name="BExSCE99EZTILTTCE4NJJF96OYYM" localSheetId="19" hidden="1">#REF!</definedName>
    <definedName name="BExSCE99EZTILTTCE4NJJF96OYYM" localSheetId="27" hidden="1">#REF!</definedName>
    <definedName name="BExSCE99EZTILTTCE4NJJF96OYYM" localSheetId="18" hidden="1">#REF!</definedName>
    <definedName name="BExSCE99EZTILTTCE4NJJF96OYYM" localSheetId="30" hidden="1">#REF!</definedName>
    <definedName name="BExSCE99EZTILTTCE4NJJF96OYYM" localSheetId="4" hidden="1">#REF!</definedName>
    <definedName name="BExSCE99EZTILTTCE4NJJF96OYYM" localSheetId="14" hidden="1">#REF!</definedName>
    <definedName name="BExSCE99EZTILTTCE4NJJF96OYYM" localSheetId="6" hidden="1">#REF!</definedName>
    <definedName name="BExSCE99EZTILTTCE4NJJF96OYYM" localSheetId="7" hidden="1">#REF!</definedName>
    <definedName name="BExSCE99EZTILTTCE4NJJF96OYYM" localSheetId="8" hidden="1">#REF!</definedName>
    <definedName name="BExSCE99EZTILTTCE4NJJF96OYYM" localSheetId="9" hidden="1">#REF!</definedName>
    <definedName name="BExSCE99EZTILTTCE4NJJF96OYYM" localSheetId="10" hidden="1">#REF!</definedName>
    <definedName name="BExSCE99EZTILTTCE4NJJF96OYYM" localSheetId="11" hidden="1">#REF!</definedName>
    <definedName name="BExSCE99EZTILTTCE4NJJF96OYYM" localSheetId="12" hidden="1">#REF!</definedName>
    <definedName name="BExSCE99EZTILTTCE4NJJF96OYYM" localSheetId="13" hidden="1">#REF!</definedName>
    <definedName name="BExSCE99EZTILTTCE4NJJF96OYYM" localSheetId="17" hidden="1">#REF!</definedName>
    <definedName name="BExSCE99EZTILTTCE4NJJF96OYYM" localSheetId="16" hidden="1">#REF!</definedName>
    <definedName name="BExSCE99EZTILTTCE4NJJF96OYYM" hidden="1">#REF!</definedName>
    <definedName name="BExSCFWOMYELUEPWVJIRGIQZH5BV" localSheetId="19" hidden="1">#REF!</definedName>
    <definedName name="BExSCFWOMYELUEPWVJIRGIQZH5BV" localSheetId="27" hidden="1">#REF!</definedName>
    <definedName name="BExSCFWOMYELUEPWVJIRGIQZH5BV" localSheetId="18" hidden="1">#REF!</definedName>
    <definedName name="BExSCFWOMYELUEPWVJIRGIQZH5BV" localSheetId="30" hidden="1">#REF!</definedName>
    <definedName name="BExSCFWOMYELUEPWVJIRGIQZH5BV" localSheetId="4" hidden="1">#REF!</definedName>
    <definedName name="BExSCFWOMYELUEPWVJIRGIQZH5BV" localSheetId="14" hidden="1">#REF!</definedName>
    <definedName name="BExSCFWOMYELUEPWVJIRGIQZH5BV" localSheetId="6" hidden="1">#REF!</definedName>
    <definedName name="BExSCFWOMYELUEPWVJIRGIQZH5BV" localSheetId="7" hidden="1">#REF!</definedName>
    <definedName name="BExSCFWOMYELUEPWVJIRGIQZH5BV" localSheetId="8" hidden="1">#REF!</definedName>
    <definedName name="BExSCFWOMYELUEPWVJIRGIQZH5BV" localSheetId="9" hidden="1">#REF!</definedName>
    <definedName name="BExSCFWOMYELUEPWVJIRGIQZH5BV" localSheetId="10" hidden="1">#REF!</definedName>
    <definedName name="BExSCFWOMYELUEPWVJIRGIQZH5BV" localSheetId="11" hidden="1">#REF!</definedName>
    <definedName name="BExSCFWOMYELUEPWVJIRGIQZH5BV" localSheetId="12" hidden="1">#REF!</definedName>
    <definedName name="BExSCFWOMYELUEPWVJIRGIQZH5BV" localSheetId="13" hidden="1">#REF!</definedName>
    <definedName name="BExSCFWOMYELUEPWVJIRGIQZH5BV" localSheetId="17" hidden="1">#REF!</definedName>
    <definedName name="BExSCFWOMYELUEPWVJIRGIQZH5BV" localSheetId="16" hidden="1">#REF!</definedName>
    <definedName name="BExSCFWOMYELUEPWVJIRGIQZH5BV" hidden="1">#REF!</definedName>
    <definedName name="BExSCHUQZ2HFEWS54X67DIS8OSXZ" localSheetId="19" hidden="1">#REF!</definedName>
    <definedName name="BExSCHUQZ2HFEWS54X67DIS8OSXZ" localSheetId="27" hidden="1">#REF!</definedName>
    <definedName name="BExSCHUQZ2HFEWS54X67DIS8OSXZ" localSheetId="18" hidden="1">#REF!</definedName>
    <definedName name="BExSCHUQZ2HFEWS54X67DIS8OSXZ" localSheetId="30" hidden="1">#REF!</definedName>
    <definedName name="BExSCHUQZ2HFEWS54X67DIS8OSXZ" localSheetId="4" hidden="1">#REF!</definedName>
    <definedName name="BExSCHUQZ2HFEWS54X67DIS8OSXZ" localSheetId="14" hidden="1">#REF!</definedName>
    <definedName name="BExSCHUQZ2HFEWS54X67DIS8OSXZ" localSheetId="6" hidden="1">#REF!</definedName>
    <definedName name="BExSCHUQZ2HFEWS54X67DIS8OSXZ" localSheetId="7" hidden="1">#REF!</definedName>
    <definedName name="BExSCHUQZ2HFEWS54X67DIS8OSXZ" localSheetId="8" hidden="1">#REF!</definedName>
    <definedName name="BExSCHUQZ2HFEWS54X67DIS8OSXZ" localSheetId="9" hidden="1">#REF!</definedName>
    <definedName name="BExSCHUQZ2HFEWS54X67DIS8OSXZ" localSheetId="10" hidden="1">#REF!</definedName>
    <definedName name="BExSCHUQZ2HFEWS54X67DIS8OSXZ" localSheetId="11" hidden="1">#REF!</definedName>
    <definedName name="BExSCHUQZ2HFEWS54X67DIS8OSXZ" localSheetId="12" hidden="1">#REF!</definedName>
    <definedName name="BExSCHUQZ2HFEWS54X67DIS8OSXZ" localSheetId="13" hidden="1">#REF!</definedName>
    <definedName name="BExSCHUQZ2HFEWS54X67DIS8OSXZ" localSheetId="17" hidden="1">#REF!</definedName>
    <definedName name="BExSCHUQZ2HFEWS54X67DIS8OSXZ" localSheetId="16" hidden="1">#REF!</definedName>
    <definedName name="BExSCHUQZ2HFEWS54X67DIS8OSXZ" hidden="1">#REF!</definedName>
    <definedName name="BExSCOG41SKKG4GYU76WRWW1CTE6" localSheetId="19" hidden="1">#REF!</definedName>
    <definedName name="BExSCOG41SKKG4GYU76WRWW1CTE6" localSheetId="27" hidden="1">#REF!</definedName>
    <definedName name="BExSCOG41SKKG4GYU76WRWW1CTE6" localSheetId="18" hidden="1">#REF!</definedName>
    <definedName name="BExSCOG41SKKG4GYU76WRWW1CTE6" localSheetId="30" hidden="1">#REF!</definedName>
    <definedName name="BExSCOG41SKKG4GYU76WRWW1CTE6" localSheetId="4" hidden="1">#REF!</definedName>
    <definedName name="BExSCOG41SKKG4GYU76WRWW1CTE6" localSheetId="14" hidden="1">#REF!</definedName>
    <definedName name="BExSCOG41SKKG4GYU76WRWW1CTE6" localSheetId="6" hidden="1">#REF!</definedName>
    <definedName name="BExSCOG41SKKG4GYU76WRWW1CTE6" localSheetId="7" hidden="1">#REF!</definedName>
    <definedName name="BExSCOG41SKKG4GYU76WRWW1CTE6" localSheetId="8" hidden="1">#REF!</definedName>
    <definedName name="BExSCOG41SKKG4GYU76WRWW1CTE6" localSheetId="9" hidden="1">#REF!</definedName>
    <definedName name="BExSCOG41SKKG4GYU76WRWW1CTE6" localSheetId="10" hidden="1">#REF!</definedName>
    <definedName name="BExSCOG41SKKG4GYU76WRWW1CTE6" localSheetId="11" hidden="1">#REF!</definedName>
    <definedName name="BExSCOG41SKKG4GYU76WRWW1CTE6" localSheetId="12" hidden="1">#REF!</definedName>
    <definedName name="BExSCOG41SKKG4GYU76WRWW1CTE6" localSheetId="13" hidden="1">#REF!</definedName>
    <definedName name="BExSCOG41SKKG4GYU76WRWW1CTE6" localSheetId="17" hidden="1">#REF!</definedName>
    <definedName name="BExSCOG41SKKG4GYU76WRWW1CTE6" localSheetId="16" hidden="1">#REF!</definedName>
    <definedName name="BExSCOG41SKKG4GYU76WRWW1CTE6" hidden="1">#REF!</definedName>
    <definedName name="BExSCVC9P86YVFMRKKUVRV29MZXZ" localSheetId="19" hidden="1">#REF!</definedName>
    <definedName name="BExSCVC9P86YVFMRKKUVRV29MZXZ" localSheetId="27" hidden="1">#REF!</definedName>
    <definedName name="BExSCVC9P86YVFMRKKUVRV29MZXZ" localSheetId="18" hidden="1">#REF!</definedName>
    <definedName name="BExSCVC9P86YVFMRKKUVRV29MZXZ" localSheetId="30" hidden="1">#REF!</definedName>
    <definedName name="BExSCVC9P86YVFMRKKUVRV29MZXZ" localSheetId="4" hidden="1">#REF!</definedName>
    <definedName name="BExSCVC9P86YVFMRKKUVRV29MZXZ" localSheetId="14" hidden="1">#REF!</definedName>
    <definedName name="BExSCVC9P86YVFMRKKUVRV29MZXZ" localSheetId="6" hidden="1">#REF!</definedName>
    <definedName name="BExSCVC9P86YVFMRKKUVRV29MZXZ" localSheetId="7" hidden="1">#REF!</definedName>
    <definedName name="BExSCVC9P86YVFMRKKUVRV29MZXZ" localSheetId="8" hidden="1">#REF!</definedName>
    <definedName name="BExSCVC9P86YVFMRKKUVRV29MZXZ" localSheetId="9" hidden="1">#REF!</definedName>
    <definedName name="BExSCVC9P86YVFMRKKUVRV29MZXZ" localSheetId="10" hidden="1">#REF!</definedName>
    <definedName name="BExSCVC9P86YVFMRKKUVRV29MZXZ" localSheetId="11" hidden="1">#REF!</definedName>
    <definedName name="BExSCVC9P86YVFMRKKUVRV29MZXZ" localSheetId="12" hidden="1">#REF!</definedName>
    <definedName name="BExSCVC9P86YVFMRKKUVRV29MZXZ" localSheetId="13" hidden="1">#REF!</definedName>
    <definedName name="BExSCVC9P86YVFMRKKUVRV29MZXZ" localSheetId="17" hidden="1">#REF!</definedName>
    <definedName name="BExSCVC9P86YVFMRKKUVRV29MZXZ" localSheetId="16" hidden="1">#REF!</definedName>
    <definedName name="BExSCVC9P86YVFMRKKUVRV29MZXZ" hidden="1">#REF!</definedName>
    <definedName name="BExSD233CH4MU9ZMGNRF97ZV7KWU" localSheetId="19" hidden="1">#REF!</definedName>
    <definedName name="BExSD233CH4MU9ZMGNRF97ZV7KWU" localSheetId="27" hidden="1">#REF!</definedName>
    <definedName name="BExSD233CH4MU9ZMGNRF97ZV7KWU" localSheetId="18" hidden="1">#REF!</definedName>
    <definedName name="BExSD233CH4MU9ZMGNRF97ZV7KWU" localSheetId="30" hidden="1">#REF!</definedName>
    <definedName name="BExSD233CH4MU9ZMGNRF97ZV7KWU" localSheetId="4" hidden="1">#REF!</definedName>
    <definedName name="BExSD233CH4MU9ZMGNRF97ZV7KWU" localSheetId="14" hidden="1">#REF!</definedName>
    <definedName name="BExSD233CH4MU9ZMGNRF97ZV7KWU" localSheetId="6" hidden="1">#REF!</definedName>
    <definedName name="BExSD233CH4MU9ZMGNRF97ZV7KWU" localSheetId="7" hidden="1">#REF!</definedName>
    <definedName name="BExSD233CH4MU9ZMGNRF97ZV7KWU" localSheetId="8" hidden="1">#REF!</definedName>
    <definedName name="BExSD233CH4MU9ZMGNRF97ZV7KWU" localSheetId="9" hidden="1">#REF!</definedName>
    <definedName name="BExSD233CH4MU9ZMGNRF97ZV7KWU" localSheetId="10" hidden="1">#REF!</definedName>
    <definedName name="BExSD233CH4MU9ZMGNRF97ZV7KWU" localSheetId="11" hidden="1">#REF!</definedName>
    <definedName name="BExSD233CH4MU9ZMGNRF97ZV7KWU" localSheetId="12" hidden="1">#REF!</definedName>
    <definedName name="BExSD233CH4MU9ZMGNRF97ZV7KWU" localSheetId="13" hidden="1">#REF!</definedName>
    <definedName name="BExSD233CH4MU9ZMGNRF97ZV7KWU" localSheetId="17" hidden="1">#REF!</definedName>
    <definedName name="BExSD233CH4MU9ZMGNRF97ZV7KWU" localSheetId="16" hidden="1">#REF!</definedName>
    <definedName name="BExSD233CH4MU9ZMGNRF97ZV7KWU" hidden="1">#REF!</definedName>
    <definedName name="BExSD2U0F3BN6IN9N4R2DTTJG15H" localSheetId="19" hidden="1">#REF!</definedName>
    <definedName name="BExSD2U0F3BN6IN9N4R2DTTJG15H" localSheetId="27" hidden="1">#REF!</definedName>
    <definedName name="BExSD2U0F3BN6IN9N4R2DTTJG15H" localSheetId="18" hidden="1">#REF!</definedName>
    <definedName name="BExSD2U0F3BN6IN9N4R2DTTJG15H" localSheetId="30" hidden="1">#REF!</definedName>
    <definedName name="BExSD2U0F3BN6IN9N4R2DTTJG15H" localSheetId="4" hidden="1">#REF!</definedName>
    <definedName name="BExSD2U0F3BN6IN9N4R2DTTJG15H" localSheetId="14" hidden="1">#REF!</definedName>
    <definedName name="BExSD2U0F3BN6IN9N4R2DTTJG15H" localSheetId="6" hidden="1">#REF!</definedName>
    <definedName name="BExSD2U0F3BN6IN9N4R2DTTJG15H" localSheetId="7" hidden="1">#REF!</definedName>
    <definedName name="BExSD2U0F3BN6IN9N4R2DTTJG15H" localSheetId="8" hidden="1">#REF!</definedName>
    <definedName name="BExSD2U0F3BN6IN9N4R2DTTJG15H" localSheetId="9" hidden="1">#REF!</definedName>
    <definedName name="BExSD2U0F3BN6IN9N4R2DTTJG15H" localSheetId="10" hidden="1">#REF!</definedName>
    <definedName name="BExSD2U0F3BN6IN9N4R2DTTJG15H" localSheetId="11" hidden="1">#REF!</definedName>
    <definedName name="BExSD2U0F3BN6IN9N4R2DTTJG15H" localSheetId="12" hidden="1">#REF!</definedName>
    <definedName name="BExSD2U0F3BN6IN9N4R2DTTJG15H" localSheetId="13" hidden="1">#REF!</definedName>
    <definedName name="BExSD2U0F3BN6IN9N4R2DTTJG15H" localSheetId="17" hidden="1">#REF!</definedName>
    <definedName name="BExSD2U0F3BN6IN9N4R2DTTJG15H" localSheetId="16" hidden="1">#REF!</definedName>
    <definedName name="BExSD2U0F3BN6IN9N4R2DTTJG15H" hidden="1">#REF!</definedName>
    <definedName name="BExSD6A6NY15YSMFH51ST6XJY429" localSheetId="19" hidden="1">#REF!</definedName>
    <definedName name="BExSD6A6NY15YSMFH51ST6XJY429" localSheetId="27" hidden="1">#REF!</definedName>
    <definedName name="BExSD6A6NY15YSMFH51ST6XJY429" localSheetId="18" hidden="1">#REF!</definedName>
    <definedName name="BExSD6A6NY15YSMFH51ST6XJY429" localSheetId="30" hidden="1">#REF!</definedName>
    <definedName name="BExSD6A6NY15YSMFH51ST6XJY429" localSheetId="4" hidden="1">#REF!</definedName>
    <definedName name="BExSD6A6NY15YSMFH51ST6XJY429" localSheetId="14" hidden="1">#REF!</definedName>
    <definedName name="BExSD6A6NY15YSMFH51ST6XJY429" localSheetId="6" hidden="1">#REF!</definedName>
    <definedName name="BExSD6A6NY15YSMFH51ST6XJY429" localSheetId="7" hidden="1">#REF!</definedName>
    <definedName name="BExSD6A6NY15YSMFH51ST6XJY429" localSheetId="8" hidden="1">#REF!</definedName>
    <definedName name="BExSD6A6NY15YSMFH51ST6XJY429" localSheetId="9" hidden="1">#REF!</definedName>
    <definedName name="BExSD6A6NY15YSMFH51ST6XJY429" localSheetId="10" hidden="1">#REF!</definedName>
    <definedName name="BExSD6A6NY15YSMFH51ST6XJY429" localSheetId="11" hidden="1">#REF!</definedName>
    <definedName name="BExSD6A6NY15YSMFH51ST6XJY429" localSheetId="12" hidden="1">#REF!</definedName>
    <definedName name="BExSD6A6NY15YSMFH51ST6XJY429" localSheetId="13" hidden="1">#REF!</definedName>
    <definedName name="BExSD6A6NY15YSMFH51ST6XJY429" localSheetId="17" hidden="1">#REF!</definedName>
    <definedName name="BExSD6A6NY15YSMFH51ST6XJY429" localSheetId="16" hidden="1">#REF!</definedName>
    <definedName name="BExSD6A6NY15YSMFH51ST6XJY429" hidden="1">#REF!</definedName>
    <definedName name="BExSD9VH6PF6RQ135VOEE08YXPAW" localSheetId="19" hidden="1">#REF!</definedName>
    <definedName name="BExSD9VH6PF6RQ135VOEE08YXPAW" localSheetId="27" hidden="1">#REF!</definedName>
    <definedName name="BExSD9VH6PF6RQ135VOEE08YXPAW" localSheetId="18" hidden="1">#REF!</definedName>
    <definedName name="BExSD9VH6PF6RQ135VOEE08YXPAW" localSheetId="30" hidden="1">#REF!</definedName>
    <definedName name="BExSD9VH6PF6RQ135VOEE08YXPAW" localSheetId="4" hidden="1">#REF!</definedName>
    <definedName name="BExSD9VH6PF6RQ135VOEE08YXPAW" localSheetId="14" hidden="1">#REF!</definedName>
    <definedName name="BExSD9VH6PF6RQ135VOEE08YXPAW" localSheetId="6" hidden="1">#REF!</definedName>
    <definedName name="BExSD9VH6PF6RQ135VOEE08YXPAW" localSheetId="7" hidden="1">#REF!</definedName>
    <definedName name="BExSD9VH6PF6RQ135VOEE08YXPAW" localSheetId="8" hidden="1">#REF!</definedName>
    <definedName name="BExSD9VH6PF6RQ135VOEE08YXPAW" localSheetId="9" hidden="1">#REF!</definedName>
    <definedName name="BExSD9VH6PF6RQ135VOEE08YXPAW" localSheetId="10" hidden="1">#REF!</definedName>
    <definedName name="BExSD9VH6PF6RQ135VOEE08YXPAW" localSheetId="11" hidden="1">#REF!</definedName>
    <definedName name="BExSD9VH6PF6RQ135VOEE08YXPAW" localSheetId="12" hidden="1">#REF!</definedName>
    <definedName name="BExSD9VH6PF6RQ135VOEE08YXPAW" localSheetId="13" hidden="1">#REF!</definedName>
    <definedName name="BExSD9VH6PF6RQ135VOEE08YXPAW" localSheetId="17" hidden="1">#REF!</definedName>
    <definedName name="BExSD9VH6PF6RQ135VOEE08YXPAW" localSheetId="16" hidden="1">#REF!</definedName>
    <definedName name="BExSD9VH6PF6RQ135VOEE08YXPAW" hidden="1">#REF!</definedName>
    <definedName name="BExSDI9QWFD49GEZWZ3KOGM27XRB" localSheetId="19" hidden="1">#REF!</definedName>
    <definedName name="BExSDI9QWFD49GEZWZ3KOGM27XRB" localSheetId="27" hidden="1">#REF!</definedName>
    <definedName name="BExSDI9QWFD49GEZWZ3KOGM27XRB" localSheetId="18" hidden="1">#REF!</definedName>
    <definedName name="BExSDI9QWFD49GEZWZ3KOGM27XRB" localSheetId="30" hidden="1">#REF!</definedName>
    <definedName name="BExSDI9QWFD49GEZWZ3KOGM27XRB" localSheetId="4" hidden="1">#REF!</definedName>
    <definedName name="BExSDI9QWFD49GEZWZ3KOGM27XRB" localSheetId="14" hidden="1">#REF!</definedName>
    <definedName name="BExSDI9QWFD49GEZWZ3KOGM27XRB" localSheetId="6" hidden="1">#REF!</definedName>
    <definedName name="BExSDI9QWFD49GEZWZ3KOGM27XRB" localSheetId="7" hidden="1">#REF!</definedName>
    <definedName name="BExSDI9QWFD49GEZWZ3KOGM27XRB" localSheetId="8" hidden="1">#REF!</definedName>
    <definedName name="BExSDI9QWFD49GEZWZ3KOGM27XRB" localSheetId="9" hidden="1">#REF!</definedName>
    <definedName name="BExSDI9QWFD49GEZWZ3KOGM27XRB" localSheetId="10" hidden="1">#REF!</definedName>
    <definedName name="BExSDI9QWFD49GEZWZ3KOGM27XRB" localSheetId="11" hidden="1">#REF!</definedName>
    <definedName name="BExSDI9QWFD49GEZWZ3KOGM27XRB" localSheetId="12" hidden="1">#REF!</definedName>
    <definedName name="BExSDI9QWFD49GEZWZ3KOGM27XRB" localSheetId="13" hidden="1">#REF!</definedName>
    <definedName name="BExSDI9QWFD49GEZWZ3KOGM27XRB" localSheetId="17" hidden="1">#REF!</definedName>
    <definedName name="BExSDI9QWFD49GEZWZ3KOGM27XRB" localSheetId="16" hidden="1">#REF!</definedName>
    <definedName name="BExSDI9QWFD49GEZWZ3KOGM27XRB" hidden="1">#REF!</definedName>
    <definedName name="BExSDP5Y04WWMX2WWRITWOX8R5I9" localSheetId="19" hidden="1">#REF!</definedName>
    <definedName name="BExSDP5Y04WWMX2WWRITWOX8R5I9" localSheetId="27" hidden="1">#REF!</definedName>
    <definedName name="BExSDP5Y04WWMX2WWRITWOX8R5I9" localSheetId="18" hidden="1">#REF!</definedName>
    <definedName name="BExSDP5Y04WWMX2WWRITWOX8R5I9" localSheetId="30" hidden="1">#REF!</definedName>
    <definedName name="BExSDP5Y04WWMX2WWRITWOX8R5I9" localSheetId="4" hidden="1">#REF!</definedName>
    <definedName name="BExSDP5Y04WWMX2WWRITWOX8R5I9" localSheetId="14" hidden="1">#REF!</definedName>
    <definedName name="BExSDP5Y04WWMX2WWRITWOX8R5I9" localSheetId="6" hidden="1">#REF!</definedName>
    <definedName name="BExSDP5Y04WWMX2WWRITWOX8R5I9" localSheetId="7" hidden="1">#REF!</definedName>
    <definedName name="BExSDP5Y04WWMX2WWRITWOX8R5I9" localSheetId="8" hidden="1">#REF!</definedName>
    <definedName name="BExSDP5Y04WWMX2WWRITWOX8R5I9" localSheetId="9" hidden="1">#REF!</definedName>
    <definedName name="BExSDP5Y04WWMX2WWRITWOX8R5I9" localSheetId="10" hidden="1">#REF!</definedName>
    <definedName name="BExSDP5Y04WWMX2WWRITWOX8R5I9" localSheetId="11" hidden="1">#REF!</definedName>
    <definedName name="BExSDP5Y04WWMX2WWRITWOX8R5I9" localSheetId="12" hidden="1">#REF!</definedName>
    <definedName name="BExSDP5Y04WWMX2WWRITWOX8R5I9" localSheetId="13" hidden="1">#REF!</definedName>
    <definedName name="BExSDP5Y04WWMX2WWRITWOX8R5I9" localSheetId="17" hidden="1">#REF!</definedName>
    <definedName name="BExSDP5Y04WWMX2WWRITWOX8R5I9" localSheetId="16" hidden="1">#REF!</definedName>
    <definedName name="BExSDP5Y04WWMX2WWRITWOX8R5I9" hidden="1">#REF!</definedName>
    <definedName name="BExSDSGM203BJTNS9MKCBX453HMD" localSheetId="19" hidden="1">#REF!</definedName>
    <definedName name="BExSDSGM203BJTNS9MKCBX453HMD" localSheetId="27" hidden="1">#REF!</definedName>
    <definedName name="BExSDSGM203BJTNS9MKCBX453HMD" localSheetId="18" hidden="1">#REF!</definedName>
    <definedName name="BExSDSGM203BJTNS9MKCBX453HMD" localSheetId="30" hidden="1">#REF!</definedName>
    <definedName name="BExSDSGM203BJTNS9MKCBX453HMD" localSheetId="4" hidden="1">#REF!</definedName>
    <definedName name="BExSDSGM203BJTNS9MKCBX453HMD" localSheetId="14" hidden="1">#REF!</definedName>
    <definedName name="BExSDSGM203BJTNS9MKCBX453HMD" localSheetId="6" hidden="1">#REF!</definedName>
    <definedName name="BExSDSGM203BJTNS9MKCBX453HMD" localSheetId="7" hidden="1">#REF!</definedName>
    <definedName name="BExSDSGM203BJTNS9MKCBX453HMD" localSheetId="8" hidden="1">#REF!</definedName>
    <definedName name="BExSDSGM203BJTNS9MKCBX453HMD" localSheetId="9" hidden="1">#REF!</definedName>
    <definedName name="BExSDSGM203BJTNS9MKCBX453HMD" localSheetId="10" hidden="1">#REF!</definedName>
    <definedName name="BExSDSGM203BJTNS9MKCBX453HMD" localSheetId="11" hidden="1">#REF!</definedName>
    <definedName name="BExSDSGM203BJTNS9MKCBX453HMD" localSheetId="12" hidden="1">#REF!</definedName>
    <definedName name="BExSDSGM203BJTNS9MKCBX453HMD" localSheetId="13" hidden="1">#REF!</definedName>
    <definedName name="BExSDSGM203BJTNS9MKCBX453HMD" localSheetId="17" hidden="1">#REF!</definedName>
    <definedName name="BExSDSGM203BJTNS9MKCBX453HMD" localSheetId="16" hidden="1">#REF!</definedName>
    <definedName name="BExSDSGM203BJTNS9MKCBX453HMD" hidden="1">#REF!</definedName>
    <definedName name="BExSDT20XUFXTDM37M148AXAP7HN" localSheetId="19" hidden="1">#REF!</definedName>
    <definedName name="BExSDT20XUFXTDM37M148AXAP7HN" localSheetId="27" hidden="1">#REF!</definedName>
    <definedName name="BExSDT20XUFXTDM37M148AXAP7HN" localSheetId="18" hidden="1">#REF!</definedName>
    <definedName name="BExSDT20XUFXTDM37M148AXAP7HN" localSheetId="30" hidden="1">#REF!</definedName>
    <definedName name="BExSDT20XUFXTDM37M148AXAP7HN" localSheetId="4" hidden="1">#REF!</definedName>
    <definedName name="BExSDT20XUFXTDM37M148AXAP7HN" localSheetId="14" hidden="1">#REF!</definedName>
    <definedName name="BExSDT20XUFXTDM37M148AXAP7HN" localSheetId="6" hidden="1">#REF!</definedName>
    <definedName name="BExSDT20XUFXTDM37M148AXAP7HN" localSheetId="7" hidden="1">#REF!</definedName>
    <definedName name="BExSDT20XUFXTDM37M148AXAP7HN" localSheetId="8" hidden="1">#REF!</definedName>
    <definedName name="BExSDT20XUFXTDM37M148AXAP7HN" localSheetId="9" hidden="1">#REF!</definedName>
    <definedName name="BExSDT20XUFXTDM37M148AXAP7HN" localSheetId="10" hidden="1">#REF!</definedName>
    <definedName name="BExSDT20XUFXTDM37M148AXAP7HN" localSheetId="11" hidden="1">#REF!</definedName>
    <definedName name="BExSDT20XUFXTDM37M148AXAP7HN" localSheetId="12" hidden="1">#REF!</definedName>
    <definedName name="BExSDT20XUFXTDM37M148AXAP7HN" localSheetId="13" hidden="1">#REF!</definedName>
    <definedName name="BExSDT20XUFXTDM37M148AXAP7HN" localSheetId="17" hidden="1">#REF!</definedName>
    <definedName name="BExSDT20XUFXTDM37M148AXAP7HN" localSheetId="16" hidden="1">#REF!</definedName>
    <definedName name="BExSDT20XUFXTDM37M148AXAP7HN" hidden="1">#REF!</definedName>
    <definedName name="BExSDYLOWNTKCY92LFEDAV8LO7D3" localSheetId="19" hidden="1">#REF!</definedName>
    <definedName name="BExSDYLOWNTKCY92LFEDAV8LO7D3" localSheetId="27" hidden="1">#REF!</definedName>
    <definedName name="BExSDYLOWNTKCY92LFEDAV8LO7D3" localSheetId="18" hidden="1">#REF!</definedName>
    <definedName name="BExSDYLOWNTKCY92LFEDAV8LO7D3" localSheetId="30" hidden="1">#REF!</definedName>
    <definedName name="BExSDYLOWNTKCY92LFEDAV8LO7D3" localSheetId="4" hidden="1">#REF!</definedName>
    <definedName name="BExSDYLOWNTKCY92LFEDAV8LO7D3" localSheetId="14" hidden="1">#REF!</definedName>
    <definedName name="BExSDYLOWNTKCY92LFEDAV8LO7D3" localSheetId="6" hidden="1">#REF!</definedName>
    <definedName name="BExSDYLOWNTKCY92LFEDAV8LO7D3" localSheetId="7" hidden="1">#REF!</definedName>
    <definedName name="BExSDYLOWNTKCY92LFEDAV8LO7D3" localSheetId="8" hidden="1">#REF!</definedName>
    <definedName name="BExSDYLOWNTKCY92LFEDAV8LO7D3" localSheetId="9" hidden="1">#REF!</definedName>
    <definedName name="BExSDYLOWNTKCY92LFEDAV8LO7D3" localSheetId="10" hidden="1">#REF!</definedName>
    <definedName name="BExSDYLOWNTKCY92LFEDAV8LO7D3" localSheetId="11" hidden="1">#REF!</definedName>
    <definedName name="BExSDYLOWNTKCY92LFEDAV8LO7D3" localSheetId="12" hidden="1">#REF!</definedName>
    <definedName name="BExSDYLOWNTKCY92LFEDAV8LO7D3" localSheetId="13" hidden="1">#REF!</definedName>
    <definedName name="BExSDYLOWNTKCY92LFEDAV8LO7D3" localSheetId="17" hidden="1">#REF!</definedName>
    <definedName name="BExSDYLOWNTKCY92LFEDAV8LO7D3" localSheetId="16" hidden="1">#REF!</definedName>
    <definedName name="BExSDYLOWNTKCY92LFEDAV8LO7D3" hidden="1">#REF!</definedName>
    <definedName name="BExSE277VXZ807WBUB6A1UGQ1SF9" localSheetId="19" hidden="1">#REF!</definedName>
    <definedName name="BExSE277VXZ807WBUB6A1UGQ1SF9" localSheetId="27" hidden="1">#REF!</definedName>
    <definedName name="BExSE277VXZ807WBUB6A1UGQ1SF9" localSheetId="18" hidden="1">#REF!</definedName>
    <definedName name="BExSE277VXZ807WBUB6A1UGQ1SF9" localSheetId="30" hidden="1">#REF!</definedName>
    <definedName name="BExSE277VXZ807WBUB6A1UGQ1SF9" localSheetId="4" hidden="1">#REF!</definedName>
    <definedName name="BExSE277VXZ807WBUB6A1UGQ1SF9" localSheetId="14" hidden="1">#REF!</definedName>
    <definedName name="BExSE277VXZ807WBUB6A1UGQ1SF9" localSheetId="6" hidden="1">#REF!</definedName>
    <definedName name="BExSE277VXZ807WBUB6A1UGQ1SF9" localSheetId="7" hidden="1">#REF!</definedName>
    <definedName name="BExSE277VXZ807WBUB6A1UGQ1SF9" localSheetId="8" hidden="1">#REF!</definedName>
    <definedName name="BExSE277VXZ807WBUB6A1UGQ1SF9" localSheetId="9" hidden="1">#REF!</definedName>
    <definedName name="BExSE277VXZ807WBUB6A1UGQ1SF9" localSheetId="10" hidden="1">#REF!</definedName>
    <definedName name="BExSE277VXZ807WBUB6A1UGQ1SF9" localSheetId="11" hidden="1">#REF!</definedName>
    <definedName name="BExSE277VXZ807WBUB6A1UGQ1SF9" localSheetId="12" hidden="1">#REF!</definedName>
    <definedName name="BExSE277VXZ807WBUB6A1UGQ1SF9" localSheetId="13" hidden="1">#REF!</definedName>
    <definedName name="BExSE277VXZ807WBUB6A1UGQ1SF9" localSheetId="17" hidden="1">#REF!</definedName>
    <definedName name="BExSE277VXZ807WBUB6A1UGQ1SF9" localSheetId="16" hidden="1">#REF!</definedName>
    <definedName name="BExSE277VXZ807WBUB6A1UGQ1SF9" hidden="1">#REF!</definedName>
    <definedName name="BExSE3EDSP4UL6G0I3DZ5SBHMUBU" localSheetId="19" hidden="1">#REF!</definedName>
    <definedName name="BExSE3EDSP4UL6G0I3DZ5SBHMUBU" localSheetId="27" hidden="1">#REF!</definedName>
    <definedName name="BExSE3EDSP4UL6G0I3DZ5SBHMUBU" localSheetId="18" hidden="1">#REF!</definedName>
    <definedName name="BExSE3EDSP4UL6G0I3DZ5SBHMUBU" localSheetId="30" hidden="1">#REF!</definedName>
    <definedName name="BExSE3EDSP4UL6G0I3DZ5SBHMUBU" localSheetId="4" hidden="1">#REF!</definedName>
    <definedName name="BExSE3EDSP4UL6G0I3DZ5SBHMUBU" localSheetId="14" hidden="1">#REF!</definedName>
    <definedName name="BExSE3EDSP4UL6G0I3DZ5SBHMUBU" localSheetId="6" hidden="1">#REF!</definedName>
    <definedName name="BExSE3EDSP4UL6G0I3DZ5SBHMUBU" localSheetId="7" hidden="1">#REF!</definedName>
    <definedName name="BExSE3EDSP4UL6G0I3DZ5SBHMUBU" localSheetId="8" hidden="1">#REF!</definedName>
    <definedName name="BExSE3EDSP4UL6G0I3DZ5SBHMUBU" localSheetId="9" hidden="1">#REF!</definedName>
    <definedName name="BExSE3EDSP4UL6G0I3DZ5SBHMUBU" localSheetId="10" hidden="1">#REF!</definedName>
    <definedName name="BExSE3EDSP4UL6G0I3DZ5SBHMUBU" localSheetId="11" hidden="1">#REF!</definedName>
    <definedName name="BExSE3EDSP4UL6G0I3DZ5SBHMUBU" localSheetId="12" hidden="1">#REF!</definedName>
    <definedName name="BExSE3EDSP4UL6G0I3DZ5SBHMUBU" localSheetId="13" hidden="1">#REF!</definedName>
    <definedName name="BExSE3EDSP4UL6G0I3DZ5SBHMUBU" localSheetId="17" hidden="1">#REF!</definedName>
    <definedName name="BExSE3EDSP4UL6G0I3DZ5SBHMUBU" localSheetId="16" hidden="1">#REF!</definedName>
    <definedName name="BExSE3EDSP4UL6G0I3DZ5SBHMUBU" hidden="1">#REF!</definedName>
    <definedName name="BExSEEHK1VLWD7JBV9SVVVIKQZ3I" localSheetId="19" hidden="1">#REF!</definedName>
    <definedName name="BExSEEHK1VLWD7JBV9SVVVIKQZ3I" localSheetId="27" hidden="1">#REF!</definedName>
    <definedName name="BExSEEHK1VLWD7JBV9SVVVIKQZ3I" localSheetId="18" hidden="1">#REF!</definedName>
    <definedName name="BExSEEHK1VLWD7JBV9SVVVIKQZ3I" localSheetId="30" hidden="1">#REF!</definedName>
    <definedName name="BExSEEHK1VLWD7JBV9SVVVIKQZ3I" localSheetId="4" hidden="1">#REF!</definedName>
    <definedName name="BExSEEHK1VLWD7JBV9SVVVIKQZ3I" localSheetId="14" hidden="1">#REF!</definedName>
    <definedName name="BExSEEHK1VLWD7JBV9SVVVIKQZ3I" localSheetId="6" hidden="1">#REF!</definedName>
    <definedName name="BExSEEHK1VLWD7JBV9SVVVIKQZ3I" localSheetId="7" hidden="1">#REF!</definedName>
    <definedName name="BExSEEHK1VLWD7JBV9SVVVIKQZ3I" localSheetId="8" hidden="1">#REF!</definedName>
    <definedName name="BExSEEHK1VLWD7JBV9SVVVIKQZ3I" localSheetId="9" hidden="1">#REF!</definedName>
    <definedName name="BExSEEHK1VLWD7JBV9SVVVIKQZ3I" localSheetId="10" hidden="1">#REF!</definedName>
    <definedName name="BExSEEHK1VLWD7JBV9SVVVIKQZ3I" localSheetId="11" hidden="1">#REF!</definedName>
    <definedName name="BExSEEHK1VLWD7JBV9SVVVIKQZ3I" localSheetId="12" hidden="1">#REF!</definedName>
    <definedName name="BExSEEHK1VLWD7JBV9SVVVIKQZ3I" localSheetId="13" hidden="1">#REF!</definedName>
    <definedName name="BExSEEHK1VLWD7JBV9SVVVIKQZ3I" localSheetId="17" hidden="1">#REF!</definedName>
    <definedName name="BExSEEHK1VLWD7JBV9SVVVIKQZ3I" localSheetId="16" hidden="1">#REF!</definedName>
    <definedName name="BExSEEHK1VLWD7JBV9SVVVIKQZ3I" hidden="1">#REF!</definedName>
    <definedName name="BExSEITYG8XAMWJ1C8VKU1MB4TEO" localSheetId="19" hidden="1">#REF!</definedName>
    <definedName name="BExSEITYG8XAMWJ1C8VKU1MB4TEO" localSheetId="27" hidden="1">#REF!</definedName>
    <definedName name="BExSEITYG8XAMWJ1C8VKU1MB4TEO" localSheetId="18" hidden="1">#REF!</definedName>
    <definedName name="BExSEITYG8XAMWJ1C8VKU1MB4TEO" localSheetId="30" hidden="1">#REF!</definedName>
    <definedName name="BExSEITYG8XAMWJ1C8VKU1MB4TEO" localSheetId="4" hidden="1">#REF!</definedName>
    <definedName name="BExSEITYG8XAMWJ1C8VKU1MB4TEO" localSheetId="14" hidden="1">#REF!</definedName>
    <definedName name="BExSEITYG8XAMWJ1C8VKU1MB4TEO" localSheetId="6" hidden="1">#REF!</definedName>
    <definedName name="BExSEITYG8XAMWJ1C8VKU1MB4TEO" localSheetId="7" hidden="1">#REF!</definedName>
    <definedName name="BExSEITYG8XAMWJ1C8VKU1MB4TEO" localSheetId="8" hidden="1">#REF!</definedName>
    <definedName name="BExSEITYG8XAMWJ1C8VKU1MB4TEO" localSheetId="9" hidden="1">#REF!</definedName>
    <definedName name="BExSEITYG8XAMWJ1C8VKU1MB4TEO" localSheetId="10" hidden="1">#REF!</definedName>
    <definedName name="BExSEITYG8XAMWJ1C8VKU1MB4TEO" localSheetId="11" hidden="1">#REF!</definedName>
    <definedName name="BExSEITYG8XAMWJ1C8VKU1MB4TEO" localSheetId="12" hidden="1">#REF!</definedName>
    <definedName name="BExSEITYG8XAMWJ1C8VKU1MB4TEO" localSheetId="13" hidden="1">#REF!</definedName>
    <definedName name="BExSEITYG8XAMWJ1C8VKU1MB4TEO" localSheetId="17" hidden="1">#REF!</definedName>
    <definedName name="BExSEITYG8XAMWJ1C8VKU1MB4TEO" localSheetId="16" hidden="1">#REF!</definedName>
    <definedName name="BExSEITYG8XAMWJ1C8VKU1MB4TEO" hidden="1">#REF!</definedName>
    <definedName name="BExSEJKZLX37P3V33TRTFJ30BFRK" localSheetId="19" hidden="1">#REF!</definedName>
    <definedName name="BExSEJKZLX37P3V33TRTFJ30BFRK" localSheetId="27" hidden="1">#REF!</definedName>
    <definedName name="BExSEJKZLX37P3V33TRTFJ30BFRK" localSheetId="18" hidden="1">#REF!</definedName>
    <definedName name="BExSEJKZLX37P3V33TRTFJ30BFRK" localSheetId="30" hidden="1">#REF!</definedName>
    <definedName name="BExSEJKZLX37P3V33TRTFJ30BFRK" localSheetId="4" hidden="1">#REF!</definedName>
    <definedName name="BExSEJKZLX37P3V33TRTFJ30BFRK" localSheetId="14" hidden="1">#REF!</definedName>
    <definedName name="BExSEJKZLX37P3V33TRTFJ30BFRK" localSheetId="6" hidden="1">#REF!</definedName>
    <definedName name="BExSEJKZLX37P3V33TRTFJ30BFRK" localSheetId="7" hidden="1">#REF!</definedName>
    <definedName name="BExSEJKZLX37P3V33TRTFJ30BFRK" localSheetId="8" hidden="1">#REF!</definedName>
    <definedName name="BExSEJKZLX37P3V33TRTFJ30BFRK" localSheetId="9" hidden="1">#REF!</definedName>
    <definedName name="BExSEJKZLX37P3V33TRTFJ30BFRK" localSheetId="10" hidden="1">#REF!</definedName>
    <definedName name="BExSEJKZLX37P3V33TRTFJ30BFRK" localSheetId="11" hidden="1">#REF!</definedName>
    <definedName name="BExSEJKZLX37P3V33TRTFJ30BFRK" localSheetId="12" hidden="1">#REF!</definedName>
    <definedName name="BExSEJKZLX37P3V33TRTFJ30BFRK" localSheetId="13" hidden="1">#REF!</definedName>
    <definedName name="BExSEJKZLX37P3V33TRTFJ30BFRK" localSheetId="17" hidden="1">#REF!</definedName>
    <definedName name="BExSEJKZLX37P3V33TRTFJ30BFRK" localSheetId="16" hidden="1">#REF!</definedName>
    <definedName name="BExSEJKZLX37P3V33TRTFJ30BFRK" hidden="1">#REF!</definedName>
    <definedName name="BExSEKXG1AW54E28IG5EODEM0JJV" localSheetId="19" hidden="1">#REF!</definedName>
    <definedName name="BExSEKXG1AW54E28IG5EODEM0JJV" localSheetId="27" hidden="1">#REF!</definedName>
    <definedName name="BExSEKXG1AW54E28IG5EODEM0JJV" localSheetId="18" hidden="1">#REF!</definedName>
    <definedName name="BExSEKXG1AW54E28IG5EODEM0JJV" localSheetId="30" hidden="1">#REF!</definedName>
    <definedName name="BExSEKXG1AW54E28IG5EODEM0JJV" localSheetId="4" hidden="1">#REF!</definedName>
    <definedName name="BExSEKXG1AW54E28IG5EODEM0JJV" localSheetId="14" hidden="1">#REF!</definedName>
    <definedName name="BExSEKXG1AW54E28IG5EODEM0JJV" localSheetId="6" hidden="1">#REF!</definedName>
    <definedName name="BExSEKXG1AW54E28IG5EODEM0JJV" localSheetId="7" hidden="1">#REF!</definedName>
    <definedName name="BExSEKXG1AW54E28IG5EODEM0JJV" localSheetId="8" hidden="1">#REF!</definedName>
    <definedName name="BExSEKXG1AW54E28IG5EODEM0JJV" localSheetId="9" hidden="1">#REF!</definedName>
    <definedName name="BExSEKXG1AW54E28IG5EODEM0JJV" localSheetId="10" hidden="1">#REF!</definedName>
    <definedName name="BExSEKXG1AW54E28IG5EODEM0JJV" localSheetId="11" hidden="1">#REF!</definedName>
    <definedName name="BExSEKXG1AW54E28IG5EODEM0JJV" localSheetId="12" hidden="1">#REF!</definedName>
    <definedName name="BExSEKXG1AW54E28IG5EODEM0JJV" localSheetId="13" hidden="1">#REF!</definedName>
    <definedName name="BExSEKXG1AW54E28IG5EODEM0JJV" localSheetId="17" hidden="1">#REF!</definedName>
    <definedName name="BExSEKXG1AW54E28IG5EODEM0JJV" localSheetId="16" hidden="1">#REF!</definedName>
    <definedName name="BExSEKXG1AW54E28IG5EODEM0JJV" hidden="1">#REF!</definedName>
    <definedName name="BExSEO84KVM8R2IV5MFH0XI3IZSN" localSheetId="19" hidden="1">#REF!</definedName>
    <definedName name="BExSEO84KVM8R2IV5MFH0XI3IZSN" localSheetId="27" hidden="1">#REF!</definedName>
    <definedName name="BExSEO84KVM8R2IV5MFH0XI3IZSN" localSheetId="18" hidden="1">#REF!</definedName>
    <definedName name="BExSEO84KVM8R2IV5MFH0XI3IZSN" localSheetId="30" hidden="1">#REF!</definedName>
    <definedName name="BExSEO84KVM8R2IV5MFH0XI3IZSN" localSheetId="4" hidden="1">#REF!</definedName>
    <definedName name="BExSEO84KVM8R2IV5MFH0XI3IZSN" localSheetId="14" hidden="1">#REF!</definedName>
    <definedName name="BExSEO84KVM8R2IV5MFH0XI3IZSN" localSheetId="6" hidden="1">#REF!</definedName>
    <definedName name="BExSEO84KVM8R2IV5MFH0XI3IZSN" localSheetId="7" hidden="1">#REF!</definedName>
    <definedName name="BExSEO84KVM8R2IV5MFH0XI3IZSN" localSheetId="8" hidden="1">#REF!</definedName>
    <definedName name="BExSEO84KVM8R2IV5MFH0XI3IZSN" localSheetId="9" hidden="1">#REF!</definedName>
    <definedName name="BExSEO84KVM8R2IV5MFH0XI3IZSN" localSheetId="10" hidden="1">#REF!</definedName>
    <definedName name="BExSEO84KVM8R2IV5MFH0XI3IZSN" localSheetId="11" hidden="1">#REF!</definedName>
    <definedName name="BExSEO84KVM8R2IV5MFH0XI3IZSN" localSheetId="12" hidden="1">#REF!</definedName>
    <definedName name="BExSEO84KVM8R2IV5MFH0XI3IZSN" localSheetId="13" hidden="1">#REF!</definedName>
    <definedName name="BExSEO84KVM8R2IV5MFH0XI3IZSN" localSheetId="17" hidden="1">#REF!</definedName>
    <definedName name="BExSEO84KVM8R2IV5MFH0XI3IZSN" localSheetId="16" hidden="1">#REF!</definedName>
    <definedName name="BExSEO84KVM8R2IV5MFH0XI3IZSN" hidden="1">#REF!</definedName>
    <definedName name="BExSEP9UVOAI6TMXKNK587PQ3328" localSheetId="19" hidden="1">#REF!</definedName>
    <definedName name="BExSEP9UVOAI6TMXKNK587PQ3328" localSheetId="27" hidden="1">#REF!</definedName>
    <definedName name="BExSEP9UVOAI6TMXKNK587PQ3328" localSheetId="18" hidden="1">#REF!</definedName>
    <definedName name="BExSEP9UVOAI6TMXKNK587PQ3328" localSheetId="30" hidden="1">#REF!</definedName>
    <definedName name="BExSEP9UVOAI6TMXKNK587PQ3328" localSheetId="4" hidden="1">#REF!</definedName>
    <definedName name="BExSEP9UVOAI6TMXKNK587PQ3328" localSheetId="14" hidden="1">#REF!</definedName>
    <definedName name="BExSEP9UVOAI6TMXKNK587PQ3328" localSheetId="6" hidden="1">#REF!</definedName>
    <definedName name="BExSEP9UVOAI6TMXKNK587PQ3328" localSheetId="7" hidden="1">#REF!</definedName>
    <definedName name="BExSEP9UVOAI6TMXKNK587PQ3328" localSheetId="8" hidden="1">#REF!</definedName>
    <definedName name="BExSEP9UVOAI6TMXKNK587PQ3328" localSheetId="9" hidden="1">#REF!</definedName>
    <definedName name="BExSEP9UVOAI6TMXKNK587PQ3328" localSheetId="10" hidden="1">#REF!</definedName>
    <definedName name="BExSEP9UVOAI6TMXKNK587PQ3328" localSheetId="11" hidden="1">#REF!</definedName>
    <definedName name="BExSEP9UVOAI6TMXKNK587PQ3328" localSheetId="12" hidden="1">#REF!</definedName>
    <definedName name="BExSEP9UVOAI6TMXKNK587PQ3328" localSheetId="13" hidden="1">#REF!</definedName>
    <definedName name="BExSEP9UVOAI6TMXKNK587PQ3328" localSheetId="17" hidden="1">#REF!</definedName>
    <definedName name="BExSEP9UVOAI6TMXKNK587PQ3328" localSheetId="16" hidden="1">#REF!</definedName>
    <definedName name="BExSEP9UVOAI6TMXKNK587PQ3328" hidden="1">#REF!</definedName>
    <definedName name="BExSERIU9MUGR4NPZAUJCVXUZ74I" localSheetId="19" hidden="1">#REF!</definedName>
    <definedName name="BExSERIU9MUGR4NPZAUJCVXUZ74I" localSheetId="27" hidden="1">#REF!</definedName>
    <definedName name="BExSERIU9MUGR4NPZAUJCVXUZ74I" localSheetId="18" hidden="1">#REF!</definedName>
    <definedName name="BExSERIU9MUGR4NPZAUJCVXUZ74I" localSheetId="30" hidden="1">#REF!</definedName>
    <definedName name="BExSERIU9MUGR4NPZAUJCVXUZ74I" localSheetId="4" hidden="1">#REF!</definedName>
    <definedName name="BExSERIU9MUGR4NPZAUJCVXUZ74I" localSheetId="14" hidden="1">#REF!</definedName>
    <definedName name="BExSERIU9MUGR4NPZAUJCVXUZ74I" localSheetId="6" hidden="1">#REF!</definedName>
    <definedName name="BExSERIU9MUGR4NPZAUJCVXUZ74I" localSheetId="7" hidden="1">#REF!</definedName>
    <definedName name="BExSERIU9MUGR4NPZAUJCVXUZ74I" localSheetId="8" hidden="1">#REF!</definedName>
    <definedName name="BExSERIU9MUGR4NPZAUJCVXUZ74I" localSheetId="9" hidden="1">#REF!</definedName>
    <definedName name="BExSERIU9MUGR4NPZAUJCVXUZ74I" localSheetId="10" hidden="1">#REF!</definedName>
    <definedName name="BExSERIU9MUGR4NPZAUJCVXUZ74I" localSheetId="11" hidden="1">#REF!</definedName>
    <definedName name="BExSERIU9MUGR4NPZAUJCVXUZ74I" localSheetId="12" hidden="1">#REF!</definedName>
    <definedName name="BExSERIU9MUGR4NPZAUJCVXUZ74I" localSheetId="13" hidden="1">#REF!</definedName>
    <definedName name="BExSERIU9MUGR4NPZAUJCVXUZ74I" localSheetId="17" hidden="1">#REF!</definedName>
    <definedName name="BExSERIU9MUGR4NPZAUJCVXUZ74I" localSheetId="16" hidden="1">#REF!</definedName>
    <definedName name="BExSERIU9MUGR4NPZAUJCVXUZ74I" hidden="1">#REF!</definedName>
    <definedName name="BExSF07QFLZCO4P6K6QF05XG7PH1" localSheetId="19" hidden="1">#REF!</definedName>
    <definedName name="BExSF07QFLZCO4P6K6QF05XG7PH1" localSheetId="27" hidden="1">#REF!</definedName>
    <definedName name="BExSF07QFLZCO4P6K6QF05XG7PH1" localSheetId="18" hidden="1">#REF!</definedName>
    <definedName name="BExSF07QFLZCO4P6K6QF05XG7PH1" localSheetId="30" hidden="1">#REF!</definedName>
    <definedName name="BExSF07QFLZCO4P6K6QF05XG7PH1" localSheetId="4" hidden="1">#REF!</definedName>
    <definedName name="BExSF07QFLZCO4P6K6QF05XG7PH1" localSheetId="14" hidden="1">#REF!</definedName>
    <definedName name="BExSF07QFLZCO4P6K6QF05XG7PH1" localSheetId="6" hidden="1">#REF!</definedName>
    <definedName name="BExSF07QFLZCO4P6K6QF05XG7PH1" localSheetId="7" hidden="1">#REF!</definedName>
    <definedName name="BExSF07QFLZCO4P6K6QF05XG7PH1" localSheetId="8" hidden="1">#REF!</definedName>
    <definedName name="BExSF07QFLZCO4P6K6QF05XG7PH1" localSheetId="9" hidden="1">#REF!</definedName>
    <definedName name="BExSF07QFLZCO4P6K6QF05XG7PH1" localSheetId="10" hidden="1">#REF!</definedName>
    <definedName name="BExSF07QFLZCO4P6K6QF05XG7PH1" localSheetId="11" hidden="1">#REF!</definedName>
    <definedName name="BExSF07QFLZCO4P6K6QF05XG7PH1" localSheetId="12" hidden="1">#REF!</definedName>
    <definedName name="BExSF07QFLZCO4P6K6QF05XG7PH1" localSheetId="13" hidden="1">#REF!</definedName>
    <definedName name="BExSF07QFLZCO4P6K6QF05XG7PH1" localSheetId="17" hidden="1">#REF!</definedName>
    <definedName name="BExSF07QFLZCO4P6K6QF05XG7PH1" localSheetId="16" hidden="1">#REF!</definedName>
    <definedName name="BExSF07QFLZCO4P6K6QF05XG7PH1" hidden="1">#REF!</definedName>
    <definedName name="BExSFJ8ZAGQ63A4MVMZRQWLVRGQ5" localSheetId="19" hidden="1">#REF!</definedName>
    <definedName name="BExSFJ8ZAGQ63A4MVMZRQWLVRGQ5" localSheetId="27" hidden="1">#REF!</definedName>
    <definedName name="BExSFJ8ZAGQ63A4MVMZRQWLVRGQ5" localSheetId="18" hidden="1">#REF!</definedName>
    <definedName name="BExSFJ8ZAGQ63A4MVMZRQWLVRGQ5" localSheetId="30" hidden="1">#REF!</definedName>
    <definedName name="BExSFJ8ZAGQ63A4MVMZRQWLVRGQ5" localSheetId="4" hidden="1">#REF!</definedName>
    <definedName name="BExSFJ8ZAGQ63A4MVMZRQWLVRGQ5" localSheetId="14" hidden="1">#REF!</definedName>
    <definedName name="BExSFJ8ZAGQ63A4MVMZRQWLVRGQ5" localSheetId="6" hidden="1">#REF!</definedName>
    <definedName name="BExSFJ8ZAGQ63A4MVMZRQWLVRGQ5" localSheetId="7" hidden="1">#REF!</definedName>
    <definedName name="BExSFJ8ZAGQ63A4MVMZRQWLVRGQ5" localSheetId="8" hidden="1">#REF!</definedName>
    <definedName name="BExSFJ8ZAGQ63A4MVMZRQWLVRGQ5" localSheetId="9" hidden="1">#REF!</definedName>
    <definedName name="BExSFJ8ZAGQ63A4MVMZRQWLVRGQ5" localSheetId="10" hidden="1">#REF!</definedName>
    <definedName name="BExSFJ8ZAGQ63A4MVMZRQWLVRGQ5" localSheetId="11" hidden="1">#REF!</definedName>
    <definedName name="BExSFJ8ZAGQ63A4MVMZRQWLVRGQ5" localSheetId="12" hidden="1">#REF!</definedName>
    <definedName name="BExSFJ8ZAGQ63A4MVMZRQWLVRGQ5" localSheetId="13" hidden="1">#REF!</definedName>
    <definedName name="BExSFJ8ZAGQ63A4MVMZRQWLVRGQ5" localSheetId="17" hidden="1">#REF!</definedName>
    <definedName name="BExSFJ8ZAGQ63A4MVMZRQWLVRGQ5" localSheetId="16" hidden="1">#REF!</definedName>
    <definedName name="BExSFJ8ZAGQ63A4MVMZRQWLVRGQ5" hidden="1">#REF!</definedName>
    <definedName name="BExSFKQRST2S9KXWWLCXYLKSF4G1" localSheetId="19" hidden="1">#REF!</definedName>
    <definedName name="BExSFKQRST2S9KXWWLCXYLKSF4G1" localSheetId="27" hidden="1">#REF!</definedName>
    <definedName name="BExSFKQRST2S9KXWWLCXYLKSF4G1" localSheetId="18" hidden="1">#REF!</definedName>
    <definedName name="BExSFKQRST2S9KXWWLCXYLKSF4G1" localSheetId="30" hidden="1">#REF!</definedName>
    <definedName name="BExSFKQRST2S9KXWWLCXYLKSF4G1" localSheetId="4" hidden="1">#REF!</definedName>
    <definedName name="BExSFKQRST2S9KXWWLCXYLKSF4G1" localSheetId="14" hidden="1">#REF!</definedName>
    <definedName name="BExSFKQRST2S9KXWWLCXYLKSF4G1" localSheetId="6" hidden="1">#REF!</definedName>
    <definedName name="BExSFKQRST2S9KXWWLCXYLKSF4G1" localSheetId="7" hidden="1">#REF!</definedName>
    <definedName name="BExSFKQRST2S9KXWWLCXYLKSF4G1" localSheetId="8" hidden="1">#REF!</definedName>
    <definedName name="BExSFKQRST2S9KXWWLCXYLKSF4G1" localSheetId="9" hidden="1">#REF!</definedName>
    <definedName name="BExSFKQRST2S9KXWWLCXYLKSF4G1" localSheetId="10" hidden="1">#REF!</definedName>
    <definedName name="BExSFKQRST2S9KXWWLCXYLKSF4G1" localSheetId="11" hidden="1">#REF!</definedName>
    <definedName name="BExSFKQRST2S9KXWWLCXYLKSF4G1" localSheetId="12" hidden="1">#REF!</definedName>
    <definedName name="BExSFKQRST2S9KXWWLCXYLKSF4G1" localSheetId="13" hidden="1">#REF!</definedName>
    <definedName name="BExSFKQRST2S9KXWWLCXYLKSF4G1" localSheetId="17" hidden="1">#REF!</definedName>
    <definedName name="BExSFKQRST2S9KXWWLCXYLKSF4G1" localSheetId="16" hidden="1">#REF!</definedName>
    <definedName name="BExSFKQRST2S9KXWWLCXYLKSF4G1" hidden="1">#REF!</definedName>
    <definedName name="BExSFOHO6VZ5Y463KL3XYTZBVE3P" localSheetId="19" hidden="1">#REF!</definedName>
    <definedName name="BExSFOHO6VZ5Y463KL3XYTZBVE3P" localSheetId="27" hidden="1">#REF!</definedName>
    <definedName name="BExSFOHO6VZ5Y463KL3XYTZBVE3P" localSheetId="18" hidden="1">#REF!</definedName>
    <definedName name="BExSFOHO6VZ5Y463KL3XYTZBVE3P" localSheetId="30" hidden="1">#REF!</definedName>
    <definedName name="BExSFOHO6VZ5Y463KL3XYTZBVE3P" localSheetId="4" hidden="1">#REF!</definedName>
    <definedName name="BExSFOHO6VZ5Y463KL3XYTZBVE3P" localSheetId="14" hidden="1">#REF!</definedName>
    <definedName name="BExSFOHO6VZ5Y463KL3XYTZBVE3P" localSheetId="6" hidden="1">#REF!</definedName>
    <definedName name="BExSFOHO6VZ5Y463KL3XYTZBVE3P" localSheetId="7" hidden="1">#REF!</definedName>
    <definedName name="BExSFOHO6VZ5Y463KL3XYTZBVE3P" localSheetId="8" hidden="1">#REF!</definedName>
    <definedName name="BExSFOHO6VZ5Y463KL3XYTZBVE3P" localSheetId="9" hidden="1">#REF!</definedName>
    <definedName name="BExSFOHO6VZ5Y463KL3XYTZBVE3P" localSheetId="10" hidden="1">#REF!</definedName>
    <definedName name="BExSFOHO6VZ5Y463KL3XYTZBVE3P" localSheetId="11" hidden="1">#REF!</definedName>
    <definedName name="BExSFOHO6VZ5Y463KL3XYTZBVE3P" localSheetId="12" hidden="1">#REF!</definedName>
    <definedName name="BExSFOHO6VZ5Y463KL3XYTZBVE3P" localSheetId="13" hidden="1">#REF!</definedName>
    <definedName name="BExSFOHO6VZ5Y463KL3XYTZBVE3P" localSheetId="17" hidden="1">#REF!</definedName>
    <definedName name="BExSFOHO6VZ5Y463KL3XYTZBVE3P" localSheetId="16" hidden="1">#REF!</definedName>
    <definedName name="BExSFOHO6VZ5Y463KL3XYTZBVE3P" hidden="1">#REF!</definedName>
    <definedName name="BExSFY2ZJOYUEYBX21QZ7AMN2WK1" localSheetId="19" hidden="1">#REF!</definedName>
    <definedName name="BExSFY2ZJOYUEYBX21QZ7AMN2WK1" localSheetId="27" hidden="1">#REF!</definedName>
    <definedName name="BExSFY2ZJOYUEYBX21QZ7AMN2WK1" localSheetId="18" hidden="1">#REF!</definedName>
    <definedName name="BExSFY2ZJOYUEYBX21QZ7AMN2WK1" localSheetId="30" hidden="1">#REF!</definedName>
    <definedName name="BExSFY2ZJOYUEYBX21QZ7AMN2WK1" localSheetId="4" hidden="1">#REF!</definedName>
    <definedName name="BExSFY2ZJOYUEYBX21QZ7AMN2WK1" localSheetId="14" hidden="1">#REF!</definedName>
    <definedName name="BExSFY2ZJOYUEYBX21QZ7AMN2WK1" localSheetId="6" hidden="1">#REF!</definedName>
    <definedName name="BExSFY2ZJOYUEYBX21QZ7AMN2WK1" localSheetId="7" hidden="1">#REF!</definedName>
    <definedName name="BExSFY2ZJOYUEYBX21QZ7AMN2WK1" localSheetId="8" hidden="1">#REF!</definedName>
    <definedName name="BExSFY2ZJOYUEYBX21QZ7AMN2WK1" localSheetId="9" hidden="1">#REF!</definedName>
    <definedName name="BExSFY2ZJOYUEYBX21QZ7AMN2WK1" localSheetId="10" hidden="1">#REF!</definedName>
    <definedName name="BExSFY2ZJOYUEYBX21QZ7AMN2WK1" localSheetId="11" hidden="1">#REF!</definedName>
    <definedName name="BExSFY2ZJOYUEYBX21QZ7AMN2WK1" localSheetId="12" hidden="1">#REF!</definedName>
    <definedName name="BExSFY2ZJOYUEYBX21QZ7AMN2WK1" localSheetId="13" hidden="1">#REF!</definedName>
    <definedName name="BExSFY2ZJOYUEYBX21QZ7AMN2WK1" localSheetId="17" hidden="1">#REF!</definedName>
    <definedName name="BExSFY2ZJOYUEYBX21QZ7AMN2WK1" localSheetId="16" hidden="1">#REF!</definedName>
    <definedName name="BExSFY2ZJOYUEYBX21QZ7AMN2WK1" hidden="1">#REF!</definedName>
    <definedName name="BExSFYDRRTAZVPXRWUF5PDQ97WFF" localSheetId="19" hidden="1">#REF!</definedName>
    <definedName name="BExSFYDRRTAZVPXRWUF5PDQ97WFF" localSheetId="27" hidden="1">#REF!</definedName>
    <definedName name="BExSFYDRRTAZVPXRWUF5PDQ97WFF" localSheetId="18" hidden="1">#REF!</definedName>
    <definedName name="BExSFYDRRTAZVPXRWUF5PDQ97WFF" localSheetId="30" hidden="1">#REF!</definedName>
    <definedName name="BExSFYDRRTAZVPXRWUF5PDQ97WFF" localSheetId="4" hidden="1">#REF!</definedName>
    <definedName name="BExSFYDRRTAZVPXRWUF5PDQ97WFF" localSheetId="14" hidden="1">#REF!</definedName>
    <definedName name="BExSFYDRRTAZVPXRWUF5PDQ97WFF" localSheetId="6" hidden="1">#REF!</definedName>
    <definedName name="BExSFYDRRTAZVPXRWUF5PDQ97WFF" localSheetId="7" hidden="1">#REF!</definedName>
    <definedName name="BExSFYDRRTAZVPXRWUF5PDQ97WFF" localSheetId="8" hidden="1">#REF!</definedName>
    <definedName name="BExSFYDRRTAZVPXRWUF5PDQ97WFF" localSheetId="9" hidden="1">#REF!</definedName>
    <definedName name="BExSFYDRRTAZVPXRWUF5PDQ97WFF" localSheetId="10" hidden="1">#REF!</definedName>
    <definedName name="BExSFYDRRTAZVPXRWUF5PDQ97WFF" localSheetId="11" hidden="1">#REF!</definedName>
    <definedName name="BExSFYDRRTAZVPXRWUF5PDQ97WFF" localSheetId="12" hidden="1">#REF!</definedName>
    <definedName name="BExSFYDRRTAZVPXRWUF5PDQ97WFF" localSheetId="13" hidden="1">#REF!</definedName>
    <definedName name="BExSFYDRRTAZVPXRWUF5PDQ97WFF" localSheetId="17" hidden="1">#REF!</definedName>
    <definedName name="BExSFYDRRTAZVPXRWUF5PDQ97WFF" localSheetId="16" hidden="1">#REF!</definedName>
    <definedName name="BExSFYDRRTAZVPXRWUF5PDQ97WFF" hidden="1">#REF!</definedName>
    <definedName name="BExSFZVPFTXA3F0IJ2NGH1GXX9R7" localSheetId="19" hidden="1">#REF!</definedName>
    <definedName name="BExSFZVPFTXA3F0IJ2NGH1GXX9R7" localSheetId="27" hidden="1">#REF!</definedName>
    <definedName name="BExSFZVPFTXA3F0IJ2NGH1GXX9R7" localSheetId="18" hidden="1">#REF!</definedName>
    <definedName name="BExSFZVPFTXA3F0IJ2NGH1GXX9R7" localSheetId="30" hidden="1">#REF!</definedName>
    <definedName name="BExSFZVPFTXA3F0IJ2NGH1GXX9R7" localSheetId="4" hidden="1">#REF!</definedName>
    <definedName name="BExSFZVPFTXA3F0IJ2NGH1GXX9R7" localSheetId="14" hidden="1">#REF!</definedName>
    <definedName name="BExSFZVPFTXA3F0IJ2NGH1GXX9R7" localSheetId="6" hidden="1">#REF!</definedName>
    <definedName name="BExSFZVPFTXA3F0IJ2NGH1GXX9R7" localSheetId="7" hidden="1">#REF!</definedName>
    <definedName name="BExSFZVPFTXA3F0IJ2NGH1GXX9R7" localSheetId="8" hidden="1">#REF!</definedName>
    <definedName name="BExSFZVPFTXA3F0IJ2NGH1GXX9R7" localSheetId="9" hidden="1">#REF!</definedName>
    <definedName name="BExSFZVPFTXA3F0IJ2NGH1GXX9R7" localSheetId="10" hidden="1">#REF!</definedName>
    <definedName name="BExSFZVPFTXA3F0IJ2NGH1GXX9R7" localSheetId="11" hidden="1">#REF!</definedName>
    <definedName name="BExSFZVPFTXA3F0IJ2NGH1GXX9R7" localSheetId="12" hidden="1">#REF!</definedName>
    <definedName name="BExSFZVPFTXA3F0IJ2NGH1GXX9R7" localSheetId="13" hidden="1">#REF!</definedName>
    <definedName name="BExSFZVPFTXA3F0IJ2NGH1GXX9R7" localSheetId="17" hidden="1">#REF!</definedName>
    <definedName name="BExSFZVPFTXA3F0IJ2NGH1GXX9R7" localSheetId="16" hidden="1">#REF!</definedName>
    <definedName name="BExSFZVPFTXA3F0IJ2NGH1GXX9R7" hidden="1">#REF!</definedName>
    <definedName name="BExSG2Q34XRC1K28H4XG6PQM3FTW" localSheetId="19" hidden="1">#REF!</definedName>
    <definedName name="BExSG2Q34XRC1K28H4XG6PQM3FTW" localSheetId="27" hidden="1">#REF!</definedName>
    <definedName name="BExSG2Q34XRC1K28H4XG6PQM3FTW" localSheetId="18" hidden="1">#REF!</definedName>
    <definedName name="BExSG2Q34XRC1K28H4XG6PQM3FTW" localSheetId="30" hidden="1">#REF!</definedName>
    <definedName name="BExSG2Q34XRC1K28H4XG6PQM3FTW" localSheetId="4" hidden="1">#REF!</definedName>
    <definedName name="BExSG2Q34XRC1K28H4XG6PQM3FTW" localSheetId="14" hidden="1">#REF!</definedName>
    <definedName name="BExSG2Q34XRC1K28H4XG6PQM3FTW" localSheetId="6" hidden="1">#REF!</definedName>
    <definedName name="BExSG2Q34XRC1K28H4XG6PQM3FTW" localSheetId="7" hidden="1">#REF!</definedName>
    <definedName name="BExSG2Q34XRC1K28H4XG6PQM3FTW" localSheetId="8" hidden="1">#REF!</definedName>
    <definedName name="BExSG2Q34XRC1K28H4XG6PQM3FTW" localSheetId="9" hidden="1">#REF!</definedName>
    <definedName name="BExSG2Q34XRC1K28H4XG6PQM3FTW" localSheetId="10" hidden="1">#REF!</definedName>
    <definedName name="BExSG2Q34XRC1K28H4XG6PQM3FTW" localSheetId="11" hidden="1">#REF!</definedName>
    <definedName name="BExSG2Q34XRC1K28H4XG6PQM3FTW" localSheetId="12" hidden="1">#REF!</definedName>
    <definedName name="BExSG2Q34XRC1K28H4XG6PQM3FTW" localSheetId="13" hidden="1">#REF!</definedName>
    <definedName name="BExSG2Q34XRC1K28H4XG6PQM3FTW" localSheetId="17" hidden="1">#REF!</definedName>
    <definedName name="BExSG2Q34XRC1K28H4XG6PQM3FTW" localSheetId="16" hidden="1">#REF!</definedName>
    <definedName name="BExSG2Q34XRC1K28H4XG6PQM3FTW" hidden="1">#REF!</definedName>
    <definedName name="BExSG90Q4ZUU2IPGDYOM169NJV9S" localSheetId="19" hidden="1">#REF!</definedName>
    <definedName name="BExSG90Q4ZUU2IPGDYOM169NJV9S" localSheetId="27" hidden="1">#REF!</definedName>
    <definedName name="BExSG90Q4ZUU2IPGDYOM169NJV9S" localSheetId="18" hidden="1">#REF!</definedName>
    <definedName name="BExSG90Q4ZUU2IPGDYOM169NJV9S" localSheetId="30" hidden="1">#REF!</definedName>
    <definedName name="BExSG90Q4ZUU2IPGDYOM169NJV9S" localSheetId="4" hidden="1">#REF!</definedName>
    <definedName name="BExSG90Q4ZUU2IPGDYOM169NJV9S" localSheetId="14" hidden="1">#REF!</definedName>
    <definedName name="BExSG90Q4ZUU2IPGDYOM169NJV9S" localSheetId="6" hidden="1">#REF!</definedName>
    <definedName name="BExSG90Q4ZUU2IPGDYOM169NJV9S" localSheetId="7" hidden="1">#REF!</definedName>
    <definedName name="BExSG90Q4ZUU2IPGDYOM169NJV9S" localSheetId="8" hidden="1">#REF!</definedName>
    <definedName name="BExSG90Q4ZUU2IPGDYOM169NJV9S" localSheetId="9" hidden="1">#REF!</definedName>
    <definedName name="BExSG90Q4ZUU2IPGDYOM169NJV9S" localSheetId="10" hidden="1">#REF!</definedName>
    <definedName name="BExSG90Q4ZUU2IPGDYOM169NJV9S" localSheetId="11" hidden="1">#REF!</definedName>
    <definedName name="BExSG90Q4ZUU2IPGDYOM169NJV9S" localSheetId="12" hidden="1">#REF!</definedName>
    <definedName name="BExSG90Q4ZUU2IPGDYOM169NJV9S" localSheetId="13" hidden="1">#REF!</definedName>
    <definedName name="BExSG90Q4ZUU2IPGDYOM169NJV9S" localSheetId="17" hidden="1">#REF!</definedName>
    <definedName name="BExSG90Q4ZUU2IPGDYOM169NJV9S" localSheetId="16" hidden="1">#REF!</definedName>
    <definedName name="BExSG90Q4ZUU2IPGDYOM169NJV9S" hidden="1">#REF!</definedName>
    <definedName name="BExSG9X3DU845PNXYJGGLBQY2UHG" localSheetId="19" hidden="1">#REF!</definedName>
    <definedName name="BExSG9X3DU845PNXYJGGLBQY2UHG" localSheetId="27" hidden="1">#REF!</definedName>
    <definedName name="BExSG9X3DU845PNXYJGGLBQY2UHG" localSheetId="18" hidden="1">#REF!</definedName>
    <definedName name="BExSG9X3DU845PNXYJGGLBQY2UHG" localSheetId="30" hidden="1">#REF!</definedName>
    <definedName name="BExSG9X3DU845PNXYJGGLBQY2UHG" localSheetId="4" hidden="1">#REF!</definedName>
    <definedName name="BExSG9X3DU845PNXYJGGLBQY2UHG" localSheetId="14" hidden="1">#REF!</definedName>
    <definedName name="BExSG9X3DU845PNXYJGGLBQY2UHG" localSheetId="6" hidden="1">#REF!</definedName>
    <definedName name="BExSG9X3DU845PNXYJGGLBQY2UHG" localSheetId="7" hidden="1">#REF!</definedName>
    <definedName name="BExSG9X3DU845PNXYJGGLBQY2UHG" localSheetId="8" hidden="1">#REF!</definedName>
    <definedName name="BExSG9X3DU845PNXYJGGLBQY2UHG" localSheetId="9" hidden="1">#REF!</definedName>
    <definedName name="BExSG9X3DU845PNXYJGGLBQY2UHG" localSheetId="10" hidden="1">#REF!</definedName>
    <definedName name="BExSG9X3DU845PNXYJGGLBQY2UHG" localSheetId="11" hidden="1">#REF!</definedName>
    <definedName name="BExSG9X3DU845PNXYJGGLBQY2UHG" localSheetId="12" hidden="1">#REF!</definedName>
    <definedName name="BExSG9X3DU845PNXYJGGLBQY2UHG" localSheetId="13" hidden="1">#REF!</definedName>
    <definedName name="BExSG9X3DU845PNXYJGGLBQY2UHG" localSheetId="17" hidden="1">#REF!</definedName>
    <definedName name="BExSG9X3DU845PNXYJGGLBQY2UHG" localSheetId="16" hidden="1">#REF!</definedName>
    <definedName name="BExSG9X3DU845PNXYJGGLBQY2UHG" hidden="1">#REF!</definedName>
    <definedName name="BExSGE45J27MDUUNXW7Z8Q33UAON" localSheetId="19" hidden="1">#REF!</definedName>
    <definedName name="BExSGE45J27MDUUNXW7Z8Q33UAON" localSheetId="27" hidden="1">#REF!</definedName>
    <definedName name="BExSGE45J27MDUUNXW7Z8Q33UAON" localSheetId="18" hidden="1">#REF!</definedName>
    <definedName name="BExSGE45J27MDUUNXW7Z8Q33UAON" localSheetId="30" hidden="1">#REF!</definedName>
    <definedName name="BExSGE45J27MDUUNXW7Z8Q33UAON" localSheetId="4" hidden="1">#REF!</definedName>
    <definedName name="BExSGE45J27MDUUNXW7Z8Q33UAON" localSheetId="14" hidden="1">#REF!</definedName>
    <definedName name="BExSGE45J27MDUUNXW7Z8Q33UAON" localSheetId="6" hidden="1">#REF!</definedName>
    <definedName name="BExSGE45J27MDUUNXW7Z8Q33UAON" localSheetId="7" hidden="1">#REF!</definedName>
    <definedName name="BExSGE45J27MDUUNXW7Z8Q33UAON" localSheetId="8" hidden="1">#REF!</definedName>
    <definedName name="BExSGE45J27MDUUNXW7Z8Q33UAON" localSheetId="9" hidden="1">#REF!</definedName>
    <definedName name="BExSGE45J27MDUUNXW7Z8Q33UAON" localSheetId="10" hidden="1">#REF!</definedName>
    <definedName name="BExSGE45J27MDUUNXW7Z8Q33UAON" localSheetId="11" hidden="1">#REF!</definedName>
    <definedName name="BExSGE45J27MDUUNXW7Z8Q33UAON" localSheetId="12" hidden="1">#REF!</definedName>
    <definedName name="BExSGE45J27MDUUNXW7Z8Q33UAON" localSheetId="13" hidden="1">#REF!</definedName>
    <definedName name="BExSGE45J27MDUUNXW7Z8Q33UAON" localSheetId="17" hidden="1">#REF!</definedName>
    <definedName name="BExSGE45J27MDUUNXW7Z8Q33UAON" localSheetId="16" hidden="1">#REF!</definedName>
    <definedName name="BExSGE45J27MDUUNXW7Z8Q33UAON" hidden="1">#REF!</definedName>
    <definedName name="BExSGE9LY91Q0URHB4YAMX0UAMYI" localSheetId="19" hidden="1">#REF!</definedName>
    <definedName name="BExSGE9LY91Q0URHB4YAMX0UAMYI" localSheetId="27" hidden="1">#REF!</definedName>
    <definedName name="BExSGE9LY91Q0URHB4YAMX0UAMYI" localSheetId="18" hidden="1">#REF!</definedName>
    <definedName name="BExSGE9LY91Q0URHB4YAMX0UAMYI" localSheetId="30" hidden="1">#REF!</definedName>
    <definedName name="BExSGE9LY91Q0URHB4YAMX0UAMYI" localSheetId="4" hidden="1">#REF!</definedName>
    <definedName name="BExSGE9LY91Q0URHB4YAMX0UAMYI" localSheetId="14" hidden="1">#REF!</definedName>
    <definedName name="BExSGE9LY91Q0URHB4YAMX0UAMYI" localSheetId="6" hidden="1">#REF!</definedName>
    <definedName name="BExSGE9LY91Q0URHB4YAMX0UAMYI" localSheetId="7" hidden="1">#REF!</definedName>
    <definedName name="BExSGE9LY91Q0URHB4YAMX0UAMYI" localSheetId="8" hidden="1">#REF!</definedName>
    <definedName name="BExSGE9LY91Q0URHB4YAMX0UAMYI" localSheetId="9" hidden="1">#REF!</definedName>
    <definedName name="BExSGE9LY91Q0URHB4YAMX0UAMYI" localSheetId="10" hidden="1">#REF!</definedName>
    <definedName name="BExSGE9LY91Q0URHB4YAMX0UAMYI" localSheetId="11" hidden="1">#REF!</definedName>
    <definedName name="BExSGE9LY91Q0URHB4YAMX0UAMYI" localSheetId="12" hidden="1">#REF!</definedName>
    <definedName name="BExSGE9LY91Q0URHB4YAMX0UAMYI" localSheetId="13" hidden="1">#REF!</definedName>
    <definedName name="BExSGE9LY91Q0URHB4YAMX0UAMYI" localSheetId="17" hidden="1">#REF!</definedName>
    <definedName name="BExSGE9LY91Q0URHB4YAMX0UAMYI" localSheetId="16" hidden="1">#REF!</definedName>
    <definedName name="BExSGE9LY91Q0URHB4YAMX0UAMYI" hidden="1">#REF!</definedName>
    <definedName name="BExSGLB2URTLBCKBB4Y885W925F2" localSheetId="19" hidden="1">#REF!</definedName>
    <definedName name="BExSGLB2URTLBCKBB4Y885W925F2" localSheetId="27" hidden="1">#REF!</definedName>
    <definedName name="BExSGLB2URTLBCKBB4Y885W925F2" localSheetId="18" hidden="1">#REF!</definedName>
    <definedName name="BExSGLB2URTLBCKBB4Y885W925F2" localSheetId="30" hidden="1">#REF!</definedName>
    <definedName name="BExSGLB2URTLBCKBB4Y885W925F2" localSheetId="4" hidden="1">#REF!</definedName>
    <definedName name="BExSGLB2URTLBCKBB4Y885W925F2" localSheetId="14" hidden="1">#REF!</definedName>
    <definedName name="BExSGLB2URTLBCKBB4Y885W925F2" localSheetId="6" hidden="1">#REF!</definedName>
    <definedName name="BExSGLB2URTLBCKBB4Y885W925F2" localSheetId="7" hidden="1">#REF!</definedName>
    <definedName name="BExSGLB2URTLBCKBB4Y885W925F2" localSheetId="8" hidden="1">#REF!</definedName>
    <definedName name="BExSGLB2URTLBCKBB4Y885W925F2" localSheetId="9" hidden="1">#REF!</definedName>
    <definedName name="BExSGLB2URTLBCKBB4Y885W925F2" localSheetId="10" hidden="1">#REF!</definedName>
    <definedName name="BExSGLB2URTLBCKBB4Y885W925F2" localSheetId="11" hidden="1">#REF!</definedName>
    <definedName name="BExSGLB2URTLBCKBB4Y885W925F2" localSheetId="12" hidden="1">#REF!</definedName>
    <definedName name="BExSGLB2URTLBCKBB4Y885W925F2" localSheetId="13" hidden="1">#REF!</definedName>
    <definedName name="BExSGLB2URTLBCKBB4Y885W925F2" localSheetId="17" hidden="1">#REF!</definedName>
    <definedName name="BExSGLB2URTLBCKBB4Y885W925F2" localSheetId="16" hidden="1">#REF!</definedName>
    <definedName name="BExSGLB2URTLBCKBB4Y885W925F2" hidden="1">#REF!</definedName>
    <definedName name="BExSGNEL2G0PC04ATVS20W5179EK" localSheetId="19" hidden="1">#REF!</definedName>
    <definedName name="BExSGNEL2G0PC04ATVS20W5179EK" localSheetId="27" hidden="1">#REF!</definedName>
    <definedName name="BExSGNEL2G0PC04ATVS20W5179EK" localSheetId="18" hidden="1">#REF!</definedName>
    <definedName name="BExSGNEL2G0PC04ATVS20W5179EK" localSheetId="30" hidden="1">#REF!</definedName>
    <definedName name="BExSGNEL2G0PC04ATVS20W5179EK" localSheetId="4" hidden="1">#REF!</definedName>
    <definedName name="BExSGNEL2G0PC04ATVS20W5179EK" localSheetId="14" hidden="1">#REF!</definedName>
    <definedName name="BExSGNEL2G0PC04ATVS20W5179EK" localSheetId="6" hidden="1">#REF!</definedName>
    <definedName name="BExSGNEL2G0PC04ATVS20W5179EK" localSheetId="7" hidden="1">#REF!</definedName>
    <definedName name="BExSGNEL2G0PC04ATVS20W5179EK" localSheetId="8" hidden="1">#REF!</definedName>
    <definedName name="BExSGNEL2G0PC04ATVS20W5179EK" localSheetId="9" hidden="1">#REF!</definedName>
    <definedName name="BExSGNEL2G0PC04ATVS20W5179EK" localSheetId="10" hidden="1">#REF!</definedName>
    <definedName name="BExSGNEL2G0PC04ATVS20W5179EK" localSheetId="11" hidden="1">#REF!</definedName>
    <definedName name="BExSGNEL2G0PC04ATVS20W5179EK" localSheetId="12" hidden="1">#REF!</definedName>
    <definedName name="BExSGNEL2G0PC04ATVS20W5179EK" localSheetId="13" hidden="1">#REF!</definedName>
    <definedName name="BExSGNEL2G0PC04ATVS20W5179EK" localSheetId="17" hidden="1">#REF!</definedName>
    <definedName name="BExSGNEL2G0PC04ATVS20W5179EK" localSheetId="16" hidden="1">#REF!</definedName>
    <definedName name="BExSGNEL2G0PC04ATVS20W5179EK" hidden="1">#REF!</definedName>
    <definedName name="BExSGOAYG73SFWOPAQV80P710GID" localSheetId="19" hidden="1">#REF!</definedName>
    <definedName name="BExSGOAYG73SFWOPAQV80P710GID" localSheetId="27" hidden="1">#REF!</definedName>
    <definedName name="BExSGOAYG73SFWOPAQV80P710GID" localSheetId="18" hidden="1">#REF!</definedName>
    <definedName name="BExSGOAYG73SFWOPAQV80P710GID" localSheetId="30" hidden="1">#REF!</definedName>
    <definedName name="BExSGOAYG73SFWOPAQV80P710GID" localSheetId="4" hidden="1">#REF!</definedName>
    <definedName name="BExSGOAYG73SFWOPAQV80P710GID" localSheetId="14" hidden="1">#REF!</definedName>
    <definedName name="BExSGOAYG73SFWOPAQV80P710GID" localSheetId="6" hidden="1">#REF!</definedName>
    <definedName name="BExSGOAYG73SFWOPAQV80P710GID" localSheetId="7" hidden="1">#REF!</definedName>
    <definedName name="BExSGOAYG73SFWOPAQV80P710GID" localSheetId="8" hidden="1">#REF!</definedName>
    <definedName name="BExSGOAYG73SFWOPAQV80P710GID" localSheetId="9" hidden="1">#REF!</definedName>
    <definedName name="BExSGOAYG73SFWOPAQV80P710GID" localSheetId="10" hidden="1">#REF!</definedName>
    <definedName name="BExSGOAYG73SFWOPAQV80P710GID" localSheetId="11" hidden="1">#REF!</definedName>
    <definedName name="BExSGOAYG73SFWOPAQV80P710GID" localSheetId="12" hidden="1">#REF!</definedName>
    <definedName name="BExSGOAYG73SFWOPAQV80P710GID" localSheetId="13" hidden="1">#REF!</definedName>
    <definedName name="BExSGOAYG73SFWOPAQV80P710GID" localSheetId="17" hidden="1">#REF!</definedName>
    <definedName name="BExSGOAYG73SFWOPAQV80P710GID" localSheetId="16" hidden="1">#REF!</definedName>
    <definedName name="BExSGOAYG73SFWOPAQV80P710GID" hidden="1">#REF!</definedName>
    <definedName name="BExSGOWJHRW7FWKLO2EHUOOGHNAF" localSheetId="19" hidden="1">#REF!</definedName>
    <definedName name="BExSGOWJHRW7FWKLO2EHUOOGHNAF" localSheetId="27" hidden="1">#REF!</definedName>
    <definedName name="BExSGOWJHRW7FWKLO2EHUOOGHNAF" localSheetId="18" hidden="1">#REF!</definedName>
    <definedName name="BExSGOWJHRW7FWKLO2EHUOOGHNAF" localSheetId="30" hidden="1">#REF!</definedName>
    <definedName name="BExSGOWJHRW7FWKLO2EHUOOGHNAF" localSheetId="4" hidden="1">#REF!</definedName>
    <definedName name="BExSGOWJHRW7FWKLO2EHUOOGHNAF" localSheetId="14" hidden="1">#REF!</definedName>
    <definedName name="BExSGOWJHRW7FWKLO2EHUOOGHNAF" localSheetId="6" hidden="1">#REF!</definedName>
    <definedName name="BExSGOWJHRW7FWKLO2EHUOOGHNAF" localSheetId="7" hidden="1">#REF!</definedName>
    <definedName name="BExSGOWJHRW7FWKLO2EHUOOGHNAF" localSheetId="8" hidden="1">#REF!</definedName>
    <definedName name="BExSGOWJHRW7FWKLO2EHUOOGHNAF" localSheetId="9" hidden="1">#REF!</definedName>
    <definedName name="BExSGOWJHRW7FWKLO2EHUOOGHNAF" localSheetId="10" hidden="1">#REF!</definedName>
    <definedName name="BExSGOWJHRW7FWKLO2EHUOOGHNAF" localSheetId="11" hidden="1">#REF!</definedName>
    <definedName name="BExSGOWJHRW7FWKLO2EHUOOGHNAF" localSheetId="12" hidden="1">#REF!</definedName>
    <definedName name="BExSGOWJHRW7FWKLO2EHUOOGHNAF" localSheetId="13" hidden="1">#REF!</definedName>
    <definedName name="BExSGOWJHRW7FWKLO2EHUOOGHNAF" localSheetId="17" hidden="1">#REF!</definedName>
    <definedName name="BExSGOWJHRW7FWKLO2EHUOOGHNAF" localSheetId="16" hidden="1">#REF!</definedName>
    <definedName name="BExSGOWJHRW7FWKLO2EHUOOGHNAF" hidden="1">#REF!</definedName>
    <definedName name="BExSGOWJTAP41ZV5Q23H7MI9C76W" localSheetId="19" hidden="1">#REF!</definedName>
    <definedName name="BExSGOWJTAP41ZV5Q23H7MI9C76W" localSheetId="27" hidden="1">#REF!</definedName>
    <definedName name="BExSGOWJTAP41ZV5Q23H7MI9C76W" localSheetId="18" hidden="1">#REF!</definedName>
    <definedName name="BExSGOWJTAP41ZV5Q23H7MI9C76W" localSheetId="30" hidden="1">#REF!</definedName>
    <definedName name="BExSGOWJTAP41ZV5Q23H7MI9C76W" localSheetId="4" hidden="1">#REF!</definedName>
    <definedName name="BExSGOWJTAP41ZV5Q23H7MI9C76W" localSheetId="14" hidden="1">#REF!</definedName>
    <definedName name="BExSGOWJTAP41ZV5Q23H7MI9C76W" localSheetId="6" hidden="1">#REF!</definedName>
    <definedName name="BExSGOWJTAP41ZV5Q23H7MI9C76W" localSheetId="7" hidden="1">#REF!</definedName>
    <definedName name="BExSGOWJTAP41ZV5Q23H7MI9C76W" localSheetId="8" hidden="1">#REF!</definedName>
    <definedName name="BExSGOWJTAP41ZV5Q23H7MI9C76W" localSheetId="9" hidden="1">#REF!</definedName>
    <definedName name="BExSGOWJTAP41ZV5Q23H7MI9C76W" localSheetId="10" hidden="1">#REF!</definedName>
    <definedName name="BExSGOWJTAP41ZV5Q23H7MI9C76W" localSheetId="11" hidden="1">#REF!</definedName>
    <definedName name="BExSGOWJTAP41ZV5Q23H7MI9C76W" localSheetId="12" hidden="1">#REF!</definedName>
    <definedName name="BExSGOWJTAP41ZV5Q23H7MI9C76W" localSheetId="13" hidden="1">#REF!</definedName>
    <definedName name="BExSGOWJTAP41ZV5Q23H7MI9C76W" localSheetId="17" hidden="1">#REF!</definedName>
    <definedName name="BExSGOWJTAP41ZV5Q23H7MI9C76W" localSheetId="16" hidden="1">#REF!</definedName>
    <definedName name="BExSGOWJTAP41ZV5Q23H7MI9C76W" hidden="1">#REF!</definedName>
    <definedName name="BExSGR5JQVX2HQ0PKCGZNSSUM1RV" localSheetId="19" hidden="1">#REF!</definedName>
    <definedName name="BExSGR5JQVX2HQ0PKCGZNSSUM1RV" localSheetId="27" hidden="1">#REF!</definedName>
    <definedName name="BExSGR5JQVX2HQ0PKCGZNSSUM1RV" localSheetId="18" hidden="1">#REF!</definedName>
    <definedName name="BExSGR5JQVX2HQ0PKCGZNSSUM1RV" localSheetId="30" hidden="1">#REF!</definedName>
    <definedName name="BExSGR5JQVX2HQ0PKCGZNSSUM1RV" localSheetId="4" hidden="1">#REF!</definedName>
    <definedName name="BExSGR5JQVX2HQ0PKCGZNSSUM1RV" localSheetId="14" hidden="1">#REF!</definedName>
    <definedName name="BExSGR5JQVX2HQ0PKCGZNSSUM1RV" localSheetId="6" hidden="1">#REF!</definedName>
    <definedName name="BExSGR5JQVX2HQ0PKCGZNSSUM1RV" localSheetId="7" hidden="1">#REF!</definedName>
    <definedName name="BExSGR5JQVX2HQ0PKCGZNSSUM1RV" localSheetId="8" hidden="1">#REF!</definedName>
    <definedName name="BExSGR5JQVX2HQ0PKCGZNSSUM1RV" localSheetId="9" hidden="1">#REF!</definedName>
    <definedName name="BExSGR5JQVX2HQ0PKCGZNSSUM1RV" localSheetId="10" hidden="1">#REF!</definedName>
    <definedName name="BExSGR5JQVX2HQ0PKCGZNSSUM1RV" localSheetId="11" hidden="1">#REF!</definedName>
    <definedName name="BExSGR5JQVX2HQ0PKCGZNSSUM1RV" localSheetId="12" hidden="1">#REF!</definedName>
    <definedName name="BExSGR5JQVX2HQ0PKCGZNSSUM1RV" localSheetId="13" hidden="1">#REF!</definedName>
    <definedName name="BExSGR5JQVX2HQ0PKCGZNSSUM1RV" localSheetId="17" hidden="1">#REF!</definedName>
    <definedName name="BExSGR5JQVX2HQ0PKCGZNSSUM1RV" localSheetId="16" hidden="1">#REF!</definedName>
    <definedName name="BExSGR5JQVX2HQ0PKCGZNSSUM1RV" hidden="1">#REF!</definedName>
    <definedName name="BExSGT3MKX7YVLVP6YLL6KVO8UGV" localSheetId="19" hidden="1">#REF!</definedName>
    <definedName name="BExSGT3MKX7YVLVP6YLL6KVO8UGV" localSheetId="27" hidden="1">#REF!</definedName>
    <definedName name="BExSGT3MKX7YVLVP6YLL6KVO8UGV" localSheetId="18" hidden="1">#REF!</definedName>
    <definedName name="BExSGT3MKX7YVLVP6YLL6KVO8UGV" localSheetId="30" hidden="1">#REF!</definedName>
    <definedName name="BExSGT3MKX7YVLVP6YLL6KVO8UGV" localSheetId="4" hidden="1">#REF!</definedName>
    <definedName name="BExSGT3MKX7YVLVP6YLL6KVO8UGV" localSheetId="14" hidden="1">#REF!</definedName>
    <definedName name="BExSGT3MKX7YVLVP6YLL6KVO8UGV" localSheetId="6" hidden="1">#REF!</definedName>
    <definedName name="BExSGT3MKX7YVLVP6YLL6KVO8UGV" localSheetId="7" hidden="1">#REF!</definedName>
    <definedName name="BExSGT3MKX7YVLVP6YLL6KVO8UGV" localSheetId="8" hidden="1">#REF!</definedName>
    <definedName name="BExSGT3MKX7YVLVP6YLL6KVO8UGV" localSheetId="9" hidden="1">#REF!</definedName>
    <definedName name="BExSGT3MKX7YVLVP6YLL6KVO8UGV" localSheetId="10" hidden="1">#REF!</definedName>
    <definedName name="BExSGT3MKX7YVLVP6YLL6KVO8UGV" localSheetId="11" hidden="1">#REF!</definedName>
    <definedName name="BExSGT3MKX7YVLVP6YLL6KVO8UGV" localSheetId="12" hidden="1">#REF!</definedName>
    <definedName name="BExSGT3MKX7YVLVP6YLL6KVO8UGV" localSheetId="13" hidden="1">#REF!</definedName>
    <definedName name="BExSGT3MKX7YVLVP6YLL6KVO8UGV" localSheetId="17" hidden="1">#REF!</definedName>
    <definedName name="BExSGT3MKX7YVLVP6YLL6KVO8UGV" localSheetId="16" hidden="1">#REF!</definedName>
    <definedName name="BExSGT3MKX7YVLVP6YLL6KVO8UGV" hidden="1">#REF!</definedName>
    <definedName name="BExSGVHX69GJZHD99DKE4RZ042B1" localSheetId="19" hidden="1">#REF!</definedName>
    <definedName name="BExSGVHX69GJZHD99DKE4RZ042B1" localSheetId="27" hidden="1">#REF!</definedName>
    <definedName name="BExSGVHX69GJZHD99DKE4RZ042B1" localSheetId="18" hidden="1">#REF!</definedName>
    <definedName name="BExSGVHX69GJZHD99DKE4RZ042B1" localSheetId="30" hidden="1">#REF!</definedName>
    <definedName name="BExSGVHX69GJZHD99DKE4RZ042B1" localSheetId="4" hidden="1">#REF!</definedName>
    <definedName name="BExSGVHX69GJZHD99DKE4RZ042B1" localSheetId="14" hidden="1">#REF!</definedName>
    <definedName name="BExSGVHX69GJZHD99DKE4RZ042B1" localSheetId="6" hidden="1">#REF!</definedName>
    <definedName name="BExSGVHX69GJZHD99DKE4RZ042B1" localSheetId="7" hidden="1">#REF!</definedName>
    <definedName name="BExSGVHX69GJZHD99DKE4RZ042B1" localSheetId="8" hidden="1">#REF!</definedName>
    <definedName name="BExSGVHX69GJZHD99DKE4RZ042B1" localSheetId="9" hidden="1">#REF!</definedName>
    <definedName name="BExSGVHX69GJZHD99DKE4RZ042B1" localSheetId="10" hidden="1">#REF!</definedName>
    <definedName name="BExSGVHX69GJZHD99DKE4RZ042B1" localSheetId="11" hidden="1">#REF!</definedName>
    <definedName name="BExSGVHX69GJZHD99DKE4RZ042B1" localSheetId="12" hidden="1">#REF!</definedName>
    <definedName name="BExSGVHX69GJZHD99DKE4RZ042B1" localSheetId="13" hidden="1">#REF!</definedName>
    <definedName name="BExSGVHX69GJZHD99DKE4RZ042B1" localSheetId="17" hidden="1">#REF!</definedName>
    <definedName name="BExSGVHX69GJZHD99DKE4RZ042B1" localSheetId="16" hidden="1">#REF!</definedName>
    <definedName name="BExSGVHX69GJZHD99DKE4RZ042B1" hidden="1">#REF!</definedName>
    <definedName name="BExSGZJO4J4ZO04E2N2ECVYS9DEZ" localSheetId="19" hidden="1">#REF!</definedName>
    <definedName name="BExSGZJO4J4ZO04E2N2ECVYS9DEZ" localSheetId="27" hidden="1">#REF!</definedName>
    <definedName name="BExSGZJO4J4ZO04E2N2ECVYS9DEZ" localSheetId="18" hidden="1">#REF!</definedName>
    <definedName name="BExSGZJO4J4ZO04E2N2ECVYS9DEZ" localSheetId="30" hidden="1">#REF!</definedName>
    <definedName name="BExSGZJO4J4ZO04E2N2ECVYS9DEZ" localSheetId="4" hidden="1">#REF!</definedName>
    <definedName name="BExSGZJO4J4ZO04E2N2ECVYS9DEZ" localSheetId="14" hidden="1">#REF!</definedName>
    <definedName name="BExSGZJO4J4ZO04E2N2ECVYS9DEZ" localSheetId="6" hidden="1">#REF!</definedName>
    <definedName name="BExSGZJO4J4ZO04E2N2ECVYS9DEZ" localSheetId="7" hidden="1">#REF!</definedName>
    <definedName name="BExSGZJO4J4ZO04E2N2ECVYS9DEZ" localSheetId="8" hidden="1">#REF!</definedName>
    <definedName name="BExSGZJO4J4ZO04E2N2ECVYS9DEZ" localSheetId="9" hidden="1">#REF!</definedName>
    <definedName name="BExSGZJO4J4ZO04E2N2ECVYS9DEZ" localSheetId="10" hidden="1">#REF!</definedName>
    <definedName name="BExSGZJO4J4ZO04E2N2ECVYS9DEZ" localSheetId="11" hidden="1">#REF!</definedName>
    <definedName name="BExSGZJO4J4ZO04E2N2ECVYS9DEZ" localSheetId="12" hidden="1">#REF!</definedName>
    <definedName name="BExSGZJO4J4ZO04E2N2ECVYS9DEZ" localSheetId="13" hidden="1">#REF!</definedName>
    <definedName name="BExSGZJO4J4ZO04E2N2ECVYS9DEZ" localSheetId="17" hidden="1">#REF!</definedName>
    <definedName name="BExSGZJO4J4ZO04E2N2ECVYS9DEZ" localSheetId="16" hidden="1">#REF!</definedName>
    <definedName name="BExSGZJO4J4ZO04E2N2ECVYS9DEZ" hidden="1">#REF!</definedName>
    <definedName name="BExSHAHFHS7MMNJR8JPVABRGBVIT" localSheetId="19" hidden="1">#REF!</definedName>
    <definedName name="BExSHAHFHS7MMNJR8JPVABRGBVIT" localSheetId="27" hidden="1">#REF!</definedName>
    <definedName name="BExSHAHFHS7MMNJR8JPVABRGBVIT" localSheetId="18" hidden="1">#REF!</definedName>
    <definedName name="BExSHAHFHS7MMNJR8JPVABRGBVIT" localSheetId="30" hidden="1">#REF!</definedName>
    <definedName name="BExSHAHFHS7MMNJR8JPVABRGBVIT" localSheetId="4" hidden="1">#REF!</definedName>
    <definedName name="BExSHAHFHS7MMNJR8JPVABRGBVIT" localSheetId="14" hidden="1">#REF!</definedName>
    <definedName name="BExSHAHFHS7MMNJR8JPVABRGBVIT" localSheetId="6" hidden="1">#REF!</definedName>
    <definedName name="BExSHAHFHS7MMNJR8JPVABRGBVIT" localSheetId="7" hidden="1">#REF!</definedName>
    <definedName name="BExSHAHFHS7MMNJR8JPVABRGBVIT" localSheetId="8" hidden="1">#REF!</definedName>
    <definedName name="BExSHAHFHS7MMNJR8JPVABRGBVIT" localSheetId="9" hidden="1">#REF!</definedName>
    <definedName name="BExSHAHFHS7MMNJR8JPVABRGBVIT" localSheetId="10" hidden="1">#REF!</definedName>
    <definedName name="BExSHAHFHS7MMNJR8JPVABRGBVIT" localSheetId="11" hidden="1">#REF!</definedName>
    <definedName name="BExSHAHFHS7MMNJR8JPVABRGBVIT" localSheetId="12" hidden="1">#REF!</definedName>
    <definedName name="BExSHAHFHS7MMNJR8JPVABRGBVIT" localSheetId="13" hidden="1">#REF!</definedName>
    <definedName name="BExSHAHFHS7MMNJR8JPVABRGBVIT" localSheetId="17" hidden="1">#REF!</definedName>
    <definedName name="BExSHAHFHS7MMNJR8JPVABRGBVIT" localSheetId="16" hidden="1">#REF!</definedName>
    <definedName name="BExSHAHFHS7MMNJR8JPVABRGBVIT" hidden="1">#REF!</definedName>
    <definedName name="BExSHGH88QZWW4RNAX4YKAZ5JEBL" localSheetId="19" hidden="1">#REF!</definedName>
    <definedName name="BExSHGH88QZWW4RNAX4YKAZ5JEBL" localSheetId="27" hidden="1">#REF!</definedName>
    <definedName name="BExSHGH88QZWW4RNAX4YKAZ5JEBL" localSheetId="18" hidden="1">#REF!</definedName>
    <definedName name="BExSHGH88QZWW4RNAX4YKAZ5JEBL" localSheetId="30" hidden="1">#REF!</definedName>
    <definedName name="BExSHGH88QZWW4RNAX4YKAZ5JEBL" localSheetId="4" hidden="1">#REF!</definedName>
    <definedName name="BExSHGH88QZWW4RNAX4YKAZ5JEBL" localSheetId="14" hidden="1">#REF!</definedName>
    <definedName name="BExSHGH88QZWW4RNAX4YKAZ5JEBL" localSheetId="6" hidden="1">#REF!</definedName>
    <definedName name="BExSHGH88QZWW4RNAX4YKAZ5JEBL" localSheetId="7" hidden="1">#REF!</definedName>
    <definedName name="BExSHGH88QZWW4RNAX4YKAZ5JEBL" localSheetId="8" hidden="1">#REF!</definedName>
    <definedName name="BExSHGH88QZWW4RNAX4YKAZ5JEBL" localSheetId="9" hidden="1">#REF!</definedName>
    <definedName name="BExSHGH88QZWW4RNAX4YKAZ5JEBL" localSheetId="10" hidden="1">#REF!</definedName>
    <definedName name="BExSHGH88QZWW4RNAX4YKAZ5JEBL" localSheetId="11" hidden="1">#REF!</definedName>
    <definedName name="BExSHGH88QZWW4RNAX4YKAZ5JEBL" localSheetId="12" hidden="1">#REF!</definedName>
    <definedName name="BExSHGH88QZWW4RNAX4YKAZ5JEBL" localSheetId="13" hidden="1">#REF!</definedName>
    <definedName name="BExSHGH88QZWW4RNAX4YKAZ5JEBL" localSheetId="17" hidden="1">#REF!</definedName>
    <definedName name="BExSHGH88QZWW4RNAX4YKAZ5JEBL" localSheetId="16" hidden="1">#REF!</definedName>
    <definedName name="BExSHGH88QZWW4RNAX4YKAZ5JEBL" hidden="1">#REF!</definedName>
    <definedName name="BExSHOKK1OO3CX9Z28C58E5J1D9W" localSheetId="19" hidden="1">#REF!</definedName>
    <definedName name="BExSHOKK1OO3CX9Z28C58E5J1D9W" localSheetId="27" hidden="1">#REF!</definedName>
    <definedName name="BExSHOKK1OO3CX9Z28C58E5J1D9W" localSheetId="18" hidden="1">#REF!</definedName>
    <definedName name="BExSHOKK1OO3CX9Z28C58E5J1D9W" localSheetId="30" hidden="1">#REF!</definedName>
    <definedName name="BExSHOKK1OO3CX9Z28C58E5J1D9W" localSheetId="4" hidden="1">#REF!</definedName>
    <definedName name="BExSHOKK1OO3CX9Z28C58E5J1D9W" localSheetId="14" hidden="1">#REF!</definedName>
    <definedName name="BExSHOKK1OO3CX9Z28C58E5J1D9W" localSheetId="6" hidden="1">#REF!</definedName>
    <definedName name="BExSHOKK1OO3CX9Z28C58E5J1D9W" localSheetId="7" hidden="1">#REF!</definedName>
    <definedName name="BExSHOKK1OO3CX9Z28C58E5J1D9W" localSheetId="8" hidden="1">#REF!</definedName>
    <definedName name="BExSHOKK1OO3CX9Z28C58E5J1D9W" localSheetId="9" hidden="1">#REF!</definedName>
    <definedName name="BExSHOKK1OO3CX9Z28C58E5J1D9W" localSheetId="10" hidden="1">#REF!</definedName>
    <definedName name="BExSHOKK1OO3CX9Z28C58E5J1D9W" localSheetId="11" hidden="1">#REF!</definedName>
    <definedName name="BExSHOKK1OO3CX9Z28C58E5J1D9W" localSheetId="12" hidden="1">#REF!</definedName>
    <definedName name="BExSHOKK1OO3CX9Z28C58E5J1D9W" localSheetId="13" hidden="1">#REF!</definedName>
    <definedName name="BExSHOKK1OO3CX9Z28C58E5J1D9W" localSheetId="17" hidden="1">#REF!</definedName>
    <definedName name="BExSHOKK1OO3CX9Z28C58E5J1D9W" localSheetId="16" hidden="1">#REF!</definedName>
    <definedName name="BExSHOKK1OO3CX9Z28C58E5J1D9W" hidden="1">#REF!</definedName>
    <definedName name="BExSHQD8KYLTQGDXIRKCHQQ7MKIH" localSheetId="19" hidden="1">#REF!</definedName>
    <definedName name="BExSHQD8KYLTQGDXIRKCHQQ7MKIH" localSheetId="27" hidden="1">#REF!</definedName>
    <definedName name="BExSHQD8KYLTQGDXIRKCHQQ7MKIH" localSheetId="18" hidden="1">#REF!</definedName>
    <definedName name="BExSHQD8KYLTQGDXIRKCHQQ7MKIH" localSheetId="30" hidden="1">#REF!</definedName>
    <definedName name="BExSHQD8KYLTQGDXIRKCHQQ7MKIH" localSheetId="4" hidden="1">#REF!</definedName>
    <definedName name="BExSHQD8KYLTQGDXIRKCHQQ7MKIH" localSheetId="14" hidden="1">#REF!</definedName>
    <definedName name="BExSHQD8KYLTQGDXIRKCHQQ7MKIH" localSheetId="6" hidden="1">#REF!</definedName>
    <definedName name="BExSHQD8KYLTQGDXIRKCHQQ7MKIH" localSheetId="7" hidden="1">#REF!</definedName>
    <definedName name="BExSHQD8KYLTQGDXIRKCHQQ7MKIH" localSheetId="8" hidden="1">#REF!</definedName>
    <definedName name="BExSHQD8KYLTQGDXIRKCHQQ7MKIH" localSheetId="9" hidden="1">#REF!</definedName>
    <definedName name="BExSHQD8KYLTQGDXIRKCHQQ7MKIH" localSheetId="10" hidden="1">#REF!</definedName>
    <definedName name="BExSHQD8KYLTQGDXIRKCHQQ7MKIH" localSheetId="11" hidden="1">#REF!</definedName>
    <definedName name="BExSHQD8KYLTQGDXIRKCHQQ7MKIH" localSheetId="12" hidden="1">#REF!</definedName>
    <definedName name="BExSHQD8KYLTQGDXIRKCHQQ7MKIH" localSheetId="13" hidden="1">#REF!</definedName>
    <definedName name="BExSHQD8KYLTQGDXIRKCHQQ7MKIH" localSheetId="17" hidden="1">#REF!</definedName>
    <definedName name="BExSHQD8KYLTQGDXIRKCHQQ7MKIH" localSheetId="16" hidden="1">#REF!</definedName>
    <definedName name="BExSHQD8KYLTQGDXIRKCHQQ7MKIH" hidden="1">#REF!</definedName>
    <definedName name="BExSHVGPIAHXI97UBLI9G4I4M29F" localSheetId="19" hidden="1">#REF!</definedName>
    <definedName name="BExSHVGPIAHXI97UBLI9G4I4M29F" localSheetId="27" hidden="1">#REF!</definedName>
    <definedName name="BExSHVGPIAHXI97UBLI9G4I4M29F" localSheetId="18" hidden="1">#REF!</definedName>
    <definedName name="BExSHVGPIAHXI97UBLI9G4I4M29F" localSheetId="30" hidden="1">#REF!</definedName>
    <definedName name="BExSHVGPIAHXI97UBLI9G4I4M29F" localSheetId="4" hidden="1">#REF!</definedName>
    <definedName name="BExSHVGPIAHXI97UBLI9G4I4M29F" localSheetId="14" hidden="1">#REF!</definedName>
    <definedName name="BExSHVGPIAHXI97UBLI9G4I4M29F" localSheetId="6" hidden="1">#REF!</definedName>
    <definedName name="BExSHVGPIAHXI97UBLI9G4I4M29F" localSheetId="7" hidden="1">#REF!</definedName>
    <definedName name="BExSHVGPIAHXI97UBLI9G4I4M29F" localSheetId="8" hidden="1">#REF!</definedName>
    <definedName name="BExSHVGPIAHXI97UBLI9G4I4M29F" localSheetId="9" hidden="1">#REF!</definedName>
    <definedName name="BExSHVGPIAHXI97UBLI9G4I4M29F" localSheetId="10" hidden="1">#REF!</definedName>
    <definedName name="BExSHVGPIAHXI97UBLI9G4I4M29F" localSheetId="11" hidden="1">#REF!</definedName>
    <definedName name="BExSHVGPIAHXI97UBLI9G4I4M29F" localSheetId="12" hidden="1">#REF!</definedName>
    <definedName name="BExSHVGPIAHXI97UBLI9G4I4M29F" localSheetId="13" hidden="1">#REF!</definedName>
    <definedName name="BExSHVGPIAHXI97UBLI9G4I4M29F" localSheetId="17" hidden="1">#REF!</definedName>
    <definedName name="BExSHVGPIAHXI97UBLI9G4I4M29F" localSheetId="16" hidden="1">#REF!</definedName>
    <definedName name="BExSHVGPIAHXI97UBLI9G4I4M29F" hidden="1">#REF!</definedName>
    <definedName name="BExSI0K2YL3HTCQAD8A7TR4QCUR6" localSheetId="19" hidden="1">#REF!</definedName>
    <definedName name="BExSI0K2YL3HTCQAD8A7TR4QCUR6" localSheetId="27" hidden="1">#REF!</definedName>
    <definedName name="BExSI0K2YL3HTCQAD8A7TR4QCUR6" localSheetId="18" hidden="1">#REF!</definedName>
    <definedName name="BExSI0K2YL3HTCQAD8A7TR4QCUR6" localSheetId="30" hidden="1">#REF!</definedName>
    <definedName name="BExSI0K2YL3HTCQAD8A7TR4QCUR6" localSheetId="4" hidden="1">#REF!</definedName>
    <definedName name="BExSI0K2YL3HTCQAD8A7TR4QCUR6" localSheetId="14" hidden="1">#REF!</definedName>
    <definedName name="BExSI0K2YL3HTCQAD8A7TR4QCUR6" localSheetId="6" hidden="1">#REF!</definedName>
    <definedName name="BExSI0K2YL3HTCQAD8A7TR4QCUR6" localSheetId="7" hidden="1">#REF!</definedName>
    <definedName name="BExSI0K2YL3HTCQAD8A7TR4QCUR6" localSheetId="8" hidden="1">#REF!</definedName>
    <definedName name="BExSI0K2YL3HTCQAD8A7TR4QCUR6" localSheetId="9" hidden="1">#REF!</definedName>
    <definedName name="BExSI0K2YL3HTCQAD8A7TR4QCUR6" localSheetId="10" hidden="1">#REF!</definedName>
    <definedName name="BExSI0K2YL3HTCQAD8A7TR4QCUR6" localSheetId="11" hidden="1">#REF!</definedName>
    <definedName name="BExSI0K2YL3HTCQAD8A7TR4QCUR6" localSheetId="12" hidden="1">#REF!</definedName>
    <definedName name="BExSI0K2YL3HTCQAD8A7TR4QCUR6" localSheetId="13" hidden="1">#REF!</definedName>
    <definedName name="BExSI0K2YL3HTCQAD8A7TR4QCUR6" localSheetId="17" hidden="1">#REF!</definedName>
    <definedName name="BExSI0K2YL3HTCQAD8A7TR4QCUR6" localSheetId="16" hidden="1">#REF!</definedName>
    <definedName name="BExSI0K2YL3HTCQAD8A7TR4QCUR6" hidden="1">#REF!</definedName>
    <definedName name="BExSIFUDNRWXWIWNGCCFOOD8WIAZ" localSheetId="19" hidden="1">#REF!</definedName>
    <definedName name="BExSIFUDNRWXWIWNGCCFOOD8WIAZ" localSheetId="27" hidden="1">#REF!</definedName>
    <definedName name="BExSIFUDNRWXWIWNGCCFOOD8WIAZ" localSheetId="18" hidden="1">#REF!</definedName>
    <definedName name="BExSIFUDNRWXWIWNGCCFOOD8WIAZ" localSheetId="30" hidden="1">#REF!</definedName>
    <definedName name="BExSIFUDNRWXWIWNGCCFOOD8WIAZ" localSheetId="4" hidden="1">#REF!</definedName>
    <definedName name="BExSIFUDNRWXWIWNGCCFOOD8WIAZ" localSheetId="14" hidden="1">#REF!</definedName>
    <definedName name="BExSIFUDNRWXWIWNGCCFOOD8WIAZ" localSheetId="6" hidden="1">#REF!</definedName>
    <definedName name="BExSIFUDNRWXWIWNGCCFOOD8WIAZ" localSheetId="7" hidden="1">#REF!</definedName>
    <definedName name="BExSIFUDNRWXWIWNGCCFOOD8WIAZ" localSheetId="8" hidden="1">#REF!</definedName>
    <definedName name="BExSIFUDNRWXWIWNGCCFOOD8WIAZ" localSheetId="9" hidden="1">#REF!</definedName>
    <definedName name="BExSIFUDNRWXWIWNGCCFOOD8WIAZ" localSheetId="10" hidden="1">#REF!</definedName>
    <definedName name="BExSIFUDNRWXWIWNGCCFOOD8WIAZ" localSheetId="11" hidden="1">#REF!</definedName>
    <definedName name="BExSIFUDNRWXWIWNGCCFOOD8WIAZ" localSheetId="12" hidden="1">#REF!</definedName>
    <definedName name="BExSIFUDNRWXWIWNGCCFOOD8WIAZ" localSheetId="13" hidden="1">#REF!</definedName>
    <definedName name="BExSIFUDNRWXWIWNGCCFOOD8WIAZ" localSheetId="17" hidden="1">#REF!</definedName>
    <definedName name="BExSIFUDNRWXWIWNGCCFOOD8WIAZ" localSheetId="16" hidden="1">#REF!</definedName>
    <definedName name="BExSIFUDNRWXWIWNGCCFOOD8WIAZ" hidden="1">#REF!</definedName>
    <definedName name="BExTTZNS2PBCR93C9IUW49UZ4I6T" localSheetId="19" hidden="1">#REF!</definedName>
    <definedName name="BExTTZNS2PBCR93C9IUW49UZ4I6T" localSheetId="27" hidden="1">#REF!</definedName>
    <definedName name="BExTTZNS2PBCR93C9IUW49UZ4I6T" localSheetId="18" hidden="1">#REF!</definedName>
    <definedName name="BExTTZNS2PBCR93C9IUW49UZ4I6T" localSheetId="30" hidden="1">#REF!</definedName>
    <definedName name="BExTTZNS2PBCR93C9IUW49UZ4I6T" localSheetId="4" hidden="1">#REF!</definedName>
    <definedName name="BExTTZNS2PBCR93C9IUW49UZ4I6T" localSheetId="14" hidden="1">#REF!</definedName>
    <definedName name="BExTTZNS2PBCR93C9IUW49UZ4I6T" localSheetId="6" hidden="1">#REF!</definedName>
    <definedName name="BExTTZNS2PBCR93C9IUW49UZ4I6T" localSheetId="7" hidden="1">#REF!</definedName>
    <definedName name="BExTTZNS2PBCR93C9IUW49UZ4I6T" localSheetId="8" hidden="1">#REF!</definedName>
    <definedName name="BExTTZNS2PBCR93C9IUW49UZ4I6T" localSheetId="9" hidden="1">#REF!</definedName>
    <definedName name="BExTTZNS2PBCR93C9IUW49UZ4I6T" localSheetId="10" hidden="1">#REF!</definedName>
    <definedName name="BExTTZNS2PBCR93C9IUW49UZ4I6T" localSheetId="11" hidden="1">#REF!</definedName>
    <definedName name="BExTTZNS2PBCR93C9IUW49UZ4I6T" localSheetId="12" hidden="1">#REF!</definedName>
    <definedName name="BExTTZNS2PBCR93C9IUW49UZ4I6T" localSheetId="13" hidden="1">#REF!</definedName>
    <definedName name="BExTTZNS2PBCR93C9IUW49UZ4I6T" localSheetId="17" hidden="1">#REF!</definedName>
    <definedName name="BExTTZNS2PBCR93C9IUW49UZ4I6T" localSheetId="16" hidden="1">#REF!</definedName>
    <definedName name="BExTTZNS2PBCR93C9IUW49UZ4I6T" hidden="1">#REF!</definedName>
    <definedName name="BExTU2YFQ25JQ6MEMRHHN66VLTPJ" localSheetId="19" hidden="1">#REF!</definedName>
    <definedName name="BExTU2YFQ25JQ6MEMRHHN66VLTPJ" localSheetId="27" hidden="1">#REF!</definedName>
    <definedName name="BExTU2YFQ25JQ6MEMRHHN66VLTPJ" localSheetId="18" hidden="1">#REF!</definedName>
    <definedName name="BExTU2YFQ25JQ6MEMRHHN66VLTPJ" localSheetId="30" hidden="1">#REF!</definedName>
    <definedName name="BExTU2YFQ25JQ6MEMRHHN66VLTPJ" localSheetId="4" hidden="1">#REF!</definedName>
    <definedName name="BExTU2YFQ25JQ6MEMRHHN66VLTPJ" localSheetId="14" hidden="1">#REF!</definedName>
    <definedName name="BExTU2YFQ25JQ6MEMRHHN66VLTPJ" localSheetId="6" hidden="1">#REF!</definedName>
    <definedName name="BExTU2YFQ25JQ6MEMRHHN66VLTPJ" localSheetId="7" hidden="1">#REF!</definedName>
    <definedName name="BExTU2YFQ25JQ6MEMRHHN66VLTPJ" localSheetId="8" hidden="1">#REF!</definedName>
    <definedName name="BExTU2YFQ25JQ6MEMRHHN66VLTPJ" localSheetId="9" hidden="1">#REF!</definedName>
    <definedName name="BExTU2YFQ25JQ6MEMRHHN66VLTPJ" localSheetId="10" hidden="1">#REF!</definedName>
    <definedName name="BExTU2YFQ25JQ6MEMRHHN66VLTPJ" localSheetId="11" hidden="1">#REF!</definedName>
    <definedName name="BExTU2YFQ25JQ6MEMRHHN66VLTPJ" localSheetId="12" hidden="1">#REF!</definedName>
    <definedName name="BExTU2YFQ25JQ6MEMRHHN66VLTPJ" localSheetId="13" hidden="1">#REF!</definedName>
    <definedName name="BExTU2YFQ25JQ6MEMRHHN66VLTPJ" localSheetId="17" hidden="1">#REF!</definedName>
    <definedName name="BExTU2YFQ25JQ6MEMRHHN66VLTPJ" localSheetId="16" hidden="1">#REF!</definedName>
    <definedName name="BExTU2YFQ25JQ6MEMRHHN66VLTPJ" hidden="1">#REF!</definedName>
    <definedName name="BExTU75IOII1V5O0C9X2VAYYVJUG" localSheetId="19" hidden="1">#REF!</definedName>
    <definedName name="BExTU75IOII1V5O0C9X2VAYYVJUG" localSheetId="27" hidden="1">#REF!</definedName>
    <definedName name="BExTU75IOII1V5O0C9X2VAYYVJUG" localSheetId="18" hidden="1">#REF!</definedName>
    <definedName name="BExTU75IOII1V5O0C9X2VAYYVJUG" localSheetId="30" hidden="1">#REF!</definedName>
    <definedName name="BExTU75IOII1V5O0C9X2VAYYVJUG" localSheetId="4" hidden="1">#REF!</definedName>
    <definedName name="BExTU75IOII1V5O0C9X2VAYYVJUG" localSheetId="14" hidden="1">#REF!</definedName>
    <definedName name="BExTU75IOII1V5O0C9X2VAYYVJUG" localSheetId="6" hidden="1">#REF!</definedName>
    <definedName name="BExTU75IOII1V5O0C9X2VAYYVJUG" localSheetId="7" hidden="1">#REF!</definedName>
    <definedName name="BExTU75IOII1V5O0C9X2VAYYVJUG" localSheetId="8" hidden="1">#REF!</definedName>
    <definedName name="BExTU75IOII1V5O0C9X2VAYYVJUG" localSheetId="9" hidden="1">#REF!</definedName>
    <definedName name="BExTU75IOII1V5O0C9X2VAYYVJUG" localSheetId="10" hidden="1">#REF!</definedName>
    <definedName name="BExTU75IOII1V5O0C9X2VAYYVJUG" localSheetId="11" hidden="1">#REF!</definedName>
    <definedName name="BExTU75IOII1V5O0C9X2VAYYVJUG" localSheetId="12" hidden="1">#REF!</definedName>
    <definedName name="BExTU75IOII1V5O0C9X2VAYYVJUG" localSheetId="13" hidden="1">#REF!</definedName>
    <definedName name="BExTU75IOII1V5O0C9X2VAYYVJUG" localSheetId="17" hidden="1">#REF!</definedName>
    <definedName name="BExTU75IOII1V5O0C9X2VAYYVJUG" localSheetId="16" hidden="1">#REF!</definedName>
    <definedName name="BExTU75IOII1V5O0C9X2VAYYVJUG" hidden="1">#REF!</definedName>
    <definedName name="BExTUA5F7V4LUIIAM17J3A8XF3JE" localSheetId="19" hidden="1">#REF!</definedName>
    <definedName name="BExTUA5F7V4LUIIAM17J3A8XF3JE" localSheetId="27" hidden="1">#REF!</definedName>
    <definedName name="BExTUA5F7V4LUIIAM17J3A8XF3JE" localSheetId="18" hidden="1">#REF!</definedName>
    <definedName name="BExTUA5F7V4LUIIAM17J3A8XF3JE" localSheetId="30" hidden="1">#REF!</definedName>
    <definedName name="BExTUA5F7V4LUIIAM17J3A8XF3JE" localSheetId="4" hidden="1">#REF!</definedName>
    <definedName name="BExTUA5F7V4LUIIAM17J3A8XF3JE" localSheetId="14" hidden="1">#REF!</definedName>
    <definedName name="BExTUA5F7V4LUIIAM17J3A8XF3JE" localSheetId="6" hidden="1">#REF!</definedName>
    <definedName name="BExTUA5F7V4LUIIAM17J3A8XF3JE" localSheetId="7" hidden="1">#REF!</definedName>
    <definedName name="BExTUA5F7V4LUIIAM17J3A8XF3JE" localSheetId="8" hidden="1">#REF!</definedName>
    <definedName name="BExTUA5F7V4LUIIAM17J3A8XF3JE" localSheetId="9" hidden="1">#REF!</definedName>
    <definedName name="BExTUA5F7V4LUIIAM17J3A8XF3JE" localSheetId="10" hidden="1">#REF!</definedName>
    <definedName name="BExTUA5F7V4LUIIAM17J3A8XF3JE" localSheetId="11" hidden="1">#REF!</definedName>
    <definedName name="BExTUA5F7V4LUIIAM17J3A8XF3JE" localSheetId="12" hidden="1">#REF!</definedName>
    <definedName name="BExTUA5F7V4LUIIAM17J3A8XF3JE" localSheetId="13" hidden="1">#REF!</definedName>
    <definedName name="BExTUA5F7V4LUIIAM17J3A8XF3JE" localSheetId="17" hidden="1">#REF!</definedName>
    <definedName name="BExTUA5F7V4LUIIAM17J3A8XF3JE" localSheetId="16" hidden="1">#REF!</definedName>
    <definedName name="BExTUA5F7V4LUIIAM17J3A8XF3JE" hidden="1">#REF!</definedName>
    <definedName name="BExTUBY3AA9B91YRRWFOT21LUL8Q" localSheetId="19" hidden="1">#REF!</definedName>
    <definedName name="BExTUBY3AA9B91YRRWFOT21LUL8Q" localSheetId="27" hidden="1">#REF!</definedName>
    <definedName name="BExTUBY3AA9B91YRRWFOT21LUL8Q" localSheetId="18" hidden="1">#REF!</definedName>
    <definedName name="BExTUBY3AA9B91YRRWFOT21LUL8Q" localSheetId="30" hidden="1">#REF!</definedName>
    <definedName name="BExTUBY3AA9B91YRRWFOT21LUL8Q" localSheetId="4" hidden="1">#REF!</definedName>
    <definedName name="BExTUBY3AA9B91YRRWFOT21LUL8Q" localSheetId="14" hidden="1">#REF!</definedName>
    <definedName name="BExTUBY3AA9B91YRRWFOT21LUL8Q" localSheetId="6" hidden="1">#REF!</definedName>
    <definedName name="BExTUBY3AA9B91YRRWFOT21LUL8Q" localSheetId="7" hidden="1">#REF!</definedName>
    <definedName name="BExTUBY3AA9B91YRRWFOT21LUL8Q" localSheetId="8" hidden="1">#REF!</definedName>
    <definedName name="BExTUBY3AA9B91YRRWFOT21LUL8Q" localSheetId="9" hidden="1">#REF!</definedName>
    <definedName name="BExTUBY3AA9B91YRRWFOT21LUL8Q" localSheetId="10" hidden="1">#REF!</definedName>
    <definedName name="BExTUBY3AA9B91YRRWFOT21LUL8Q" localSheetId="11" hidden="1">#REF!</definedName>
    <definedName name="BExTUBY3AA9B91YRRWFOT21LUL8Q" localSheetId="12" hidden="1">#REF!</definedName>
    <definedName name="BExTUBY3AA9B91YRRWFOT21LUL8Q" localSheetId="13" hidden="1">#REF!</definedName>
    <definedName name="BExTUBY3AA9B91YRRWFOT21LUL8Q" localSheetId="17" hidden="1">#REF!</definedName>
    <definedName name="BExTUBY3AA9B91YRRWFOT21LUL8Q" localSheetId="16" hidden="1">#REF!</definedName>
    <definedName name="BExTUBY3AA9B91YRRWFOT21LUL8Q" hidden="1">#REF!</definedName>
    <definedName name="BExTUJ53ANGZ3H1KDK4CR4Q0OD6P" localSheetId="19" hidden="1">#REF!</definedName>
    <definedName name="BExTUJ53ANGZ3H1KDK4CR4Q0OD6P" localSheetId="27" hidden="1">#REF!</definedName>
    <definedName name="BExTUJ53ANGZ3H1KDK4CR4Q0OD6P" localSheetId="18" hidden="1">#REF!</definedName>
    <definedName name="BExTUJ53ANGZ3H1KDK4CR4Q0OD6P" localSheetId="30" hidden="1">#REF!</definedName>
    <definedName name="BExTUJ53ANGZ3H1KDK4CR4Q0OD6P" localSheetId="4" hidden="1">#REF!</definedName>
    <definedName name="BExTUJ53ANGZ3H1KDK4CR4Q0OD6P" localSheetId="14" hidden="1">#REF!</definedName>
    <definedName name="BExTUJ53ANGZ3H1KDK4CR4Q0OD6P" localSheetId="6" hidden="1">#REF!</definedName>
    <definedName name="BExTUJ53ANGZ3H1KDK4CR4Q0OD6P" localSheetId="7" hidden="1">#REF!</definedName>
    <definedName name="BExTUJ53ANGZ3H1KDK4CR4Q0OD6P" localSheetId="8" hidden="1">#REF!</definedName>
    <definedName name="BExTUJ53ANGZ3H1KDK4CR4Q0OD6P" localSheetId="9" hidden="1">#REF!</definedName>
    <definedName name="BExTUJ53ANGZ3H1KDK4CR4Q0OD6P" localSheetId="10" hidden="1">#REF!</definedName>
    <definedName name="BExTUJ53ANGZ3H1KDK4CR4Q0OD6P" localSheetId="11" hidden="1">#REF!</definedName>
    <definedName name="BExTUJ53ANGZ3H1KDK4CR4Q0OD6P" localSheetId="12" hidden="1">#REF!</definedName>
    <definedName name="BExTUJ53ANGZ3H1KDK4CR4Q0OD6P" localSheetId="13" hidden="1">#REF!</definedName>
    <definedName name="BExTUJ53ANGZ3H1KDK4CR4Q0OD6P" localSheetId="17" hidden="1">#REF!</definedName>
    <definedName name="BExTUJ53ANGZ3H1KDK4CR4Q0OD6P" localSheetId="16" hidden="1">#REF!</definedName>
    <definedName name="BExTUJ53ANGZ3H1KDK4CR4Q0OD6P" hidden="1">#REF!</definedName>
    <definedName name="BExTUKXSZBM7C57G6NGLWGU4WOHY" localSheetId="19" hidden="1">#REF!</definedName>
    <definedName name="BExTUKXSZBM7C57G6NGLWGU4WOHY" localSheetId="27" hidden="1">#REF!</definedName>
    <definedName name="BExTUKXSZBM7C57G6NGLWGU4WOHY" localSheetId="18" hidden="1">#REF!</definedName>
    <definedName name="BExTUKXSZBM7C57G6NGLWGU4WOHY" localSheetId="30" hidden="1">#REF!</definedName>
    <definedName name="BExTUKXSZBM7C57G6NGLWGU4WOHY" localSheetId="4" hidden="1">#REF!</definedName>
    <definedName name="BExTUKXSZBM7C57G6NGLWGU4WOHY" localSheetId="14" hidden="1">#REF!</definedName>
    <definedName name="BExTUKXSZBM7C57G6NGLWGU4WOHY" localSheetId="6" hidden="1">#REF!</definedName>
    <definedName name="BExTUKXSZBM7C57G6NGLWGU4WOHY" localSheetId="7" hidden="1">#REF!</definedName>
    <definedName name="BExTUKXSZBM7C57G6NGLWGU4WOHY" localSheetId="8" hidden="1">#REF!</definedName>
    <definedName name="BExTUKXSZBM7C57G6NGLWGU4WOHY" localSheetId="9" hidden="1">#REF!</definedName>
    <definedName name="BExTUKXSZBM7C57G6NGLWGU4WOHY" localSheetId="10" hidden="1">#REF!</definedName>
    <definedName name="BExTUKXSZBM7C57G6NGLWGU4WOHY" localSheetId="11" hidden="1">#REF!</definedName>
    <definedName name="BExTUKXSZBM7C57G6NGLWGU4WOHY" localSheetId="12" hidden="1">#REF!</definedName>
    <definedName name="BExTUKXSZBM7C57G6NGLWGU4WOHY" localSheetId="13" hidden="1">#REF!</definedName>
    <definedName name="BExTUKXSZBM7C57G6NGLWGU4WOHY" localSheetId="17" hidden="1">#REF!</definedName>
    <definedName name="BExTUKXSZBM7C57G6NGLWGU4WOHY" localSheetId="16" hidden="1">#REF!</definedName>
    <definedName name="BExTUKXSZBM7C57G6NGLWGU4WOHY" hidden="1">#REF!</definedName>
    <definedName name="BExTUNC5INBE8Y5OA5GQUTXX6QJW" localSheetId="19" hidden="1">#REF!</definedName>
    <definedName name="BExTUNC5INBE8Y5OA5GQUTXX6QJW" localSheetId="27" hidden="1">#REF!</definedName>
    <definedName name="BExTUNC5INBE8Y5OA5GQUTXX6QJW" localSheetId="18" hidden="1">#REF!</definedName>
    <definedName name="BExTUNC5INBE8Y5OA5GQUTXX6QJW" localSheetId="30" hidden="1">#REF!</definedName>
    <definedName name="BExTUNC5INBE8Y5OA5GQUTXX6QJW" localSheetId="4" hidden="1">#REF!</definedName>
    <definedName name="BExTUNC5INBE8Y5OA5GQUTXX6QJW" localSheetId="14" hidden="1">#REF!</definedName>
    <definedName name="BExTUNC5INBE8Y5OA5GQUTXX6QJW" localSheetId="6" hidden="1">#REF!</definedName>
    <definedName name="BExTUNC5INBE8Y5OA5GQUTXX6QJW" localSheetId="7" hidden="1">#REF!</definedName>
    <definedName name="BExTUNC5INBE8Y5OA5GQUTXX6QJW" localSheetId="8" hidden="1">#REF!</definedName>
    <definedName name="BExTUNC5INBE8Y5OA5GQUTXX6QJW" localSheetId="9" hidden="1">#REF!</definedName>
    <definedName name="BExTUNC5INBE8Y5OA5GQUTXX6QJW" localSheetId="10" hidden="1">#REF!</definedName>
    <definedName name="BExTUNC5INBE8Y5OA5GQUTXX6QJW" localSheetId="11" hidden="1">#REF!</definedName>
    <definedName name="BExTUNC5INBE8Y5OA5GQUTXX6QJW" localSheetId="12" hidden="1">#REF!</definedName>
    <definedName name="BExTUNC5INBE8Y5OA5GQUTXX6QJW" localSheetId="13" hidden="1">#REF!</definedName>
    <definedName name="BExTUNC5INBE8Y5OA5GQUTXX6QJW" localSheetId="17" hidden="1">#REF!</definedName>
    <definedName name="BExTUNC5INBE8Y5OA5GQUTXX6QJW" localSheetId="16" hidden="1">#REF!</definedName>
    <definedName name="BExTUNC5INBE8Y5OA5GQUTXX6QJW" hidden="1">#REF!</definedName>
    <definedName name="BExTUSQCFFYZCDNHWHADBC2E1ZP1" localSheetId="19" hidden="1">#REF!</definedName>
    <definedName name="BExTUSQCFFYZCDNHWHADBC2E1ZP1" localSheetId="27" hidden="1">#REF!</definedName>
    <definedName name="BExTUSQCFFYZCDNHWHADBC2E1ZP1" localSheetId="18" hidden="1">#REF!</definedName>
    <definedName name="BExTUSQCFFYZCDNHWHADBC2E1ZP1" localSheetId="30" hidden="1">#REF!</definedName>
    <definedName name="BExTUSQCFFYZCDNHWHADBC2E1ZP1" localSheetId="4" hidden="1">#REF!</definedName>
    <definedName name="BExTUSQCFFYZCDNHWHADBC2E1ZP1" localSheetId="14" hidden="1">#REF!</definedName>
    <definedName name="BExTUSQCFFYZCDNHWHADBC2E1ZP1" localSheetId="6" hidden="1">#REF!</definedName>
    <definedName name="BExTUSQCFFYZCDNHWHADBC2E1ZP1" localSheetId="7" hidden="1">#REF!</definedName>
    <definedName name="BExTUSQCFFYZCDNHWHADBC2E1ZP1" localSheetId="8" hidden="1">#REF!</definedName>
    <definedName name="BExTUSQCFFYZCDNHWHADBC2E1ZP1" localSheetId="9" hidden="1">#REF!</definedName>
    <definedName name="BExTUSQCFFYZCDNHWHADBC2E1ZP1" localSheetId="10" hidden="1">#REF!</definedName>
    <definedName name="BExTUSQCFFYZCDNHWHADBC2E1ZP1" localSheetId="11" hidden="1">#REF!</definedName>
    <definedName name="BExTUSQCFFYZCDNHWHADBC2E1ZP1" localSheetId="12" hidden="1">#REF!</definedName>
    <definedName name="BExTUSQCFFYZCDNHWHADBC2E1ZP1" localSheetId="13" hidden="1">#REF!</definedName>
    <definedName name="BExTUSQCFFYZCDNHWHADBC2E1ZP1" localSheetId="17" hidden="1">#REF!</definedName>
    <definedName name="BExTUSQCFFYZCDNHWHADBC2E1ZP1" localSheetId="16" hidden="1">#REF!</definedName>
    <definedName name="BExTUSQCFFYZCDNHWHADBC2E1ZP1" hidden="1">#REF!</definedName>
    <definedName name="BExTUV4NQDZVAENZPSZGF7A3DDFN" localSheetId="19" hidden="1">#REF!</definedName>
    <definedName name="BExTUV4NQDZVAENZPSZGF7A3DDFN" localSheetId="27" hidden="1">#REF!</definedName>
    <definedName name="BExTUV4NQDZVAENZPSZGF7A3DDFN" localSheetId="18" hidden="1">#REF!</definedName>
    <definedName name="BExTUV4NQDZVAENZPSZGF7A3DDFN" localSheetId="30" hidden="1">#REF!</definedName>
    <definedName name="BExTUV4NQDZVAENZPSZGF7A3DDFN" localSheetId="4" hidden="1">#REF!</definedName>
    <definedName name="BExTUV4NQDZVAENZPSZGF7A3DDFN" localSheetId="14" hidden="1">#REF!</definedName>
    <definedName name="BExTUV4NQDZVAENZPSZGF7A3DDFN" localSheetId="6" hidden="1">#REF!</definedName>
    <definedName name="BExTUV4NQDZVAENZPSZGF7A3DDFN" localSheetId="7" hidden="1">#REF!</definedName>
    <definedName name="BExTUV4NQDZVAENZPSZGF7A3DDFN" localSheetId="8" hidden="1">#REF!</definedName>
    <definedName name="BExTUV4NQDZVAENZPSZGF7A3DDFN" localSheetId="9" hidden="1">#REF!</definedName>
    <definedName name="BExTUV4NQDZVAENZPSZGF7A3DDFN" localSheetId="10" hidden="1">#REF!</definedName>
    <definedName name="BExTUV4NQDZVAENZPSZGF7A3DDFN" localSheetId="11" hidden="1">#REF!</definedName>
    <definedName name="BExTUV4NQDZVAENZPSZGF7A3DDFN" localSheetId="12" hidden="1">#REF!</definedName>
    <definedName name="BExTUV4NQDZVAENZPSZGF7A3DDFN" localSheetId="13" hidden="1">#REF!</definedName>
    <definedName name="BExTUV4NQDZVAENZPSZGF7A3DDFN" localSheetId="17" hidden="1">#REF!</definedName>
    <definedName name="BExTUV4NQDZVAENZPSZGF7A3DDFN" localSheetId="16" hidden="1">#REF!</definedName>
    <definedName name="BExTUV4NQDZVAENZPSZGF7A3DDFN" hidden="1">#REF!</definedName>
    <definedName name="BExTUVFGOJEYS28JURA5KHQFDU5J" localSheetId="19" hidden="1">#REF!</definedName>
    <definedName name="BExTUVFGOJEYS28JURA5KHQFDU5J" localSheetId="27" hidden="1">#REF!</definedName>
    <definedName name="BExTUVFGOJEYS28JURA5KHQFDU5J" localSheetId="18" hidden="1">#REF!</definedName>
    <definedName name="BExTUVFGOJEYS28JURA5KHQFDU5J" localSheetId="30" hidden="1">#REF!</definedName>
    <definedName name="BExTUVFGOJEYS28JURA5KHQFDU5J" localSheetId="4" hidden="1">#REF!</definedName>
    <definedName name="BExTUVFGOJEYS28JURA5KHQFDU5J" localSheetId="14" hidden="1">#REF!</definedName>
    <definedName name="BExTUVFGOJEYS28JURA5KHQFDU5J" localSheetId="6" hidden="1">#REF!</definedName>
    <definedName name="BExTUVFGOJEYS28JURA5KHQFDU5J" localSheetId="7" hidden="1">#REF!</definedName>
    <definedName name="BExTUVFGOJEYS28JURA5KHQFDU5J" localSheetId="8" hidden="1">#REF!</definedName>
    <definedName name="BExTUVFGOJEYS28JURA5KHQFDU5J" localSheetId="9" hidden="1">#REF!</definedName>
    <definedName name="BExTUVFGOJEYS28JURA5KHQFDU5J" localSheetId="10" hidden="1">#REF!</definedName>
    <definedName name="BExTUVFGOJEYS28JURA5KHQFDU5J" localSheetId="11" hidden="1">#REF!</definedName>
    <definedName name="BExTUVFGOJEYS28JURA5KHQFDU5J" localSheetId="12" hidden="1">#REF!</definedName>
    <definedName name="BExTUVFGOJEYS28JURA5KHQFDU5J" localSheetId="13" hidden="1">#REF!</definedName>
    <definedName name="BExTUVFGOJEYS28JURA5KHQFDU5J" localSheetId="17" hidden="1">#REF!</definedName>
    <definedName name="BExTUVFGOJEYS28JURA5KHQFDU5J" localSheetId="16" hidden="1">#REF!</definedName>
    <definedName name="BExTUVFGOJEYS28JURA5KHQFDU5J" hidden="1">#REF!</definedName>
    <definedName name="BExTUW10U40QCYGHM5NJ3YR1O5SP" localSheetId="19" hidden="1">#REF!</definedName>
    <definedName name="BExTUW10U40QCYGHM5NJ3YR1O5SP" localSheetId="27" hidden="1">#REF!</definedName>
    <definedName name="BExTUW10U40QCYGHM5NJ3YR1O5SP" localSheetId="18" hidden="1">#REF!</definedName>
    <definedName name="BExTUW10U40QCYGHM5NJ3YR1O5SP" localSheetId="30" hidden="1">#REF!</definedName>
    <definedName name="BExTUW10U40QCYGHM5NJ3YR1O5SP" localSheetId="4" hidden="1">#REF!</definedName>
    <definedName name="BExTUW10U40QCYGHM5NJ3YR1O5SP" localSheetId="14" hidden="1">#REF!</definedName>
    <definedName name="BExTUW10U40QCYGHM5NJ3YR1O5SP" localSheetId="6" hidden="1">#REF!</definedName>
    <definedName name="BExTUW10U40QCYGHM5NJ3YR1O5SP" localSheetId="7" hidden="1">#REF!</definedName>
    <definedName name="BExTUW10U40QCYGHM5NJ3YR1O5SP" localSheetId="8" hidden="1">#REF!</definedName>
    <definedName name="BExTUW10U40QCYGHM5NJ3YR1O5SP" localSheetId="9" hidden="1">#REF!</definedName>
    <definedName name="BExTUW10U40QCYGHM5NJ3YR1O5SP" localSheetId="10" hidden="1">#REF!</definedName>
    <definedName name="BExTUW10U40QCYGHM5NJ3YR1O5SP" localSheetId="11" hidden="1">#REF!</definedName>
    <definedName name="BExTUW10U40QCYGHM5NJ3YR1O5SP" localSheetId="12" hidden="1">#REF!</definedName>
    <definedName name="BExTUW10U40QCYGHM5NJ3YR1O5SP" localSheetId="13" hidden="1">#REF!</definedName>
    <definedName name="BExTUW10U40QCYGHM5NJ3YR1O5SP" localSheetId="17" hidden="1">#REF!</definedName>
    <definedName name="BExTUW10U40QCYGHM5NJ3YR1O5SP" localSheetId="16" hidden="1">#REF!</definedName>
    <definedName name="BExTUW10U40QCYGHM5NJ3YR1O5SP" hidden="1">#REF!</definedName>
    <definedName name="BExTUWXFQHINU66YG82BI20ATMB5" localSheetId="19" hidden="1">#REF!</definedName>
    <definedName name="BExTUWXFQHINU66YG82BI20ATMB5" localSheetId="27" hidden="1">#REF!</definedName>
    <definedName name="BExTUWXFQHINU66YG82BI20ATMB5" localSheetId="18" hidden="1">#REF!</definedName>
    <definedName name="BExTUWXFQHINU66YG82BI20ATMB5" localSheetId="30" hidden="1">#REF!</definedName>
    <definedName name="BExTUWXFQHINU66YG82BI20ATMB5" localSheetId="4" hidden="1">#REF!</definedName>
    <definedName name="BExTUWXFQHINU66YG82BI20ATMB5" localSheetId="14" hidden="1">#REF!</definedName>
    <definedName name="BExTUWXFQHINU66YG82BI20ATMB5" localSheetId="6" hidden="1">#REF!</definedName>
    <definedName name="BExTUWXFQHINU66YG82BI20ATMB5" localSheetId="7" hidden="1">#REF!</definedName>
    <definedName name="BExTUWXFQHINU66YG82BI20ATMB5" localSheetId="8" hidden="1">#REF!</definedName>
    <definedName name="BExTUWXFQHINU66YG82BI20ATMB5" localSheetId="9" hidden="1">#REF!</definedName>
    <definedName name="BExTUWXFQHINU66YG82BI20ATMB5" localSheetId="10" hidden="1">#REF!</definedName>
    <definedName name="BExTUWXFQHINU66YG82BI20ATMB5" localSheetId="11" hidden="1">#REF!</definedName>
    <definedName name="BExTUWXFQHINU66YG82BI20ATMB5" localSheetId="12" hidden="1">#REF!</definedName>
    <definedName name="BExTUWXFQHINU66YG82BI20ATMB5" localSheetId="13" hidden="1">#REF!</definedName>
    <definedName name="BExTUWXFQHINU66YG82BI20ATMB5" localSheetId="17" hidden="1">#REF!</definedName>
    <definedName name="BExTUWXFQHINU66YG82BI20ATMB5" localSheetId="16" hidden="1">#REF!</definedName>
    <definedName name="BExTUWXFQHINU66YG82BI20ATMB5" hidden="1">#REF!</definedName>
    <definedName name="BExTUY9WNSJ91GV8CP0SKJTEIV82" localSheetId="19" hidden="1">#REF!</definedName>
    <definedName name="BExTUY9WNSJ91GV8CP0SKJTEIV82" localSheetId="27" hidden="1">[10]ZZCOOM_M03_Q005!#REF!</definedName>
    <definedName name="BExTUY9WNSJ91GV8CP0SKJTEIV82" localSheetId="18" hidden="1">#REF!</definedName>
    <definedName name="BExTUY9WNSJ91GV8CP0SKJTEIV82" localSheetId="30" hidden="1">#REF!</definedName>
    <definedName name="BExTUY9WNSJ91GV8CP0SKJTEIV82" localSheetId="2" hidden="1">#REF!</definedName>
    <definedName name="BExTUY9WNSJ91GV8CP0SKJTEIV82" localSheetId="4" hidden="1">#REF!</definedName>
    <definedName name="BExTUY9WNSJ91GV8CP0SKJTEIV82" localSheetId="14" hidden="1">#REF!</definedName>
    <definedName name="BExTUY9WNSJ91GV8CP0SKJTEIV82" localSheetId="6" hidden="1">#REF!</definedName>
    <definedName name="BExTUY9WNSJ91GV8CP0SKJTEIV82" localSheetId="7" hidden="1">#REF!</definedName>
    <definedName name="BExTUY9WNSJ91GV8CP0SKJTEIV82" localSheetId="8" hidden="1">#REF!</definedName>
    <definedName name="BExTUY9WNSJ91GV8CP0SKJTEIV82" localSheetId="9" hidden="1">#REF!</definedName>
    <definedName name="BExTUY9WNSJ91GV8CP0SKJTEIV82" localSheetId="10" hidden="1">#REF!</definedName>
    <definedName name="BExTUY9WNSJ91GV8CP0SKJTEIV82" localSheetId="11" hidden="1">#REF!</definedName>
    <definedName name="BExTUY9WNSJ91GV8CP0SKJTEIV82" localSheetId="12" hidden="1">#REF!</definedName>
    <definedName name="BExTUY9WNSJ91GV8CP0SKJTEIV82" localSheetId="13" hidden="1">#REF!</definedName>
    <definedName name="BExTUY9WNSJ91GV8CP0SKJTEIV82" localSheetId="17" hidden="1">#REF!</definedName>
    <definedName name="BExTUY9WNSJ91GV8CP0SKJTEIV82" localSheetId="20" hidden="1">[10]ZZCOOM_M03_Q005!#REF!</definedName>
    <definedName name="BExTUY9WNSJ91GV8CP0SKJTEIV82" localSheetId="16" hidden="1">#REF!</definedName>
    <definedName name="BExTUY9WNSJ91GV8CP0SKJTEIV82" hidden="1">#REF!</definedName>
    <definedName name="BExTV67VIM8PV6KO253M4DUBJQLC" localSheetId="19" hidden="1">#REF!</definedName>
    <definedName name="BExTV67VIM8PV6KO253M4DUBJQLC" localSheetId="27" hidden="1">#REF!</definedName>
    <definedName name="BExTV67VIM8PV6KO253M4DUBJQLC" localSheetId="18" hidden="1">#REF!</definedName>
    <definedName name="BExTV67VIM8PV6KO253M4DUBJQLC" localSheetId="30" hidden="1">#REF!</definedName>
    <definedName name="BExTV67VIM8PV6KO253M4DUBJQLC" localSheetId="4" hidden="1">#REF!</definedName>
    <definedName name="BExTV67VIM8PV6KO253M4DUBJQLC" localSheetId="14" hidden="1">#REF!</definedName>
    <definedName name="BExTV67VIM8PV6KO253M4DUBJQLC" localSheetId="6" hidden="1">#REF!</definedName>
    <definedName name="BExTV67VIM8PV6KO253M4DUBJQLC" localSheetId="7" hidden="1">#REF!</definedName>
    <definedName name="BExTV67VIM8PV6KO253M4DUBJQLC" localSheetId="8" hidden="1">#REF!</definedName>
    <definedName name="BExTV67VIM8PV6KO253M4DUBJQLC" localSheetId="9" hidden="1">#REF!</definedName>
    <definedName name="BExTV67VIM8PV6KO253M4DUBJQLC" localSheetId="10" hidden="1">#REF!</definedName>
    <definedName name="BExTV67VIM8PV6KO253M4DUBJQLC" localSheetId="11" hidden="1">#REF!</definedName>
    <definedName name="BExTV67VIM8PV6KO253M4DUBJQLC" localSheetId="12" hidden="1">#REF!</definedName>
    <definedName name="BExTV67VIM8PV6KO253M4DUBJQLC" localSheetId="13" hidden="1">#REF!</definedName>
    <definedName name="BExTV67VIM8PV6KO253M4DUBJQLC" localSheetId="17" hidden="1">#REF!</definedName>
    <definedName name="BExTV67VIM8PV6KO253M4DUBJQLC" localSheetId="20" hidden="1">#REF!</definedName>
    <definedName name="BExTV67VIM8PV6KO253M4DUBJQLC" localSheetId="16" hidden="1">#REF!</definedName>
    <definedName name="BExTV67VIM8PV6KO253M4DUBJQLC" hidden="1">#REF!</definedName>
    <definedName name="BExTVELZCF2YA5L6F23BYZZR6WHF" localSheetId="19" hidden="1">#REF!</definedName>
    <definedName name="BExTVELZCF2YA5L6F23BYZZR6WHF" localSheetId="27" hidden="1">#REF!</definedName>
    <definedName name="BExTVELZCF2YA5L6F23BYZZR6WHF" localSheetId="18" hidden="1">#REF!</definedName>
    <definedName name="BExTVELZCF2YA5L6F23BYZZR6WHF" localSheetId="30" hidden="1">#REF!</definedName>
    <definedName name="BExTVELZCF2YA5L6F23BYZZR6WHF" localSheetId="4" hidden="1">#REF!</definedName>
    <definedName name="BExTVELZCF2YA5L6F23BYZZR6WHF" localSheetId="14" hidden="1">#REF!</definedName>
    <definedName name="BExTVELZCF2YA5L6F23BYZZR6WHF" localSheetId="6" hidden="1">#REF!</definedName>
    <definedName name="BExTVELZCF2YA5L6F23BYZZR6WHF" localSheetId="7" hidden="1">#REF!</definedName>
    <definedName name="BExTVELZCF2YA5L6F23BYZZR6WHF" localSheetId="8" hidden="1">#REF!</definedName>
    <definedName name="BExTVELZCF2YA5L6F23BYZZR6WHF" localSheetId="9" hidden="1">#REF!</definedName>
    <definedName name="BExTVELZCF2YA5L6F23BYZZR6WHF" localSheetId="10" hidden="1">#REF!</definedName>
    <definedName name="BExTVELZCF2YA5L6F23BYZZR6WHF" localSheetId="11" hidden="1">#REF!</definedName>
    <definedName name="BExTVELZCF2YA5L6F23BYZZR6WHF" localSheetId="12" hidden="1">#REF!</definedName>
    <definedName name="BExTVELZCF2YA5L6F23BYZZR6WHF" localSheetId="13" hidden="1">#REF!</definedName>
    <definedName name="BExTVELZCF2YA5L6F23BYZZR6WHF" localSheetId="17" hidden="1">#REF!</definedName>
    <definedName name="BExTVELZCF2YA5L6F23BYZZR6WHF" localSheetId="20" hidden="1">#REF!</definedName>
    <definedName name="BExTVELZCF2YA5L6F23BYZZR6WHF" localSheetId="16" hidden="1">#REF!</definedName>
    <definedName name="BExTVELZCF2YA5L6F23BYZZR6WHF" hidden="1">#REF!</definedName>
    <definedName name="BExTVGPIQZ99YFXUC8OONUX5BD42" localSheetId="19" hidden="1">#REF!</definedName>
    <definedName name="BExTVGPIQZ99YFXUC8OONUX5BD42" localSheetId="27" hidden="1">#REF!</definedName>
    <definedName name="BExTVGPIQZ99YFXUC8OONUX5BD42" localSheetId="18" hidden="1">#REF!</definedName>
    <definedName name="BExTVGPIQZ99YFXUC8OONUX5BD42" localSheetId="30" hidden="1">#REF!</definedName>
    <definedName name="BExTVGPIQZ99YFXUC8OONUX5BD42" localSheetId="4" hidden="1">#REF!</definedName>
    <definedName name="BExTVGPIQZ99YFXUC8OONUX5BD42" localSheetId="14" hidden="1">#REF!</definedName>
    <definedName name="BExTVGPIQZ99YFXUC8OONUX5BD42" localSheetId="6" hidden="1">#REF!</definedName>
    <definedName name="BExTVGPIQZ99YFXUC8OONUX5BD42" localSheetId="7" hidden="1">#REF!</definedName>
    <definedName name="BExTVGPIQZ99YFXUC8OONUX5BD42" localSheetId="8" hidden="1">#REF!</definedName>
    <definedName name="BExTVGPIQZ99YFXUC8OONUX5BD42" localSheetId="9" hidden="1">#REF!</definedName>
    <definedName name="BExTVGPIQZ99YFXUC8OONUX5BD42" localSheetId="10" hidden="1">#REF!</definedName>
    <definedName name="BExTVGPIQZ99YFXUC8OONUX5BD42" localSheetId="11" hidden="1">#REF!</definedName>
    <definedName name="BExTVGPIQZ99YFXUC8OONUX5BD42" localSheetId="12" hidden="1">#REF!</definedName>
    <definedName name="BExTVGPIQZ99YFXUC8OONUX5BD42" localSheetId="13" hidden="1">#REF!</definedName>
    <definedName name="BExTVGPIQZ99YFXUC8OONUX5BD42" localSheetId="17" hidden="1">#REF!</definedName>
    <definedName name="BExTVGPIQZ99YFXUC8OONUX5BD42" localSheetId="20" hidden="1">#REF!</definedName>
    <definedName name="BExTVGPIQZ99YFXUC8OONUX5BD42" localSheetId="16" hidden="1">#REF!</definedName>
    <definedName name="BExTVGPIQZ99YFXUC8OONUX5BD42" hidden="1">#REF!</definedName>
    <definedName name="BExTVQG4F5RF0LZXG06AZ6EU1GQ3" localSheetId="19" hidden="1">#REF!</definedName>
    <definedName name="BExTVQG4F5RF0LZXG06AZ6EU1GQ3" localSheetId="27" hidden="1">#REF!</definedName>
    <definedName name="BExTVQG4F5RF0LZXG06AZ6EU1GQ3" localSheetId="18" hidden="1">#REF!</definedName>
    <definedName name="BExTVQG4F5RF0LZXG06AZ6EU1GQ3" localSheetId="30" hidden="1">#REF!</definedName>
    <definedName name="BExTVQG4F5RF0LZXG06AZ6EU1GQ3" localSheetId="4" hidden="1">#REF!</definedName>
    <definedName name="BExTVQG4F5RF0LZXG06AZ6EU1GQ3" localSheetId="14" hidden="1">#REF!</definedName>
    <definedName name="BExTVQG4F5RF0LZXG06AZ6EU1GQ3" localSheetId="6" hidden="1">#REF!</definedName>
    <definedName name="BExTVQG4F5RF0LZXG06AZ6EU1GQ3" localSheetId="7" hidden="1">#REF!</definedName>
    <definedName name="BExTVQG4F5RF0LZXG06AZ6EU1GQ3" localSheetId="8" hidden="1">#REF!</definedName>
    <definedName name="BExTVQG4F5RF0LZXG06AZ6EU1GQ3" localSheetId="9" hidden="1">#REF!</definedName>
    <definedName name="BExTVQG4F5RF0LZXG06AZ6EU1GQ3" localSheetId="10" hidden="1">#REF!</definedName>
    <definedName name="BExTVQG4F5RF0LZXG06AZ6EU1GQ3" localSheetId="11" hidden="1">#REF!</definedName>
    <definedName name="BExTVQG4F5RF0LZXG06AZ6EU1GQ3" localSheetId="12" hidden="1">#REF!</definedName>
    <definedName name="BExTVQG4F5RF0LZXG06AZ6EU1GQ3" localSheetId="13" hidden="1">#REF!</definedName>
    <definedName name="BExTVQG4F5RF0LZXG06AZ6EU1GQ3" localSheetId="17" hidden="1">#REF!</definedName>
    <definedName name="BExTVQG4F5RF0LZXG06AZ6EU1GQ3" localSheetId="16" hidden="1">#REF!</definedName>
    <definedName name="BExTVQG4F5RF0LZXG06AZ6EU1GQ3" hidden="1">#REF!</definedName>
    <definedName name="BExTVZQLP9VFLEYQ9280W13X7E8K" localSheetId="19" hidden="1">#REF!</definedName>
    <definedName name="BExTVZQLP9VFLEYQ9280W13X7E8K" localSheetId="27" hidden="1">#REF!</definedName>
    <definedName name="BExTVZQLP9VFLEYQ9280W13X7E8K" localSheetId="18" hidden="1">#REF!</definedName>
    <definedName name="BExTVZQLP9VFLEYQ9280W13X7E8K" localSheetId="30" hidden="1">#REF!</definedName>
    <definedName name="BExTVZQLP9VFLEYQ9280W13X7E8K" localSheetId="4" hidden="1">#REF!</definedName>
    <definedName name="BExTVZQLP9VFLEYQ9280W13X7E8K" localSheetId="14" hidden="1">#REF!</definedName>
    <definedName name="BExTVZQLP9VFLEYQ9280W13X7E8K" localSheetId="6" hidden="1">#REF!</definedName>
    <definedName name="BExTVZQLP9VFLEYQ9280W13X7E8K" localSheetId="7" hidden="1">#REF!</definedName>
    <definedName name="BExTVZQLP9VFLEYQ9280W13X7E8K" localSheetId="8" hidden="1">#REF!</definedName>
    <definedName name="BExTVZQLP9VFLEYQ9280W13X7E8K" localSheetId="9" hidden="1">#REF!</definedName>
    <definedName name="BExTVZQLP9VFLEYQ9280W13X7E8K" localSheetId="10" hidden="1">#REF!</definedName>
    <definedName name="BExTVZQLP9VFLEYQ9280W13X7E8K" localSheetId="11" hidden="1">#REF!</definedName>
    <definedName name="BExTVZQLP9VFLEYQ9280W13X7E8K" localSheetId="12" hidden="1">#REF!</definedName>
    <definedName name="BExTVZQLP9VFLEYQ9280W13X7E8K" localSheetId="13" hidden="1">#REF!</definedName>
    <definedName name="BExTVZQLP9VFLEYQ9280W13X7E8K" localSheetId="17" hidden="1">#REF!</definedName>
    <definedName name="BExTVZQLP9VFLEYQ9280W13X7E8K" localSheetId="16" hidden="1">#REF!</definedName>
    <definedName name="BExTVZQLP9VFLEYQ9280W13X7E8K" hidden="1">#REF!</definedName>
    <definedName name="BExTWB4LA1PODQOH4LDTHQKBN16K" localSheetId="19" hidden="1">#REF!</definedName>
    <definedName name="BExTWB4LA1PODQOH4LDTHQKBN16K" localSheetId="27" hidden="1">#REF!</definedName>
    <definedName name="BExTWB4LA1PODQOH4LDTHQKBN16K" localSheetId="18" hidden="1">#REF!</definedName>
    <definedName name="BExTWB4LA1PODQOH4LDTHQKBN16K" localSheetId="30" hidden="1">#REF!</definedName>
    <definedName name="BExTWB4LA1PODQOH4LDTHQKBN16K" localSheetId="4" hidden="1">#REF!</definedName>
    <definedName name="BExTWB4LA1PODQOH4LDTHQKBN16K" localSheetId="14" hidden="1">#REF!</definedName>
    <definedName name="BExTWB4LA1PODQOH4LDTHQKBN16K" localSheetId="6" hidden="1">#REF!</definedName>
    <definedName name="BExTWB4LA1PODQOH4LDTHQKBN16K" localSheetId="7" hidden="1">#REF!</definedName>
    <definedName name="BExTWB4LA1PODQOH4LDTHQKBN16K" localSheetId="8" hidden="1">#REF!</definedName>
    <definedName name="BExTWB4LA1PODQOH4LDTHQKBN16K" localSheetId="9" hidden="1">#REF!</definedName>
    <definedName name="BExTWB4LA1PODQOH4LDTHQKBN16K" localSheetId="10" hidden="1">#REF!</definedName>
    <definedName name="BExTWB4LA1PODQOH4LDTHQKBN16K" localSheetId="11" hidden="1">#REF!</definedName>
    <definedName name="BExTWB4LA1PODQOH4LDTHQKBN16K" localSheetId="12" hidden="1">#REF!</definedName>
    <definedName name="BExTWB4LA1PODQOH4LDTHQKBN16K" localSheetId="13" hidden="1">#REF!</definedName>
    <definedName name="BExTWB4LA1PODQOH4LDTHQKBN16K" localSheetId="17" hidden="1">#REF!</definedName>
    <definedName name="BExTWB4LA1PODQOH4LDTHQKBN16K" localSheetId="16" hidden="1">#REF!</definedName>
    <definedName name="BExTWB4LA1PODQOH4LDTHQKBN16K" hidden="1">#REF!</definedName>
    <definedName name="BExTWI0Q8AWXUA3ZN7I5V3QK2KM1" localSheetId="19" hidden="1">#REF!</definedName>
    <definedName name="BExTWI0Q8AWXUA3ZN7I5V3QK2KM1" localSheetId="27" hidden="1">#REF!</definedName>
    <definedName name="BExTWI0Q8AWXUA3ZN7I5V3QK2KM1" localSheetId="18" hidden="1">#REF!</definedName>
    <definedName name="BExTWI0Q8AWXUA3ZN7I5V3QK2KM1" localSheetId="30" hidden="1">#REF!</definedName>
    <definedName name="BExTWI0Q8AWXUA3ZN7I5V3QK2KM1" localSheetId="4" hidden="1">#REF!</definedName>
    <definedName name="BExTWI0Q8AWXUA3ZN7I5V3QK2KM1" localSheetId="14" hidden="1">#REF!</definedName>
    <definedName name="BExTWI0Q8AWXUA3ZN7I5V3QK2KM1" localSheetId="6" hidden="1">#REF!</definedName>
    <definedName name="BExTWI0Q8AWXUA3ZN7I5V3QK2KM1" localSheetId="7" hidden="1">#REF!</definedName>
    <definedName name="BExTWI0Q8AWXUA3ZN7I5V3QK2KM1" localSheetId="8" hidden="1">#REF!</definedName>
    <definedName name="BExTWI0Q8AWXUA3ZN7I5V3QK2KM1" localSheetId="9" hidden="1">#REF!</definedName>
    <definedName name="BExTWI0Q8AWXUA3ZN7I5V3QK2KM1" localSheetId="10" hidden="1">#REF!</definedName>
    <definedName name="BExTWI0Q8AWXUA3ZN7I5V3QK2KM1" localSheetId="11" hidden="1">#REF!</definedName>
    <definedName name="BExTWI0Q8AWXUA3ZN7I5V3QK2KM1" localSheetId="12" hidden="1">#REF!</definedName>
    <definedName name="BExTWI0Q8AWXUA3ZN7I5V3QK2KM1" localSheetId="13" hidden="1">#REF!</definedName>
    <definedName name="BExTWI0Q8AWXUA3ZN7I5V3QK2KM1" localSheetId="17" hidden="1">#REF!</definedName>
    <definedName name="BExTWI0Q8AWXUA3ZN7I5V3QK2KM1" localSheetId="16" hidden="1">#REF!</definedName>
    <definedName name="BExTWI0Q8AWXUA3ZN7I5V3QK2KM1" hidden="1">#REF!</definedName>
    <definedName name="BExTWJTIA3WUW1PUWXAOP9O8NKLZ" localSheetId="19" hidden="1">#REF!</definedName>
    <definedName name="BExTWJTIA3WUW1PUWXAOP9O8NKLZ" localSheetId="27" hidden="1">#REF!</definedName>
    <definedName name="BExTWJTIA3WUW1PUWXAOP9O8NKLZ" localSheetId="18" hidden="1">#REF!</definedName>
    <definedName name="BExTWJTIA3WUW1PUWXAOP9O8NKLZ" localSheetId="30" hidden="1">#REF!</definedName>
    <definedName name="BExTWJTIA3WUW1PUWXAOP9O8NKLZ" localSheetId="4" hidden="1">#REF!</definedName>
    <definedName name="BExTWJTIA3WUW1PUWXAOP9O8NKLZ" localSheetId="14" hidden="1">#REF!</definedName>
    <definedName name="BExTWJTIA3WUW1PUWXAOP9O8NKLZ" localSheetId="6" hidden="1">#REF!</definedName>
    <definedName name="BExTWJTIA3WUW1PUWXAOP9O8NKLZ" localSheetId="7" hidden="1">#REF!</definedName>
    <definedName name="BExTWJTIA3WUW1PUWXAOP9O8NKLZ" localSheetId="8" hidden="1">#REF!</definedName>
    <definedName name="BExTWJTIA3WUW1PUWXAOP9O8NKLZ" localSheetId="9" hidden="1">#REF!</definedName>
    <definedName name="BExTWJTIA3WUW1PUWXAOP9O8NKLZ" localSheetId="10" hidden="1">#REF!</definedName>
    <definedName name="BExTWJTIA3WUW1PUWXAOP9O8NKLZ" localSheetId="11" hidden="1">#REF!</definedName>
    <definedName name="BExTWJTIA3WUW1PUWXAOP9O8NKLZ" localSheetId="12" hidden="1">#REF!</definedName>
    <definedName name="BExTWJTIA3WUW1PUWXAOP9O8NKLZ" localSheetId="13" hidden="1">#REF!</definedName>
    <definedName name="BExTWJTIA3WUW1PUWXAOP9O8NKLZ" localSheetId="17" hidden="1">#REF!</definedName>
    <definedName name="BExTWJTIA3WUW1PUWXAOP9O8NKLZ" localSheetId="16" hidden="1">#REF!</definedName>
    <definedName name="BExTWJTIA3WUW1PUWXAOP9O8NKLZ" hidden="1">#REF!</definedName>
    <definedName name="BExTWW95OX07FNA01WF5MSSSFQLX" localSheetId="19" hidden="1">#REF!</definedName>
    <definedName name="BExTWW95OX07FNA01WF5MSSSFQLX" localSheetId="27" hidden="1">#REF!</definedName>
    <definedName name="BExTWW95OX07FNA01WF5MSSSFQLX" localSheetId="18" hidden="1">#REF!</definedName>
    <definedName name="BExTWW95OX07FNA01WF5MSSSFQLX" localSheetId="30" hidden="1">#REF!</definedName>
    <definedName name="BExTWW95OX07FNA01WF5MSSSFQLX" localSheetId="4" hidden="1">#REF!</definedName>
    <definedName name="BExTWW95OX07FNA01WF5MSSSFQLX" localSheetId="14" hidden="1">#REF!</definedName>
    <definedName name="BExTWW95OX07FNA01WF5MSSSFQLX" localSheetId="6" hidden="1">#REF!</definedName>
    <definedName name="BExTWW95OX07FNA01WF5MSSSFQLX" localSheetId="7" hidden="1">#REF!</definedName>
    <definedName name="BExTWW95OX07FNA01WF5MSSSFQLX" localSheetId="8" hidden="1">#REF!</definedName>
    <definedName name="BExTWW95OX07FNA01WF5MSSSFQLX" localSheetId="9" hidden="1">#REF!</definedName>
    <definedName name="BExTWW95OX07FNA01WF5MSSSFQLX" localSheetId="10" hidden="1">#REF!</definedName>
    <definedName name="BExTWW95OX07FNA01WF5MSSSFQLX" localSheetId="11" hidden="1">#REF!</definedName>
    <definedName name="BExTWW95OX07FNA01WF5MSSSFQLX" localSheetId="12" hidden="1">#REF!</definedName>
    <definedName name="BExTWW95OX07FNA01WF5MSSSFQLX" localSheetId="13" hidden="1">#REF!</definedName>
    <definedName name="BExTWW95OX07FNA01WF5MSSSFQLX" localSheetId="17" hidden="1">#REF!</definedName>
    <definedName name="BExTWW95OX07FNA01WF5MSSSFQLX" localSheetId="16" hidden="1">#REF!</definedName>
    <definedName name="BExTWW95OX07FNA01WF5MSSSFQLX" hidden="1">#REF!</definedName>
    <definedName name="BExTX005F4GLW03J0PLPRPMI1SEG" localSheetId="19" hidden="1">#REF!</definedName>
    <definedName name="BExTX005F4GLW03J0PLPRPMI1SEG" localSheetId="27" hidden="1">#REF!</definedName>
    <definedName name="BExTX005F4GLW03J0PLPRPMI1SEG" localSheetId="18" hidden="1">#REF!</definedName>
    <definedName name="BExTX005F4GLW03J0PLPRPMI1SEG" localSheetId="30" hidden="1">#REF!</definedName>
    <definedName name="BExTX005F4GLW03J0PLPRPMI1SEG" localSheetId="4" hidden="1">#REF!</definedName>
    <definedName name="BExTX005F4GLW03J0PLPRPMI1SEG" localSheetId="14" hidden="1">#REF!</definedName>
    <definedName name="BExTX005F4GLW03J0PLPRPMI1SEG" localSheetId="6" hidden="1">#REF!</definedName>
    <definedName name="BExTX005F4GLW03J0PLPRPMI1SEG" localSheetId="7" hidden="1">#REF!</definedName>
    <definedName name="BExTX005F4GLW03J0PLPRPMI1SEG" localSheetId="8" hidden="1">#REF!</definedName>
    <definedName name="BExTX005F4GLW03J0PLPRPMI1SEG" localSheetId="9" hidden="1">#REF!</definedName>
    <definedName name="BExTX005F4GLW03J0PLPRPMI1SEG" localSheetId="10" hidden="1">#REF!</definedName>
    <definedName name="BExTX005F4GLW03J0PLPRPMI1SEG" localSheetId="11" hidden="1">#REF!</definedName>
    <definedName name="BExTX005F4GLW03J0PLPRPMI1SEG" localSheetId="12" hidden="1">#REF!</definedName>
    <definedName name="BExTX005F4GLW03J0PLPRPMI1SEG" localSheetId="13" hidden="1">#REF!</definedName>
    <definedName name="BExTX005F4GLW03J0PLPRPMI1SEG" localSheetId="17" hidden="1">#REF!</definedName>
    <definedName name="BExTX005F4GLW03J0PLPRPMI1SEG" localSheetId="16" hidden="1">#REF!</definedName>
    <definedName name="BExTX005F4GLW03J0PLPRPMI1SEG" hidden="1">#REF!</definedName>
    <definedName name="BExTX476KI0RNB71XI5TYMANSGBG" localSheetId="19" hidden="1">#REF!</definedName>
    <definedName name="BExTX476KI0RNB71XI5TYMANSGBG" localSheetId="27" hidden="1">#REF!</definedName>
    <definedName name="BExTX476KI0RNB71XI5TYMANSGBG" localSheetId="18" hidden="1">#REF!</definedName>
    <definedName name="BExTX476KI0RNB71XI5TYMANSGBG" localSheetId="30" hidden="1">#REF!</definedName>
    <definedName name="BExTX476KI0RNB71XI5TYMANSGBG" localSheetId="4" hidden="1">#REF!</definedName>
    <definedName name="BExTX476KI0RNB71XI5TYMANSGBG" localSheetId="14" hidden="1">#REF!</definedName>
    <definedName name="BExTX476KI0RNB71XI5TYMANSGBG" localSheetId="6" hidden="1">#REF!</definedName>
    <definedName name="BExTX476KI0RNB71XI5TYMANSGBG" localSheetId="7" hidden="1">#REF!</definedName>
    <definedName name="BExTX476KI0RNB71XI5TYMANSGBG" localSheetId="8" hidden="1">#REF!</definedName>
    <definedName name="BExTX476KI0RNB71XI5TYMANSGBG" localSheetId="9" hidden="1">#REF!</definedName>
    <definedName name="BExTX476KI0RNB71XI5TYMANSGBG" localSheetId="10" hidden="1">#REF!</definedName>
    <definedName name="BExTX476KI0RNB71XI5TYMANSGBG" localSheetId="11" hidden="1">#REF!</definedName>
    <definedName name="BExTX476KI0RNB71XI5TYMANSGBG" localSheetId="12" hidden="1">#REF!</definedName>
    <definedName name="BExTX476KI0RNB71XI5TYMANSGBG" localSheetId="13" hidden="1">#REF!</definedName>
    <definedName name="BExTX476KI0RNB71XI5TYMANSGBG" localSheetId="17" hidden="1">#REF!</definedName>
    <definedName name="BExTX476KI0RNB71XI5TYMANSGBG" localSheetId="16" hidden="1">#REF!</definedName>
    <definedName name="BExTX476KI0RNB71XI5TYMANSGBG" hidden="1">#REF!</definedName>
    <definedName name="BExTXBJFKNSCUO7IOL6CSKERP06D" localSheetId="19" hidden="1">#REF!</definedName>
    <definedName name="BExTXBJFKNSCUO7IOL6CSKERP06D" localSheetId="27" hidden="1">#REF!</definedName>
    <definedName name="BExTXBJFKNSCUO7IOL6CSKERP06D" localSheetId="18" hidden="1">#REF!</definedName>
    <definedName name="BExTXBJFKNSCUO7IOL6CSKERP06D" localSheetId="30" hidden="1">#REF!</definedName>
    <definedName name="BExTXBJFKNSCUO7IOL6CSKERP06D" localSheetId="4" hidden="1">#REF!</definedName>
    <definedName name="BExTXBJFKNSCUO7IOL6CSKERP06D" localSheetId="14" hidden="1">#REF!</definedName>
    <definedName name="BExTXBJFKNSCUO7IOL6CSKERP06D" localSheetId="6" hidden="1">#REF!</definedName>
    <definedName name="BExTXBJFKNSCUO7IOL6CSKERP06D" localSheetId="7" hidden="1">#REF!</definedName>
    <definedName name="BExTXBJFKNSCUO7IOL6CSKERP06D" localSheetId="8" hidden="1">#REF!</definedName>
    <definedName name="BExTXBJFKNSCUO7IOL6CSKERP06D" localSheetId="9" hidden="1">#REF!</definedName>
    <definedName name="BExTXBJFKNSCUO7IOL6CSKERP06D" localSheetId="10" hidden="1">#REF!</definedName>
    <definedName name="BExTXBJFKNSCUO7IOL6CSKERP06D" localSheetId="11" hidden="1">#REF!</definedName>
    <definedName name="BExTXBJFKNSCUO7IOL6CSKERP06D" localSheetId="12" hidden="1">#REF!</definedName>
    <definedName name="BExTXBJFKNSCUO7IOL6CSKERP06D" localSheetId="13" hidden="1">#REF!</definedName>
    <definedName name="BExTXBJFKNSCUO7IOL6CSKERP06D" localSheetId="17" hidden="1">#REF!</definedName>
    <definedName name="BExTXBJFKNSCUO7IOL6CSKERP06D" localSheetId="16" hidden="1">#REF!</definedName>
    <definedName name="BExTXBJFKNSCUO7IOL6CSKERP06D" hidden="1">#REF!</definedName>
    <definedName name="BExTXDMZDQ9U1FD9T7F79J29SYYN" localSheetId="19" hidden="1">#REF!</definedName>
    <definedName name="BExTXDMZDQ9U1FD9T7F79J29SYYN" localSheetId="27" hidden="1">#REF!</definedName>
    <definedName name="BExTXDMZDQ9U1FD9T7F79J29SYYN" localSheetId="18" hidden="1">#REF!</definedName>
    <definedName name="BExTXDMZDQ9U1FD9T7F79J29SYYN" localSheetId="30" hidden="1">#REF!</definedName>
    <definedName name="BExTXDMZDQ9U1FD9T7F79J29SYYN" localSheetId="4" hidden="1">#REF!</definedName>
    <definedName name="BExTXDMZDQ9U1FD9T7F79J29SYYN" localSheetId="14" hidden="1">#REF!</definedName>
    <definedName name="BExTXDMZDQ9U1FD9T7F79J29SYYN" localSheetId="6" hidden="1">#REF!</definedName>
    <definedName name="BExTXDMZDQ9U1FD9T7F79J29SYYN" localSheetId="7" hidden="1">#REF!</definedName>
    <definedName name="BExTXDMZDQ9U1FD9T7F79J29SYYN" localSheetId="8" hidden="1">#REF!</definedName>
    <definedName name="BExTXDMZDQ9U1FD9T7F79J29SYYN" localSheetId="9" hidden="1">#REF!</definedName>
    <definedName name="BExTXDMZDQ9U1FD9T7F79J29SYYN" localSheetId="10" hidden="1">#REF!</definedName>
    <definedName name="BExTXDMZDQ9U1FD9T7F79J29SYYN" localSheetId="11" hidden="1">#REF!</definedName>
    <definedName name="BExTXDMZDQ9U1FD9T7F79J29SYYN" localSheetId="12" hidden="1">#REF!</definedName>
    <definedName name="BExTXDMZDQ9U1FD9T7F79J29SYYN" localSheetId="13" hidden="1">#REF!</definedName>
    <definedName name="BExTXDMZDQ9U1FD9T7F79J29SYYN" localSheetId="17" hidden="1">#REF!</definedName>
    <definedName name="BExTXDMZDQ9U1FD9T7F79J29SYYN" localSheetId="16" hidden="1">#REF!</definedName>
    <definedName name="BExTXDMZDQ9U1FD9T7F79J29SYYN" hidden="1">#REF!</definedName>
    <definedName name="BExTXJ6HBAIXMMWKZTJNFDYVZCAY" localSheetId="19" hidden="1">#REF!</definedName>
    <definedName name="BExTXJ6HBAIXMMWKZTJNFDYVZCAY" localSheetId="27" hidden="1">#REF!</definedName>
    <definedName name="BExTXJ6HBAIXMMWKZTJNFDYVZCAY" localSheetId="18" hidden="1">#REF!</definedName>
    <definedName name="BExTXJ6HBAIXMMWKZTJNFDYVZCAY" localSheetId="30" hidden="1">#REF!</definedName>
    <definedName name="BExTXJ6HBAIXMMWKZTJNFDYVZCAY" localSheetId="4" hidden="1">#REF!</definedName>
    <definedName name="BExTXJ6HBAIXMMWKZTJNFDYVZCAY" localSheetId="14" hidden="1">#REF!</definedName>
    <definedName name="BExTXJ6HBAIXMMWKZTJNFDYVZCAY" localSheetId="6" hidden="1">#REF!</definedName>
    <definedName name="BExTXJ6HBAIXMMWKZTJNFDYVZCAY" localSheetId="7" hidden="1">#REF!</definedName>
    <definedName name="BExTXJ6HBAIXMMWKZTJNFDYVZCAY" localSheetId="8" hidden="1">#REF!</definedName>
    <definedName name="BExTXJ6HBAIXMMWKZTJNFDYVZCAY" localSheetId="9" hidden="1">#REF!</definedName>
    <definedName name="BExTXJ6HBAIXMMWKZTJNFDYVZCAY" localSheetId="10" hidden="1">#REF!</definedName>
    <definedName name="BExTXJ6HBAIXMMWKZTJNFDYVZCAY" localSheetId="11" hidden="1">#REF!</definedName>
    <definedName name="BExTXJ6HBAIXMMWKZTJNFDYVZCAY" localSheetId="12" hidden="1">#REF!</definedName>
    <definedName name="BExTXJ6HBAIXMMWKZTJNFDYVZCAY" localSheetId="13" hidden="1">#REF!</definedName>
    <definedName name="BExTXJ6HBAIXMMWKZTJNFDYVZCAY" localSheetId="17" hidden="1">#REF!</definedName>
    <definedName name="BExTXJ6HBAIXMMWKZTJNFDYVZCAY" localSheetId="16" hidden="1">#REF!</definedName>
    <definedName name="BExTXJ6HBAIXMMWKZTJNFDYVZCAY" hidden="1">#REF!</definedName>
    <definedName name="BExTXT812NQT8GAEGH738U29BI0D" localSheetId="19" hidden="1">#REF!</definedName>
    <definedName name="BExTXT812NQT8GAEGH738U29BI0D" localSheetId="27" hidden="1">#REF!</definedName>
    <definedName name="BExTXT812NQT8GAEGH738U29BI0D" localSheetId="18" hidden="1">#REF!</definedName>
    <definedName name="BExTXT812NQT8GAEGH738U29BI0D" localSheetId="30" hidden="1">#REF!</definedName>
    <definedName name="BExTXT812NQT8GAEGH738U29BI0D" localSheetId="4" hidden="1">#REF!</definedName>
    <definedName name="BExTXT812NQT8GAEGH738U29BI0D" localSheetId="14" hidden="1">#REF!</definedName>
    <definedName name="BExTXT812NQT8GAEGH738U29BI0D" localSheetId="6" hidden="1">#REF!</definedName>
    <definedName name="BExTXT812NQT8GAEGH738U29BI0D" localSheetId="7" hidden="1">#REF!</definedName>
    <definedName name="BExTXT812NQT8GAEGH738U29BI0D" localSheetId="8" hidden="1">#REF!</definedName>
    <definedName name="BExTXT812NQT8GAEGH738U29BI0D" localSheetId="9" hidden="1">#REF!</definedName>
    <definedName name="BExTXT812NQT8GAEGH738U29BI0D" localSheetId="10" hidden="1">#REF!</definedName>
    <definedName name="BExTXT812NQT8GAEGH738U29BI0D" localSheetId="11" hidden="1">#REF!</definedName>
    <definedName name="BExTXT812NQT8GAEGH738U29BI0D" localSheetId="12" hidden="1">#REF!</definedName>
    <definedName name="BExTXT812NQT8GAEGH738U29BI0D" localSheetId="13" hidden="1">#REF!</definedName>
    <definedName name="BExTXT812NQT8GAEGH738U29BI0D" localSheetId="17" hidden="1">#REF!</definedName>
    <definedName name="BExTXT812NQT8GAEGH738U29BI0D" localSheetId="16" hidden="1">#REF!</definedName>
    <definedName name="BExTXT812NQT8GAEGH738U29BI0D" hidden="1">#REF!</definedName>
    <definedName name="BExTXWIP2TFPTQ76NHFOB72NICRZ" localSheetId="19" hidden="1">#REF!</definedName>
    <definedName name="BExTXWIP2TFPTQ76NHFOB72NICRZ" localSheetId="27" hidden="1">#REF!</definedName>
    <definedName name="BExTXWIP2TFPTQ76NHFOB72NICRZ" localSheetId="18" hidden="1">#REF!</definedName>
    <definedName name="BExTXWIP2TFPTQ76NHFOB72NICRZ" localSheetId="30" hidden="1">#REF!</definedName>
    <definedName name="BExTXWIP2TFPTQ76NHFOB72NICRZ" localSheetId="4" hidden="1">#REF!</definedName>
    <definedName name="BExTXWIP2TFPTQ76NHFOB72NICRZ" localSheetId="14" hidden="1">#REF!</definedName>
    <definedName name="BExTXWIP2TFPTQ76NHFOB72NICRZ" localSheetId="6" hidden="1">#REF!</definedName>
    <definedName name="BExTXWIP2TFPTQ76NHFOB72NICRZ" localSheetId="7" hidden="1">#REF!</definedName>
    <definedName name="BExTXWIP2TFPTQ76NHFOB72NICRZ" localSheetId="8" hidden="1">#REF!</definedName>
    <definedName name="BExTXWIP2TFPTQ76NHFOB72NICRZ" localSheetId="9" hidden="1">#REF!</definedName>
    <definedName name="BExTXWIP2TFPTQ76NHFOB72NICRZ" localSheetId="10" hidden="1">#REF!</definedName>
    <definedName name="BExTXWIP2TFPTQ76NHFOB72NICRZ" localSheetId="11" hidden="1">#REF!</definedName>
    <definedName name="BExTXWIP2TFPTQ76NHFOB72NICRZ" localSheetId="12" hidden="1">#REF!</definedName>
    <definedName name="BExTXWIP2TFPTQ76NHFOB72NICRZ" localSheetId="13" hidden="1">#REF!</definedName>
    <definedName name="BExTXWIP2TFPTQ76NHFOB72NICRZ" localSheetId="17" hidden="1">#REF!</definedName>
    <definedName name="BExTXWIP2TFPTQ76NHFOB72NICRZ" localSheetId="16" hidden="1">#REF!</definedName>
    <definedName name="BExTXWIP2TFPTQ76NHFOB72NICRZ" hidden="1">#REF!</definedName>
    <definedName name="BExTY5T62H651VC86QM4X7E28JVA" localSheetId="19" hidden="1">#REF!</definedName>
    <definedName name="BExTY5T62H651VC86QM4X7E28JVA" localSheetId="27" hidden="1">#REF!</definedName>
    <definedName name="BExTY5T62H651VC86QM4X7E28JVA" localSheetId="18" hidden="1">#REF!</definedName>
    <definedName name="BExTY5T62H651VC86QM4X7E28JVA" localSheetId="30" hidden="1">#REF!</definedName>
    <definedName name="BExTY5T62H651VC86QM4X7E28JVA" localSheetId="4" hidden="1">#REF!</definedName>
    <definedName name="BExTY5T62H651VC86QM4X7E28JVA" localSheetId="14" hidden="1">#REF!</definedName>
    <definedName name="BExTY5T62H651VC86QM4X7E28JVA" localSheetId="6" hidden="1">#REF!</definedName>
    <definedName name="BExTY5T62H651VC86QM4X7E28JVA" localSheetId="7" hidden="1">#REF!</definedName>
    <definedName name="BExTY5T62H651VC86QM4X7E28JVA" localSheetId="8" hidden="1">#REF!</definedName>
    <definedName name="BExTY5T62H651VC86QM4X7E28JVA" localSheetId="9" hidden="1">#REF!</definedName>
    <definedName name="BExTY5T62H651VC86QM4X7E28JVA" localSheetId="10" hidden="1">#REF!</definedName>
    <definedName name="BExTY5T62H651VC86QM4X7E28JVA" localSheetId="11" hidden="1">#REF!</definedName>
    <definedName name="BExTY5T62H651VC86QM4X7E28JVA" localSheetId="12" hidden="1">#REF!</definedName>
    <definedName name="BExTY5T62H651VC86QM4X7E28JVA" localSheetId="13" hidden="1">#REF!</definedName>
    <definedName name="BExTY5T62H651VC86QM4X7E28JVA" localSheetId="17" hidden="1">#REF!</definedName>
    <definedName name="BExTY5T62H651VC86QM4X7E28JVA" localSheetId="16" hidden="1">#REF!</definedName>
    <definedName name="BExTY5T62H651VC86QM4X7E28JVA" hidden="1">#REF!</definedName>
    <definedName name="BExTYB7EHGVTJ4RSYOXWSG87U5WI" localSheetId="19" hidden="1">#REF!</definedName>
    <definedName name="BExTYB7EHGVTJ4RSYOXWSG87U5WI" localSheetId="27" hidden="1">#REF!</definedName>
    <definedName name="BExTYB7EHGVTJ4RSYOXWSG87U5WI" localSheetId="18" hidden="1">#REF!</definedName>
    <definedName name="BExTYB7EHGVTJ4RSYOXWSG87U5WI" localSheetId="30" hidden="1">#REF!</definedName>
    <definedName name="BExTYB7EHGVTJ4RSYOXWSG87U5WI" localSheetId="4" hidden="1">#REF!</definedName>
    <definedName name="BExTYB7EHGVTJ4RSYOXWSG87U5WI" localSheetId="14" hidden="1">#REF!</definedName>
    <definedName name="BExTYB7EHGVTJ4RSYOXWSG87U5WI" localSheetId="6" hidden="1">#REF!</definedName>
    <definedName name="BExTYB7EHGVTJ4RSYOXWSG87U5WI" localSheetId="7" hidden="1">#REF!</definedName>
    <definedName name="BExTYB7EHGVTJ4RSYOXWSG87U5WI" localSheetId="8" hidden="1">#REF!</definedName>
    <definedName name="BExTYB7EHGVTJ4RSYOXWSG87U5WI" localSheetId="9" hidden="1">#REF!</definedName>
    <definedName name="BExTYB7EHGVTJ4RSYOXWSG87U5WI" localSheetId="10" hidden="1">#REF!</definedName>
    <definedName name="BExTYB7EHGVTJ4RSYOXWSG87U5WI" localSheetId="11" hidden="1">#REF!</definedName>
    <definedName name="BExTYB7EHGVTJ4RSYOXWSG87U5WI" localSheetId="12" hidden="1">#REF!</definedName>
    <definedName name="BExTYB7EHGVTJ4RSYOXWSG87U5WI" localSheetId="13" hidden="1">#REF!</definedName>
    <definedName name="BExTYB7EHGVTJ4RSYOXWSG87U5WI" localSheetId="17" hidden="1">#REF!</definedName>
    <definedName name="BExTYB7EHGVTJ4RSYOXWSG87U5WI" localSheetId="16" hidden="1">#REF!</definedName>
    <definedName name="BExTYB7EHGVTJ4RSYOXWSG87U5WI" hidden="1">#REF!</definedName>
    <definedName name="BExTYC93RS0KNKFOD35WG37LS9LY" localSheetId="19" hidden="1">#REF!</definedName>
    <definedName name="BExTYC93RS0KNKFOD35WG37LS9LY" localSheetId="27" hidden="1">#REF!</definedName>
    <definedName name="BExTYC93RS0KNKFOD35WG37LS9LY" localSheetId="18" hidden="1">#REF!</definedName>
    <definedName name="BExTYC93RS0KNKFOD35WG37LS9LY" localSheetId="30" hidden="1">#REF!</definedName>
    <definedName name="BExTYC93RS0KNKFOD35WG37LS9LY" localSheetId="4" hidden="1">#REF!</definedName>
    <definedName name="BExTYC93RS0KNKFOD35WG37LS9LY" localSheetId="14" hidden="1">#REF!</definedName>
    <definedName name="BExTYC93RS0KNKFOD35WG37LS9LY" localSheetId="6" hidden="1">#REF!</definedName>
    <definedName name="BExTYC93RS0KNKFOD35WG37LS9LY" localSheetId="7" hidden="1">#REF!</definedName>
    <definedName name="BExTYC93RS0KNKFOD35WG37LS9LY" localSheetId="8" hidden="1">#REF!</definedName>
    <definedName name="BExTYC93RS0KNKFOD35WG37LS9LY" localSheetId="9" hidden="1">#REF!</definedName>
    <definedName name="BExTYC93RS0KNKFOD35WG37LS9LY" localSheetId="10" hidden="1">#REF!</definedName>
    <definedName name="BExTYC93RS0KNKFOD35WG37LS9LY" localSheetId="11" hidden="1">#REF!</definedName>
    <definedName name="BExTYC93RS0KNKFOD35WG37LS9LY" localSheetId="12" hidden="1">#REF!</definedName>
    <definedName name="BExTYC93RS0KNKFOD35WG37LS9LY" localSheetId="13" hidden="1">#REF!</definedName>
    <definedName name="BExTYC93RS0KNKFOD35WG37LS9LY" localSheetId="17" hidden="1">#REF!</definedName>
    <definedName name="BExTYC93RS0KNKFOD35WG37LS9LY" localSheetId="16" hidden="1">#REF!</definedName>
    <definedName name="BExTYC93RS0KNKFOD35WG37LS9LY" hidden="1">#REF!</definedName>
    <definedName name="BExTYKCEFJ83LZM95M1V7CSFQVEA" localSheetId="19" hidden="1">#REF!</definedName>
    <definedName name="BExTYKCEFJ83LZM95M1V7CSFQVEA" localSheetId="27" hidden="1">#REF!</definedName>
    <definedName name="BExTYKCEFJ83LZM95M1V7CSFQVEA" localSheetId="18" hidden="1">#REF!</definedName>
    <definedName name="BExTYKCEFJ83LZM95M1V7CSFQVEA" localSheetId="30" hidden="1">#REF!</definedName>
    <definedName name="BExTYKCEFJ83LZM95M1V7CSFQVEA" localSheetId="4" hidden="1">#REF!</definedName>
    <definedName name="BExTYKCEFJ83LZM95M1V7CSFQVEA" localSheetId="14" hidden="1">#REF!</definedName>
    <definedName name="BExTYKCEFJ83LZM95M1V7CSFQVEA" localSheetId="6" hidden="1">#REF!</definedName>
    <definedName name="BExTYKCEFJ83LZM95M1V7CSFQVEA" localSheetId="7" hidden="1">#REF!</definedName>
    <definedName name="BExTYKCEFJ83LZM95M1V7CSFQVEA" localSheetId="8" hidden="1">#REF!</definedName>
    <definedName name="BExTYKCEFJ83LZM95M1V7CSFQVEA" localSheetId="9" hidden="1">#REF!</definedName>
    <definedName name="BExTYKCEFJ83LZM95M1V7CSFQVEA" localSheetId="10" hidden="1">#REF!</definedName>
    <definedName name="BExTYKCEFJ83LZM95M1V7CSFQVEA" localSheetId="11" hidden="1">#REF!</definedName>
    <definedName name="BExTYKCEFJ83LZM95M1V7CSFQVEA" localSheetId="12" hidden="1">#REF!</definedName>
    <definedName name="BExTYKCEFJ83LZM95M1V7CSFQVEA" localSheetId="13" hidden="1">#REF!</definedName>
    <definedName name="BExTYKCEFJ83LZM95M1V7CSFQVEA" localSheetId="17" hidden="1">#REF!</definedName>
    <definedName name="BExTYKCEFJ83LZM95M1V7CSFQVEA" localSheetId="16" hidden="1">#REF!</definedName>
    <definedName name="BExTYKCEFJ83LZM95M1V7CSFQVEA" hidden="1">#REF!</definedName>
    <definedName name="BExTYPLA9N640MFRJJQPKXT7P88M" localSheetId="19" hidden="1">#REF!</definedName>
    <definedName name="BExTYPLA9N640MFRJJQPKXT7P88M" localSheetId="27" hidden="1">#REF!</definedName>
    <definedName name="BExTYPLA9N640MFRJJQPKXT7P88M" localSheetId="18" hidden="1">#REF!</definedName>
    <definedName name="BExTYPLA9N640MFRJJQPKXT7P88M" localSheetId="30" hidden="1">#REF!</definedName>
    <definedName name="BExTYPLA9N640MFRJJQPKXT7P88M" localSheetId="4" hidden="1">#REF!</definedName>
    <definedName name="BExTYPLA9N640MFRJJQPKXT7P88M" localSheetId="14" hidden="1">#REF!</definedName>
    <definedName name="BExTYPLA9N640MFRJJQPKXT7P88M" localSheetId="6" hidden="1">#REF!</definedName>
    <definedName name="BExTYPLA9N640MFRJJQPKXT7P88M" localSheetId="7" hidden="1">#REF!</definedName>
    <definedName name="BExTYPLA9N640MFRJJQPKXT7P88M" localSheetId="8" hidden="1">#REF!</definedName>
    <definedName name="BExTYPLA9N640MFRJJQPKXT7P88M" localSheetId="9" hidden="1">#REF!</definedName>
    <definedName name="BExTYPLA9N640MFRJJQPKXT7P88M" localSheetId="10" hidden="1">#REF!</definedName>
    <definedName name="BExTYPLA9N640MFRJJQPKXT7P88M" localSheetId="11" hidden="1">#REF!</definedName>
    <definedName name="BExTYPLA9N640MFRJJQPKXT7P88M" localSheetId="12" hidden="1">#REF!</definedName>
    <definedName name="BExTYPLA9N640MFRJJQPKXT7P88M" localSheetId="13" hidden="1">#REF!</definedName>
    <definedName name="BExTYPLA9N640MFRJJQPKXT7P88M" localSheetId="17" hidden="1">#REF!</definedName>
    <definedName name="BExTYPLA9N640MFRJJQPKXT7P88M" localSheetId="16" hidden="1">#REF!</definedName>
    <definedName name="BExTYPLA9N640MFRJJQPKXT7P88M" hidden="1">#REF!</definedName>
    <definedName name="BExTYW1794M1TLJ2QQQCEEUZN18F" localSheetId="19" hidden="1">#REF!</definedName>
    <definedName name="BExTYW1794M1TLJ2QQQCEEUZN18F" localSheetId="27" hidden="1">#REF!</definedName>
    <definedName name="BExTYW1794M1TLJ2QQQCEEUZN18F" localSheetId="18" hidden="1">#REF!</definedName>
    <definedName name="BExTYW1794M1TLJ2QQQCEEUZN18F" localSheetId="30" hidden="1">#REF!</definedName>
    <definedName name="BExTYW1794M1TLJ2QQQCEEUZN18F" localSheetId="4" hidden="1">#REF!</definedName>
    <definedName name="BExTYW1794M1TLJ2QQQCEEUZN18F" localSheetId="14" hidden="1">#REF!</definedName>
    <definedName name="BExTYW1794M1TLJ2QQQCEEUZN18F" localSheetId="6" hidden="1">#REF!</definedName>
    <definedName name="BExTYW1794M1TLJ2QQQCEEUZN18F" localSheetId="7" hidden="1">#REF!</definedName>
    <definedName name="BExTYW1794M1TLJ2QQQCEEUZN18F" localSheetId="8" hidden="1">#REF!</definedName>
    <definedName name="BExTYW1794M1TLJ2QQQCEEUZN18F" localSheetId="9" hidden="1">#REF!</definedName>
    <definedName name="BExTYW1794M1TLJ2QQQCEEUZN18F" localSheetId="10" hidden="1">#REF!</definedName>
    <definedName name="BExTYW1794M1TLJ2QQQCEEUZN18F" localSheetId="11" hidden="1">#REF!</definedName>
    <definedName name="BExTYW1794M1TLJ2QQQCEEUZN18F" localSheetId="12" hidden="1">#REF!</definedName>
    <definedName name="BExTYW1794M1TLJ2QQQCEEUZN18F" localSheetId="13" hidden="1">#REF!</definedName>
    <definedName name="BExTYW1794M1TLJ2QQQCEEUZN18F" localSheetId="17" hidden="1">#REF!</definedName>
    <definedName name="BExTYW1794M1TLJ2QQQCEEUZN18F" localSheetId="16" hidden="1">#REF!</definedName>
    <definedName name="BExTYW1794M1TLJ2QQQCEEUZN18F" hidden="1">#REF!</definedName>
    <definedName name="BExTZ7F71SNTOX4LLZCK5R9VUMIJ" localSheetId="19" hidden="1">#REF!</definedName>
    <definedName name="BExTZ7F71SNTOX4LLZCK5R9VUMIJ" localSheetId="27" hidden="1">#REF!</definedName>
    <definedName name="BExTZ7F71SNTOX4LLZCK5R9VUMIJ" localSheetId="18" hidden="1">#REF!</definedName>
    <definedName name="BExTZ7F71SNTOX4LLZCK5R9VUMIJ" localSheetId="30" hidden="1">#REF!</definedName>
    <definedName name="BExTZ7F71SNTOX4LLZCK5R9VUMIJ" localSheetId="4" hidden="1">#REF!</definedName>
    <definedName name="BExTZ7F71SNTOX4LLZCK5R9VUMIJ" localSheetId="14" hidden="1">#REF!</definedName>
    <definedName name="BExTZ7F71SNTOX4LLZCK5R9VUMIJ" localSheetId="6" hidden="1">#REF!</definedName>
    <definedName name="BExTZ7F71SNTOX4LLZCK5R9VUMIJ" localSheetId="7" hidden="1">#REF!</definedName>
    <definedName name="BExTZ7F71SNTOX4LLZCK5R9VUMIJ" localSheetId="8" hidden="1">#REF!</definedName>
    <definedName name="BExTZ7F71SNTOX4LLZCK5R9VUMIJ" localSheetId="9" hidden="1">#REF!</definedName>
    <definedName name="BExTZ7F71SNTOX4LLZCK5R9VUMIJ" localSheetId="10" hidden="1">#REF!</definedName>
    <definedName name="BExTZ7F71SNTOX4LLZCK5R9VUMIJ" localSheetId="11" hidden="1">#REF!</definedName>
    <definedName name="BExTZ7F71SNTOX4LLZCK5R9VUMIJ" localSheetId="12" hidden="1">#REF!</definedName>
    <definedName name="BExTZ7F71SNTOX4LLZCK5R9VUMIJ" localSheetId="13" hidden="1">#REF!</definedName>
    <definedName name="BExTZ7F71SNTOX4LLZCK5R9VUMIJ" localSheetId="17" hidden="1">#REF!</definedName>
    <definedName name="BExTZ7F71SNTOX4LLZCK5R9VUMIJ" localSheetId="16" hidden="1">#REF!</definedName>
    <definedName name="BExTZ7F71SNTOX4LLZCK5R9VUMIJ" hidden="1">#REF!</definedName>
    <definedName name="BExTZ80SWE36T1QSIIPJU7NJ65JL" localSheetId="19" hidden="1">#REF!</definedName>
    <definedName name="BExTZ80SWE36T1QSIIPJU7NJ65JL" localSheetId="27" hidden="1">#REF!</definedName>
    <definedName name="BExTZ80SWE36T1QSIIPJU7NJ65JL" localSheetId="18" hidden="1">#REF!</definedName>
    <definedName name="BExTZ80SWE36T1QSIIPJU7NJ65JL" localSheetId="30" hidden="1">#REF!</definedName>
    <definedName name="BExTZ80SWE36T1QSIIPJU7NJ65JL" localSheetId="4" hidden="1">#REF!</definedName>
    <definedName name="BExTZ80SWE36T1QSIIPJU7NJ65JL" localSheetId="14" hidden="1">#REF!</definedName>
    <definedName name="BExTZ80SWE36T1QSIIPJU7NJ65JL" localSheetId="6" hidden="1">#REF!</definedName>
    <definedName name="BExTZ80SWE36T1QSIIPJU7NJ65JL" localSheetId="7" hidden="1">#REF!</definedName>
    <definedName name="BExTZ80SWE36T1QSIIPJU7NJ65JL" localSheetId="8" hidden="1">#REF!</definedName>
    <definedName name="BExTZ80SWE36T1QSIIPJU7NJ65JL" localSheetId="9" hidden="1">#REF!</definedName>
    <definedName name="BExTZ80SWE36T1QSIIPJU7NJ65JL" localSheetId="10" hidden="1">#REF!</definedName>
    <definedName name="BExTZ80SWE36T1QSIIPJU7NJ65JL" localSheetId="11" hidden="1">#REF!</definedName>
    <definedName name="BExTZ80SWE36T1QSIIPJU7NJ65JL" localSheetId="12" hidden="1">#REF!</definedName>
    <definedName name="BExTZ80SWE36T1QSIIPJU7NJ65JL" localSheetId="13" hidden="1">#REF!</definedName>
    <definedName name="BExTZ80SWE36T1QSIIPJU7NJ65JL" localSheetId="17" hidden="1">#REF!</definedName>
    <definedName name="BExTZ80SWE36T1QSIIPJU7NJ65JL" localSheetId="16" hidden="1">#REF!</definedName>
    <definedName name="BExTZ80SWE36T1QSIIPJU7NJ65JL" hidden="1">#REF!</definedName>
    <definedName name="BExTZ869RSO739T4Q78JLOVO7G0C" localSheetId="19" hidden="1">#REF!</definedName>
    <definedName name="BExTZ869RSO739T4Q78JLOVO7G0C" localSheetId="27" hidden="1">#REF!</definedName>
    <definedName name="BExTZ869RSO739T4Q78JLOVO7G0C" localSheetId="18" hidden="1">#REF!</definedName>
    <definedName name="BExTZ869RSO739T4Q78JLOVO7G0C" localSheetId="30" hidden="1">#REF!</definedName>
    <definedName name="BExTZ869RSO739T4Q78JLOVO7G0C" localSheetId="4" hidden="1">#REF!</definedName>
    <definedName name="BExTZ869RSO739T4Q78JLOVO7G0C" localSheetId="14" hidden="1">#REF!</definedName>
    <definedName name="BExTZ869RSO739T4Q78JLOVO7G0C" localSheetId="6" hidden="1">#REF!</definedName>
    <definedName name="BExTZ869RSO739T4Q78JLOVO7G0C" localSheetId="7" hidden="1">#REF!</definedName>
    <definedName name="BExTZ869RSO739T4Q78JLOVO7G0C" localSheetId="8" hidden="1">#REF!</definedName>
    <definedName name="BExTZ869RSO739T4Q78JLOVO7G0C" localSheetId="9" hidden="1">#REF!</definedName>
    <definedName name="BExTZ869RSO739T4Q78JLOVO7G0C" localSheetId="10" hidden="1">#REF!</definedName>
    <definedName name="BExTZ869RSO739T4Q78JLOVO7G0C" localSheetId="11" hidden="1">#REF!</definedName>
    <definedName name="BExTZ869RSO739T4Q78JLOVO7G0C" localSheetId="12" hidden="1">#REF!</definedName>
    <definedName name="BExTZ869RSO739T4Q78JLOVO7G0C" localSheetId="13" hidden="1">#REF!</definedName>
    <definedName name="BExTZ869RSO739T4Q78JLOVO7G0C" localSheetId="17" hidden="1">#REF!</definedName>
    <definedName name="BExTZ869RSO739T4Q78JLOVO7G0C" localSheetId="16" hidden="1">#REF!</definedName>
    <definedName name="BExTZ869RSO739T4Q78JLOVO7G0C" hidden="1">#REF!</definedName>
    <definedName name="BExTZ8X5G9S3PA4FPSNK7T69W7QT" localSheetId="19" hidden="1">#REF!</definedName>
    <definedName name="BExTZ8X5G9S3PA4FPSNK7T69W7QT" localSheetId="27" hidden="1">#REF!</definedName>
    <definedName name="BExTZ8X5G9S3PA4FPSNK7T69W7QT" localSheetId="18" hidden="1">#REF!</definedName>
    <definedName name="BExTZ8X5G9S3PA4FPSNK7T69W7QT" localSheetId="30" hidden="1">#REF!</definedName>
    <definedName name="BExTZ8X5G9S3PA4FPSNK7T69W7QT" localSheetId="4" hidden="1">#REF!</definedName>
    <definedName name="BExTZ8X5G9S3PA4FPSNK7T69W7QT" localSheetId="14" hidden="1">#REF!</definedName>
    <definedName name="BExTZ8X5G9S3PA4FPSNK7T69W7QT" localSheetId="6" hidden="1">#REF!</definedName>
    <definedName name="BExTZ8X5G9S3PA4FPSNK7T69W7QT" localSheetId="7" hidden="1">#REF!</definedName>
    <definedName name="BExTZ8X5G9S3PA4FPSNK7T69W7QT" localSheetId="8" hidden="1">#REF!</definedName>
    <definedName name="BExTZ8X5G9S3PA4FPSNK7T69W7QT" localSheetId="9" hidden="1">#REF!</definedName>
    <definedName name="BExTZ8X5G9S3PA4FPSNK7T69W7QT" localSheetId="10" hidden="1">#REF!</definedName>
    <definedName name="BExTZ8X5G9S3PA4FPSNK7T69W7QT" localSheetId="11" hidden="1">#REF!</definedName>
    <definedName name="BExTZ8X5G9S3PA4FPSNK7T69W7QT" localSheetId="12" hidden="1">#REF!</definedName>
    <definedName name="BExTZ8X5G9S3PA4FPSNK7T69W7QT" localSheetId="13" hidden="1">#REF!</definedName>
    <definedName name="BExTZ8X5G9S3PA4FPSNK7T69W7QT" localSheetId="17" hidden="1">#REF!</definedName>
    <definedName name="BExTZ8X5G9S3PA4FPSNK7T69W7QT" localSheetId="16" hidden="1">#REF!</definedName>
    <definedName name="BExTZ8X5G9S3PA4FPSNK7T69W7QT" hidden="1">#REF!</definedName>
    <definedName name="BExTZ97Y0RMR8V5BI9F2H4MFB77O" localSheetId="19" hidden="1">#REF!</definedName>
    <definedName name="BExTZ97Y0RMR8V5BI9F2H4MFB77O" localSheetId="27" hidden="1">#REF!</definedName>
    <definedName name="BExTZ97Y0RMR8V5BI9F2H4MFB77O" localSheetId="18" hidden="1">#REF!</definedName>
    <definedName name="BExTZ97Y0RMR8V5BI9F2H4MFB77O" localSheetId="30" hidden="1">#REF!</definedName>
    <definedName name="BExTZ97Y0RMR8V5BI9F2H4MFB77O" localSheetId="4" hidden="1">#REF!</definedName>
    <definedName name="BExTZ97Y0RMR8V5BI9F2H4MFB77O" localSheetId="14" hidden="1">#REF!</definedName>
    <definedName name="BExTZ97Y0RMR8V5BI9F2H4MFB77O" localSheetId="6" hidden="1">#REF!</definedName>
    <definedName name="BExTZ97Y0RMR8V5BI9F2H4MFB77O" localSheetId="7" hidden="1">#REF!</definedName>
    <definedName name="BExTZ97Y0RMR8V5BI9F2H4MFB77O" localSheetId="8" hidden="1">#REF!</definedName>
    <definedName name="BExTZ97Y0RMR8V5BI9F2H4MFB77O" localSheetId="9" hidden="1">#REF!</definedName>
    <definedName name="BExTZ97Y0RMR8V5BI9F2H4MFB77O" localSheetId="10" hidden="1">#REF!</definedName>
    <definedName name="BExTZ97Y0RMR8V5BI9F2H4MFB77O" localSheetId="11" hidden="1">#REF!</definedName>
    <definedName name="BExTZ97Y0RMR8V5BI9F2H4MFB77O" localSheetId="12" hidden="1">#REF!</definedName>
    <definedName name="BExTZ97Y0RMR8V5BI9F2H4MFB77O" localSheetId="13" hidden="1">#REF!</definedName>
    <definedName name="BExTZ97Y0RMR8V5BI9F2H4MFB77O" localSheetId="17" hidden="1">#REF!</definedName>
    <definedName name="BExTZ97Y0RMR8V5BI9F2H4MFB77O" localSheetId="16" hidden="1">#REF!</definedName>
    <definedName name="BExTZ97Y0RMR8V5BI9F2H4MFB77O" hidden="1">#REF!</definedName>
    <definedName name="BExTZK5PMCAXJL4DUIGL6H9Y8U4C" localSheetId="19" hidden="1">#REF!</definedName>
    <definedName name="BExTZK5PMCAXJL4DUIGL6H9Y8U4C" localSheetId="27" hidden="1">#REF!</definedName>
    <definedName name="BExTZK5PMCAXJL4DUIGL6H9Y8U4C" localSheetId="18" hidden="1">#REF!</definedName>
    <definedName name="BExTZK5PMCAXJL4DUIGL6H9Y8U4C" localSheetId="30" hidden="1">#REF!</definedName>
    <definedName name="BExTZK5PMCAXJL4DUIGL6H9Y8U4C" localSheetId="4" hidden="1">#REF!</definedName>
    <definedName name="BExTZK5PMCAXJL4DUIGL6H9Y8U4C" localSheetId="14" hidden="1">#REF!</definedName>
    <definedName name="BExTZK5PMCAXJL4DUIGL6H9Y8U4C" localSheetId="6" hidden="1">#REF!</definedName>
    <definedName name="BExTZK5PMCAXJL4DUIGL6H9Y8U4C" localSheetId="7" hidden="1">#REF!</definedName>
    <definedName name="BExTZK5PMCAXJL4DUIGL6H9Y8U4C" localSheetId="8" hidden="1">#REF!</definedName>
    <definedName name="BExTZK5PMCAXJL4DUIGL6H9Y8U4C" localSheetId="9" hidden="1">#REF!</definedName>
    <definedName name="BExTZK5PMCAXJL4DUIGL6H9Y8U4C" localSheetId="10" hidden="1">#REF!</definedName>
    <definedName name="BExTZK5PMCAXJL4DUIGL6H9Y8U4C" localSheetId="11" hidden="1">#REF!</definedName>
    <definedName name="BExTZK5PMCAXJL4DUIGL6H9Y8U4C" localSheetId="12" hidden="1">#REF!</definedName>
    <definedName name="BExTZK5PMCAXJL4DUIGL6H9Y8U4C" localSheetId="13" hidden="1">#REF!</definedName>
    <definedName name="BExTZK5PMCAXJL4DUIGL6H9Y8U4C" localSheetId="17" hidden="1">#REF!</definedName>
    <definedName name="BExTZK5PMCAXJL4DUIGL6H9Y8U4C" localSheetId="16" hidden="1">#REF!</definedName>
    <definedName name="BExTZK5PMCAXJL4DUIGL6H9Y8U4C" hidden="1">#REF!</definedName>
    <definedName name="BExTZKB6L5SXV5UN71YVTCBEIGWY" localSheetId="19" hidden="1">#REF!</definedName>
    <definedName name="BExTZKB6L5SXV5UN71YVTCBEIGWY" localSheetId="27" hidden="1">#REF!</definedName>
    <definedName name="BExTZKB6L5SXV5UN71YVTCBEIGWY" localSheetId="18" hidden="1">#REF!</definedName>
    <definedName name="BExTZKB6L5SXV5UN71YVTCBEIGWY" localSheetId="30" hidden="1">#REF!</definedName>
    <definedName name="BExTZKB6L5SXV5UN71YVTCBEIGWY" localSheetId="4" hidden="1">#REF!</definedName>
    <definedName name="BExTZKB6L5SXV5UN71YVTCBEIGWY" localSheetId="14" hidden="1">#REF!</definedName>
    <definedName name="BExTZKB6L5SXV5UN71YVTCBEIGWY" localSheetId="6" hidden="1">#REF!</definedName>
    <definedName name="BExTZKB6L5SXV5UN71YVTCBEIGWY" localSheetId="7" hidden="1">#REF!</definedName>
    <definedName name="BExTZKB6L5SXV5UN71YVTCBEIGWY" localSheetId="8" hidden="1">#REF!</definedName>
    <definedName name="BExTZKB6L5SXV5UN71YVTCBEIGWY" localSheetId="9" hidden="1">#REF!</definedName>
    <definedName name="BExTZKB6L5SXV5UN71YVTCBEIGWY" localSheetId="10" hidden="1">#REF!</definedName>
    <definedName name="BExTZKB6L5SXV5UN71YVTCBEIGWY" localSheetId="11" hidden="1">#REF!</definedName>
    <definedName name="BExTZKB6L5SXV5UN71YVTCBEIGWY" localSheetId="12" hidden="1">#REF!</definedName>
    <definedName name="BExTZKB6L5SXV5UN71YVTCBEIGWY" localSheetId="13" hidden="1">#REF!</definedName>
    <definedName name="BExTZKB6L5SXV5UN71YVTCBEIGWY" localSheetId="17" hidden="1">#REF!</definedName>
    <definedName name="BExTZKB6L5SXV5UN71YVTCBEIGWY" localSheetId="16" hidden="1">#REF!</definedName>
    <definedName name="BExTZKB6L5SXV5UN71YVTCBEIGWY" hidden="1">#REF!</definedName>
    <definedName name="BExTZLICVKK4NBJFEGL270GJ2VQO" localSheetId="19" hidden="1">#REF!</definedName>
    <definedName name="BExTZLICVKK4NBJFEGL270GJ2VQO" localSheetId="27" hidden="1">#REF!</definedName>
    <definedName name="BExTZLICVKK4NBJFEGL270GJ2VQO" localSheetId="18" hidden="1">#REF!</definedName>
    <definedName name="BExTZLICVKK4NBJFEGL270GJ2VQO" localSheetId="30" hidden="1">#REF!</definedName>
    <definedName name="BExTZLICVKK4NBJFEGL270GJ2VQO" localSheetId="4" hidden="1">#REF!</definedName>
    <definedName name="BExTZLICVKK4NBJFEGL270GJ2VQO" localSheetId="14" hidden="1">#REF!</definedName>
    <definedName name="BExTZLICVKK4NBJFEGL270GJ2VQO" localSheetId="6" hidden="1">#REF!</definedName>
    <definedName name="BExTZLICVKK4NBJFEGL270GJ2VQO" localSheetId="7" hidden="1">#REF!</definedName>
    <definedName name="BExTZLICVKK4NBJFEGL270GJ2VQO" localSheetId="8" hidden="1">#REF!</definedName>
    <definedName name="BExTZLICVKK4NBJFEGL270GJ2VQO" localSheetId="9" hidden="1">#REF!</definedName>
    <definedName name="BExTZLICVKK4NBJFEGL270GJ2VQO" localSheetId="10" hidden="1">#REF!</definedName>
    <definedName name="BExTZLICVKK4NBJFEGL270GJ2VQO" localSheetId="11" hidden="1">#REF!</definedName>
    <definedName name="BExTZLICVKK4NBJFEGL270GJ2VQO" localSheetId="12" hidden="1">#REF!</definedName>
    <definedName name="BExTZLICVKK4NBJFEGL270GJ2VQO" localSheetId="13" hidden="1">#REF!</definedName>
    <definedName name="BExTZLICVKK4NBJFEGL270GJ2VQO" localSheetId="17" hidden="1">#REF!</definedName>
    <definedName name="BExTZLICVKK4NBJFEGL270GJ2VQO" localSheetId="16" hidden="1">#REF!</definedName>
    <definedName name="BExTZLICVKK4NBJFEGL270GJ2VQO" hidden="1">#REF!</definedName>
    <definedName name="BExTZO2596CBZKPI7YNA1QQNPAIJ" localSheetId="19" hidden="1">#REF!</definedName>
    <definedName name="BExTZO2596CBZKPI7YNA1QQNPAIJ" localSheetId="27" hidden="1">#REF!</definedName>
    <definedName name="BExTZO2596CBZKPI7YNA1QQNPAIJ" localSheetId="18" hidden="1">#REF!</definedName>
    <definedName name="BExTZO2596CBZKPI7YNA1QQNPAIJ" localSheetId="30" hidden="1">#REF!</definedName>
    <definedName name="BExTZO2596CBZKPI7YNA1QQNPAIJ" localSheetId="4" hidden="1">#REF!</definedName>
    <definedName name="BExTZO2596CBZKPI7YNA1QQNPAIJ" localSheetId="14" hidden="1">#REF!</definedName>
    <definedName name="BExTZO2596CBZKPI7YNA1QQNPAIJ" localSheetId="6" hidden="1">#REF!</definedName>
    <definedName name="BExTZO2596CBZKPI7YNA1QQNPAIJ" localSheetId="7" hidden="1">#REF!</definedName>
    <definedName name="BExTZO2596CBZKPI7YNA1QQNPAIJ" localSheetId="8" hidden="1">#REF!</definedName>
    <definedName name="BExTZO2596CBZKPI7YNA1QQNPAIJ" localSheetId="9" hidden="1">#REF!</definedName>
    <definedName name="BExTZO2596CBZKPI7YNA1QQNPAIJ" localSheetId="10" hidden="1">#REF!</definedName>
    <definedName name="BExTZO2596CBZKPI7YNA1QQNPAIJ" localSheetId="11" hidden="1">#REF!</definedName>
    <definedName name="BExTZO2596CBZKPI7YNA1QQNPAIJ" localSheetId="12" hidden="1">#REF!</definedName>
    <definedName name="BExTZO2596CBZKPI7YNA1QQNPAIJ" localSheetId="13" hidden="1">#REF!</definedName>
    <definedName name="BExTZO2596CBZKPI7YNA1QQNPAIJ" localSheetId="17" hidden="1">#REF!</definedName>
    <definedName name="BExTZO2596CBZKPI7YNA1QQNPAIJ" localSheetId="16" hidden="1">#REF!</definedName>
    <definedName name="BExTZO2596CBZKPI7YNA1QQNPAIJ" hidden="1">#REF!</definedName>
    <definedName name="BExTZY8TDV4U7FQL7O10G6VKWKPJ" localSheetId="19" hidden="1">#REF!</definedName>
    <definedName name="BExTZY8TDV4U7FQL7O10G6VKWKPJ" localSheetId="27" hidden="1">#REF!</definedName>
    <definedName name="BExTZY8TDV4U7FQL7O10G6VKWKPJ" localSheetId="18" hidden="1">#REF!</definedName>
    <definedName name="BExTZY8TDV4U7FQL7O10G6VKWKPJ" localSheetId="30" hidden="1">#REF!</definedName>
    <definedName name="BExTZY8TDV4U7FQL7O10G6VKWKPJ" localSheetId="4" hidden="1">#REF!</definedName>
    <definedName name="BExTZY8TDV4U7FQL7O10G6VKWKPJ" localSheetId="14" hidden="1">#REF!</definedName>
    <definedName name="BExTZY8TDV4U7FQL7O10G6VKWKPJ" localSheetId="6" hidden="1">#REF!</definedName>
    <definedName name="BExTZY8TDV4U7FQL7O10G6VKWKPJ" localSheetId="7" hidden="1">#REF!</definedName>
    <definedName name="BExTZY8TDV4U7FQL7O10G6VKWKPJ" localSheetId="8" hidden="1">#REF!</definedName>
    <definedName name="BExTZY8TDV4U7FQL7O10G6VKWKPJ" localSheetId="9" hidden="1">#REF!</definedName>
    <definedName name="BExTZY8TDV4U7FQL7O10G6VKWKPJ" localSheetId="10" hidden="1">#REF!</definedName>
    <definedName name="BExTZY8TDV4U7FQL7O10G6VKWKPJ" localSheetId="11" hidden="1">#REF!</definedName>
    <definedName name="BExTZY8TDV4U7FQL7O10G6VKWKPJ" localSheetId="12" hidden="1">#REF!</definedName>
    <definedName name="BExTZY8TDV4U7FQL7O10G6VKWKPJ" localSheetId="13" hidden="1">#REF!</definedName>
    <definedName name="BExTZY8TDV4U7FQL7O10G6VKWKPJ" localSheetId="17" hidden="1">#REF!</definedName>
    <definedName name="BExTZY8TDV4U7FQL7O10G6VKWKPJ" localSheetId="16" hidden="1">#REF!</definedName>
    <definedName name="BExTZY8TDV4U7FQL7O10G6VKWKPJ" hidden="1">#REF!</definedName>
    <definedName name="BExU02QNT4LT7H9JPUC4FXTLVGZT" localSheetId="19" hidden="1">#REF!</definedName>
    <definedName name="BExU02QNT4LT7H9JPUC4FXTLVGZT" localSheetId="27" hidden="1">#REF!</definedName>
    <definedName name="BExU02QNT4LT7H9JPUC4FXTLVGZT" localSheetId="18" hidden="1">#REF!</definedName>
    <definedName name="BExU02QNT4LT7H9JPUC4FXTLVGZT" localSheetId="30" hidden="1">#REF!</definedName>
    <definedName name="BExU02QNT4LT7H9JPUC4FXTLVGZT" localSheetId="4" hidden="1">#REF!</definedName>
    <definedName name="BExU02QNT4LT7H9JPUC4FXTLVGZT" localSheetId="14" hidden="1">#REF!</definedName>
    <definedName name="BExU02QNT4LT7H9JPUC4FXTLVGZT" localSheetId="6" hidden="1">#REF!</definedName>
    <definedName name="BExU02QNT4LT7H9JPUC4FXTLVGZT" localSheetId="7" hidden="1">#REF!</definedName>
    <definedName name="BExU02QNT4LT7H9JPUC4FXTLVGZT" localSheetId="8" hidden="1">#REF!</definedName>
    <definedName name="BExU02QNT4LT7H9JPUC4FXTLVGZT" localSheetId="9" hidden="1">#REF!</definedName>
    <definedName name="BExU02QNT4LT7H9JPUC4FXTLVGZT" localSheetId="10" hidden="1">#REF!</definedName>
    <definedName name="BExU02QNT4LT7H9JPUC4FXTLVGZT" localSheetId="11" hidden="1">#REF!</definedName>
    <definedName name="BExU02QNT4LT7H9JPUC4FXTLVGZT" localSheetId="12" hidden="1">#REF!</definedName>
    <definedName name="BExU02QNT4LT7H9JPUC4FXTLVGZT" localSheetId="13" hidden="1">#REF!</definedName>
    <definedName name="BExU02QNT4LT7H9JPUC4FXTLVGZT" localSheetId="17" hidden="1">#REF!</definedName>
    <definedName name="BExU02QNT4LT7H9JPUC4FXTLVGZT" localSheetId="16" hidden="1">#REF!</definedName>
    <definedName name="BExU02QNT4LT7H9JPUC4FXTLVGZT" hidden="1">#REF!</definedName>
    <definedName name="BExU0BFJJQO1HJZKI14QGOQ6JROO" localSheetId="19" hidden="1">#REF!</definedName>
    <definedName name="BExU0BFJJQO1HJZKI14QGOQ6JROO" localSheetId="27" hidden="1">#REF!</definedName>
    <definedName name="BExU0BFJJQO1HJZKI14QGOQ6JROO" localSheetId="18" hidden="1">#REF!</definedName>
    <definedName name="BExU0BFJJQO1HJZKI14QGOQ6JROO" localSheetId="30" hidden="1">#REF!</definedName>
    <definedName name="BExU0BFJJQO1HJZKI14QGOQ6JROO" localSheetId="4" hidden="1">#REF!</definedName>
    <definedName name="BExU0BFJJQO1HJZKI14QGOQ6JROO" localSheetId="14" hidden="1">#REF!</definedName>
    <definedName name="BExU0BFJJQO1HJZKI14QGOQ6JROO" localSheetId="6" hidden="1">#REF!</definedName>
    <definedName name="BExU0BFJJQO1HJZKI14QGOQ6JROO" localSheetId="7" hidden="1">#REF!</definedName>
    <definedName name="BExU0BFJJQO1HJZKI14QGOQ6JROO" localSheetId="8" hidden="1">#REF!</definedName>
    <definedName name="BExU0BFJJQO1HJZKI14QGOQ6JROO" localSheetId="9" hidden="1">#REF!</definedName>
    <definedName name="BExU0BFJJQO1HJZKI14QGOQ6JROO" localSheetId="10" hidden="1">#REF!</definedName>
    <definedName name="BExU0BFJJQO1HJZKI14QGOQ6JROO" localSheetId="11" hidden="1">#REF!</definedName>
    <definedName name="BExU0BFJJQO1HJZKI14QGOQ6JROO" localSheetId="12" hidden="1">#REF!</definedName>
    <definedName name="BExU0BFJJQO1HJZKI14QGOQ6JROO" localSheetId="13" hidden="1">#REF!</definedName>
    <definedName name="BExU0BFJJQO1HJZKI14QGOQ6JROO" localSheetId="17" hidden="1">#REF!</definedName>
    <definedName name="BExU0BFJJQO1HJZKI14QGOQ6JROO" localSheetId="16" hidden="1">#REF!</definedName>
    <definedName name="BExU0BFJJQO1HJZKI14QGOQ6JROO" hidden="1">#REF!</definedName>
    <definedName name="BExU0FH5WTGW8MRFUFMDDSMJ6YQ5" localSheetId="19" hidden="1">#REF!</definedName>
    <definedName name="BExU0FH5WTGW8MRFUFMDDSMJ6YQ5" localSheetId="27" hidden="1">#REF!</definedName>
    <definedName name="BExU0FH5WTGW8MRFUFMDDSMJ6YQ5" localSheetId="18" hidden="1">#REF!</definedName>
    <definedName name="BExU0FH5WTGW8MRFUFMDDSMJ6YQ5" localSheetId="30" hidden="1">#REF!</definedName>
    <definedName name="BExU0FH5WTGW8MRFUFMDDSMJ6YQ5" localSheetId="4" hidden="1">#REF!</definedName>
    <definedName name="BExU0FH5WTGW8MRFUFMDDSMJ6YQ5" localSheetId="14" hidden="1">#REF!</definedName>
    <definedName name="BExU0FH5WTGW8MRFUFMDDSMJ6YQ5" localSheetId="6" hidden="1">#REF!</definedName>
    <definedName name="BExU0FH5WTGW8MRFUFMDDSMJ6YQ5" localSheetId="7" hidden="1">#REF!</definedName>
    <definedName name="BExU0FH5WTGW8MRFUFMDDSMJ6YQ5" localSheetId="8" hidden="1">#REF!</definedName>
    <definedName name="BExU0FH5WTGW8MRFUFMDDSMJ6YQ5" localSheetId="9" hidden="1">#REF!</definedName>
    <definedName name="BExU0FH5WTGW8MRFUFMDDSMJ6YQ5" localSheetId="10" hidden="1">#REF!</definedName>
    <definedName name="BExU0FH5WTGW8MRFUFMDDSMJ6YQ5" localSheetId="11" hidden="1">#REF!</definedName>
    <definedName name="BExU0FH5WTGW8MRFUFMDDSMJ6YQ5" localSheetId="12" hidden="1">#REF!</definedName>
    <definedName name="BExU0FH5WTGW8MRFUFMDDSMJ6YQ5" localSheetId="13" hidden="1">#REF!</definedName>
    <definedName name="BExU0FH5WTGW8MRFUFMDDSMJ6YQ5" localSheetId="17" hidden="1">#REF!</definedName>
    <definedName name="BExU0FH5WTGW8MRFUFMDDSMJ6YQ5" localSheetId="16" hidden="1">#REF!</definedName>
    <definedName name="BExU0FH5WTGW8MRFUFMDDSMJ6YQ5" hidden="1">#REF!</definedName>
    <definedName name="BExU0GDOIL9U33QGU9ZU3YX3V1I4" localSheetId="19" hidden="1">#REF!</definedName>
    <definedName name="BExU0GDOIL9U33QGU9ZU3YX3V1I4" localSheetId="27" hidden="1">#REF!</definedName>
    <definedName name="BExU0GDOIL9U33QGU9ZU3YX3V1I4" localSheetId="18" hidden="1">#REF!</definedName>
    <definedName name="BExU0GDOIL9U33QGU9ZU3YX3V1I4" localSheetId="30" hidden="1">#REF!</definedName>
    <definedName name="BExU0GDOIL9U33QGU9ZU3YX3V1I4" localSheetId="4" hidden="1">#REF!</definedName>
    <definedName name="BExU0GDOIL9U33QGU9ZU3YX3V1I4" localSheetId="14" hidden="1">#REF!</definedName>
    <definedName name="BExU0GDOIL9U33QGU9ZU3YX3V1I4" localSheetId="6" hidden="1">#REF!</definedName>
    <definedName name="BExU0GDOIL9U33QGU9ZU3YX3V1I4" localSheetId="7" hidden="1">#REF!</definedName>
    <definedName name="BExU0GDOIL9U33QGU9ZU3YX3V1I4" localSheetId="8" hidden="1">#REF!</definedName>
    <definedName name="BExU0GDOIL9U33QGU9ZU3YX3V1I4" localSheetId="9" hidden="1">#REF!</definedName>
    <definedName name="BExU0GDOIL9U33QGU9ZU3YX3V1I4" localSheetId="10" hidden="1">#REF!</definedName>
    <definedName name="BExU0GDOIL9U33QGU9ZU3YX3V1I4" localSheetId="11" hidden="1">#REF!</definedName>
    <definedName name="BExU0GDOIL9U33QGU9ZU3YX3V1I4" localSheetId="12" hidden="1">#REF!</definedName>
    <definedName name="BExU0GDOIL9U33QGU9ZU3YX3V1I4" localSheetId="13" hidden="1">#REF!</definedName>
    <definedName name="BExU0GDOIL9U33QGU9ZU3YX3V1I4" localSheetId="17" hidden="1">#REF!</definedName>
    <definedName name="BExU0GDOIL9U33QGU9ZU3YX3V1I4" localSheetId="16" hidden="1">#REF!</definedName>
    <definedName name="BExU0GDOIL9U33QGU9ZU3YX3V1I4" hidden="1">#REF!</definedName>
    <definedName name="BExU0HKTO8WJDQDWRTUK5TETM3HS" localSheetId="19" hidden="1">#REF!</definedName>
    <definedName name="BExU0HKTO8WJDQDWRTUK5TETM3HS" localSheetId="27" hidden="1">#REF!</definedName>
    <definedName name="BExU0HKTO8WJDQDWRTUK5TETM3HS" localSheetId="18" hidden="1">#REF!</definedName>
    <definedName name="BExU0HKTO8WJDQDWRTUK5TETM3HS" localSheetId="30" hidden="1">#REF!</definedName>
    <definedName name="BExU0HKTO8WJDQDWRTUK5TETM3HS" localSheetId="4" hidden="1">#REF!</definedName>
    <definedName name="BExU0HKTO8WJDQDWRTUK5TETM3HS" localSheetId="14" hidden="1">#REF!</definedName>
    <definedName name="BExU0HKTO8WJDQDWRTUK5TETM3HS" localSheetId="6" hidden="1">#REF!</definedName>
    <definedName name="BExU0HKTO8WJDQDWRTUK5TETM3HS" localSheetId="7" hidden="1">#REF!</definedName>
    <definedName name="BExU0HKTO8WJDQDWRTUK5TETM3HS" localSheetId="8" hidden="1">#REF!</definedName>
    <definedName name="BExU0HKTO8WJDQDWRTUK5TETM3HS" localSheetId="9" hidden="1">#REF!</definedName>
    <definedName name="BExU0HKTO8WJDQDWRTUK5TETM3HS" localSheetId="10" hidden="1">#REF!</definedName>
    <definedName name="BExU0HKTO8WJDQDWRTUK5TETM3HS" localSheetId="11" hidden="1">#REF!</definedName>
    <definedName name="BExU0HKTO8WJDQDWRTUK5TETM3HS" localSheetId="12" hidden="1">#REF!</definedName>
    <definedName name="BExU0HKTO8WJDQDWRTUK5TETM3HS" localSheetId="13" hidden="1">#REF!</definedName>
    <definedName name="BExU0HKTO8WJDQDWRTUK5TETM3HS" localSheetId="17" hidden="1">#REF!</definedName>
    <definedName name="BExU0HKTO8WJDQDWRTUK5TETM3HS" localSheetId="16" hidden="1">#REF!</definedName>
    <definedName name="BExU0HKTO8WJDQDWRTUK5TETM3HS" hidden="1">#REF!</definedName>
    <definedName name="BExU0MTJQPE041ZN7H8UKGV6MZT7" localSheetId="19" hidden="1">#REF!</definedName>
    <definedName name="BExU0MTJQPE041ZN7H8UKGV6MZT7" localSheetId="27" hidden="1">#REF!</definedName>
    <definedName name="BExU0MTJQPE041ZN7H8UKGV6MZT7" localSheetId="18" hidden="1">#REF!</definedName>
    <definedName name="BExU0MTJQPE041ZN7H8UKGV6MZT7" localSheetId="30" hidden="1">#REF!</definedName>
    <definedName name="BExU0MTJQPE041ZN7H8UKGV6MZT7" localSheetId="4" hidden="1">#REF!</definedName>
    <definedName name="BExU0MTJQPE041ZN7H8UKGV6MZT7" localSheetId="14" hidden="1">#REF!</definedName>
    <definedName name="BExU0MTJQPE041ZN7H8UKGV6MZT7" localSheetId="6" hidden="1">#REF!</definedName>
    <definedName name="BExU0MTJQPE041ZN7H8UKGV6MZT7" localSheetId="7" hidden="1">#REF!</definedName>
    <definedName name="BExU0MTJQPE041ZN7H8UKGV6MZT7" localSheetId="8" hidden="1">#REF!</definedName>
    <definedName name="BExU0MTJQPE041ZN7H8UKGV6MZT7" localSheetId="9" hidden="1">#REF!</definedName>
    <definedName name="BExU0MTJQPE041ZN7H8UKGV6MZT7" localSheetId="10" hidden="1">#REF!</definedName>
    <definedName name="BExU0MTJQPE041ZN7H8UKGV6MZT7" localSheetId="11" hidden="1">#REF!</definedName>
    <definedName name="BExU0MTJQPE041ZN7H8UKGV6MZT7" localSheetId="12" hidden="1">#REF!</definedName>
    <definedName name="BExU0MTJQPE041ZN7H8UKGV6MZT7" localSheetId="13" hidden="1">#REF!</definedName>
    <definedName name="BExU0MTJQPE041ZN7H8UKGV6MZT7" localSheetId="17" hidden="1">#REF!</definedName>
    <definedName name="BExU0MTJQPE041ZN7H8UKGV6MZT7" localSheetId="16" hidden="1">#REF!</definedName>
    <definedName name="BExU0MTJQPE041ZN7H8UKGV6MZT7" hidden="1">#REF!</definedName>
    <definedName name="BExU0ZUUFYHLUK4M4E8GLGIBBNT0" localSheetId="19" hidden="1">#REF!</definedName>
    <definedName name="BExU0ZUUFYHLUK4M4E8GLGIBBNT0" localSheetId="27" hidden="1">#REF!</definedName>
    <definedName name="BExU0ZUUFYHLUK4M4E8GLGIBBNT0" localSheetId="18" hidden="1">#REF!</definedName>
    <definedName name="BExU0ZUUFYHLUK4M4E8GLGIBBNT0" localSheetId="30" hidden="1">#REF!</definedName>
    <definedName name="BExU0ZUUFYHLUK4M4E8GLGIBBNT0" localSheetId="4" hidden="1">#REF!</definedName>
    <definedName name="BExU0ZUUFYHLUK4M4E8GLGIBBNT0" localSheetId="14" hidden="1">#REF!</definedName>
    <definedName name="BExU0ZUUFYHLUK4M4E8GLGIBBNT0" localSheetId="6" hidden="1">#REF!</definedName>
    <definedName name="BExU0ZUUFYHLUK4M4E8GLGIBBNT0" localSheetId="7" hidden="1">#REF!</definedName>
    <definedName name="BExU0ZUUFYHLUK4M4E8GLGIBBNT0" localSheetId="8" hidden="1">#REF!</definedName>
    <definedName name="BExU0ZUUFYHLUK4M4E8GLGIBBNT0" localSheetId="9" hidden="1">#REF!</definedName>
    <definedName name="BExU0ZUUFYHLUK4M4E8GLGIBBNT0" localSheetId="10" hidden="1">#REF!</definedName>
    <definedName name="BExU0ZUUFYHLUK4M4E8GLGIBBNT0" localSheetId="11" hidden="1">#REF!</definedName>
    <definedName name="BExU0ZUUFYHLUK4M4E8GLGIBBNT0" localSheetId="12" hidden="1">#REF!</definedName>
    <definedName name="BExU0ZUUFYHLUK4M4E8GLGIBBNT0" localSheetId="13" hidden="1">#REF!</definedName>
    <definedName name="BExU0ZUUFYHLUK4M4E8GLGIBBNT0" localSheetId="17" hidden="1">#REF!</definedName>
    <definedName name="BExU0ZUUFYHLUK4M4E8GLGIBBNT0" localSheetId="16" hidden="1">#REF!</definedName>
    <definedName name="BExU0ZUUFYHLUK4M4E8GLGIBBNT0" hidden="1">#REF!</definedName>
    <definedName name="BExU147D6RPG6ZVTSXRKFSVRHSBG" localSheetId="19" hidden="1">#REF!</definedName>
    <definedName name="BExU147D6RPG6ZVTSXRKFSVRHSBG" localSheetId="27" hidden="1">#REF!</definedName>
    <definedName name="BExU147D6RPG6ZVTSXRKFSVRHSBG" localSheetId="18" hidden="1">#REF!</definedName>
    <definedName name="BExU147D6RPG6ZVTSXRKFSVRHSBG" localSheetId="30" hidden="1">#REF!</definedName>
    <definedName name="BExU147D6RPG6ZVTSXRKFSVRHSBG" localSheetId="4" hidden="1">#REF!</definedName>
    <definedName name="BExU147D6RPG6ZVTSXRKFSVRHSBG" localSheetId="14" hidden="1">#REF!</definedName>
    <definedName name="BExU147D6RPG6ZVTSXRKFSVRHSBG" localSheetId="6" hidden="1">#REF!</definedName>
    <definedName name="BExU147D6RPG6ZVTSXRKFSVRHSBG" localSheetId="7" hidden="1">#REF!</definedName>
    <definedName name="BExU147D6RPG6ZVTSXRKFSVRHSBG" localSheetId="8" hidden="1">#REF!</definedName>
    <definedName name="BExU147D6RPG6ZVTSXRKFSVRHSBG" localSheetId="9" hidden="1">#REF!</definedName>
    <definedName name="BExU147D6RPG6ZVTSXRKFSVRHSBG" localSheetId="10" hidden="1">#REF!</definedName>
    <definedName name="BExU147D6RPG6ZVTSXRKFSVRHSBG" localSheetId="11" hidden="1">#REF!</definedName>
    <definedName name="BExU147D6RPG6ZVTSXRKFSVRHSBG" localSheetId="12" hidden="1">#REF!</definedName>
    <definedName name="BExU147D6RPG6ZVTSXRKFSVRHSBG" localSheetId="13" hidden="1">#REF!</definedName>
    <definedName name="BExU147D6RPG6ZVTSXRKFSVRHSBG" localSheetId="17" hidden="1">#REF!</definedName>
    <definedName name="BExU147D6RPG6ZVTSXRKFSVRHSBG" localSheetId="16" hidden="1">#REF!</definedName>
    <definedName name="BExU147D6RPG6ZVTSXRKFSVRHSBG" hidden="1">#REF!</definedName>
    <definedName name="BExU16R10W1SOAPNG4CDJ01T7JRE" localSheetId="19" hidden="1">#REF!</definedName>
    <definedName name="BExU16R10W1SOAPNG4CDJ01T7JRE" localSheetId="27" hidden="1">#REF!</definedName>
    <definedName name="BExU16R10W1SOAPNG4CDJ01T7JRE" localSheetId="18" hidden="1">#REF!</definedName>
    <definedName name="BExU16R10W1SOAPNG4CDJ01T7JRE" localSheetId="30" hidden="1">#REF!</definedName>
    <definedName name="BExU16R10W1SOAPNG4CDJ01T7JRE" localSheetId="4" hidden="1">#REF!</definedName>
    <definedName name="BExU16R10W1SOAPNG4CDJ01T7JRE" localSheetId="14" hidden="1">#REF!</definedName>
    <definedName name="BExU16R10W1SOAPNG4CDJ01T7JRE" localSheetId="6" hidden="1">#REF!</definedName>
    <definedName name="BExU16R10W1SOAPNG4CDJ01T7JRE" localSheetId="7" hidden="1">#REF!</definedName>
    <definedName name="BExU16R10W1SOAPNG4CDJ01T7JRE" localSheetId="8" hidden="1">#REF!</definedName>
    <definedName name="BExU16R10W1SOAPNG4CDJ01T7JRE" localSheetId="9" hidden="1">#REF!</definedName>
    <definedName name="BExU16R10W1SOAPNG4CDJ01T7JRE" localSheetId="10" hidden="1">#REF!</definedName>
    <definedName name="BExU16R10W1SOAPNG4CDJ01T7JRE" localSheetId="11" hidden="1">#REF!</definedName>
    <definedName name="BExU16R10W1SOAPNG4CDJ01T7JRE" localSheetId="12" hidden="1">#REF!</definedName>
    <definedName name="BExU16R10W1SOAPNG4CDJ01T7JRE" localSheetId="13" hidden="1">#REF!</definedName>
    <definedName name="BExU16R10W1SOAPNG4CDJ01T7JRE" localSheetId="17" hidden="1">#REF!</definedName>
    <definedName name="BExU16R10W1SOAPNG4CDJ01T7JRE" localSheetId="16" hidden="1">#REF!</definedName>
    <definedName name="BExU16R10W1SOAPNG4CDJ01T7JRE" hidden="1">#REF!</definedName>
    <definedName name="BExU17CKOR3GNIHDNVLH9L1IOJS9" localSheetId="19" hidden="1">#REF!</definedName>
    <definedName name="BExU17CKOR3GNIHDNVLH9L1IOJS9" localSheetId="27" hidden="1">#REF!</definedName>
    <definedName name="BExU17CKOR3GNIHDNVLH9L1IOJS9" localSheetId="18" hidden="1">#REF!</definedName>
    <definedName name="BExU17CKOR3GNIHDNVLH9L1IOJS9" localSheetId="30" hidden="1">#REF!</definedName>
    <definedName name="BExU17CKOR3GNIHDNVLH9L1IOJS9" localSheetId="4" hidden="1">#REF!</definedName>
    <definedName name="BExU17CKOR3GNIHDNVLH9L1IOJS9" localSheetId="14" hidden="1">#REF!</definedName>
    <definedName name="BExU17CKOR3GNIHDNVLH9L1IOJS9" localSheetId="6" hidden="1">#REF!</definedName>
    <definedName name="BExU17CKOR3GNIHDNVLH9L1IOJS9" localSheetId="7" hidden="1">#REF!</definedName>
    <definedName name="BExU17CKOR3GNIHDNVLH9L1IOJS9" localSheetId="8" hidden="1">#REF!</definedName>
    <definedName name="BExU17CKOR3GNIHDNVLH9L1IOJS9" localSheetId="9" hidden="1">#REF!</definedName>
    <definedName name="BExU17CKOR3GNIHDNVLH9L1IOJS9" localSheetId="10" hidden="1">#REF!</definedName>
    <definedName name="BExU17CKOR3GNIHDNVLH9L1IOJS9" localSheetId="11" hidden="1">#REF!</definedName>
    <definedName name="BExU17CKOR3GNIHDNVLH9L1IOJS9" localSheetId="12" hidden="1">#REF!</definedName>
    <definedName name="BExU17CKOR3GNIHDNVLH9L1IOJS9" localSheetId="13" hidden="1">#REF!</definedName>
    <definedName name="BExU17CKOR3GNIHDNVLH9L1IOJS9" localSheetId="17" hidden="1">#REF!</definedName>
    <definedName name="BExU17CKOR3GNIHDNVLH9L1IOJS9" localSheetId="16" hidden="1">#REF!</definedName>
    <definedName name="BExU17CKOR3GNIHDNVLH9L1IOJS9" hidden="1">#REF!</definedName>
    <definedName name="BExU1DXYI5DAD9DSFIEAUOB5XFZ9" localSheetId="19" hidden="1">#REF!</definedName>
    <definedName name="BExU1DXYI5DAD9DSFIEAUOB5XFZ9" localSheetId="27" hidden="1">#REF!</definedName>
    <definedName name="BExU1DXYI5DAD9DSFIEAUOB5XFZ9" localSheetId="18" hidden="1">#REF!</definedName>
    <definedName name="BExU1DXYI5DAD9DSFIEAUOB5XFZ9" localSheetId="30" hidden="1">#REF!</definedName>
    <definedName name="BExU1DXYI5DAD9DSFIEAUOB5XFZ9" localSheetId="4" hidden="1">#REF!</definedName>
    <definedName name="BExU1DXYI5DAD9DSFIEAUOB5XFZ9" localSheetId="14" hidden="1">#REF!</definedName>
    <definedName name="BExU1DXYI5DAD9DSFIEAUOB5XFZ9" localSheetId="6" hidden="1">#REF!</definedName>
    <definedName name="BExU1DXYI5DAD9DSFIEAUOB5XFZ9" localSheetId="7" hidden="1">#REF!</definedName>
    <definedName name="BExU1DXYI5DAD9DSFIEAUOB5XFZ9" localSheetId="8" hidden="1">#REF!</definedName>
    <definedName name="BExU1DXYI5DAD9DSFIEAUOB5XFZ9" localSheetId="9" hidden="1">#REF!</definedName>
    <definedName name="BExU1DXYI5DAD9DSFIEAUOB5XFZ9" localSheetId="10" hidden="1">#REF!</definedName>
    <definedName name="BExU1DXYI5DAD9DSFIEAUOB5XFZ9" localSheetId="11" hidden="1">#REF!</definedName>
    <definedName name="BExU1DXYI5DAD9DSFIEAUOB5XFZ9" localSheetId="12" hidden="1">#REF!</definedName>
    <definedName name="BExU1DXYI5DAD9DSFIEAUOB5XFZ9" localSheetId="13" hidden="1">#REF!</definedName>
    <definedName name="BExU1DXYI5DAD9DSFIEAUOB5XFZ9" localSheetId="17" hidden="1">#REF!</definedName>
    <definedName name="BExU1DXYI5DAD9DSFIEAUOB5XFZ9" localSheetId="16" hidden="1">#REF!</definedName>
    <definedName name="BExU1DXYI5DAD9DSFIEAUOB5XFZ9" hidden="1">#REF!</definedName>
    <definedName name="BExU1GXUTLRPJN4MRINLAPHSZQFG" localSheetId="19" hidden="1">#REF!</definedName>
    <definedName name="BExU1GXUTLRPJN4MRINLAPHSZQFG" localSheetId="27" hidden="1">#REF!</definedName>
    <definedName name="BExU1GXUTLRPJN4MRINLAPHSZQFG" localSheetId="18" hidden="1">#REF!</definedName>
    <definedName name="BExU1GXUTLRPJN4MRINLAPHSZQFG" localSheetId="30" hidden="1">#REF!</definedName>
    <definedName name="BExU1GXUTLRPJN4MRINLAPHSZQFG" localSheetId="4" hidden="1">#REF!</definedName>
    <definedName name="BExU1GXUTLRPJN4MRINLAPHSZQFG" localSheetId="14" hidden="1">#REF!</definedName>
    <definedName name="BExU1GXUTLRPJN4MRINLAPHSZQFG" localSheetId="6" hidden="1">#REF!</definedName>
    <definedName name="BExU1GXUTLRPJN4MRINLAPHSZQFG" localSheetId="7" hidden="1">#REF!</definedName>
    <definedName name="BExU1GXUTLRPJN4MRINLAPHSZQFG" localSheetId="8" hidden="1">#REF!</definedName>
    <definedName name="BExU1GXUTLRPJN4MRINLAPHSZQFG" localSheetId="9" hidden="1">#REF!</definedName>
    <definedName name="BExU1GXUTLRPJN4MRINLAPHSZQFG" localSheetId="10" hidden="1">#REF!</definedName>
    <definedName name="BExU1GXUTLRPJN4MRINLAPHSZQFG" localSheetId="11" hidden="1">#REF!</definedName>
    <definedName name="BExU1GXUTLRPJN4MRINLAPHSZQFG" localSheetId="12" hidden="1">#REF!</definedName>
    <definedName name="BExU1GXUTLRPJN4MRINLAPHSZQFG" localSheetId="13" hidden="1">#REF!</definedName>
    <definedName name="BExU1GXUTLRPJN4MRINLAPHSZQFG" localSheetId="17" hidden="1">#REF!</definedName>
    <definedName name="BExU1GXUTLRPJN4MRINLAPHSZQFG" localSheetId="16" hidden="1">#REF!</definedName>
    <definedName name="BExU1GXUTLRPJN4MRINLAPHSZQFG" hidden="1">#REF!</definedName>
    <definedName name="BExU1IL9AOHFO85BZB6S60DK3N8H" localSheetId="19" hidden="1">#REF!</definedName>
    <definedName name="BExU1IL9AOHFO85BZB6S60DK3N8H" localSheetId="27" hidden="1">#REF!</definedName>
    <definedName name="BExU1IL9AOHFO85BZB6S60DK3N8H" localSheetId="18" hidden="1">#REF!</definedName>
    <definedName name="BExU1IL9AOHFO85BZB6S60DK3N8H" localSheetId="30" hidden="1">#REF!</definedName>
    <definedName name="BExU1IL9AOHFO85BZB6S60DK3N8H" localSheetId="4" hidden="1">#REF!</definedName>
    <definedName name="BExU1IL9AOHFO85BZB6S60DK3N8H" localSheetId="14" hidden="1">#REF!</definedName>
    <definedName name="BExU1IL9AOHFO85BZB6S60DK3N8H" localSheetId="6" hidden="1">#REF!</definedName>
    <definedName name="BExU1IL9AOHFO85BZB6S60DK3N8H" localSheetId="7" hidden="1">#REF!</definedName>
    <definedName name="BExU1IL9AOHFO85BZB6S60DK3N8H" localSheetId="8" hidden="1">#REF!</definedName>
    <definedName name="BExU1IL9AOHFO85BZB6S60DK3N8H" localSheetId="9" hidden="1">#REF!</definedName>
    <definedName name="BExU1IL9AOHFO85BZB6S60DK3N8H" localSheetId="10" hidden="1">#REF!</definedName>
    <definedName name="BExU1IL9AOHFO85BZB6S60DK3N8H" localSheetId="11" hidden="1">#REF!</definedName>
    <definedName name="BExU1IL9AOHFO85BZB6S60DK3N8H" localSheetId="12" hidden="1">#REF!</definedName>
    <definedName name="BExU1IL9AOHFO85BZB6S60DK3N8H" localSheetId="13" hidden="1">#REF!</definedName>
    <definedName name="BExU1IL9AOHFO85BZB6S60DK3N8H" localSheetId="17" hidden="1">#REF!</definedName>
    <definedName name="BExU1IL9AOHFO85BZB6S60DK3N8H" localSheetId="16" hidden="1">#REF!</definedName>
    <definedName name="BExU1IL9AOHFO85BZB6S60DK3N8H" hidden="1">#REF!</definedName>
    <definedName name="BExU1LAEKWJ0U6NP9G2AC9CTBYH6" localSheetId="19" hidden="1">#REF!</definedName>
    <definedName name="BExU1LAEKWJ0U6NP9G2AC9CTBYH6" localSheetId="27" hidden="1">#REF!</definedName>
    <definedName name="BExU1LAEKWJ0U6NP9G2AC9CTBYH6" localSheetId="18" hidden="1">#REF!</definedName>
    <definedName name="BExU1LAEKWJ0U6NP9G2AC9CTBYH6" localSheetId="30" hidden="1">#REF!</definedName>
    <definedName name="BExU1LAEKWJ0U6NP9G2AC9CTBYH6" localSheetId="4" hidden="1">#REF!</definedName>
    <definedName name="BExU1LAEKWJ0U6NP9G2AC9CTBYH6" localSheetId="14" hidden="1">#REF!</definedName>
    <definedName name="BExU1LAEKWJ0U6NP9G2AC9CTBYH6" localSheetId="6" hidden="1">#REF!</definedName>
    <definedName name="BExU1LAEKWJ0U6NP9G2AC9CTBYH6" localSheetId="7" hidden="1">#REF!</definedName>
    <definedName name="BExU1LAEKWJ0U6NP9G2AC9CTBYH6" localSheetId="8" hidden="1">#REF!</definedName>
    <definedName name="BExU1LAEKWJ0U6NP9G2AC9CTBYH6" localSheetId="9" hidden="1">#REF!</definedName>
    <definedName name="BExU1LAEKWJ0U6NP9G2AC9CTBYH6" localSheetId="10" hidden="1">#REF!</definedName>
    <definedName name="BExU1LAEKWJ0U6NP9G2AC9CTBYH6" localSheetId="11" hidden="1">#REF!</definedName>
    <definedName name="BExU1LAEKWJ0U6NP9G2AC9CTBYH6" localSheetId="12" hidden="1">#REF!</definedName>
    <definedName name="BExU1LAEKWJ0U6NP9G2AC9CTBYH6" localSheetId="13" hidden="1">#REF!</definedName>
    <definedName name="BExU1LAEKWJ0U6NP9G2AC9CTBYH6" localSheetId="17" hidden="1">#REF!</definedName>
    <definedName name="BExU1LAEKWJ0U6NP9G2AC9CTBYH6" localSheetId="16" hidden="1">#REF!</definedName>
    <definedName name="BExU1LAEKWJ0U6NP9G2AC9CTBYH6" hidden="1">#REF!</definedName>
    <definedName name="BExU1NOPS09CLFZL1O31RAF9BQNQ" localSheetId="19" hidden="1">#REF!</definedName>
    <definedName name="BExU1NOPS09CLFZL1O31RAF9BQNQ" localSheetId="27" hidden="1">#REF!</definedName>
    <definedName name="BExU1NOPS09CLFZL1O31RAF9BQNQ" localSheetId="18" hidden="1">#REF!</definedName>
    <definedName name="BExU1NOPS09CLFZL1O31RAF9BQNQ" localSheetId="30" hidden="1">#REF!</definedName>
    <definedName name="BExU1NOPS09CLFZL1O31RAF9BQNQ" localSheetId="4" hidden="1">#REF!</definedName>
    <definedName name="BExU1NOPS09CLFZL1O31RAF9BQNQ" localSheetId="14" hidden="1">#REF!</definedName>
    <definedName name="BExU1NOPS09CLFZL1O31RAF9BQNQ" localSheetId="6" hidden="1">#REF!</definedName>
    <definedName name="BExU1NOPS09CLFZL1O31RAF9BQNQ" localSheetId="7" hidden="1">#REF!</definedName>
    <definedName name="BExU1NOPS09CLFZL1O31RAF9BQNQ" localSheetId="8" hidden="1">#REF!</definedName>
    <definedName name="BExU1NOPS09CLFZL1O31RAF9BQNQ" localSheetId="9" hidden="1">#REF!</definedName>
    <definedName name="BExU1NOPS09CLFZL1O31RAF9BQNQ" localSheetId="10" hidden="1">#REF!</definedName>
    <definedName name="BExU1NOPS09CLFZL1O31RAF9BQNQ" localSheetId="11" hidden="1">#REF!</definedName>
    <definedName name="BExU1NOPS09CLFZL1O31RAF9BQNQ" localSheetId="12" hidden="1">#REF!</definedName>
    <definedName name="BExU1NOPS09CLFZL1O31RAF9BQNQ" localSheetId="13" hidden="1">#REF!</definedName>
    <definedName name="BExU1NOPS09CLFZL1O31RAF9BQNQ" localSheetId="17" hidden="1">#REF!</definedName>
    <definedName name="BExU1NOPS09CLFZL1O31RAF9BQNQ" localSheetId="16" hidden="1">#REF!</definedName>
    <definedName name="BExU1NOPS09CLFZL1O31RAF9BQNQ" hidden="1">#REF!</definedName>
    <definedName name="BExU1PH9MOEX1JZVZ3D5M9DXB191" localSheetId="19" hidden="1">#REF!</definedName>
    <definedName name="BExU1PH9MOEX1JZVZ3D5M9DXB191" localSheetId="27" hidden="1">#REF!</definedName>
    <definedName name="BExU1PH9MOEX1JZVZ3D5M9DXB191" localSheetId="18" hidden="1">#REF!</definedName>
    <definedName name="BExU1PH9MOEX1JZVZ3D5M9DXB191" localSheetId="30" hidden="1">#REF!</definedName>
    <definedName name="BExU1PH9MOEX1JZVZ3D5M9DXB191" localSheetId="4" hidden="1">#REF!</definedName>
    <definedName name="BExU1PH9MOEX1JZVZ3D5M9DXB191" localSheetId="14" hidden="1">#REF!</definedName>
    <definedName name="BExU1PH9MOEX1JZVZ3D5M9DXB191" localSheetId="6" hidden="1">#REF!</definedName>
    <definedName name="BExU1PH9MOEX1JZVZ3D5M9DXB191" localSheetId="7" hidden="1">#REF!</definedName>
    <definedName name="BExU1PH9MOEX1JZVZ3D5M9DXB191" localSheetId="8" hidden="1">#REF!</definedName>
    <definedName name="BExU1PH9MOEX1JZVZ3D5M9DXB191" localSheetId="9" hidden="1">#REF!</definedName>
    <definedName name="BExU1PH9MOEX1JZVZ3D5M9DXB191" localSheetId="10" hidden="1">#REF!</definedName>
    <definedName name="BExU1PH9MOEX1JZVZ3D5M9DXB191" localSheetId="11" hidden="1">#REF!</definedName>
    <definedName name="BExU1PH9MOEX1JZVZ3D5M9DXB191" localSheetId="12" hidden="1">#REF!</definedName>
    <definedName name="BExU1PH9MOEX1JZVZ3D5M9DXB191" localSheetId="13" hidden="1">#REF!</definedName>
    <definedName name="BExU1PH9MOEX1JZVZ3D5M9DXB191" localSheetId="17" hidden="1">#REF!</definedName>
    <definedName name="BExU1PH9MOEX1JZVZ3D5M9DXB191" localSheetId="16" hidden="1">#REF!</definedName>
    <definedName name="BExU1PH9MOEX1JZVZ3D5M9DXB191" hidden="1">#REF!</definedName>
    <definedName name="BExU1QZEEKJA35IMEOLOJ3ODX0ZA" localSheetId="19" hidden="1">#REF!</definedName>
    <definedName name="BExU1QZEEKJA35IMEOLOJ3ODX0ZA" localSheetId="27" hidden="1">#REF!</definedName>
    <definedName name="BExU1QZEEKJA35IMEOLOJ3ODX0ZA" localSheetId="18" hidden="1">#REF!</definedName>
    <definedName name="BExU1QZEEKJA35IMEOLOJ3ODX0ZA" localSheetId="30" hidden="1">#REF!</definedName>
    <definedName name="BExU1QZEEKJA35IMEOLOJ3ODX0ZA" localSheetId="4" hidden="1">#REF!</definedName>
    <definedName name="BExU1QZEEKJA35IMEOLOJ3ODX0ZA" localSheetId="14" hidden="1">#REF!</definedName>
    <definedName name="BExU1QZEEKJA35IMEOLOJ3ODX0ZA" localSheetId="6" hidden="1">#REF!</definedName>
    <definedName name="BExU1QZEEKJA35IMEOLOJ3ODX0ZA" localSheetId="7" hidden="1">#REF!</definedName>
    <definedName name="BExU1QZEEKJA35IMEOLOJ3ODX0ZA" localSheetId="8" hidden="1">#REF!</definedName>
    <definedName name="BExU1QZEEKJA35IMEOLOJ3ODX0ZA" localSheetId="9" hidden="1">#REF!</definedName>
    <definedName name="BExU1QZEEKJA35IMEOLOJ3ODX0ZA" localSheetId="10" hidden="1">#REF!</definedName>
    <definedName name="BExU1QZEEKJA35IMEOLOJ3ODX0ZA" localSheetId="11" hidden="1">#REF!</definedName>
    <definedName name="BExU1QZEEKJA35IMEOLOJ3ODX0ZA" localSheetId="12" hidden="1">#REF!</definedName>
    <definedName name="BExU1QZEEKJA35IMEOLOJ3ODX0ZA" localSheetId="13" hidden="1">#REF!</definedName>
    <definedName name="BExU1QZEEKJA35IMEOLOJ3ODX0ZA" localSheetId="17" hidden="1">#REF!</definedName>
    <definedName name="BExU1QZEEKJA35IMEOLOJ3ODX0ZA" localSheetId="16" hidden="1">#REF!</definedName>
    <definedName name="BExU1QZEEKJA35IMEOLOJ3ODX0ZA" hidden="1">#REF!</definedName>
    <definedName name="BExU1VRURIWWVJ95O40WA23LMTJD" localSheetId="19" hidden="1">#REF!</definedName>
    <definedName name="BExU1VRURIWWVJ95O40WA23LMTJD" localSheetId="27" hidden="1">#REF!</definedName>
    <definedName name="BExU1VRURIWWVJ95O40WA23LMTJD" localSheetId="18" hidden="1">#REF!</definedName>
    <definedName name="BExU1VRURIWWVJ95O40WA23LMTJD" localSheetId="30" hidden="1">#REF!</definedName>
    <definedName name="BExU1VRURIWWVJ95O40WA23LMTJD" localSheetId="4" hidden="1">#REF!</definedName>
    <definedName name="BExU1VRURIWWVJ95O40WA23LMTJD" localSheetId="14" hidden="1">#REF!</definedName>
    <definedName name="BExU1VRURIWWVJ95O40WA23LMTJD" localSheetId="6" hidden="1">#REF!</definedName>
    <definedName name="BExU1VRURIWWVJ95O40WA23LMTJD" localSheetId="7" hidden="1">#REF!</definedName>
    <definedName name="BExU1VRURIWWVJ95O40WA23LMTJD" localSheetId="8" hidden="1">#REF!</definedName>
    <definedName name="BExU1VRURIWWVJ95O40WA23LMTJD" localSheetId="9" hidden="1">#REF!</definedName>
    <definedName name="BExU1VRURIWWVJ95O40WA23LMTJD" localSheetId="10" hidden="1">#REF!</definedName>
    <definedName name="BExU1VRURIWWVJ95O40WA23LMTJD" localSheetId="11" hidden="1">#REF!</definedName>
    <definedName name="BExU1VRURIWWVJ95O40WA23LMTJD" localSheetId="12" hidden="1">#REF!</definedName>
    <definedName name="BExU1VRURIWWVJ95O40WA23LMTJD" localSheetId="13" hidden="1">#REF!</definedName>
    <definedName name="BExU1VRURIWWVJ95O40WA23LMTJD" localSheetId="17" hidden="1">#REF!</definedName>
    <definedName name="BExU1VRURIWWVJ95O40WA23LMTJD" localSheetId="16" hidden="1">#REF!</definedName>
    <definedName name="BExU1VRURIWWVJ95O40WA23LMTJD" hidden="1">#REF!</definedName>
    <definedName name="BExU2A0FXVBDX9LO3VWEXB4TLFT0" localSheetId="19" hidden="1">#REF!</definedName>
    <definedName name="BExU2A0FXVBDX9LO3VWEXB4TLFT0" localSheetId="27" hidden="1">#REF!</definedName>
    <definedName name="BExU2A0FXVBDX9LO3VWEXB4TLFT0" localSheetId="18" hidden="1">#REF!</definedName>
    <definedName name="BExU2A0FXVBDX9LO3VWEXB4TLFT0" localSheetId="30" hidden="1">#REF!</definedName>
    <definedName name="BExU2A0FXVBDX9LO3VWEXB4TLFT0" localSheetId="4" hidden="1">#REF!</definedName>
    <definedName name="BExU2A0FXVBDX9LO3VWEXB4TLFT0" localSheetId="14" hidden="1">#REF!</definedName>
    <definedName name="BExU2A0FXVBDX9LO3VWEXB4TLFT0" localSheetId="6" hidden="1">#REF!</definedName>
    <definedName name="BExU2A0FXVBDX9LO3VWEXB4TLFT0" localSheetId="7" hidden="1">#REF!</definedName>
    <definedName name="BExU2A0FXVBDX9LO3VWEXB4TLFT0" localSheetId="8" hidden="1">#REF!</definedName>
    <definedName name="BExU2A0FXVBDX9LO3VWEXB4TLFT0" localSheetId="9" hidden="1">#REF!</definedName>
    <definedName name="BExU2A0FXVBDX9LO3VWEXB4TLFT0" localSheetId="10" hidden="1">#REF!</definedName>
    <definedName name="BExU2A0FXVBDX9LO3VWEXB4TLFT0" localSheetId="11" hidden="1">#REF!</definedName>
    <definedName name="BExU2A0FXVBDX9LO3VWEXB4TLFT0" localSheetId="12" hidden="1">#REF!</definedName>
    <definedName name="BExU2A0FXVBDX9LO3VWEXB4TLFT0" localSheetId="13" hidden="1">#REF!</definedName>
    <definedName name="BExU2A0FXVBDX9LO3VWEXB4TLFT0" localSheetId="17" hidden="1">#REF!</definedName>
    <definedName name="BExU2A0FXVBDX9LO3VWEXB4TLFT0" localSheetId="16" hidden="1">#REF!</definedName>
    <definedName name="BExU2A0FXVBDX9LO3VWEXB4TLFT0" hidden="1">#REF!</definedName>
    <definedName name="BExU2LEH667H33V81XVEZUP2O0UQ" localSheetId="19" hidden="1">#REF!</definedName>
    <definedName name="BExU2LEH667H33V81XVEZUP2O0UQ" localSheetId="27" hidden="1">#REF!</definedName>
    <definedName name="BExU2LEH667H33V81XVEZUP2O0UQ" localSheetId="18" hidden="1">#REF!</definedName>
    <definedName name="BExU2LEH667H33V81XVEZUP2O0UQ" localSheetId="30" hidden="1">#REF!</definedName>
    <definedName name="BExU2LEH667H33V81XVEZUP2O0UQ" localSheetId="4" hidden="1">#REF!</definedName>
    <definedName name="BExU2LEH667H33V81XVEZUP2O0UQ" localSheetId="14" hidden="1">#REF!</definedName>
    <definedName name="BExU2LEH667H33V81XVEZUP2O0UQ" localSheetId="6" hidden="1">#REF!</definedName>
    <definedName name="BExU2LEH667H33V81XVEZUP2O0UQ" localSheetId="7" hidden="1">#REF!</definedName>
    <definedName name="BExU2LEH667H33V81XVEZUP2O0UQ" localSheetId="8" hidden="1">#REF!</definedName>
    <definedName name="BExU2LEH667H33V81XVEZUP2O0UQ" localSheetId="9" hidden="1">#REF!</definedName>
    <definedName name="BExU2LEH667H33V81XVEZUP2O0UQ" localSheetId="10" hidden="1">#REF!</definedName>
    <definedName name="BExU2LEH667H33V81XVEZUP2O0UQ" localSheetId="11" hidden="1">#REF!</definedName>
    <definedName name="BExU2LEH667H33V81XVEZUP2O0UQ" localSheetId="12" hidden="1">#REF!</definedName>
    <definedName name="BExU2LEH667H33V81XVEZUP2O0UQ" localSheetId="13" hidden="1">#REF!</definedName>
    <definedName name="BExU2LEH667H33V81XVEZUP2O0UQ" localSheetId="17" hidden="1">#REF!</definedName>
    <definedName name="BExU2LEH667H33V81XVEZUP2O0UQ" localSheetId="16" hidden="1">#REF!</definedName>
    <definedName name="BExU2LEH667H33V81XVEZUP2O0UQ" hidden="1">#REF!</definedName>
    <definedName name="BExU2M5CK6XK55UIHDVYRXJJJRI4" localSheetId="19" hidden="1">#REF!</definedName>
    <definedName name="BExU2M5CK6XK55UIHDVYRXJJJRI4" localSheetId="27" hidden="1">#REF!</definedName>
    <definedName name="BExU2M5CK6XK55UIHDVYRXJJJRI4" localSheetId="18" hidden="1">#REF!</definedName>
    <definedName name="BExU2M5CK6XK55UIHDVYRXJJJRI4" localSheetId="30" hidden="1">#REF!</definedName>
    <definedName name="BExU2M5CK6XK55UIHDVYRXJJJRI4" localSheetId="4" hidden="1">#REF!</definedName>
    <definedName name="BExU2M5CK6XK55UIHDVYRXJJJRI4" localSheetId="14" hidden="1">#REF!</definedName>
    <definedName name="BExU2M5CK6XK55UIHDVYRXJJJRI4" localSheetId="6" hidden="1">#REF!</definedName>
    <definedName name="BExU2M5CK6XK55UIHDVYRXJJJRI4" localSheetId="7" hidden="1">#REF!</definedName>
    <definedName name="BExU2M5CK6XK55UIHDVYRXJJJRI4" localSheetId="8" hidden="1">#REF!</definedName>
    <definedName name="BExU2M5CK6XK55UIHDVYRXJJJRI4" localSheetId="9" hidden="1">#REF!</definedName>
    <definedName name="BExU2M5CK6XK55UIHDVYRXJJJRI4" localSheetId="10" hidden="1">#REF!</definedName>
    <definedName name="BExU2M5CK6XK55UIHDVYRXJJJRI4" localSheetId="11" hidden="1">#REF!</definedName>
    <definedName name="BExU2M5CK6XK55UIHDVYRXJJJRI4" localSheetId="12" hidden="1">#REF!</definedName>
    <definedName name="BExU2M5CK6XK55UIHDVYRXJJJRI4" localSheetId="13" hidden="1">#REF!</definedName>
    <definedName name="BExU2M5CK6XK55UIHDVYRXJJJRI4" localSheetId="17" hidden="1">#REF!</definedName>
    <definedName name="BExU2M5CK6XK55UIHDVYRXJJJRI4" localSheetId="16" hidden="1">#REF!</definedName>
    <definedName name="BExU2M5CK6XK55UIHDVYRXJJJRI4" hidden="1">#REF!</definedName>
    <definedName name="BExU2TXVT25ZTOFQAF6CM53Z1RLF" localSheetId="19" hidden="1">#REF!</definedName>
    <definedName name="BExU2TXVT25ZTOFQAF6CM53Z1RLF" localSheetId="27" hidden="1">#REF!</definedName>
    <definedName name="BExU2TXVT25ZTOFQAF6CM53Z1RLF" localSheetId="18" hidden="1">#REF!</definedName>
    <definedName name="BExU2TXVT25ZTOFQAF6CM53Z1RLF" localSheetId="30" hidden="1">#REF!</definedName>
    <definedName name="BExU2TXVT25ZTOFQAF6CM53Z1RLF" localSheetId="4" hidden="1">#REF!</definedName>
    <definedName name="BExU2TXVT25ZTOFQAF6CM53Z1RLF" localSheetId="14" hidden="1">#REF!</definedName>
    <definedName name="BExU2TXVT25ZTOFQAF6CM53Z1RLF" localSheetId="6" hidden="1">#REF!</definedName>
    <definedName name="BExU2TXVT25ZTOFQAF6CM53Z1RLF" localSheetId="7" hidden="1">#REF!</definedName>
    <definedName name="BExU2TXVT25ZTOFQAF6CM53Z1RLF" localSheetId="8" hidden="1">#REF!</definedName>
    <definedName name="BExU2TXVT25ZTOFQAF6CM53Z1RLF" localSheetId="9" hidden="1">#REF!</definedName>
    <definedName name="BExU2TXVT25ZTOFQAF6CM53Z1RLF" localSheetId="10" hidden="1">#REF!</definedName>
    <definedName name="BExU2TXVT25ZTOFQAF6CM53Z1RLF" localSheetId="11" hidden="1">#REF!</definedName>
    <definedName name="BExU2TXVT25ZTOFQAF6CM53Z1RLF" localSheetId="12" hidden="1">#REF!</definedName>
    <definedName name="BExU2TXVT25ZTOFQAF6CM53Z1RLF" localSheetId="13" hidden="1">#REF!</definedName>
    <definedName name="BExU2TXVT25ZTOFQAF6CM53Z1RLF" localSheetId="17" hidden="1">#REF!</definedName>
    <definedName name="BExU2TXVT25ZTOFQAF6CM53Z1RLF" localSheetId="16" hidden="1">#REF!</definedName>
    <definedName name="BExU2TXVT25ZTOFQAF6CM53Z1RLF" hidden="1">#REF!</definedName>
    <definedName name="BExU2XZLYIU19G7358W5T9E87AFR" localSheetId="19" hidden="1">#REF!</definedName>
    <definedName name="BExU2XZLYIU19G7358W5T9E87AFR" localSheetId="27" hidden="1">#REF!</definedName>
    <definedName name="BExU2XZLYIU19G7358W5T9E87AFR" localSheetId="18" hidden="1">#REF!</definedName>
    <definedName name="BExU2XZLYIU19G7358W5T9E87AFR" localSheetId="30" hidden="1">#REF!</definedName>
    <definedName name="BExU2XZLYIU19G7358W5T9E87AFR" localSheetId="4" hidden="1">#REF!</definedName>
    <definedName name="BExU2XZLYIU19G7358W5T9E87AFR" localSheetId="14" hidden="1">#REF!</definedName>
    <definedName name="BExU2XZLYIU19G7358W5T9E87AFR" localSheetId="6" hidden="1">#REF!</definedName>
    <definedName name="BExU2XZLYIU19G7358W5T9E87AFR" localSheetId="7" hidden="1">#REF!</definedName>
    <definedName name="BExU2XZLYIU19G7358W5T9E87AFR" localSheetId="8" hidden="1">#REF!</definedName>
    <definedName name="BExU2XZLYIU19G7358W5T9E87AFR" localSheetId="9" hidden="1">#REF!</definedName>
    <definedName name="BExU2XZLYIU19G7358W5T9E87AFR" localSheetId="10" hidden="1">#REF!</definedName>
    <definedName name="BExU2XZLYIU19G7358W5T9E87AFR" localSheetId="11" hidden="1">#REF!</definedName>
    <definedName name="BExU2XZLYIU19G7358W5T9E87AFR" localSheetId="12" hidden="1">#REF!</definedName>
    <definedName name="BExU2XZLYIU19G7358W5T9E87AFR" localSheetId="13" hidden="1">#REF!</definedName>
    <definedName name="BExU2XZLYIU19G7358W5T9E87AFR" localSheetId="17" hidden="1">#REF!</definedName>
    <definedName name="BExU2XZLYIU19G7358W5T9E87AFR" localSheetId="16" hidden="1">#REF!</definedName>
    <definedName name="BExU2XZLYIU19G7358W5T9E87AFR" hidden="1">#REF!</definedName>
    <definedName name="BExU2ZXMKRBQEX0CT3ZPZ3UFZP1G" localSheetId="19" hidden="1">#REF!</definedName>
    <definedName name="BExU2ZXMKRBQEX0CT3ZPZ3UFZP1G" localSheetId="27" hidden="1">#REF!</definedName>
    <definedName name="BExU2ZXMKRBQEX0CT3ZPZ3UFZP1G" localSheetId="18" hidden="1">#REF!</definedName>
    <definedName name="BExU2ZXMKRBQEX0CT3ZPZ3UFZP1G" localSheetId="30" hidden="1">#REF!</definedName>
    <definedName name="BExU2ZXMKRBQEX0CT3ZPZ3UFZP1G" localSheetId="4" hidden="1">#REF!</definedName>
    <definedName name="BExU2ZXMKRBQEX0CT3ZPZ3UFZP1G" localSheetId="14" hidden="1">#REF!</definedName>
    <definedName name="BExU2ZXMKRBQEX0CT3ZPZ3UFZP1G" localSheetId="6" hidden="1">#REF!</definedName>
    <definedName name="BExU2ZXMKRBQEX0CT3ZPZ3UFZP1G" localSheetId="7" hidden="1">#REF!</definedName>
    <definedName name="BExU2ZXMKRBQEX0CT3ZPZ3UFZP1G" localSheetId="8" hidden="1">#REF!</definedName>
    <definedName name="BExU2ZXMKRBQEX0CT3ZPZ3UFZP1G" localSheetId="9" hidden="1">#REF!</definedName>
    <definedName name="BExU2ZXMKRBQEX0CT3ZPZ3UFZP1G" localSheetId="10" hidden="1">#REF!</definedName>
    <definedName name="BExU2ZXMKRBQEX0CT3ZPZ3UFZP1G" localSheetId="11" hidden="1">#REF!</definedName>
    <definedName name="BExU2ZXMKRBQEX0CT3ZPZ3UFZP1G" localSheetId="12" hidden="1">#REF!</definedName>
    <definedName name="BExU2ZXMKRBQEX0CT3ZPZ3UFZP1G" localSheetId="13" hidden="1">#REF!</definedName>
    <definedName name="BExU2ZXMKRBQEX0CT3ZPZ3UFZP1G" localSheetId="17" hidden="1">#REF!</definedName>
    <definedName name="BExU2ZXMKRBQEX0CT3ZPZ3UFZP1G" localSheetId="16" hidden="1">#REF!</definedName>
    <definedName name="BExU2ZXMKRBQEX0CT3ZPZ3UFZP1G" hidden="1">#REF!</definedName>
    <definedName name="BExU35XHF1K1XEQUSZ292S5T61YA" localSheetId="19" hidden="1">#REF!</definedName>
    <definedName name="BExU35XHF1K1XEQUSZ292S5T61YA" localSheetId="27" hidden="1">#REF!</definedName>
    <definedName name="BExU35XHF1K1XEQUSZ292S5T61YA" localSheetId="18" hidden="1">#REF!</definedName>
    <definedName name="BExU35XHF1K1XEQUSZ292S5T61YA" localSheetId="30" hidden="1">#REF!</definedName>
    <definedName name="BExU35XHF1K1XEQUSZ292S5T61YA" localSheetId="4" hidden="1">#REF!</definedName>
    <definedName name="BExU35XHF1K1XEQUSZ292S5T61YA" localSheetId="14" hidden="1">#REF!</definedName>
    <definedName name="BExU35XHF1K1XEQUSZ292S5T61YA" localSheetId="6" hidden="1">#REF!</definedName>
    <definedName name="BExU35XHF1K1XEQUSZ292S5T61YA" localSheetId="7" hidden="1">#REF!</definedName>
    <definedName name="BExU35XHF1K1XEQUSZ292S5T61YA" localSheetId="8" hidden="1">#REF!</definedName>
    <definedName name="BExU35XHF1K1XEQUSZ292S5T61YA" localSheetId="9" hidden="1">#REF!</definedName>
    <definedName name="BExU35XHF1K1XEQUSZ292S5T61YA" localSheetId="10" hidden="1">#REF!</definedName>
    <definedName name="BExU35XHF1K1XEQUSZ292S5T61YA" localSheetId="11" hidden="1">#REF!</definedName>
    <definedName name="BExU35XHF1K1XEQUSZ292S5T61YA" localSheetId="12" hidden="1">#REF!</definedName>
    <definedName name="BExU35XHF1K1XEQUSZ292S5T61YA" localSheetId="13" hidden="1">#REF!</definedName>
    <definedName name="BExU35XHF1K1XEQUSZ292S5T61YA" localSheetId="17" hidden="1">#REF!</definedName>
    <definedName name="BExU35XHF1K1XEQUSZ292S5T61YA" localSheetId="16" hidden="1">#REF!</definedName>
    <definedName name="BExU35XHF1K1XEQUSZ292S5T61YA" hidden="1">#REF!</definedName>
    <definedName name="BExU38S1U5IC1T5A3P2TZU5OV0LN" localSheetId="19" hidden="1">#REF!</definedName>
    <definedName name="BExU38S1U5IC1T5A3P2TZU5OV0LN" localSheetId="27" hidden="1">#REF!</definedName>
    <definedName name="BExU38S1U5IC1T5A3P2TZU5OV0LN" localSheetId="18" hidden="1">#REF!</definedName>
    <definedName name="BExU38S1U5IC1T5A3P2TZU5OV0LN" localSheetId="30" hidden="1">#REF!</definedName>
    <definedName name="BExU38S1U5IC1T5A3P2TZU5OV0LN" localSheetId="4" hidden="1">#REF!</definedName>
    <definedName name="BExU38S1U5IC1T5A3P2TZU5OV0LN" localSheetId="14" hidden="1">#REF!</definedName>
    <definedName name="BExU38S1U5IC1T5A3P2TZU5OV0LN" localSheetId="6" hidden="1">#REF!</definedName>
    <definedName name="BExU38S1U5IC1T5A3P2TZU5OV0LN" localSheetId="7" hidden="1">#REF!</definedName>
    <definedName name="BExU38S1U5IC1T5A3P2TZU5OV0LN" localSheetId="8" hidden="1">#REF!</definedName>
    <definedName name="BExU38S1U5IC1T5A3P2TZU5OV0LN" localSheetId="9" hidden="1">#REF!</definedName>
    <definedName name="BExU38S1U5IC1T5A3P2TZU5OV0LN" localSheetId="10" hidden="1">#REF!</definedName>
    <definedName name="BExU38S1U5IC1T5A3P2TZU5OV0LN" localSheetId="11" hidden="1">#REF!</definedName>
    <definedName name="BExU38S1U5IC1T5A3P2TZU5OV0LN" localSheetId="12" hidden="1">#REF!</definedName>
    <definedName name="BExU38S1U5IC1T5A3P2TZU5OV0LN" localSheetId="13" hidden="1">#REF!</definedName>
    <definedName name="BExU38S1U5IC1T5A3P2TZU5OV0LN" localSheetId="17" hidden="1">#REF!</definedName>
    <definedName name="BExU38S1U5IC1T5A3P2TZU5OV0LN" localSheetId="16" hidden="1">#REF!</definedName>
    <definedName name="BExU38S1U5IC1T5A3P2TZU5OV0LN" hidden="1">#REF!</definedName>
    <definedName name="BExU3B66MCKJFSKT3HL8B5EJGVX0" localSheetId="19" hidden="1">#REF!</definedName>
    <definedName name="BExU3B66MCKJFSKT3HL8B5EJGVX0" localSheetId="27" hidden="1">#REF!</definedName>
    <definedName name="BExU3B66MCKJFSKT3HL8B5EJGVX0" localSheetId="18" hidden="1">#REF!</definedName>
    <definedName name="BExU3B66MCKJFSKT3HL8B5EJGVX0" localSheetId="30" hidden="1">#REF!</definedName>
    <definedName name="BExU3B66MCKJFSKT3HL8B5EJGVX0" localSheetId="4" hidden="1">#REF!</definedName>
    <definedName name="BExU3B66MCKJFSKT3HL8B5EJGVX0" localSheetId="14" hidden="1">#REF!</definedName>
    <definedName name="BExU3B66MCKJFSKT3HL8B5EJGVX0" localSheetId="6" hidden="1">#REF!</definedName>
    <definedName name="BExU3B66MCKJFSKT3HL8B5EJGVX0" localSheetId="7" hidden="1">#REF!</definedName>
    <definedName name="BExU3B66MCKJFSKT3HL8B5EJGVX0" localSheetId="8" hidden="1">#REF!</definedName>
    <definedName name="BExU3B66MCKJFSKT3HL8B5EJGVX0" localSheetId="9" hidden="1">#REF!</definedName>
    <definedName name="BExU3B66MCKJFSKT3HL8B5EJGVX0" localSheetId="10" hidden="1">#REF!</definedName>
    <definedName name="BExU3B66MCKJFSKT3HL8B5EJGVX0" localSheetId="11" hidden="1">#REF!</definedName>
    <definedName name="BExU3B66MCKJFSKT3HL8B5EJGVX0" localSheetId="12" hidden="1">#REF!</definedName>
    <definedName name="BExU3B66MCKJFSKT3HL8B5EJGVX0" localSheetId="13" hidden="1">#REF!</definedName>
    <definedName name="BExU3B66MCKJFSKT3HL8B5EJGVX0" localSheetId="17" hidden="1">#REF!</definedName>
    <definedName name="BExU3B66MCKJFSKT3HL8B5EJGVX0" localSheetId="16" hidden="1">#REF!</definedName>
    <definedName name="BExU3B66MCKJFSKT3HL8B5EJGVX0" hidden="1">#REF!</definedName>
    <definedName name="BExU3FDFDB2NVPYUR5V7OA3HF474" localSheetId="19" hidden="1">#REF!</definedName>
    <definedName name="BExU3FDFDB2NVPYUR5V7OA3HF474" localSheetId="27" hidden="1">#REF!</definedName>
    <definedName name="BExU3FDFDB2NVPYUR5V7OA3HF474" localSheetId="18" hidden="1">#REF!</definedName>
    <definedName name="BExU3FDFDB2NVPYUR5V7OA3HF474" localSheetId="30" hidden="1">#REF!</definedName>
    <definedName name="BExU3FDFDB2NVPYUR5V7OA3HF474" localSheetId="4" hidden="1">#REF!</definedName>
    <definedName name="BExU3FDFDB2NVPYUR5V7OA3HF474" localSheetId="14" hidden="1">#REF!</definedName>
    <definedName name="BExU3FDFDB2NVPYUR5V7OA3HF474" localSheetId="6" hidden="1">#REF!</definedName>
    <definedName name="BExU3FDFDB2NVPYUR5V7OA3HF474" localSheetId="7" hidden="1">#REF!</definedName>
    <definedName name="BExU3FDFDB2NVPYUR5V7OA3HF474" localSheetId="8" hidden="1">#REF!</definedName>
    <definedName name="BExU3FDFDB2NVPYUR5V7OA3HF474" localSheetId="9" hidden="1">#REF!</definedName>
    <definedName name="BExU3FDFDB2NVPYUR5V7OA3HF474" localSheetId="10" hidden="1">#REF!</definedName>
    <definedName name="BExU3FDFDB2NVPYUR5V7OA3HF474" localSheetId="11" hidden="1">#REF!</definedName>
    <definedName name="BExU3FDFDB2NVPYUR5V7OA3HF474" localSheetId="12" hidden="1">#REF!</definedName>
    <definedName name="BExU3FDFDB2NVPYUR5V7OA3HF474" localSheetId="13" hidden="1">#REF!</definedName>
    <definedName name="BExU3FDFDB2NVPYUR5V7OA3HF474" localSheetId="17" hidden="1">#REF!</definedName>
    <definedName name="BExU3FDFDB2NVPYUR5V7OA3HF474" localSheetId="16" hidden="1">#REF!</definedName>
    <definedName name="BExU3FDFDB2NVPYUR5V7OA3HF474" hidden="1">#REF!</definedName>
    <definedName name="BExU3R7J076KUCCEUGKAYMANTUT5" localSheetId="19" hidden="1">#REF!</definedName>
    <definedName name="BExU3R7J076KUCCEUGKAYMANTUT5" localSheetId="27" hidden="1">#REF!</definedName>
    <definedName name="BExU3R7J076KUCCEUGKAYMANTUT5" localSheetId="18" hidden="1">#REF!</definedName>
    <definedName name="BExU3R7J076KUCCEUGKAYMANTUT5" localSheetId="30" hidden="1">#REF!</definedName>
    <definedName name="BExU3R7J076KUCCEUGKAYMANTUT5" localSheetId="4" hidden="1">#REF!</definedName>
    <definedName name="BExU3R7J076KUCCEUGKAYMANTUT5" localSheetId="14" hidden="1">#REF!</definedName>
    <definedName name="BExU3R7J076KUCCEUGKAYMANTUT5" localSheetId="6" hidden="1">#REF!</definedName>
    <definedName name="BExU3R7J076KUCCEUGKAYMANTUT5" localSheetId="7" hidden="1">#REF!</definedName>
    <definedName name="BExU3R7J076KUCCEUGKAYMANTUT5" localSheetId="8" hidden="1">#REF!</definedName>
    <definedName name="BExU3R7J076KUCCEUGKAYMANTUT5" localSheetId="9" hidden="1">#REF!</definedName>
    <definedName name="BExU3R7J076KUCCEUGKAYMANTUT5" localSheetId="10" hidden="1">#REF!</definedName>
    <definedName name="BExU3R7J076KUCCEUGKAYMANTUT5" localSheetId="11" hidden="1">#REF!</definedName>
    <definedName name="BExU3R7J076KUCCEUGKAYMANTUT5" localSheetId="12" hidden="1">#REF!</definedName>
    <definedName name="BExU3R7J076KUCCEUGKAYMANTUT5" localSheetId="13" hidden="1">#REF!</definedName>
    <definedName name="BExU3R7J076KUCCEUGKAYMANTUT5" localSheetId="17" hidden="1">#REF!</definedName>
    <definedName name="BExU3R7J076KUCCEUGKAYMANTUT5" localSheetId="16" hidden="1">#REF!</definedName>
    <definedName name="BExU3R7J076KUCCEUGKAYMANTUT5" hidden="1">#REF!</definedName>
    <definedName name="BExU3UNI9NR1RNZR07NSLSZMDOQQ" localSheetId="19" hidden="1">#REF!</definedName>
    <definedName name="BExU3UNI9NR1RNZR07NSLSZMDOQQ" localSheetId="27" hidden="1">#REF!</definedName>
    <definedName name="BExU3UNI9NR1RNZR07NSLSZMDOQQ" localSheetId="18" hidden="1">#REF!</definedName>
    <definedName name="BExU3UNI9NR1RNZR07NSLSZMDOQQ" localSheetId="30" hidden="1">#REF!</definedName>
    <definedName name="BExU3UNI9NR1RNZR07NSLSZMDOQQ" localSheetId="4" hidden="1">#REF!</definedName>
    <definedName name="BExU3UNI9NR1RNZR07NSLSZMDOQQ" localSheetId="14" hidden="1">#REF!</definedName>
    <definedName name="BExU3UNI9NR1RNZR07NSLSZMDOQQ" localSheetId="6" hidden="1">#REF!</definedName>
    <definedName name="BExU3UNI9NR1RNZR07NSLSZMDOQQ" localSheetId="7" hidden="1">#REF!</definedName>
    <definedName name="BExU3UNI9NR1RNZR07NSLSZMDOQQ" localSheetId="8" hidden="1">#REF!</definedName>
    <definedName name="BExU3UNI9NR1RNZR07NSLSZMDOQQ" localSheetId="9" hidden="1">#REF!</definedName>
    <definedName name="BExU3UNI9NR1RNZR07NSLSZMDOQQ" localSheetId="10" hidden="1">#REF!</definedName>
    <definedName name="BExU3UNI9NR1RNZR07NSLSZMDOQQ" localSheetId="11" hidden="1">#REF!</definedName>
    <definedName name="BExU3UNI9NR1RNZR07NSLSZMDOQQ" localSheetId="12" hidden="1">#REF!</definedName>
    <definedName name="BExU3UNI9NR1RNZR07NSLSZMDOQQ" localSheetId="13" hidden="1">#REF!</definedName>
    <definedName name="BExU3UNI9NR1RNZR07NSLSZMDOQQ" localSheetId="17" hidden="1">#REF!</definedName>
    <definedName name="BExU3UNI9NR1RNZR07NSLSZMDOQQ" localSheetId="16" hidden="1">#REF!</definedName>
    <definedName name="BExU3UNI9NR1RNZR07NSLSZMDOQQ" hidden="1">#REF!</definedName>
    <definedName name="BExU401R18N6XKZKL7CNFOZQCM14" localSheetId="19" hidden="1">#REF!</definedName>
    <definedName name="BExU401R18N6XKZKL7CNFOZQCM14" localSheetId="27" hidden="1">#REF!</definedName>
    <definedName name="BExU401R18N6XKZKL7CNFOZQCM14" localSheetId="18" hidden="1">#REF!</definedName>
    <definedName name="BExU401R18N6XKZKL7CNFOZQCM14" localSheetId="30" hidden="1">#REF!</definedName>
    <definedName name="BExU401R18N6XKZKL7CNFOZQCM14" localSheetId="4" hidden="1">#REF!</definedName>
    <definedName name="BExU401R18N6XKZKL7CNFOZQCM14" localSheetId="14" hidden="1">#REF!</definedName>
    <definedName name="BExU401R18N6XKZKL7CNFOZQCM14" localSheetId="6" hidden="1">#REF!</definedName>
    <definedName name="BExU401R18N6XKZKL7CNFOZQCM14" localSheetId="7" hidden="1">#REF!</definedName>
    <definedName name="BExU401R18N6XKZKL7CNFOZQCM14" localSheetId="8" hidden="1">#REF!</definedName>
    <definedName name="BExU401R18N6XKZKL7CNFOZQCM14" localSheetId="9" hidden="1">#REF!</definedName>
    <definedName name="BExU401R18N6XKZKL7CNFOZQCM14" localSheetId="10" hidden="1">#REF!</definedName>
    <definedName name="BExU401R18N6XKZKL7CNFOZQCM14" localSheetId="11" hidden="1">#REF!</definedName>
    <definedName name="BExU401R18N6XKZKL7CNFOZQCM14" localSheetId="12" hidden="1">#REF!</definedName>
    <definedName name="BExU401R18N6XKZKL7CNFOZQCM14" localSheetId="13" hidden="1">#REF!</definedName>
    <definedName name="BExU401R18N6XKZKL7CNFOZQCM14" localSheetId="17" hidden="1">#REF!</definedName>
    <definedName name="BExU401R18N6XKZKL7CNFOZQCM14" localSheetId="16" hidden="1">#REF!</definedName>
    <definedName name="BExU401R18N6XKZKL7CNFOZQCM14" hidden="1">#REF!</definedName>
    <definedName name="BExU42QVGY7TK39W1BIN6CDRG2OE" localSheetId="19" hidden="1">#REF!</definedName>
    <definedName name="BExU42QVGY7TK39W1BIN6CDRG2OE" localSheetId="27" hidden="1">#REF!</definedName>
    <definedName name="BExU42QVGY7TK39W1BIN6CDRG2OE" localSheetId="18" hidden="1">#REF!</definedName>
    <definedName name="BExU42QVGY7TK39W1BIN6CDRG2OE" localSheetId="30" hidden="1">#REF!</definedName>
    <definedName name="BExU42QVGY7TK39W1BIN6CDRG2OE" localSheetId="4" hidden="1">#REF!</definedName>
    <definedName name="BExU42QVGY7TK39W1BIN6CDRG2OE" localSheetId="14" hidden="1">#REF!</definedName>
    <definedName name="BExU42QVGY7TK39W1BIN6CDRG2OE" localSheetId="6" hidden="1">#REF!</definedName>
    <definedName name="BExU42QVGY7TK39W1BIN6CDRG2OE" localSheetId="7" hidden="1">#REF!</definedName>
    <definedName name="BExU42QVGY7TK39W1BIN6CDRG2OE" localSheetId="8" hidden="1">#REF!</definedName>
    <definedName name="BExU42QVGY7TK39W1BIN6CDRG2OE" localSheetId="9" hidden="1">#REF!</definedName>
    <definedName name="BExU42QVGY7TK39W1BIN6CDRG2OE" localSheetId="10" hidden="1">#REF!</definedName>
    <definedName name="BExU42QVGY7TK39W1BIN6CDRG2OE" localSheetId="11" hidden="1">#REF!</definedName>
    <definedName name="BExU42QVGY7TK39W1BIN6CDRG2OE" localSheetId="12" hidden="1">#REF!</definedName>
    <definedName name="BExU42QVGY7TK39W1BIN6CDRG2OE" localSheetId="13" hidden="1">#REF!</definedName>
    <definedName name="BExU42QVGY7TK39W1BIN6CDRG2OE" localSheetId="17" hidden="1">#REF!</definedName>
    <definedName name="BExU42QVGY7TK39W1BIN6CDRG2OE" localSheetId="16" hidden="1">#REF!</definedName>
    <definedName name="BExU42QVGY7TK39W1BIN6CDRG2OE" hidden="1">#REF!</definedName>
    <definedName name="BExU431LXP7LIUNGJB9OSXEANFGX" localSheetId="19" hidden="1">#REF!</definedName>
    <definedName name="BExU431LXP7LIUNGJB9OSXEANFGX" localSheetId="27" hidden="1">#REF!</definedName>
    <definedName name="BExU431LXP7LIUNGJB9OSXEANFGX" localSheetId="18" hidden="1">#REF!</definedName>
    <definedName name="BExU431LXP7LIUNGJB9OSXEANFGX" localSheetId="30" hidden="1">#REF!</definedName>
    <definedName name="BExU431LXP7LIUNGJB9OSXEANFGX" localSheetId="4" hidden="1">#REF!</definedName>
    <definedName name="BExU431LXP7LIUNGJB9OSXEANFGX" localSheetId="14" hidden="1">#REF!</definedName>
    <definedName name="BExU431LXP7LIUNGJB9OSXEANFGX" localSheetId="6" hidden="1">#REF!</definedName>
    <definedName name="BExU431LXP7LIUNGJB9OSXEANFGX" localSheetId="7" hidden="1">#REF!</definedName>
    <definedName name="BExU431LXP7LIUNGJB9OSXEANFGX" localSheetId="8" hidden="1">#REF!</definedName>
    <definedName name="BExU431LXP7LIUNGJB9OSXEANFGX" localSheetId="9" hidden="1">#REF!</definedName>
    <definedName name="BExU431LXP7LIUNGJB9OSXEANFGX" localSheetId="10" hidden="1">#REF!</definedName>
    <definedName name="BExU431LXP7LIUNGJB9OSXEANFGX" localSheetId="11" hidden="1">#REF!</definedName>
    <definedName name="BExU431LXP7LIUNGJB9OSXEANFGX" localSheetId="12" hidden="1">#REF!</definedName>
    <definedName name="BExU431LXP7LIUNGJB9OSXEANFGX" localSheetId="13" hidden="1">#REF!</definedName>
    <definedName name="BExU431LXP7LIUNGJB9OSXEANFGX" localSheetId="17" hidden="1">#REF!</definedName>
    <definedName name="BExU431LXP7LIUNGJB9OSXEANFGX" localSheetId="16" hidden="1">#REF!</definedName>
    <definedName name="BExU431LXP7LIUNGJB9OSXEANFGX" hidden="1">#REF!</definedName>
    <definedName name="BExU47OZMS6TCWMEHHF0UCSFLLPI" localSheetId="19" hidden="1">#REF!</definedName>
    <definedName name="BExU47OZMS6TCWMEHHF0UCSFLLPI" localSheetId="27" hidden="1">#REF!</definedName>
    <definedName name="BExU47OZMS6TCWMEHHF0UCSFLLPI" localSheetId="18" hidden="1">#REF!</definedName>
    <definedName name="BExU47OZMS6TCWMEHHF0UCSFLLPI" localSheetId="30" hidden="1">#REF!</definedName>
    <definedName name="BExU47OZMS6TCWMEHHF0UCSFLLPI" localSheetId="4" hidden="1">#REF!</definedName>
    <definedName name="BExU47OZMS6TCWMEHHF0UCSFLLPI" localSheetId="14" hidden="1">#REF!</definedName>
    <definedName name="BExU47OZMS6TCWMEHHF0UCSFLLPI" localSheetId="6" hidden="1">#REF!</definedName>
    <definedName name="BExU47OZMS6TCWMEHHF0UCSFLLPI" localSheetId="7" hidden="1">#REF!</definedName>
    <definedName name="BExU47OZMS6TCWMEHHF0UCSFLLPI" localSheetId="8" hidden="1">#REF!</definedName>
    <definedName name="BExU47OZMS6TCWMEHHF0UCSFLLPI" localSheetId="9" hidden="1">#REF!</definedName>
    <definedName name="BExU47OZMS6TCWMEHHF0UCSFLLPI" localSheetId="10" hidden="1">#REF!</definedName>
    <definedName name="BExU47OZMS6TCWMEHHF0UCSFLLPI" localSheetId="11" hidden="1">#REF!</definedName>
    <definedName name="BExU47OZMS6TCWMEHHF0UCSFLLPI" localSheetId="12" hidden="1">#REF!</definedName>
    <definedName name="BExU47OZMS6TCWMEHHF0UCSFLLPI" localSheetId="13" hidden="1">#REF!</definedName>
    <definedName name="BExU47OZMS6TCWMEHHF0UCSFLLPI" localSheetId="17" hidden="1">#REF!</definedName>
    <definedName name="BExU47OZMS6TCWMEHHF0UCSFLLPI" localSheetId="16" hidden="1">#REF!</definedName>
    <definedName name="BExU47OZMS6TCWMEHHF0UCSFLLPI" hidden="1">#REF!</definedName>
    <definedName name="BExU4D36E8TXN0M8KSNGEAFYP4DQ" localSheetId="19" hidden="1">#REF!</definedName>
    <definedName name="BExU4D36E8TXN0M8KSNGEAFYP4DQ" localSheetId="27" hidden="1">#REF!</definedName>
    <definedName name="BExU4D36E8TXN0M8KSNGEAFYP4DQ" localSheetId="18" hidden="1">#REF!</definedName>
    <definedName name="BExU4D36E8TXN0M8KSNGEAFYP4DQ" localSheetId="30" hidden="1">#REF!</definedName>
    <definedName name="BExU4D36E8TXN0M8KSNGEAFYP4DQ" localSheetId="4" hidden="1">#REF!</definedName>
    <definedName name="BExU4D36E8TXN0M8KSNGEAFYP4DQ" localSheetId="14" hidden="1">#REF!</definedName>
    <definedName name="BExU4D36E8TXN0M8KSNGEAFYP4DQ" localSheetId="6" hidden="1">#REF!</definedName>
    <definedName name="BExU4D36E8TXN0M8KSNGEAFYP4DQ" localSheetId="7" hidden="1">#REF!</definedName>
    <definedName name="BExU4D36E8TXN0M8KSNGEAFYP4DQ" localSheetId="8" hidden="1">#REF!</definedName>
    <definedName name="BExU4D36E8TXN0M8KSNGEAFYP4DQ" localSheetId="9" hidden="1">#REF!</definedName>
    <definedName name="BExU4D36E8TXN0M8KSNGEAFYP4DQ" localSheetId="10" hidden="1">#REF!</definedName>
    <definedName name="BExU4D36E8TXN0M8KSNGEAFYP4DQ" localSheetId="11" hidden="1">#REF!</definedName>
    <definedName name="BExU4D36E8TXN0M8KSNGEAFYP4DQ" localSheetId="12" hidden="1">#REF!</definedName>
    <definedName name="BExU4D36E8TXN0M8KSNGEAFYP4DQ" localSheetId="13" hidden="1">#REF!</definedName>
    <definedName name="BExU4D36E8TXN0M8KSNGEAFYP4DQ" localSheetId="17" hidden="1">#REF!</definedName>
    <definedName name="BExU4D36E8TXN0M8KSNGEAFYP4DQ" localSheetId="16" hidden="1">#REF!</definedName>
    <definedName name="BExU4D36E8TXN0M8KSNGEAFYP4DQ" hidden="1">#REF!</definedName>
    <definedName name="BExU4G31RRVLJ3AC6E1FNEFMXM3O" localSheetId="19" hidden="1">#REF!</definedName>
    <definedName name="BExU4G31RRVLJ3AC6E1FNEFMXM3O" localSheetId="27" hidden="1">#REF!</definedName>
    <definedName name="BExU4G31RRVLJ3AC6E1FNEFMXM3O" localSheetId="18" hidden="1">#REF!</definedName>
    <definedName name="BExU4G31RRVLJ3AC6E1FNEFMXM3O" localSheetId="30" hidden="1">#REF!</definedName>
    <definedName name="BExU4G31RRVLJ3AC6E1FNEFMXM3O" localSheetId="4" hidden="1">#REF!</definedName>
    <definedName name="BExU4G31RRVLJ3AC6E1FNEFMXM3O" localSheetId="14" hidden="1">#REF!</definedName>
    <definedName name="BExU4G31RRVLJ3AC6E1FNEFMXM3O" localSheetId="6" hidden="1">#REF!</definedName>
    <definedName name="BExU4G31RRVLJ3AC6E1FNEFMXM3O" localSheetId="7" hidden="1">#REF!</definedName>
    <definedName name="BExU4G31RRVLJ3AC6E1FNEFMXM3O" localSheetId="8" hidden="1">#REF!</definedName>
    <definedName name="BExU4G31RRVLJ3AC6E1FNEFMXM3O" localSheetId="9" hidden="1">#REF!</definedName>
    <definedName name="BExU4G31RRVLJ3AC6E1FNEFMXM3O" localSheetId="10" hidden="1">#REF!</definedName>
    <definedName name="BExU4G31RRVLJ3AC6E1FNEFMXM3O" localSheetId="11" hidden="1">#REF!</definedName>
    <definedName name="BExU4G31RRVLJ3AC6E1FNEFMXM3O" localSheetId="12" hidden="1">#REF!</definedName>
    <definedName name="BExU4G31RRVLJ3AC6E1FNEFMXM3O" localSheetId="13" hidden="1">#REF!</definedName>
    <definedName name="BExU4G31RRVLJ3AC6E1FNEFMXM3O" localSheetId="17" hidden="1">#REF!</definedName>
    <definedName name="BExU4G31RRVLJ3AC6E1FNEFMXM3O" localSheetId="16" hidden="1">#REF!</definedName>
    <definedName name="BExU4G31RRVLJ3AC6E1FNEFMXM3O" hidden="1">#REF!</definedName>
    <definedName name="BExU4GDVLPUEWBA4MRYRTQAUNO7B" localSheetId="19" hidden="1">#REF!</definedName>
    <definedName name="BExU4GDVLPUEWBA4MRYRTQAUNO7B" localSheetId="27" hidden="1">#REF!</definedName>
    <definedName name="BExU4GDVLPUEWBA4MRYRTQAUNO7B" localSheetId="18" hidden="1">#REF!</definedName>
    <definedName name="BExU4GDVLPUEWBA4MRYRTQAUNO7B" localSheetId="30" hidden="1">#REF!</definedName>
    <definedName name="BExU4GDVLPUEWBA4MRYRTQAUNO7B" localSheetId="4" hidden="1">#REF!</definedName>
    <definedName name="BExU4GDVLPUEWBA4MRYRTQAUNO7B" localSheetId="14" hidden="1">#REF!</definedName>
    <definedName name="BExU4GDVLPUEWBA4MRYRTQAUNO7B" localSheetId="6" hidden="1">#REF!</definedName>
    <definedName name="BExU4GDVLPUEWBA4MRYRTQAUNO7B" localSheetId="7" hidden="1">#REF!</definedName>
    <definedName name="BExU4GDVLPUEWBA4MRYRTQAUNO7B" localSheetId="8" hidden="1">#REF!</definedName>
    <definedName name="BExU4GDVLPUEWBA4MRYRTQAUNO7B" localSheetId="9" hidden="1">#REF!</definedName>
    <definedName name="BExU4GDVLPUEWBA4MRYRTQAUNO7B" localSheetId="10" hidden="1">#REF!</definedName>
    <definedName name="BExU4GDVLPUEWBA4MRYRTQAUNO7B" localSheetId="11" hidden="1">#REF!</definedName>
    <definedName name="BExU4GDVLPUEWBA4MRYRTQAUNO7B" localSheetId="12" hidden="1">#REF!</definedName>
    <definedName name="BExU4GDVLPUEWBA4MRYRTQAUNO7B" localSheetId="13" hidden="1">#REF!</definedName>
    <definedName name="BExU4GDVLPUEWBA4MRYRTQAUNO7B" localSheetId="17" hidden="1">#REF!</definedName>
    <definedName name="BExU4GDVLPUEWBA4MRYRTQAUNO7B" localSheetId="16" hidden="1">#REF!</definedName>
    <definedName name="BExU4GDVLPUEWBA4MRYRTQAUNO7B" hidden="1">#REF!</definedName>
    <definedName name="BExU4H4RAMAX0XVAWT5WFYQNPAL3" localSheetId="19" hidden="1">#REF!</definedName>
    <definedName name="BExU4H4RAMAX0XVAWT5WFYQNPAL3" localSheetId="27" hidden="1">#REF!</definedName>
    <definedName name="BExU4H4RAMAX0XVAWT5WFYQNPAL3" localSheetId="18" hidden="1">#REF!</definedName>
    <definedName name="BExU4H4RAMAX0XVAWT5WFYQNPAL3" localSheetId="30" hidden="1">#REF!</definedName>
    <definedName name="BExU4H4RAMAX0XVAWT5WFYQNPAL3" localSheetId="4" hidden="1">#REF!</definedName>
    <definedName name="BExU4H4RAMAX0XVAWT5WFYQNPAL3" localSheetId="14" hidden="1">#REF!</definedName>
    <definedName name="BExU4H4RAMAX0XVAWT5WFYQNPAL3" localSheetId="6" hidden="1">#REF!</definedName>
    <definedName name="BExU4H4RAMAX0XVAWT5WFYQNPAL3" localSheetId="7" hidden="1">#REF!</definedName>
    <definedName name="BExU4H4RAMAX0XVAWT5WFYQNPAL3" localSheetId="8" hidden="1">#REF!</definedName>
    <definedName name="BExU4H4RAMAX0XVAWT5WFYQNPAL3" localSheetId="9" hidden="1">#REF!</definedName>
    <definedName name="BExU4H4RAMAX0XVAWT5WFYQNPAL3" localSheetId="10" hidden="1">#REF!</definedName>
    <definedName name="BExU4H4RAMAX0XVAWT5WFYQNPAL3" localSheetId="11" hidden="1">#REF!</definedName>
    <definedName name="BExU4H4RAMAX0XVAWT5WFYQNPAL3" localSheetId="12" hidden="1">#REF!</definedName>
    <definedName name="BExU4H4RAMAX0XVAWT5WFYQNPAL3" localSheetId="13" hidden="1">#REF!</definedName>
    <definedName name="BExU4H4RAMAX0XVAWT5WFYQNPAL3" localSheetId="17" hidden="1">#REF!</definedName>
    <definedName name="BExU4H4RAMAX0XVAWT5WFYQNPAL3" localSheetId="16" hidden="1">#REF!</definedName>
    <definedName name="BExU4H4RAMAX0XVAWT5WFYQNPAL3" hidden="1">#REF!</definedName>
    <definedName name="BExU4I148DA7PRCCISLWQ6ABXFK6" localSheetId="19" hidden="1">#REF!</definedName>
    <definedName name="BExU4I148DA7PRCCISLWQ6ABXFK6" localSheetId="27" hidden="1">#REF!</definedName>
    <definedName name="BExU4I148DA7PRCCISLWQ6ABXFK6" localSheetId="18" hidden="1">#REF!</definedName>
    <definedName name="BExU4I148DA7PRCCISLWQ6ABXFK6" localSheetId="30" hidden="1">#REF!</definedName>
    <definedName name="BExU4I148DA7PRCCISLWQ6ABXFK6" localSheetId="4" hidden="1">#REF!</definedName>
    <definedName name="BExU4I148DA7PRCCISLWQ6ABXFK6" localSheetId="14" hidden="1">#REF!</definedName>
    <definedName name="BExU4I148DA7PRCCISLWQ6ABXFK6" localSheetId="6" hidden="1">#REF!</definedName>
    <definedName name="BExU4I148DA7PRCCISLWQ6ABXFK6" localSheetId="7" hidden="1">#REF!</definedName>
    <definedName name="BExU4I148DA7PRCCISLWQ6ABXFK6" localSheetId="8" hidden="1">#REF!</definedName>
    <definedName name="BExU4I148DA7PRCCISLWQ6ABXFK6" localSheetId="9" hidden="1">#REF!</definedName>
    <definedName name="BExU4I148DA7PRCCISLWQ6ABXFK6" localSheetId="10" hidden="1">#REF!</definedName>
    <definedName name="BExU4I148DA7PRCCISLWQ6ABXFK6" localSheetId="11" hidden="1">#REF!</definedName>
    <definedName name="BExU4I148DA7PRCCISLWQ6ABXFK6" localSheetId="12" hidden="1">#REF!</definedName>
    <definedName name="BExU4I148DA7PRCCISLWQ6ABXFK6" localSheetId="13" hidden="1">#REF!</definedName>
    <definedName name="BExU4I148DA7PRCCISLWQ6ABXFK6" localSheetId="17" hidden="1">#REF!</definedName>
    <definedName name="BExU4I148DA7PRCCISLWQ6ABXFK6" localSheetId="16" hidden="1">#REF!</definedName>
    <definedName name="BExU4I148DA7PRCCISLWQ6ABXFK6" hidden="1">#REF!</definedName>
    <definedName name="BExU4L101H2KQHVKCKQ4PBAWZV6K" localSheetId="19" hidden="1">#REF!</definedName>
    <definedName name="BExU4L101H2KQHVKCKQ4PBAWZV6K" localSheetId="27" hidden="1">#REF!</definedName>
    <definedName name="BExU4L101H2KQHVKCKQ4PBAWZV6K" localSheetId="18" hidden="1">#REF!</definedName>
    <definedName name="BExU4L101H2KQHVKCKQ4PBAWZV6K" localSheetId="30" hidden="1">#REF!</definedName>
    <definedName name="BExU4L101H2KQHVKCKQ4PBAWZV6K" localSheetId="4" hidden="1">#REF!</definedName>
    <definedName name="BExU4L101H2KQHVKCKQ4PBAWZV6K" localSheetId="14" hidden="1">#REF!</definedName>
    <definedName name="BExU4L101H2KQHVKCKQ4PBAWZV6K" localSheetId="6" hidden="1">#REF!</definedName>
    <definedName name="BExU4L101H2KQHVKCKQ4PBAWZV6K" localSheetId="7" hidden="1">#REF!</definedName>
    <definedName name="BExU4L101H2KQHVKCKQ4PBAWZV6K" localSheetId="8" hidden="1">#REF!</definedName>
    <definedName name="BExU4L101H2KQHVKCKQ4PBAWZV6K" localSheetId="9" hidden="1">#REF!</definedName>
    <definedName name="BExU4L101H2KQHVKCKQ4PBAWZV6K" localSheetId="10" hidden="1">#REF!</definedName>
    <definedName name="BExU4L101H2KQHVKCKQ4PBAWZV6K" localSheetId="11" hidden="1">#REF!</definedName>
    <definedName name="BExU4L101H2KQHVKCKQ4PBAWZV6K" localSheetId="12" hidden="1">#REF!</definedName>
    <definedName name="BExU4L101H2KQHVKCKQ4PBAWZV6K" localSheetId="13" hidden="1">#REF!</definedName>
    <definedName name="BExU4L101H2KQHVKCKQ4PBAWZV6K" localSheetId="17" hidden="1">#REF!</definedName>
    <definedName name="BExU4L101H2KQHVKCKQ4PBAWZV6K" localSheetId="16" hidden="1">#REF!</definedName>
    <definedName name="BExU4L101H2KQHVKCKQ4PBAWZV6K" hidden="1">#REF!</definedName>
    <definedName name="BExU4LML14Q7KDTYIKJWXF68W7X1" localSheetId="19" hidden="1">#REF!</definedName>
    <definedName name="BExU4LML14Q7KDTYIKJWXF68W7X1" localSheetId="27" hidden="1">#REF!</definedName>
    <definedName name="BExU4LML14Q7KDTYIKJWXF68W7X1" localSheetId="18" hidden="1">#REF!</definedName>
    <definedName name="BExU4LML14Q7KDTYIKJWXF68W7X1" localSheetId="30" hidden="1">#REF!</definedName>
    <definedName name="BExU4LML14Q7KDTYIKJWXF68W7X1" localSheetId="4" hidden="1">#REF!</definedName>
    <definedName name="BExU4LML14Q7KDTYIKJWXF68W7X1" localSheetId="14" hidden="1">#REF!</definedName>
    <definedName name="BExU4LML14Q7KDTYIKJWXF68W7X1" localSheetId="6" hidden="1">#REF!</definedName>
    <definedName name="BExU4LML14Q7KDTYIKJWXF68W7X1" localSheetId="7" hidden="1">#REF!</definedName>
    <definedName name="BExU4LML14Q7KDTYIKJWXF68W7X1" localSheetId="8" hidden="1">#REF!</definedName>
    <definedName name="BExU4LML14Q7KDTYIKJWXF68W7X1" localSheetId="9" hidden="1">#REF!</definedName>
    <definedName name="BExU4LML14Q7KDTYIKJWXF68W7X1" localSheetId="10" hidden="1">#REF!</definedName>
    <definedName name="BExU4LML14Q7KDTYIKJWXF68W7X1" localSheetId="11" hidden="1">#REF!</definedName>
    <definedName name="BExU4LML14Q7KDTYIKJWXF68W7X1" localSheetId="12" hidden="1">#REF!</definedName>
    <definedName name="BExU4LML14Q7KDTYIKJWXF68W7X1" localSheetId="13" hidden="1">#REF!</definedName>
    <definedName name="BExU4LML14Q7KDTYIKJWXF68W7X1" localSheetId="17" hidden="1">#REF!</definedName>
    <definedName name="BExU4LML14Q7KDTYIKJWXF68W7X1" localSheetId="16" hidden="1">#REF!</definedName>
    <definedName name="BExU4LML14Q7KDTYIKJWXF68W7X1" hidden="1">#REF!</definedName>
    <definedName name="BExU4NA00RRRBGRT6TOB0MXZRCRZ" localSheetId="19" hidden="1">#REF!</definedName>
    <definedName name="BExU4NA00RRRBGRT6TOB0MXZRCRZ" localSheetId="27" hidden="1">#REF!</definedName>
    <definedName name="BExU4NA00RRRBGRT6TOB0MXZRCRZ" localSheetId="18" hidden="1">#REF!</definedName>
    <definedName name="BExU4NA00RRRBGRT6TOB0MXZRCRZ" localSheetId="30" hidden="1">#REF!</definedName>
    <definedName name="BExU4NA00RRRBGRT6TOB0MXZRCRZ" localSheetId="4" hidden="1">#REF!</definedName>
    <definedName name="BExU4NA00RRRBGRT6TOB0MXZRCRZ" localSheetId="14" hidden="1">#REF!</definedName>
    <definedName name="BExU4NA00RRRBGRT6TOB0MXZRCRZ" localSheetId="6" hidden="1">#REF!</definedName>
    <definedName name="BExU4NA00RRRBGRT6TOB0MXZRCRZ" localSheetId="7" hidden="1">#REF!</definedName>
    <definedName name="BExU4NA00RRRBGRT6TOB0MXZRCRZ" localSheetId="8" hidden="1">#REF!</definedName>
    <definedName name="BExU4NA00RRRBGRT6TOB0MXZRCRZ" localSheetId="9" hidden="1">#REF!</definedName>
    <definedName name="BExU4NA00RRRBGRT6TOB0MXZRCRZ" localSheetId="10" hidden="1">#REF!</definedName>
    <definedName name="BExU4NA00RRRBGRT6TOB0MXZRCRZ" localSheetId="11" hidden="1">#REF!</definedName>
    <definedName name="BExU4NA00RRRBGRT6TOB0MXZRCRZ" localSheetId="12" hidden="1">#REF!</definedName>
    <definedName name="BExU4NA00RRRBGRT6TOB0MXZRCRZ" localSheetId="13" hidden="1">#REF!</definedName>
    <definedName name="BExU4NA00RRRBGRT6TOB0MXZRCRZ" localSheetId="17" hidden="1">#REF!</definedName>
    <definedName name="BExU4NA00RRRBGRT6TOB0MXZRCRZ" localSheetId="16" hidden="1">#REF!</definedName>
    <definedName name="BExU4NA00RRRBGRT6TOB0MXZRCRZ" hidden="1">#REF!</definedName>
    <definedName name="BExU529I6YHVOG83TJHWSILIQU1S" localSheetId="19" hidden="1">#REF!</definedName>
    <definedName name="BExU529I6YHVOG83TJHWSILIQU1S" localSheetId="27" hidden="1">#REF!</definedName>
    <definedName name="BExU529I6YHVOG83TJHWSILIQU1S" localSheetId="18" hidden="1">#REF!</definedName>
    <definedName name="BExU529I6YHVOG83TJHWSILIQU1S" localSheetId="30" hidden="1">#REF!</definedName>
    <definedName name="BExU529I6YHVOG83TJHWSILIQU1S" localSheetId="4" hidden="1">#REF!</definedName>
    <definedName name="BExU529I6YHVOG83TJHWSILIQU1S" localSheetId="14" hidden="1">#REF!</definedName>
    <definedName name="BExU529I6YHVOG83TJHWSILIQU1S" localSheetId="6" hidden="1">#REF!</definedName>
    <definedName name="BExU529I6YHVOG83TJHWSILIQU1S" localSheetId="7" hidden="1">#REF!</definedName>
    <definedName name="BExU529I6YHVOG83TJHWSILIQU1S" localSheetId="8" hidden="1">#REF!</definedName>
    <definedName name="BExU529I6YHVOG83TJHWSILIQU1S" localSheetId="9" hidden="1">#REF!</definedName>
    <definedName name="BExU529I6YHVOG83TJHWSILIQU1S" localSheetId="10" hidden="1">#REF!</definedName>
    <definedName name="BExU529I6YHVOG83TJHWSILIQU1S" localSheetId="11" hidden="1">#REF!</definedName>
    <definedName name="BExU529I6YHVOG83TJHWSILIQU1S" localSheetId="12" hidden="1">#REF!</definedName>
    <definedName name="BExU529I6YHVOG83TJHWSILIQU1S" localSheetId="13" hidden="1">#REF!</definedName>
    <definedName name="BExU529I6YHVOG83TJHWSILIQU1S" localSheetId="17" hidden="1">#REF!</definedName>
    <definedName name="BExU529I6YHVOG83TJHWSILIQU1S" localSheetId="16" hidden="1">#REF!</definedName>
    <definedName name="BExU529I6YHVOG83TJHWSILIQU1S" hidden="1">#REF!</definedName>
    <definedName name="BExU57YCIKPRD8QWL6EU0YR3NG3J" localSheetId="19" hidden="1">#REF!</definedName>
    <definedName name="BExU57YCIKPRD8QWL6EU0YR3NG3J" localSheetId="27" hidden="1">#REF!</definedName>
    <definedName name="BExU57YCIKPRD8QWL6EU0YR3NG3J" localSheetId="18" hidden="1">#REF!</definedName>
    <definedName name="BExU57YCIKPRD8QWL6EU0YR3NG3J" localSheetId="30" hidden="1">#REF!</definedName>
    <definedName name="BExU57YCIKPRD8QWL6EU0YR3NG3J" localSheetId="4" hidden="1">#REF!</definedName>
    <definedName name="BExU57YCIKPRD8QWL6EU0YR3NG3J" localSheetId="14" hidden="1">#REF!</definedName>
    <definedName name="BExU57YCIKPRD8QWL6EU0YR3NG3J" localSheetId="6" hidden="1">#REF!</definedName>
    <definedName name="BExU57YCIKPRD8QWL6EU0YR3NG3J" localSheetId="7" hidden="1">#REF!</definedName>
    <definedName name="BExU57YCIKPRD8QWL6EU0YR3NG3J" localSheetId="8" hidden="1">#REF!</definedName>
    <definedName name="BExU57YCIKPRD8QWL6EU0YR3NG3J" localSheetId="9" hidden="1">#REF!</definedName>
    <definedName name="BExU57YCIKPRD8QWL6EU0YR3NG3J" localSheetId="10" hidden="1">#REF!</definedName>
    <definedName name="BExU57YCIKPRD8QWL6EU0YR3NG3J" localSheetId="11" hidden="1">#REF!</definedName>
    <definedName name="BExU57YCIKPRD8QWL6EU0YR3NG3J" localSheetId="12" hidden="1">#REF!</definedName>
    <definedName name="BExU57YCIKPRD8QWL6EU0YR3NG3J" localSheetId="13" hidden="1">#REF!</definedName>
    <definedName name="BExU57YCIKPRD8QWL6EU0YR3NG3J" localSheetId="17" hidden="1">#REF!</definedName>
    <definedName name="BExU57YCIKPRD8QWL6EU0YR3NG3J" localSheetId="16" hidden="1">#REF!</definedName>
    <definedName name="BExU57YCIKPRD8QWL6EU0YR3NG3J" hidden="1">#REF!</definedName>
    <definedName name="BExU5DSTBWXLN6E59B757KRWRI6E" localSheetId="19" hidden="1">#REF!</definedName>
    <definedName name="BExU5DSTBWXLN6E59B757KRWRI6E" localSheetId="27" hidden="1">#REF!</definedName>
    <definedName name="BExU5DSTBWXLN6E59B757KRWRI6E" localSheetId="18" hidden="1">#REF!</definedName>
    <definedName name="BExU5DSTBWXLN6E59B757KRWRI6E" localSheetId="30" hidden="1">#REF!</definedName>
    <definedName name="BExU5DSTBWXLN6E59B757KRWRI6E" localSheetId="4" hidden="1">#REF!</definedName>
    <definedName name="BExU5DSTBWXLN6E59B757KRWRI6E" localSheetId="14" hidden="1">#REF!</definedName>
    <definedName name="BExU5DSTBWXLN6E59B757KRWRI6E" localSheetId="6" hidden="1">#REF!</definedName>
    <definedName name="BExU5DSTBWXLN6E59B757KRWRI6E" localSheetId="7" hidden="1">#REF!</definedName>
    <definedName name="BExU5DSTBWXLN6E59B757KRWRI6E" localSheetId="8" hidden="1">#REF!</definedName>
    <definedName name="BExU5DSTBWXLN6E59B757KRWRI6E" localSheetId="9" hidden="1">#REF!</definedName>
    <definedName name="BExU5DSTBWXLN6E59B757KRWRI6E" localSheetId="10" hidden="1">#REF!</definedName>
    <definedName name="BExU5DSTBWXLN6E59B757KRWRI6E" localSheetId="11" hidden="1">#REF!</definedName>
    <definedName name="BExU5DSTBWXLN6E59B757KRWRI6E" localSheetId="12" hidden="1">#REF!</definedName>
    <definedName name="BExU5DSTBWXLN6E59B757KRWRI6E" localSheetId="13" hidden="1">#REF!</definedName>
    <definedName name="BExU5DSTBWXLN6E59B757KRWRI6E" localSheetId="17" hidden="1">#REF!</definedName>
    <definedName name="BExU5DSTBWXLN6E59B757KRWRI6E" localSheetId="16" hidden="1">#REF!</definedName>
    <definedName name="BExU5DSTBWXLN6E59B757KRWRI6E" hidden="1">#REF!</definedName>
    <definedName name="BExU5JSMO03X9M4WIRPP8JPSMQKJ" localSheetId="19" hidden="1">#REF!</definedName>
    <definedName name="BExU5JSMO03X9M4WIRPP8JPSMQKJ" localSheetId="27" hidden="1">#REF!</definedName>
    <definedName name="BExU5JSMO03X9M4WIRPP8JPSMQKJ" localSheetId="18" hidden="1">#REF!</definedName>
    <definedName name="BExU5JSMO03X9M4WIRPP8JPSMQKJ" localSheetId="30" hidden="1">#REF!</definedName>
    <definedName name="BExU5JSMO03X9M4WIRPP8JPSMQKJ" localSheetId="4" hidden="1">#REF!</definedName>
    <definedName name="BExU5JSMO03X9M4WIRPP8JPSMQKJ" localSheetId="14" hidden="1">#REF!</definedName>
    <definedName name="BExU5JSMO03X9M4WIRPP8JPSMQKJ" localSheetId="6" hidden="1">#REF!</definedName>
    <definedName name="BExU5JSMO03X9M4WIRPP8JPSMQKJ" localSheetId="7" hidden="1">#REF!</definedName>
    <definedName name="BExU5JSMO03X9M4WIRPP8JPSMQKJ" localSheetId="8" hidden="1">#REF!</definedName>
    <definedName name="BExU5JSMO03X9M4WIRPP8JPSMQKJ" localSheetId="9" hidden="1">#REF!</definedName>
    <definedName name="BExU5JSMO03X9M4WIRPP8JPSMQKJ" localSheetId="10" hidden="1">#REF!</definedName>
    <definedName name="BExU5JSMO03X9M4WIRPP8JPSMQKJ" localSheetId="11" hidden="1">#REF!</definedName>
    <definedName name="BExU5JSMO03X9M4WIRPP8JPSMQKJ" localSheetId="12" hidden="1">#REF!</definedName>
    <definedName name="BExU5JSMO03X9M4WIRPP8JPSMQKJ" localSheetId="13" hidden="1">#REF!</definedName>
    <definedName name="BExU5JSMO03X9M4WIRPP8JPSMQKJ" localSheetId="17" hidden="1">#REF!</definedName>
    <definedName name="BExU5JSMO03X9M4WIRPP8JPSMQKJ" localSheetId="16" hidden="1">#REF!</definedName>
    <definedName name="BExU5JSMO03X9M4WIRPP8JPSMQKJ" hidden="1">#REF!</definedName>
    <definedName name="BExU5TDWM8NNDHYPQ7OQODTQ368A" localSheetId="19" hidden="1">#REF!</definedName>
    <definedName name="BExU5TDWM8NNDHYPQ7OQODTQ368A" localSheetId="27" hidden="1">#REF!</definedName>
    <definedName name="BExU5TDWM8NNDHYPQ7OQODTQ368A" localSheetId="18" hidden="1">#REF!</definedName>
    <definedName name="BExU5TDWM8NNDHYPQ7OQODTQ368A" localSheetId="30" hidden="1">#REF!</definedName>
    <definedName name="BExU5TDWM8NNDHYPQ7OQODTQ368A" localSheetId="4" hidden="1">#REF!</definedName>
    <definedName name="BExU5TDWM8NNDHYPQ7OQODTQ368A" localSheetId="14" hidden="1">#REF!</definedName>
    <definedName name="BExU5TDWM8NNDHYPQ7OQODTQ368A" localSheetId="6" hidden="1">#REF!</definedName>
    <definedName name="BExU5TDWM8NNDHYPQ7OQODTQ368A" localSheetId="7" hidden="1">#REF!</definedName>
    <definedName name="BExU5TDWM8NNDHYPQ7OQODTQ368A" localSheetId="8" hidden="1">#REF!</definedName>
    <definedName name="BExU5TDWM8NNDHYPQ7OQODTQ368A" localSheetId="9" hidden="1">#REF!</definedName>
    <definedName name="BExU5TDWM8NNDHYPQ7OQODTQ368A" localSheetId="10" hidden="1">#REF!</definedName>
    <definedName name="BExU5TDWM8NNDHYPQ7OQODTQ368A" localSheetId="11" hidden="1">#REF!</definedName>
    <definedName name="BExU5TDWM8NNDHYPQ7OQODTQ368A" localSheetId="12" hidden="1">#REF!</definedName>
    <definedName name="BExU5TDWM8NNDHYPQ7OQODTQ368A" localSheetId="13" hidden="1">#REF!</definedName>
    <definedName name="BExU5TDWM8NNDHYPQ7OQODTQ368A" localSheetId="17" hidden="1">#REF!</definedName>
    <definedName name="BExU5TDWM8NNDHYPQ7OQODTQ368A" localSheetId="16" hidden="1">#REF!</definedName>
    <definedName name="BExU5TDWM8NNDHYPQ7OQODTQ368A" hidden="1">#REF!</definedName>
    <definedName name="BExU5X4OX1V1XHS6WSSORVQPP6Z3" localSheetId="19" hidden="1">#REF!</definedName>
    <definedName name="BExU5X4OX1V1XHS6WSSORVQPP6Z3" localSheetId="27" hidden="1">#REF!</definedName>
    <definedName name="BExU5X4OX1V1XHS6WSSORVQPP6Z3" localSheetId="18" hidden="1">#REF!</definedName>
    <definedName name="BExU5X4OX1V1XHS6WSSORVQPP6Z3" localSheetId="30" hidden="1">#REF!</definedName>
    <definedName name="BExU5X4OX1V1XHS6WSSORVQPP6Z3" localSheetId="4" hidden="1">#REF!</definedName>
    <definedName name="BExU5X4OX1V1XHS6WSSORVQPP6Z3" localSheetId="14" hidden="1">#REF!</definedName>
    <definedName name="BExU5X4OX1V1XHS6WSSORVQPP6Z3" localSheetId="6" hidden="1">#REF!</definedName>
    <definedName name="BExU5X4OX1V1XHS6WSSORVQPP6Z3" localSheetId="7" hidden="1">#REF!</definedName>
    <definedName name="BExU5X4OX1V1XHS6WSSORVQPP6Z3" localSheetId="8" hidden="1">#REF!</definedName>
    <definedName name="BExU5X4OX1V1XHS6WSSORVQPP6Z3" localSheetId="9" hidden="1">#REF!</definedName>
    <definedName name="BExU5X4OX1V1XHS6WSSORVQPP6Z3" localSheetId="10" hidden="1">#REF!</definedName>
    <definedName name="BExU5X4OX1V1XHS6WSSORVQPP6Z3" localSheetId="11" hidden="1">#REF!</definedName>
    <definedName name="BExU5X4OX1V1XHS6WSSORVQPP6Z3" localSheetId="12" hidden="1">#REF!</definedName>
    <definedName name="BExU5X4OX1V1XHS6WSSORVQPP6Z3" localSheetId="13" hidden="1">#REF!</definedName>
    <definedName name="BExU5X4OX1V1XHS6WSSORVQPP6Z3" localSheetId="17" hidden="1">#REF!</definedName>
    <definedName name="BExU5X4OX1V1XHS6WSSORVQPP6Z3" localSheetId="16" hidden="1">#REF!</definedName>
    <definedName name="BExU5X4OX1V1XHS6WSSORVQPP6Z3" hidden="1">#REF!</definedName>
    <definedName name="BExU5XVPARTFMRYHNUTBKDIL4UJN" localSheetId="19" hidden="1">#REF!</definedName>
    <definedName name="BExU5XVPARTFMRYHNUTBKDIL4UJN" localSheetId="27" hidden="1">#REF!</definedName>
    <definedName name="BExU5XVPARTFMRYHNUTBKDIL4UJN" localSheetId="18" hidden="1">#REF!</definedName>
    <definedName name="BExU5XVPARTFMRYHNUTBKDIL4UJN" localSheetId="30" hidden="1">#REF!</definedName>
    <definedName name="BExU5XVPARTFMRYHNUTBKDIL4UJN" localSheetId="4" hidden="1">#REF!</definedName>
    <definedName name="BExU5XVPARTFMRYHNUTBKDIL4UJN" localSheetId="14" hidden="1">#REF!</definedName>
    <definedName name="BExU5XVPARTFMRYHNUTBKDIL4UJN" localSheetId="6" hidden="1">#REF!</definedName>
    <definedName name="BExU5XVPARTFMRYHNUTBKDIL4UJN" localSheetId="7" hidden="1">#REF!</definedName>
    <definedName name="BExU5XVPARTFMRYHNUTBKDIL4UJN" localSheetId="8" hidden="1">#REF!</definedName>
    <definedName name="BExU5XVPARTFMRYHNUTBKDIL4UJN" localSheetId="9" hidden="1">#REF!</definedName>
    <definedName name="BExU5XVPARTFMRYHNUTBKDIL4UJN" localSheetId="10" hidden="1">#REF!</definedName>
    <definedName name="BExU5XVPARTFMRYHNUTBKDIL4UJN" localSheetId="11" hidden="1">#REF!</definedName>
    <definedName name="BExU5XVPARTFMRYHNUTBKDIL4UJN" localSheetId="12" hidden="1">#REF!</definedName>
    <definedName name="BExU5XVPARTFMRYHNUTBKDIL4UJN" localSheetId="13" hidden="1">#REF!</definedName>
    <definedName name="BExU5XVPARTFMRYHNUTBKDIL4UJN" localSheetId="17" hidden="1">#REF!</definedName>
    <definedName name="BExU5XVPARTFMRYHNUTBKDIL4UJN" localSheetId="16" hidden="1">#REF!</definedName>
    <definedName name="BExU5XVPARTFMRYHNUTBKDIL4UJN" hidden="1">#REF!</definedName>
    <definedName name="BExU66KMFBAP8JCVG9VM1RD1TNFF" localSheetId="19" hidden="1">#REF!</definedName>
    <definedName name="BExU66KMFBAP8JCVG9VM1RD1TNFF" localSheetId="27" hidden="1">#REF!</definedName>
    <definedName name="BExU66KMFBAP8JCVG9VM1RD1TNFF" localSheetId="18" hidden="1">#REF!</definedName>
    <definedName name="BExU66KMFBAP8JCVG9VM1RD1TNFF" localSheetId="30" hidden="1">#REF!</definedName>
    <definedName name="BExU66KMFBAP8JCVG9VM1RD1TNFF" localSheetId="4" hidden="1">#REF!</definedName>
    <definedName name="BExU66KMFBAP8JCVG9VM1RD1TNFF" localSheetId="14" hidden="1">#REF!</definedName>
    <definedName name="BExU66KMFBAP8JCVG9VM1RD1TNFF" localSheetId="6" hidden="1">#REF!</definedName>
    <definedName name="BExU66KMFBAP8JCVG9VM1RD1TNFF" localSheetId="7" hidden="1">#REF!</definedName>
    <definedName name="BExU66KMFBAP8JCVG9VM1RD1TNFF" localSheetId="8" hidden="1">#REF!</definedName>
    <definedName name="BExU66KMFBAP8JCVG9VM1RD1TNFF" localSheetId="9" hidden="1">#REF!</definedName>
    <definedName name="BExU66KMFBAP8JCVG9VM1RD1TNFF" localSheetId="10" hidden="1">#REF!</definedName>
    <definedName name="BExU66KMFBAP8JCVG9VM1RD1TNFF" localSheetId="11" hidden="1">#REF!</definedName>
    <definedName name="BExU66KMFBAP8JCVG9VM1RD1TNFF" localSheetId="12" hidden="1">#REF!</definedName>
    <definedName name="BExU66KMFBAP8JCVG9VM1RD1TNFF" localSheetId="13" hidden="1">#REF!</definedName>
    <definedName name="BExU66KMFBAP8JCVG9VM1RD1TNFF" localSheetId="17" hidden="1">#REF!</definedName>
    <definedName name="BExU66KMFBAP8JCVG9VM1RD1TNFF" localSheetId="16" hidden="1">#REF!</definedName>
    <definedName name="BExU66KMFBAP8JCVG9VM1RD1TNFF" hidden="1">#REF!</definedName>
    <definedName name="BExU68IOM3CB3TACNAE9565TW7SH" localSheetId="19" hidden="1">#REF!</definedName>
    <definedName name="BExU68IOM3CB3TACNAE9565TW7SH" localSheetId="27" hidden="1">#REF!</definedName>
    <definedName name="BExU68IOM3CB3TACNAE9565TW7SH" localSheetId="18" hidden="1">#REF!</definedName>
    <definedName name="BExU68IOM3CB3TACNAE9565TW7SH" localSheetId="30" hidden="1">#REF!</definedName>
    <definedName name="BExU68IOM3CB3TACNAE9565TW7SH" localSheetId="4" hidden="1">#REF!</definedName>
    <definedName name="BExU68IOM3CB3TACNAE9565TW7SH" localSheetId="14" hidden="1">#REF!</definedName>
    <definedName name="BExU68IOM3CB3TACNAE9565TW7SH" localSheetId="6" hidden="1">#REF!</definedName>
    <definedName name="BExU68IOM3CB3TACNAE9565TW7SH" localSheetId="7" hidden="1">#REF!</definedName>
    <definedName name="BExU68IOM3CB3TACNAE9565TW7SH" localSheetId="8" hidden="1">#REF!</definedName>
    <definedName name="BExU68IOM3CB3TACNAE9565TW7SH" localSheetId="9" hidden="1">#REF!</definedName>
    <definedName name="BExU68IOM3CB3TACNAE9565TW7SH" localSheetId="10" hidden="1">#REF!</definedName>
    <definedName name="BExU68IOM3CB3TACNAE9565TW7SH" localSheetId="11" hidden="1">#REF!</definedName>
    <definedName name="BExU68IOM3CB3TACNAE9565TW7SH" localSheetId="12" hidden="1">#REF!</definedName>
    <definedName name="BExU68IOM3CB3TACNAE9565TW7SH" localSheetId="13" hidden="1">#REF!</definedName>
    <definedName name="BExU68IOM3CB3TACNAE9565TW7SH" localSheetId="17" hidden="1">#REF!</definedName>
    <definedName name="BExU68IOM3CB3TACNAE9565TW7SH" localSheetId="16" hidden="1">#REF!</definedName>
    <definedName name="BExU68IOM3CB3TACNAE9565TW7SH" hidden="1">#REF!</definedName>
    <definedName name="BExU6AM82KN21E82HMWVP3LWP9IL" localSheetId="19" hidden="1">#REF!</definedName>
    <definedName name="BExU6AM82KN21E82HMWVP3LWP9IL" localSheetId="27" hidden="1">#REF!</definedName>
    <definedName name="BExU6AM82KN21E82HMWVP3LWP9IL" localSheetId="18" hidden="1">#REF!</definedName>
    <definedName name="BExU6AM82KN21E82HMWVP3LWP9IL" localSheetId="30" hidden="1">#REF!</definedName>
    <definedName name="BExU6AM82KN21E82HMWVP3LWP9IL" localSheetId="4" hidden="1">#REF!</definedName>
    <definedName name="BExU6AM82KN21E82HMWVP3LWP9IL" localSheetId="14" hidden="1">#REF!</definedName>
    <definedName name="BExU6AM82KN21E82HMWVP3LWP9IL" localSheetId="6" hidden="1">#REF!</definedName>
    <definedName name="BExU6AM82KN21E82HMWVP3LWP9IL" localSheetId="7" hidden="1">#REF!</definedName>
    <definedName name="BExU6AM82KN21E82HMWVP3LWP9IL" localSheetId="8" hidden="1">#REF!</definedName>
    <definedName name="BExU6AM82KN21E82HMWVP3LWP9IL" localSheetId="9" hidden="1">#REF!</definedName>
    <definedName name="BExU6AM82KN21E82HMWVP3LWP9IL" localSheetId="10" hidden="1">#REF!</definedName>
    <definedName name="BExU6AM82KN21E82HMWVP3LWP9IL" localSheetId="11" hidden="1">#REF!</definedName>
    <definedName name="BExU6AM82KN21E82HMWVP3LWP9IL" localSheetId="12" hidden="1">#REF!</definedName>
    <definedName name="BExU6AM82KN21E82HMWVP3LWP9IL" localSheetId="13" hidden="1">#REF!</definedName>
    <definedName name="BExU6AM82KN21E82HMWVP3LWP9IL" localSheetId="17" hidden="1">#REF!</definedName>
    <definedName name="BExU6AM82KN21E82HMWVP3LWP9IL" localSheetId="16" hidden="1">#REF!</definedName>
    <definedName name="BExU6AM82KN21E82HMWVP3LWP9IL" hidden="1">#REF!</definedName>
    <definedName name="BExU6FEU1MRHU98R9YOJC5OKUJ6L" localSheetId="19" hidden="1">#REF!</definedName>
    <definedName name="BExU6FEU1MRHU98R9YOJC5OKUJ6L" localSheetId="27" hidden="1">#REF!</definedName>
    <definedName name="BExU6FEU1MRHU98R9YOJC5OKUJ6L" localSheetId="18" hidden="1">#REF!</definedName>
    <definedName name="BExU6FEU1MRHU98R9YOJC5OKUJ6L" localSheetId="30" hidden="1">#REF!</definedName>
    <definedName name="BExU6FEU1MRHU98R9YOJC5OKUJ6L" localSheetId="4" hidden="1">#REF!</definedName>
    <definedName name="BExU6FEU1MRHU98R9YOJC5OKUJ6L" localSheetId="14" hidden="1">#REF!</definedName>
    <definedName name="BExU6FEU1MRHU98R9YOJC5OKUJ6L" localSheetId="6" hidden="1">#REF!</definedName>
    <definedName name="BExU6FEU1MRHU98R9YOJC5OKUJ6L" localSheetId="7" hidden="1">#REF!</definedName>
    <definedName name="BExU6FEU1MRHU98R9YOJC5OKUJ6L" localSheetId="8" hidden="1">#REF!</definedName>
    <definedName name="BExU6FEU1MRHU98R9YOJC5OKUJ6L" localSheetId="9" hidden="1">#REF!</definedName>
    <definedName name="BExU6FEU1MRHU98R9YOJC5OKUJ6L" localSheetId="10" hidden="1">#REF!</definedName>
    <definedName name="BExU6FEU1MRHU98R9YOJC5OKUJ6L" localSheetId="11" hidden="1">#REF!</definedName>
    <definedName name="BExU6FEU1MRHU98R9YOJC5OKUJ6L" localSheetId="12" hidden="1">#REF!</definedName>
    <definedName name="BExU6FEU1MRHU98R9YOJC5OKUJ6L" localSheetId="13" hidden="1">#REF!</definedName>
    <definedName name="BExU6FEU1MRHU98R9YOJC5OKUJ6L" localSheetId="17" hidden="1">#REF!</definedName>
    <definedName name="BExU6FEU1MRHU98R9YOJC5OKUJ6L" localSheetId="16" hidden="1">#REF!</definedName>
    <definedName name="BExU6FEU1MRHU98R9YOJC5OKUJ6L" hidden="1">#REF!</definedName>
    <definedName name="BExU6KIAJ663Y8W8QMU4HCF183DF" localSheetId="19" hidden="1">#REF!</definedName>
    <definedName name="BExU6KIAJ663Y8W8QMU4HCF183DF" localSheetId="27" hidden="1">#REF!</definedName>
    <definedName name="BExU6KIAJ663Y8W8QMU4HCF183DF" localSheetId="18" hidden="1">#REF!</definedName>
    <definedName name="BExU6KIAJ663Y8W8QMU4HCF183DF" localSheetId="30" hidden="1">#REF!</definedName>
    <definedName name="BExU6KIAJ663Y8W8QMU4HCF183DF" localSheetId="4" hidden="1">#REF!</definedName>
    <definedName name="BExU6KIAJ663Y8W8QMU4HCF183DF" localSheetId="14" hidden="1">#REF!</definedName>
    <definedName name="BExU6KIAJ663Y8W8QMU4HCF183DF" localSheetId="6" hidden="1">#REF!</definedName>
    <definedName name="BExU6KIAJ663Y8W8QMU4HCF183DF" localSheetId="7" hidden="1">#REF!</definedName>
    <definedName name="BExU6KIAJ663Y8W8QMU4HCF183DF" localSheetId="8" hidden="1">#REF!</definedName>
    <definedName name="BExU6KIAJ663Y8W8QMU4HCF183DF" localSheetId="9" hidden="1">#REF!</definedName>
    <definedName name="BExU6KIAJ663Y8W8QMU4HCF183DF" localSheetId="10" hidden="1">#REF!</definedName>
    <definedName name="BExU6KIAJ663Y8W8QMU4HCF183DF" localSheetId="11" hidden="1">#REF!</definedName>
    <definedName name="BExU6KIAJ663Y8W8QMU4HCF183DF" localSheetId="12" hidden="1">#REF!</definedName>
    <definedName name="BExU6KIAJ663Y8W8QMU4HCF183DF" localSheetId="13" hidden="1">#REF!</definedName>
    <definedName name="BExU6KIAJ663Y8W8QMU4HCF183DF" localSheetId="17" hidden="1">#REF!</definedName>
    <definedName name="BExU6KIAJ663Y8W8QMU4HCF183DF" localSheetId="16" hidden="1">#REF!</definedName>
    <definedName name="BExU6KIAJ663Y8W8QMU4HCF183DF" hidden="1">#REF!</definedName>
    <definedName name="BExU6KT19B4PG6SHXFBGBPLM66KT" localSheetId="19" hidden="1">#REF!</definedName>
    <definedName name="BExU6KT19B4PG6SHXFBGBPLM66KT" localSheetId="27" hidden="1">#REF!</definedName>
    <definedName name="BExU6KT19B4PG6SHXFBGBPLM66KT" localSheetId="18" hidden="1">#REF!</definedName>
    <definedName name="BExU6KT19B4PG6SHXFBGBPLM66KT" localSheetId="30" hidden="1">#REF!</definedName>
    <definedName name="BExU6KT19B4PG6SHXFBGBPLM66KT" localSheetId="4" hidden="1">#REF!</definedName>
    <definedName name="BExU6KT19B4PG6SHXFBGBPLM66KT" localSheetId="14" hidden="1">#REF!</definedName>
    <definedName name="BExU6KT19B4PG6SHXFBGBPLM66KT" localSheetId="6" hidden="1">#REF!</definedName>
    <definedName name="BExU6KT19B4PG6SHXFBGBPLM66KT" localSheetId="7" hidden="1">#REF!</definedName>
    <definedName name="BExU6KT19B4PG6SHXFBGBPLM66KT" localSheetId="8" hidden="1">#REF!</definedName>
    <definedName name="BExU6KT19B4PG6SHXFBGBPLM66KT" localSheetId="9" hidden="1">#REF!</definedName>
    <definedName name="BExU6KT19B4PG6SHXFBGBPLM66KT" localSheetId="10" hidden="1">#REF!</definedName>
    <definedName name="BExU6KT19B4PG6SHXFBGBPLM66KT" localSheetId="11" hidden="1">#REF!</definedName>
    <definedName name="BExU6KT19B4PG6SHXFBGBPLM66KT" localSheetId="12" hidden="1">#REF!</definedName>
    <definedName name="BExU6KT19B4PG6SHXFBGBPLM66KT" localSheetId="13" hidden="1">#REF!</definedName>
    <definedName name="BExU6KT19B4PG6SHXFBGBPLM66KT" localSheetId="17" hidden="1">#REF!</definedName>
    <definedName name="BExU6KT19B4PG6SHXFBGBPLM66KT" localSheetId="16" hidden="1">#REF!</definedName>
    <definedName name="BExU6KT19B4PG6SHXFBGBPLM66KT" hidden="1">#REF!</definedName>
    <definedName name="BExU6PAVKIOAIMQ9XQIHHF1SUAGO" localSheetId="19" hidden="1">#REF!</definedName>
    <definedName name="BExU6PAVKIOAIMQ9XQIHHF1SUAGO" localSheetId="27" hidden="1">#REF!</definedName>
    <definedName name="BExU6PAVKIOAIMQ9XQIHHF1SUAGO" localSheetId="18" hidden="1">#REF!</definedName>
    <definedName name="BExU6PAVKIOAIMQ9XQIHHF1SUAGO" localSheetId="30" hidden="1">#REF!</definedName>
    <definedName name="BExU6PAVKIOAIMQ9XQIHHF1SUAGO" localSheetId="4" hidden="1">#REF!</definedName>
    <definedName name="BExU6PAVKIOAIMQ9XQIHHF1SUAGO" localSheetId="14" hidden="1">#REF!</definedName>
    <definedName name="BExU6PAVKIOAIMQ9XQIHHF1SUAGO" localSheetId="6" hidden="1">#REF!</definedName>
    <definedName name="BExU6PAVKIOAIMQ9XQIHHF1SUAGO" localSheetId="7" hidden="1">#REF!</definedName>
    <definedName name="BExU6PAVKIOAIMQ9XQIHHF1SUAGO" localSheetId="8" hidden="1">#REF!</definedName>
    <definedName name="BExU6PAVKIOAIMQ9XQIHHF1SUAGO" localSheetId="9" hidden="1">#REF!</definedName>
    <definedName name="BExU6PAVKIOAIMQ9XQIHHF1SUAGO" localSheetId="10" hidden="1">#REF!</definedName>
    <definedName name="BExU6PAVKIOAIMQ9XQIHHF1SUAGO" localSheetId="11" hidden="1">#REF!</definedName>
    <definedName name="BExU6PAVKIOAIMQ9XQIHHF1SUAGO" localSheetId="12" hidden="1">#REF!</definedName>
    <definedName name="BExU6PAVKIOAIMQ9XQIHHF1SUAGO" localSheetId="13" hidden="1">#REF!</definedName>
    <definedName name="BExU6PAVKIOAIMQ9XQIHHF1SUAGO" localSheetId="17" hidden="1">#REF!</definedName>
    <definedName name="BExU6PAVKIOAIMQ9XQIHHF1SUAGO" localSheetId="16" hidden="1">#REF!</definedName>
    <definedName name="BExU6PAVKIOAIMQ9XQIHHF1SUAGO" hidden="1">#REF!</definedName>
    <definedName name="BExU6SLKTWV0YINVLTI6BCG9ANZM" localSheetId="19" hidden="1">#REF!</definedName>
    <definedName name="BExU6SLKTWV0YINVLTI6BCG9ANZM" localSheetId="27" hidden="1">#REF!</definedName>
    <definedName name="BExU6SLKTWV0YINVLTI6BCG9ANZM" localSheetId="18" hidden="1">#REF!</definedName>
    <definedName name="BExU6SLKTWV0YINVLTI6BCG9ANZM" localSheetId="30" hidden="1">#REF!</definedName>
    <definedName name="BExU6SLKTWV0YINVLTI6BCG9ANZM" localSheetId="4" hidden="1">#REF!</definedName>
    <definedName name="BExU6SLKTWV0YINVLTI6BCG9ANZM" localSheetId="14" hidden="1">#REF!</definedName>
    <definedName name="BExU6SLKTWV0YINVLTI6BCG9ANZM" localSheetId="6" hidden="1">#REF!</definedName>
    <definedName name="BExU6SLKTWV0YINVLTI6BCG9ANZM" localSheetId="7" hidden="1">#REF!</definedName>
    <definedName name="BExU6SLKTWV0YINVLTI6BCG9ANZM" localSheetId="8" hidden="1">#REF!</definedName>
    <definedName name="BExU6SLKTWV0YINVLTI6BCG9ANZM" localSheetId="9" hidden="1">#REF!</definedName>
    <definedName name="BExU6SLKTWV0YINVLTI6BCG9ANZM" localSheetId="10" hidden="1">#REF!</definedName>
    <definedName name="BExU6SLKTWV0YINVLTI6BCG9ANZM" localSheetId="11" hidden="1">#REF!</definedName>
    <definedName name="BExU6SLKTWV0YINVLTI6BCG9ANZM" localSheetId="12" hidden="1">#REF!</definedName>
    <definedName name="BExU6SLKTWV0YINVLTI6BCG9ANZM" localSheetId="13" hidden="1">#REF!</definedName>
    <definedName name="BExU6SLKTWV0YINVLTI6BCG9ANZM" localSheetId="17" hidden="1">#REF!</definedName>
    <definedName name="BExU6SLKTWV0YINVLTI6BCG9ANZM" localSheetId="16" hidden="1">#REF!</definedName>
    <definedName name="BExU6SLKTWV0YINVLTI6BCG9ANZM" hidden="1">#REF!</definedName>
    <definedName name="BExU6WXXC7SSQDMHSLUN5C2V4IYX" localSheetId="19" hidden="1">#REF!</definedName>
    <definedName name="BExU6WXXC7SSQDMHSLUN5C2V4IYX" localSheetId="27" hidden="1">#REF!</definedName>
    <definedName name="BExU6WXXC7SSQDMHSLUN5C2V4IYX" localSheetId="18" hidden="1">#REF!</definedName>
    <definedName name="BExU6WXXC7SSQDMHSLUN5C2V4IYX" localSheetId="30" hidden="1">#REF!</definedName>
    <definedName name="BExU6WXXC7SSQDMHSLUN5C2V4IYX" localSheetId="4" hidden="1">#REF!</definedName>
    <definedName name="BExU6WXXC7SSQDMHSLUN5C2V4IYX" localSheetId="14" hidden="1">#REF!</definedName>
    <definedName name="BExU6WXXC7SSQDMHSLUN5C2V4IYX" localSheetId="6" hidden="1">#REF!</definedName>
    <definedName name="BExU6WXXC7SSQDMHSLUN5C2V4IYX" localSheetId="7" hidden="1">#REF!</definedName>
    <definedName name="BExU6WXXC7SSQDMHSLUN5C2V4IYX" localSheetId="8" hidden="1">#REF!</definedName>
    <definedName name="BExU6WXXC7SSQDMHSLUN5C2V4IYX" localSheetId="9" hidden="1">#REF!</definedName>
    <definedName name="BExU6WXXC7SSQDMHSLUN5C2V4IYX" localSheetId="10" hidden="1">#REF!</definedName>
    <definedName name="BExU6WXXC7SSQDMHSLUN5C2V4IYX" localSheetId="11" hidden="1">#REF!</definedName>
    <definedName name="BExU6WXXC7SSQDMHSLUN5C2V4IYX" localSheetId="12" hidden="1">#REF!</definedName>
    <definedName name="BExU6WXXC7SSQDMHSLUN5C2V4IYX" localSheetId="13" hidden="1">#REF!</definedName>
    <definedName name="BExU6WXXC7SSQDMHSLUN5C2V4IYX" localSheetId="17" hidden="1">#REF!</definedName>
    <definedName name="BExU6WXXC7SSQDMHSLUN5C2V4IYX" localSheetId="16" hidden="1">#REF!</definedName>
    <definedName name="BExU6WXXC7SSQDMHSLUN5C2V4IYX" hidden="1">#REF!</definedName>
    <definedName name="BExU73387E74XE8A9UKZLZNJYY65" localSheetId="19" hidden="1">#REF!</definedName>
    <definedName name="BExU73387E74XE8A9UKZLZNJYY65" localSheetId="27" hidden="1">#REF!</definedName>
    <definedName name="BExU73387E74XE8A9UKZLZNJYY65" localSheetId="18" hidden="1">#REF!</definedName>
    <definedName name="BExU73387E74XE8A9UKZLZNJYY65" localSheetId="30" hidden="1">#REF!</definedName>
    <definedName name="BExU73387E74XE8A9UKZLZNJYY65" localSheetId="4" hidden="1">#REF!</definedName>
    <definedName name="BExU73387E74XE8A9UKZLZNJYY65" localSheetId="14" hidden="1">#REF!</definedName>
    <definedName name="BExU73387E74XE8A9UKZLZNJYY65" localSheetId="6" hidden="1">#REF!</definedName>
    <definedName name="BExU73387E74XE8A9UKZLZNJYY65" localSheetId="7" hidden="1">#REF!</definedName>
    <definedName name="BExU73387E74XE8A9UKZLZNJYY65" localSheetId="8" hidden="1">#REF!</definedName>
    <definedName name="BExU73387E74XE8A9UKZLZNJYY65" localSheetId="9" hidden="1">#REF!</definedName>
    <definedName name="BExU73387E74XE8A9UKZLZNJYY65" localSheetId="10" hidden="1">#REF!</definedName>
    <definedName name="BExU73387E74XE8A9UKZLZNJYY65" localSheetId="11" hidden="1">#REF!</definedName>
    <definedName name="BExU73387E74XE8A9UKZLZNJYY65" localSheetId="12" hidden="1">#REF!</definedName>
    <definedName name="BExU73387E74XE8A9UKZLZNJYY65" localSheetId="13" hidden="1">#REF!</definedName>
    <definedName name="BExU73387E74XE8A9UKZLZNJYY65" localSheetId="17" hidden="1">#REF!</definedName>
    <definedName name="BExU73387E74XE8A9UKZLZNJYY65" localSheetId="16" hidden="1">#REF!</definedName>
    <definedName name="BExU73387E74XE8A9UKZLZNJYY65" hidden="1">#REF!</definedName>
    <definedName name="BExU76ZHCJM8I7VSICCMSTC33O6U" localSheetId="19" hidden="1">#REF!</definedName>
    <definedName name="BExU76ZHCJM8I7VSICCMSTC33O6U" localSheetId="27" hidden="1">#REF!</definedName>
    <definedName name="BExU76ZHCJM8I7VSICCMSTC33O6U" localSheetId="18" hidden="1">#REF!</definedName>
    <definedName name="BExU76ZHCJM8I7VSICCMSTC33O6U" localSheetId="30" hidden="1">#REF!</definedName>
    <definedName name="BExU76ZHCJM8I7VSICCMSTC33O6U" localSheetId="4" hidden="1">#REF!</definedName>
    <definedName name="BExU76ZHCJM8I7VSICCMSTC33O6U" localSheetId="14" hidden="1">#REF!</definedName>
    <definedName name="BExU76ZHCJM8I7VSICCMSTC33O6U" localSheetId="6" hidden="1">#REF!</definedName>
    <definedName name="BExU76ZHCJM8I7VSICCMSTC33O6U" localSheetId="7" hidden="1">#REF!</definedName>
    <definedName name="BExU76ZHCJM8I7VSICCMSTC33O6U" localSheetId="8" hidden="1">#REF!</definedName>
    <definedName name="BExU76ZHCJM8I7VSICCMSTC33O6U" localSheetId="9" hidden="1">#REF!</definedName>
    <definedName name="BExU76ZHCJM8I7VSICCMSTC33O6U" localSheetId="10" hidden="1">#REF!</definedName>
    <definedName name="BExU76ZHCJM8I7VSICCMSTC33O6U" localSheetId="11" hidden="1">#REF!</definedName>
    <definedName name="BExU76ZHCJM8I7VSICCMSTC33O6U" localSheetId="12" hidden="1">#REF!</definedName>
    <definedName name="BExU76ZHCJM8I7VSICCMSTC33O6U" localSheetId="13" hidden="1">#REF!</definedName>
    <definedName name="BExU76ZHCJM8I7VSICCMSTC33O6U" localSheetId="17" hidden="1">#REF!</definedName>
    <definedName name="BExU76ZHCJM8I7VSICCMSTC33O6U" localSheetId="16" hidden="1">#REF!</definedName>
    <definedName name="BExU76ZHCJM8I7VSICCMSTC33O6U" hidden="1">#REF!</definedName>
    <definedName name="BExU7BBTUF8BQ42DSGM94X5TG5GF" localSheetId="19" hidden="1">#REF!</definedName>
    <definedName name="BExU7BBTUF8BQ42DSGM94X5TG5GF" localSheetId="27" hidden="1">#REF!</definedName>
    <definedName name="BExU7BBTUF8BQ42DSGM94X5TG5GF" localSheetId="18" hidden="1">#REF!</definedName>
    <definedName name="BExU7BBTUF8BQ42DSGM94X5TG5GF" localSheetId="30" hidden="1">#REF!</definedName>
    <definedName name="BExU7BBTUF8BQ42DSGM94X5TG5GF" localSheetId="4" hidden="1">#REF!</definedName>
    <definedName name="BExU7BBTUF8BQ42DSGM94X5TG5GF" localSheetId="14" hidden="1">#REF!</definedName>
    <definedName name="BExU7BBTUF8BQ42DSGM94X5TG5GF" localSheetId="6" hidden="1">#REF!</definedName>
    <definedName name="BExU7BBTUF8BQ42DSGM94X5TG5GF" localSheetId="7" hidden="1">#REF!</definedName>
    <definedName name="BExU7BBTUF8BQ42DSGM94X5TG5GF" localSheetId="8" hidden="1">#REF!</definedName>
    <definedName name="BExU7BBTUF8BQ42DSGM94X5TG5GF" localSheetId="9" hidden="1">#REF!</definedName>
    <definedName name="BExU7BBTUF8BQ42DSGM94X5TG5GF" localSheetId="10" hidden="1">#REF!</definedName>
    <definedName name="BExU7BBTUF8BQ42DSGM94X5TG5GF" localSheetId="11" hidden="1">#REF!</definedName>
    <definedName name="BExU7BBTUF8BQ42DSGM94X5TG5GF" localSheetId="12" hidden="1">#REF!</definedName>
    <definedName name="BExU7BBTUF8BQ42DSGM94X5TG5GF" localSheetId="13" hidden="1">#REF!</definedName>
    <definedName name="BExU7BBTUF8BQ42DSGM94X5TG5GF" localSheetId="17" hidden="1">#REF!</definedName>
    <definedName name="BExU7BBTUF8BQ42DSGM94X5TG5GF" localSheetId="16" hidden="1">#REF!</definedName>
    <definedName name="BExU7BBTUF8BQ42DSGM94X5TG5GF" hidden="1">#REF!</definedName>
    <definedName name="BExU7HH4EAHFQHT4AXKGWAWZP3I0" localSheetId="19" hidden="1">#REF!</definedName>
    <definedName name="BExU7HH4EAHFQHT4AXKGWAWZP3I0" localSheetId="27" hidden="1">#REF!</definedName>
    <definedName name="BExU7HH4EAHFQHT4AXKGWAWZP3I0" localSheetId="18" hidden="1">#REF!</definedName>
    <definedName name="BExU7HH4EAHFQHT4AXKGWAWZP3I0" localSheetId="30" hidden="1">#REF!</definedName>
    <definedName name="BExU7HH4EAHFQHT4AXKGWAWZP3I0" localSheetId="4" hidden="1">#REF!</definedName>
    <definedName name="BExU7HH4EAHFQHT4AXKGWAWZP3I0" localSheetId="14" hidden="1">#REF!</definedName>
    <definedName name="BExU7HH4EAHFQHT4AXKGWAWZP3I0" localSheetId="6" hidden="1">#REF!</definedName>
    <definedName name="BExU7HH4EAHFQHT4AXKGWAWZP3I0" localSheetId="7" hidden="1">#REF!</definedName>
    <definedName name="BExU7HH4EAHFQHT4AXKGWAWZP3I0" localSheetId="8" hidden="1">#REF!</definedName>
    <definedName name="BExU7HH4EAHFQHT4AXKGWAWZP3I0" localSheetId="9" hidden="1">#REF!</definedName>
    <definedName name="BExU7HH4EAHFQHT4AXKGWAWZP3I0" localSheetId="10" hidden="1">#REF!</definedName>
    <definedName name="BExU7HH4EAHFQHT4AXKGWAWZP3I0" localSheetId="11" hidden="1">#REF!</definedName>
    <definedName name="BExU7HH4EAHFQHT4AXKGWAWZP3I0" localSheetId="12" hidden="1">#REF!</definedName>
    <definedName name="BExU7HH4EAHFQHT4AXKGWAWZP3I0" localSheetId="13" hidden="1">#REF!</definedName>
    <definedName name="BExU7HH4EAHFQHT4AXKGWAWZP3I0" localSheetId="17" hidden="1">#REF!</definedName>
    <definedName name="BExU7HH4EAHFQHT4AXKGWAWZP3I0" localSheetId="16" hidden="1">#REF!</definedName>
    <definedName name="BExU7HH4EAHFQHT4AXKGWAWZP3I0" hidden="1">#REF!</definedName>
    <definedName name="BExU7L7WPQSA0ELXZ0I86V33QCCJ" localSheetId="19" hidden="1">#REF!</definedName>
    <definedName name="BExU7L7WPQSA0ELXZ0I86V33QCCJ" localSheetId="27" hidden="1">#REF!</definedName>
    <definedName name="BExU7L7WPQSA0ELXZ0I86V33QCCJ" localSheetId="18" hidden="1">#REF!</definedName>
    <definedName name="BExU7L7WPQSA0ELXZ0I86V33QCCJ" localSheetId="30" hidden="1">#REF!</definedName>
    <definedName name="BExU7L7WPQSA0ELXZ0I86V33QCCJ" localSheetId="4" hidden="1">#REF!</definedName>
    <definedName name="BExU7L7WPQSA0ELXZ0I86V33QCCJ" localSheetId="14" hidden="1">#REF!</definedName>
    <definedName name="BExU7L7WPQSA0ELXZ0I86V33QCCJ" localSheetId="6" hidden="1">#REF!</definedName>
    <definedName name="BExU7L7WPQSA0ELXZ0I86V33QCCJ" localSheetId="7" hidden="1">#REF!</definedName>
    <definedName name="BExU7L7WPQSA0ELXZ0I86V33QCCJ" localSheetId="8" hidden="1">#REF!</definedName>
    <definedName name="BExU7L7WPQSA0ELXZ0I86V33QCCJ" localSheetId="9" hidden="1">#REF!</definedName>
    <definedName name="BExU7L7WPQSA0ELXZ0I86V33QCCJ" localSheetId="10" hidden="1">#REF!</definedName>
    <definedName name="BExU7L7WPQSA0ELXZ0I86V33QCCJ" localSheetId="11" hidden="1">#REF!</definedName>
    <definedName name="BExU7L7WPQSA0ELXZ0I86V33QCCJ" localSheetId="12" hidden="1">#REF!</definedName>
    <definedName name="BExU7L7WPQSA0ELXZ0I86V33QCCJ" localSheetId="13" hidden="1">#REF!</definedName>
    <definedName name="BExU7L7WPQSA0ELXZ0I86V33QCCJ" localSheetId="17" hidden="1">#REF!</definedName>
    <definedName name="BExU7L7WPQSA0ELXZ0I86V33QCCJ" localSheetId="16" hidden="1">#REF!</definedName>
    <definedName name="BExU7L7WPQSA0ELXZ0I86V33QCCJ" hidden="1">#REF!</definedName>
    <definedName name="BExU7MF1ZVPDHOSMCAXOSYICHZ4I" localSheetId="19" hidden="1">#REF!</definedName>
    <definedName name="BExU7MF1ZVPDHOSMCAXOSYICHZ4I" localSheetId="27" hidden="1">#REF!</definedName>
    <definedName name="BExU7MF1ZVPDHOSMCAXOSYICHZ4I" localSheetId="18" hidden="1">#REF!</definedName>
    <definedName name="BExU7MF1ZVPDHOSMCAXOSYICHZ4I" localSheetId="30" hidden="1">#REF!</definedName>
    <definedName name="BExU7MF1ZVPDHOSMCAXOSYICHZ4I" localSheetId="4" hidden="1">#REF!</definedName>
    <definedName name="BExU7MF1ZVPDHOSMCAXOSYICHZ4I" localSheetId="14" hidden="1">#REF!</definedName>
    <definedName name="BExU7MF1ZVPDHOSMCAXOSYICHZ4I" localSheetId="6" hidden="1">#REF!</definedName>
    <definedName name="BExU7MF1ZVPDHOSMCAXOSYICHZ4I" localSheetId="7" hidden="1">#REF!</definedName>
    <definedName name="BExU7MF1ZVPDHOSMCAXOSYICHZ4I" localSheetId="8" hidden="1">#REF!</definedName>
    <definedName name="BExU7MF1ZVPDHOSMCAXOSYICHZ4I" localSheetId="9" hidden="1">#REF!</definedName>
    <definedName name="BExU7MF1ZVPDHOSMCAXOSYICHZ4I" localSheetId="10" hidden="1">#REF!</definedName>
    <definedName name="BExU7MF1ZVPDHOSMCAXOSYICHZ4I" localSheetId="11" hidden="1">#REF!</definedName>
    <definedName name="BExU7MF1ZVPDHOSMCAXOSYICHZ4I" localSheetId="12" hidden="1">#REF!</definedName>
    <definedName name="BExU7MF1ZVPDHOSMCAXOSYICHZ4I" localSheetId="13" hidden="1">#REF!</definedName>
    <definedName name="BExU7MF1ZVPDHOSMCAXOSYICHZ4I" localSheetId="17" hidden="1">#REF!</definedName>
    <definedName name="BExU7MF1ZVPDHOSMCAXOSYICHZ4I" localSheetId="16" hidden="1">#REF!</definedName>
    <definedName name="BExU7MF1ZVPDHOSMCAXOSYICHZ4I" hidden="1">#REF!</definedName>
    <definedName name="BExU7O2BJ6D5YCKEL6FD2EFCWYRX" localSheetId="19" hidden="1">#REF!</definedName>
    <definedName name="BExU7O2BJ6D5YCKEL6FD2EFCWYRX" localSheetId="27" hidden="1">#REF!</definedName>
    <definedName name="BExU7O2BJ6D5YCKEL6FD2EFCWYRX" localSheetId="18" hidden="1">#REF!</definedName>
    <definedName name="BExU7O2BJ6D5YCKEL6FD2EFCWYRX" localSheetId="30" hidden="1">#REF!</definedName>
    <definedName name="BExU7O2BJ6D5YCKEL6FD2EFCWYRX" localSheetId="4" hidden="1">#REF!</definedName>
    <definedName name="BExU7O2BJ6D5YCKEL6FD2EFCWYRX" localSheetId="14" hidden="1">#REF!</definedName>
    <definedName name="BExU7O2BJ6D5YCKEL6FD2EFCWYRX" localSheetId="6" hidden="1">#REF!</definedName>
    <definedName name="BExU7O2BJ6D5YCKEL6FD2EFCWYRX" localSheetId="7" hidden="1">#REF!</definedName>
    <definedName name="BExU7O2BJ6D5YCKEL6FD2EFCWYRX" localSheetId="8" hidden="1">#REF!</definedName>
    <definedName name="BExU7O2BJ6D5YCKEL6FD2EFCWYRX" localSheetId="9" hidden="1">#REF!</definedName>
    <definedName name="BExU7O2BJ6D5YCKEL6FD2EFCWYRX" localSheetId="10" hidden="1">#REF!</definedName>
    <definedName name="BExU7O2BJ6D5YCKEL6FD2EFCWYRX" localSheetId="11" hidden="1">#REF!</definedName>
    <definedName name="BExU7O2BJ6D5YCKEL6FD2EFCWYRX" localSheetId="12" hidden="1">#REF!</definedName>
    <definedName name="BExU7O2BJ6D5YCKEL6FD2EFCWYRX" localSheetId="13" hidden="1">#REF!</definedName>
    <definedName name="BExU7O2BJ6D5YCKEL6FD2EFCWYRX" localSheetId="17" hidden="1">#REF!</definedName>
    <definedName name="BExU7O2BJ6D5YCKEL6FD2EFCWYRX" localSheetId="16" hidden="1">#REF!</definedName>
    <definedName name="BExU7O2BJ6D5YCKEL6FD2EFCWYRX" hidden="1">#REF!</definedName>
    <definedName name="BExU7Q0JS9YIUKUPNSSAIDK2KJAV" localSheetId="19" hidden="1">#REF!</definedName>
    <definedName name="BExU7Q0JS9YIUKUPNSSAIDK2KJAV" localSheetId="27" hidden="1">#REF!</definedName>
    <definedName name="BExU7Q0JS9YIUKUPNSSAIDK2KJAV" localSheetId="18" hidden="1">#REF!</definedName>
    <definedName name="BExU7Q0JS9YIUKUPNSSAIDK2KJAV" localSheetId="30" hidden="1">#REF!</definedName>
    <definedName name="BExU7Q0JS9YIUKUPNSSAIDK2KJAV" localSheetId="4" hidden="1">#REF!</definedName>
    <definedName name="BExU7Q0JS9YIUKUPNSSAIDK2KJAV" localSheetId="14" hidden="1">#REF!</definedName>
    <definedName name="BExU7Q0JS9YIUKUPNSSAIDK2KJAV" localSheetId="6" hidden="1">#REF!</definedName>
    <definedName name="BExU7Q0JS9YIUKUPNSSAIDK2KJAV" localSheetId="7" hidden="1">#REF!</definedName>
    <definedName name="BExU7Q0JS9YIUKUPNSSAIDK2KJAV" localSheetId="8" hidden="1">#REF!</definedName>
    <definedName name="BExU7Q0JS9YIUKUPNSSAIDK2KJAV" localSheetId="9" hidden="1">#REF!</definedName>
    <definedName name="BExU7Q0JS9YIUKUPNSSAIDK2KJAV" localSheetId="10" hidden="1">#REF!</definedName>
    <definedName name="BExU7Q0JS9YIUKUPNSSAIDK2KJAV" localSheetId="11" hidden="1">#REF!</definedName>
    <definedName name="BExU7Q0JS9YIUKUPNSSAIDK2KJAV" localSheetId="12" hidden="1">#REF!</definedName>
    <definedName name="BExU7Q0JS9YIUKUPNSSAIDK2KJAV" localSheetId="13" hidden="1">#REF!</definedName>
    <definedName name="BExU7Q0JS9YIUKUPNSSAIDK2KJAV" localSheetId="17" hidden="1">#REF!</definedName>
    <definedName name="BExU7Q0JS9YIUKUPNSSAIDK2KJAV" localSheetId="16" hidden="1">#REF!</definedName>
    <definedName name="BExU7Q0JS9YIUKUPNSSAIDK2KJAV" hidden="1">#REF!</definedName>
    <definedName name="BExU80I6AE5OU7P7F5V7HWIZBJ4P" localSheetId="19" hidden="1">#REF!</definedName>
    <definedName name="BExU80I6AE5OU7P7F5V7HWIZBJ4P" localSheetId="27" hidden="1">#REF!</definedName>
    <definedName name="BExU80I6AE5OU7P7F5V7HWIZBJ4P" localSheetId="18" hidden="1">#REF!</definedName>
    <definedName name="BExU80I6AE5OU7P7F5V7HWIZBJ4P" localSheetId="30" hidden="1">#REF!</definedName>
    <definedName name="BExU80I6AE5OU7P7F5V7HWIZBJ4P" localSheetId="4" hidden="1">#REF!</definedName>
    <definedName name="BExU80I6AE5OU7P7F5V7HWIZBJ4P" localSheetId="14" hidden="1">#REF!</definedName>
    <definedName name="BExU80I6AE5OU7P7F5V7HWIZBJ4P" localSheetId="6" hidden="1">#REF!</definedName>
    <definedName name="BExU80I6AE5OU7P7F5V7HWIZBJ4P" localSheetId="7" hidden="1">#REF!</definedName>
    <definedName name="BExU80I6AE5OU7P7F5V7HWIZBJ4P" localSheetId="8" hidden="1">#REF!</definedName>
    <definedName name="BExU80I6AE5OU7P7F5V7HWIZBJ4P" localSheetId="9" hidden="1">#REF!</definedName>
    <definedName name="BExU80I6AE5OU7P7F5V7HWIZBJ4P" localSheetId="10" hidden="1">#REF!</definedName>
    <definedName name="BExU80I6AE5OU7P7F5V7HWIZBJ4P" localSheetId="11" hidden="1">#REF!</definedName>
    <definedName name="BExU80I6AE5OU7P7F5V7HWIZBJ4P" localSheetId="12" hidden="1">#REF!</definedName>
    <definedName name="BExU80I6AE5OU7P7F5V7HWIZBJ4P" localSheetId="13" hidden="1">#REF!</definedName>
    <definedName name="BExU80I6AE5OU7P7F5V7HWIZBJ4P" localSheetId="17" hidden="1">#REF!</definedName>
    <definedName name="BExU80I6AE5OU7P7F5V7HWIZBJ4P" localSheetId="16" hidden="1">#REF!</definedName>
    <definedName name="BExU80I6AE5OU7P7F5V7HWIZBJ4P" hidden="1">#REF!</definedName>
    <definedName name="BExU86NB26MCPYIISZ36HADONGT2" localSheetId="19" hidden="1">#REF!</definedName>
    <definedName name="BExU86NB26MCPYIISZ36HADONGT2" localSheetId="27" hidden="1">#REF!</definedName>
    <definedName name="BExU86NB26MCPYIISZ36HADONGT2" localSheetId="18" hidden="1">#REF!</definedName>
    <definedName name="BExU86NB26MCPYIISZ36HADONGT2" localSheetId="30" hidden="1">#REF!</definedName>
    <definedName name="BExU86NB26MCPYIISZ36HADONGT2" localSheetId="4" hidden="1">#REF!</definedName>
    <definedName name="BExU86NB26MCPYIISZ36HADONGT2" localSheetId="14" hidden="1">#REF!</definedName>
    <definedName name="BExU86NB26MCPYIISZ36HADONGT2" localSheetId="6" hidden="1">#REF!</definedName>
    <definedName name="BExU86NB26MCPYIISZ36HADONGT2" localSheetId="7" hidden="1">#REF!</definedName>
    <definedName name="BExU86NB26MCPYIISZ36HADONGT2" localSheetId="8" hidden="1">#REF!</definedName>
    <definedName name="BExU86NB26MCPYIISZ36HADONGT2" localSheetId="9" hidden="1">#REF!</definedName>
    <definedName name="BExU86NB26MCPYIISZ36HADONGT2" localSheetId="10" hidden="1">#REF!</definedName>
    <definedName name="BExU86NB26MCPYIISZ36HADONGT2" localSheetId="11" hidden="1">#REF!</definedName>
    <definedName name="BExU86NB26MCPYIISZ36HADONGT2" localSheetId="12" hidden="1">#REF!</definedName>
    <definedName name="BExU86NB26MCPYIISZ36HADONGT2" localSheetId="13" hidden="1">#REF!</definedName>
    <definedName name="BExU86NB26MCPYIISZ36HADONGT2" localSheetId="17" hidden="1">#REF!</definedName>
    <definedName name="BExU86NB26MCPYIISZ36HADONGT2" localSheetId="16" hidden="1">#REF!</definedName>
    <definedName name="BExU86NB26MCPYIISZ36HADONGT2" hidden="1">#REF!</definedName>
    <definedName name="BExU885EZZNSZV3GP298UJ8LB7OL" localSheetId="19" hidden="1">#REF!</definedName>
    <definedName name="BExU885EZZNSZV3GP298UJ8LB7OL" localSheetId="27" hidden="1">#REF!</definedName>
    <definedName name="BExU885EZZNSZV3GP298UJ8LB7OL" localSheetId="18" hidden="1">#REF!</definedName>
    <definedName name="BExU885EZZNSZV3GP298UJ8LB7OL" localSheetId="30" hidden="1">#REF!</definedName>
    <definedName name="BExU885EZZNSZV3GP298UJ8LB7OL" localSheetId="4" hidden="1">#REF!</definedName>
    <definedName name="BExU885EZZNSZV3GP298UJ8LB7OL" localSheetId="14" hidden="1">#REF!</definedName>
    <definedName name="BExU885EZZNSZV3GP298UJ8LB7OL" localSheetId="6" hidden="1">#REF!</definedName>
    <definedName name="BExU885EZZNSZV3GP298UJ8LB7OL" localSheetId="7" hidden="1">#REF!</definedName>
    <definedName name="BExU885EZZNSZV3GP298UJ8LB7OL" localSheetId="8" hidden="1">#REF!</definedName>
    <definedName name="BExU885EZZNSZV3GP298UJ8LB7OL" localSheetId="9" hidden="1">#REF!</definedName>
    <definedName name="BExU885EZZNSZV3GP298UJ8LB7OL" localSheetId="10" hidden="1">#REF!</definedName>
    <definedName name="BExU885EZZNSZV3GP298UJ8LB7OL" localSheetId="11" hidden="1">#REF!</definedName>
    <definedName name="BExU885EZZNSZV3GP298UJ8LB7OL" localSheetId="12" hidden="1">#REF!</definedName>
    <definedName name="BExU885EZZNSZV3GP298UJ8LB7OL" localSheetId="13" hidden="1">#REF!</definedName>
    <definedName name="BExU885EZZNSZV3GP298UJ8LB7OL" localSheetId="17" hidden="1">#REF!</definedName>
    <definedName name="BExU885EZZNSZV3GP298UJ8LB7OL" localSheetId="16" hidden="1">#REF!</definedName>
    <definedName name="BExU885EZZNSZV3GP298UJ8LB7OL" hidden="1">#REF!</definedName>
    <definedName name="BExU8FSAUP9TUZ1NO9WXK80QPHWV" localSheetId="19" hidden="1">#REF!</definedName>
    <definedName name="BExU8FSAUP9TUZ1NO9WXK80QPHWV" localSheetId="27" hidden="1">#REF!</definedName>
    <definedName name="BExU8FSAUP9TUZ1NO9WXK80QPHWV" localSheetId="18" hidden="1">#REF!</definedName>
    <definedName name="BExU8FSAUP9TUZ1NO9WXK80QPHWV" localSheetId="30" hidden="1">#REF!</definedName>
    <definedName name="BExU8FSAUP9TUZ1NO9WXK80QPHWV" localSheetId="4" hidden="1">#REF!</definedName>
    <definedName name="BExU8FSAUP9TUZ1NO9WXK80QPHWV" localSheetId="14" hidden="1">#REF!</definedName>
    <definedName name="BExU8FSAUP9TUZ1NO9WXK80QPHWV" localSheetId="6" hidden="1">#REF!</definedName>
    <definedName name="BExU8FSAUP9TUZ1NO9WXK80QPHWV" localSheetId="7" hidden="1">#REF!</definedName>
    <definedName name="BExU8FSAUP9TUZ1NO9WXK80QPHWV" localSheetId="8" hidden="1">#REF!</definedName>
    <definedName name="BExU8FSAUP9TUZ1NO9WXK80QPHWV" localSheetId="9" hidden="1">#REF!</definedName>
    <definedName name="BExU8FSAUP9TUZ1NO9WXK80QPHWV" localSheetId="10" hidden="1">#REF!</definedName>
    <definedName name="BExU8FSAUP9TUZ1NO9WXK80QPHWV" localSheetId="11" hidden="1">#REF!</definedName>
    <definedName name="BExU8FSAUP9TUZ1NO9WXK80QPHWV" localSheetId="12" hidden="1">#REF!</definedName>
    <definedName name="BExU8FSAUP9TUZ1NO9WXK80QPHWV" localSheetId="13" hidden="1">#REF!</definedName>
    <definedName name="BExU8FSAUP9TUZ1NO9WXK80QPHWV" localSheetId="17" hidden="1">#REF!</definedName>
    <definedName name="BExU8FSAUP9TUZ1NO9WXK80QPHWV" localSheetId="16" hidden="1">#REF!</definedName>
    <definedName name="BExU8FSAUP9TUZ1NO9WXK80QPHWV" hidden="1">#REF!</definedName>
    <definedName name="BExU8KFLAN778MBN93NYZB0FV30G" localSheetId="19" hidden="1">#REF!</definedName>
    <definedName name="BExU8KFLAN778MBN93NYZB0FV30G" localSheetId="27" hidden="1">#REF!</definedName>
    <definedName name="BExU8KFLAN778MBN93NYZB0FV30G" localSheetId="18" hidden="1">#REF!</definedName>
    <definedName name="BExU8KFLAN778MBN93NYZB0FV30G" localSheetId="30" hidden="1">#REF!</definedName>
    <definedName name="BExU8KFLAN778MBN93NYZB0FV30G" localSheetId="4" hidden="1">#REF!</definedName>
    <definedName name="BExU8KFLAN778MBN93NYZB0FV30G" localSheetId="14" hidden="1">#REF!</definedName>
    <definedName name="BExU8KFLAN778MBN93NYZB0FV30G" localSheetId="6" hidden="1">#REF!</definedName>
    <definedName name="BExU8KFLAN778MBN93NYZB0FV30G" localSheetId="7" hidden="1">#REF!</definedName>
    <definedName name="BExU8KFLAN778MBN93NYZB0FV30G" localSheetId="8" hidden="1">#REF!</definedName>
    <definedName name="BExU8KFLAN778MBN93NYZB0FV30G" localSheetId="9" hidden="1">#REF!</definedName>
    <definedName name="BExU8KFLAN778MBN93NYZB0FV30G" localSheetId="10" hidden="1">#REF!</definedName>
    <definedName name="BExU8KFLAN778MBN93NYZB0FV30G" localSheetId="11" hidden="1">#REF!</definedName>
    <definedName name="BExU8KFLAN778MBN93NYZB0FV30G" localSheetId="12" hidden="1">#REF!</definedName>
    <definedName name="BExU8KFLAN778MBN93NYZB0FV30G" localSheetId="13" hidden="1">#REF!</definedName>
    <definedName name="BExU8KFLAN778MBN93NYZB0FV30G" localSheetId="17" hidden="1">#REF!</definedName>
    <definedName name="BExU8KFLAN778MBN93NYZB0FV30G" localSheetId="16" hidden="1">#REF!</definedName>
    <definedName name="BExU8KFLAN778MBN93NYZB0FV30G" hidden="1">#REF!</definedName>
    <definedName name="BExU8PZC6845UUDFG9M8FTC3P3DK" localSheetId="19" hidden="1">#REF!</definedName>
    <definedName name="BExU8PZC6845UUDFG9M8FTC3P3DK" localSheetId="27" hidden="1">#REF!</definedName>
    <definedName name="BExU8PZC6845UUDFG9M8FTC3P3DK" localSheetId="18" hidden="1">#REF!</definedName>
    <definedName name="BExU8PZC6845UUDFG9M8FTC3P3DK" localSheetId="30" hidden="1">#REF!</definedName>
    <definedName name="BExU8PZC6845UUDFG9M8FTC3P3DK" localSheetId="4" hidden="1">#REF!</definedName>
    <definedName name="BExU8PZC6845UUDFG9M8FTC3P3DK" localSheetId="14" hidden="1">#REF!</definedName>
    <definedName name="BExU8PZC6845UUDFG9M8FTC3P3DK" localSheetId="6" hidden="1">#REF!</definedName>
    <definedName name="BExU8PZC6845UUDFG9M8FTC3P3DK" localSheetId="7" hidden="1">#REF!</definedName>
    <definedName name="BExU8PZC6845UUDFG9M8FTC3P3DK" localSheetId="8" hidden="1">#REF!</definedName>
    <definedName name="BExU8PZC6845UUDFG9M8FTC3P3DK" localSheetId="9" hidden="1">#REF!</definedName>
    <definedName name="BExU8PZC6845UUDFG9M8FTC3P3DK" localSheetId="10" hidden="1">#REF!</definedName>
    <definedName name="BExU8PZC6845UUDFG9M8FTC3P3DK" localSheetId="11" hidden="1">#REF!</definedName>
    <definedName name="BExU8PZC6845UUDFG9M8FTC3P3DK" localSheetId="12" hidden="1">#REF!</definedName>
    <definedName name="BExU8PZC6845UUDFG9M8FTC3P3DK" localSheetId="13" hidden="1">#REF!</definedName>
    <definedName name="BExU8PZC6845UUDFG9M8FTC3P3DK" localSheetId="17" hidden="1">#REF!</definedName>
    <definedName name="BExU8PZC6845UUDFG9M8FTC3P3DK" localSheetId="16" hidden="1">#REF!</definedName>
    <definedName name="BExU8PZC6845UUDFG9M8FTC3P3DK" hidden="1">#REF!</definedName>
    <definedName name="BExU8UX9JX3XLB47YZ8GFXE0V7R2" localSheetId="19" hidden="1">#REF!</definedName>
    <definedName name="BExU8UX9JX3XLB47YZ8GFXE0V7R2" localSheetId="27" hidden="1">#REF!</definedName>
    <definedName name="BExU8UX9JX3XLB47YZ8GFXE0V7R2" localSheetId="18" hidden="1">#REF!</definedName>
    <definedName name="BExU8UX9JX3XLB47YZ8GFXE0V7R2" localSheetId="30" hidden="1">#REF!</definedName>
    <definedName name="BExU8UX9JX3XLB47YZ8GFXE0V7R2" localSheetId="4" hidden="1">#REF!</definedName>
    <definedName name="BExU8UX9JX3XLB47YZ8GFXE0V7R2" localSheetId="14" hidden="1">#REF!</definedName>
    <definedName name="BExU8UX9JX3XLB47YZ8GFXE0V7R2" localSheetId="6" hidden="1">#REF!</definedName>
    <definedName name="BExU8UX9JX3XLB47YZ8GFXE0V7R2" localSheetId="7" hidden="1">#REF!</definedName>
    <definedName name="BExU8UX9JX3XLB47YZ8GFXE0V7R2" localSheetId="8" hidden="1">#REF!</definedName>
    <definedName name="BExU8UX9JX3XLB47YZ8GFXE0V7R2" localSheetId="9" hidden="1">#REF!</definedName>
    <definedName name="BExU8UX9JX3XLB47YZ8GFXE0V7R2" localSheetId="10" hidden="1">#REF!</definedName>
    <definedName name="BExU8UX9JX3XLB47YZ8GFXE0V7R2" localSheetId="11" hidden="1">#REF!</definedName>
    <definedName name="BExU8UX9JX3XLB47YZ8GFXE0V7R2" localSheetId="12" hidden="1">#REF!</definedName>
    <definedName name="BExU8UX9JX3XLB47YZ8GFXE0V7R2" localSheetId="13" hidden="1">#REF!</definedName>
    <definedName name="BExU8UX9JX3XLB47YZ8GFXE0V7R2" localSheetId="17" hidden="1">#REF!</definedName>
    <definedName name="BExU8UX9JX3XLB47YZ8GFXE0V7R2" localSheetId="16" hidden="1">#REF!</definedName>
    <definedName name="BExU8UX9JX3XLB47YZ8GFXE0V7R2" hidden="1">#REF!</definedName>
    <definedName name="BExU8WVGMRSFNWCNHODQ9JQCMZB0" localSheetId="19" hidden="1">#REF!</definedName>
    <definedName name="BExU8WVGMRSFNWCNHODQ9JQCMZB0" localSheetId="27" hidden="1">#REF!</definedName>
    <definedName name="BExU8WVGMRSFNWCNHODQ9JQCMZB0" localSheetId="18" hidden="1">#REF!</definedName>
    <definedName name="BExU8WVGMRSFNWCNHODQ9JQCMZB0" localSheetId="30" hidden="1">#REF!</definedName>
    <definedName name="BExU8WVGMRSFNWCNHODQ9JQCMZB0" localSheetId="4" hidden="1">#REF!</definedName>
    <definedName name="BExU8WVGMRSFNWCNHODQ9JQCMZB0" localSheetId="14" hidden="1">#REF!</definedName>
    <definedName name="BExU8WVGMRSFNWCNHODQ9JQCMZB0" localSheetId="6" hidden="1">#REF!</definedName>
    <definedName name="BExU8WVGMRSFNWCNHODQ9JQCMZB0" localSheetId="7" hidden="1">#REF!</definedName>
    <definedName name="BExU8WVGMRSFNWCNHODQ9JQCMZB0" localSheetId="8" hidden="1">#REF!</definedName>
    <definedName name="BExU8WVGMRSFNWCNHODQ9JQCMZB0" localSheetId="9" hidden="1">#REF!</definedName>
    <definedName name="BExU8WVGMRSFNWCNHODQ9JQCMZB0" localSheetId="10" hidden="1">#REF!</definedName>
    <definedName name="BExU8WVGMRSFNWCNHODQ9JQCMZB0" localSheetId="11" hidden="1">#REF!</definedName>
    <definedName name="BExU8WVGMRSFNWCNHODQ9JQCMZB0" localSheetId="12" hidden="1">#REF!</definedName>
    <definedName name="BExU8WVGMRSFNWCNHODQ9JQCMZB0" localSheetId="13" hidden="1">#REF!</definedName>
    <definedName name="BExU8WVGMRSFNWCNHODQ9JQCMZB0" localSheetId="17" hidden="1">#REF!</definedName>
    <definedName name="BExU8WVGMRSFNWCNHODQ9JQCMZB0" localSheetId="16" hidden="1">#REF!</definedName>
    <definedName name="BExU8WVGMRSFNWCNHODQ9JQCMZB0" hidden="1">#REF!</definedName>
    <definedName name="BExU96M1J7P9DZQ3S9H0C12KGYTW" localSheetId="19" hidden="1">#REF!</definedName>
    <definedName name="BExU96M1J7P9DZQ3S9H0C12KGYTW" localSheetId="27" hidden="1">#REF!</definedName>
    <definedName name="BExU96M1J7P9DZQ3S9H0C12KGYTW" localSheetId="18" hidden="1">#REF!</definedName>
    <definedName name="BExU96M1J7P9DZQ3S9H0C12KGYTW" localSheetId="30" hidden="1">#REF!</definedName>
    <definedName name="BExU96M1J7P9DZQ3S9H0C12KGYTW" localSheetId="4" hidden="1">#REF!</definedName>
    <definedName name="BExU96M1J7P9DZQ3S9H0C12KGYTW" localSheetId="14" hidden="1">#REF!</definedName>
    <definedName name="BExU96M1J7P9DZQ3S9H0C12KGYTW" localSheetId="6" hidden="1">#REF!</definedName>
    <definedName name="BExU96M1J7P9DZQ3S9H0C12KGYTW" localSheetId="7" hidden="1">#REF!</definedName>
    <definedName name="BExU96M1J7P9DZQ3S9H0C12KGYTW" localSheetId="8" hidden="1">#REF!</definedName>
    <definedName name="BExU96M1J7P9DZQ3S9H0C12KGYTW" localSheetId="9" hidden="1">#REF!</definedName>
    <definedName name="BExU96M1J7P9DZQ3S9H0C12KGYTW" localSheetId="10" hidden="1">#REF!</definedName>
    <definedName name="BExU96M1J7P9DZQ3S9H0C12KGYTW" localSheetId="11" hidden="1">#REF!</definedName>
    <definedName name="BExU96M1J7P9DZQ3S9H0C12KGYTW" localSheetId="12" hidden="1">#REF!</definedName>
    <definedName name="BExU96M1J7P9DZQ3S9H0C12KGYTW" localSheetId="13" hidden="1">#REF!</definedName>
    <definedName name="BExU96M1J7P9DZQ3S9H0C12KGYTW" localSheetId="17" hidden="1">#REF!</definedName>
    <definedName name="BExU96M1J7P9DZQ3S9H0C12KGYTW" localSheetId="16" hidden="1">#REF!</definedName>
    <definedName name="BExU96M1J7P9DZQ3S9H0C12KGYTW" hidden="1">#REF!</definedName>
    <definedName name="BExU9F05OR1GZ3057R6UL3WPEIYI" localSheetId="19" hidden="1">#REF!</definedName>
    <definedName name="BExU9F05OR1GZ3057R6UL3WPEIYI" localSheetId="27" hidden="1">#REF!</definedName>
    <definedName name="BExU9F05OR1GZ3057R6UL3WPEIYI" localSheetId="18" hidden="1">#REF!</definedName>
    <definedName name="BExU9F05OR1GZ3057R6UL3WPEIYI" localSheetId="30" hidden="1">#REF!</definedName>
    <definedName name="BExU9F05OR1GZ3057R6UL3WPEIYI" localSheetId="4" hidden="1">#REF!</definedName>
    <definedName name="BExU9F05OR1GZ3057R6UL3WPEIYI" localSheetId="14" hidden="1">#REF!</definedName>
    <definedName name="BExU9F05OR1GZ3057R6UL3WPEIYI" localSheetId="6" hidden="1">#REF!</definedName>
    <definedName name="BExU9F05OR1GZ3057R6UL3WPEIYI" localSheetId="7" hidden="1">#REF!</definedName>
    <definedName name="BExU9F05OR1GZ3057R6UL3WPEIYI" localSheetId="8" hidden="1">#REF!</definedName>
    <definedName name="BExU9F05OR1GZ3057R6UL3WPEIYI" localSheetId="9" hidden="1">#REF!</definedName>
    <definedName name="BExU9F05OR1GZ3057R6UL3WPEIYI" localSheetId="10" hidden="1">#REF!</definedName>
    <definedName name="BExU9F05OR1GZ3057R6UL3WPEIYI" localSheetId="11" hidden="1">#REF!</definedName>
    <definedName name="BExU9F05OR1GZ3057R6UL3WPEIYI" localSheetId="12" hidden="1">#REF!</definedName>
    <definedName name="BExU9F05OR1GZ3057R6UL3WPEIYI" localSheetId="13" hidden="1">#REF!</definedName>
    <definedName name="BExU9F05OR1GZ3057R6UL3WPEIYI" localSheetId="17" hidden="1">#REF!</definedName>
    <definedName name="BExU9F05OR1GZ3057R6UL3WPEIYI" localSheetId="16" hidden="1">#REF!</definedName>
    <definedName name="BExU9F05OR1GZ3057R6UL3WPEIYI" hidden="1">#REF!</definedName>
    <definedName name="BExU9GCSO5YILIKG6VAHN13DL75K" localSheetId="19" hidden="1">#REF!</definedName>
    <definedName name="BExU9GCSO5YILIKG6VAHN13DL75K" localSheetId="27" hidden="1">#REF!</definedName>
    <definedName name="BExU9GCSO5YILIKG6VAHN13DL75K" localSheetId="18" hidden="1">#REF!</definedName>
    <definedName name="BExU9GCSO5YILIKG6VAHN13DL75K" localSheetId="30" hidden="1">#REF!</definedName>
    <definedName name="BExU9GCSO5YILIKG6VAHN13DL75K" localSheetId="4" hidden="1">#REF!</definedName>
    <definedName name="BExU9GCSO5YILIKG6VAHN13DL75K" localSheetId="14" hidden="1">#REF!</definedName>
    <definedName name="BExU9GCSO5YILIKG6VAHN13DL75K" localSheetId="6" hidden="1">#REF!</definedName>
    <definedName name="BExU9GCSO5YILIKG6VAHN13DL75K" localSheetId="7" hidden="1">#REF!</definedName>
    <definedName name="BExU9GCSO5YILIKG6VAHN13DL75K" localSheetId="8" hidden="1">#REF!</definedName>
    <definedName name="BExU9GCSO5YILIKG6VAHN13DL75K" localSheetId="9" hidden="1">#REF!</definedName>
    <definedName name="BExU9GCSO5YILIKG6VAHN13DL75K" localSheetId="10" hidden="1">#REF!</definedName>
    <definedName name="BExU9GCSO5YILIKG6VAHN13DL75K" localSheetId="11" hidden="1">#REF!</definedName>
    <definedName name="BExU9GCSO5YILIKG6VAHN13DL75K" localSheetId="12" hidden="1">#REF!</definedName>
    <definedName name="BExU9GCSO5YILIKG6VAHN13DL75K" localSheetId="13" hidden="1">#REF!</definedName>
    <definedName name="BExU9GCSO5YILIKG6VAHN13DL75K" localSheetId="17" hidden="1">#REF!</definedName>
    <definedName name="BExU9GCSO5YILIKG6VAHN13DL75K" localSheetId="16" hidden="1">#REF!</definedName>
    <definedName name="BExU9GCSO5YILIKG6VAHN13DL75K" hidden="1">#REF!</definedName>
    <definedName name="BExU9KJOZLO15N11MJVN782NFGJ0" localSheetId="19" hidden="1">#REF!</definedName>
    <definedName name="BExU9KJOZLO15N11MJVN782NFGJ0" localSheetId="27" hidden="1">#REF!</definedName>
    <definedName name="BExU9KJOZLO15N11MJVN782NFGJ0" localSheetId="18" hidden="1">#REF!</definedName>
    <definedName name="BExU9KJOZLO15N11MJVN782NFGJ0" localSheetId="30" hidden="1">#REF!</definedName>
    <definedName name="BExU9KJOZLO15N11MJVN782NFGJ0" localSheetId="4" hidden="1">#REF!</definedName>
    <definedName name="BExU9KJOZLO15N11MJVN782NFGJ0" localSheetId="14" hidden="1">#REF!</definedName>
    <definedName name="BExU9KJOZLO15N11MJVN782NFGJ0" localSheetId="6" hidden="1">#REF!</definedName>
    <definedName name="BExU9KJOZLO15N11MJVN782NFGJ0" localSheetId="7" hidden="1">#REF!</definedName>
    <definedName name="BExU9KJOZLO15N11MJVN782NFGJ0" localSheetId="8" hidden="1">#REF!</definedName>
    <definedName name="BExU9KJOZLO15N11MJVN782NFGJ0" localSheetId="9" hidden="1">#REF!</definedName>
    <definedName name="BExU9KJOZLO15N11MJVN782NFGJ0" localSheetId="10" hidden="1">#REF!</definedName>
    <definedName name="BExU9KJOZLO15N11MJVN782NFGJ0" localSheetId="11" hidden="1">#REF!</definedName>
    <definedName name="BExU9KJOZLO15N11MJVN782NFGJ0" localSheetId="12" hidden="1">#REF!</definedName>
    <definedName name="BExU9KJOZLO15N11MJVN782NFGJ0" localSheetId="13" hidden="1">#REF!</definedName>
    <definedName name="BExU9KJOZLO15N11MJVN782NFGJ0" localSheetId="17" hidden="1">#REF!</definedName>
    <definedName name="BExU9KJOZLO15N11MJVN782NFGJ0" localSheetId="16" hidden="1">#REF!</definedName>
    <definedName name="BExU9KJOZLO15N11MJVN782NFGJ0" hidden="1">#REF!</definedName>
    <definedName name="BExU9LG29XU2K1GNKRO4438JYQZE" localSheetId="19" hidden="1">#REF!</definedName>
    <definedName name="BExU9LG29XU2K1GNKRO4438JYQZE" localSheetId="27" hidden="1">#REF!</definedName>
    <definedName name="BExU9LG29XU2K1GNKRO4438JYQZE" localSheetId="18" hidden="1">#REF!</definedName>
    <definedName name="BExU9LG29XU2K1GNKRO4438JYQZE" localSheetId="30" hidden="1">#REF!</definedName>
    <definedName name="BExU9LG29XU2K1GNKRO4438JYQZE" localSheetId="4" hidden="1">#REF!</definedName>
    <definedName name="BExU9LG29XU2K1GNKRO4438JYQZE" localSheetId="14" hidden="1">#REF!</definedName>
    <definedName name="BExU9LG29XU2K1GNKRO4438JYQZE" localSheetId="6" hidden="1">#REF!</definedName>
    <definedName name="BExU9LG29XU2K1GNKRO4438JYQZE" localSheetId="7" hidden="1">#REF!</definedName>
    <definedName name="BExU9LG29XU2K1GNKRO4438JYQZE" localSheetId="8" hidden="1">#REF!</definedName>
    <definedName name="BExU9LG29XU2K1GNKRO4438JYQZE" localSheetId="9" hidden="1">#REF!</definedName>
    <definedName name="BExU9LG29XU2K1GNKRO4438JYQZE" localSheetId="10" hidden="1">#REF!</definedName>
    <definedName name="BExU9LG29XU2K1GNKRO4438JYQZE" localSheetId="11" hidden="1">#REF!</definedName>
    <definedName name="BExU9LG29XU2K1GNKRO4438JYQZE" localSheetId="12" hidden="1">#REF!</definedName>
    <definedName name="BExU9LG29XU2K1GNKRO4438JYQZE" localSheetId="13" hidden="1">#REF!</definedName>
    <definedName name="BExU9LG29XU2K1GNKRO4438JYQZE" localSheetId="17" hidden="1">#REF!</definedName>
    <definedName name="BExU9LG29XU2K1GNKRO4438JYQZE" localSheetId="16" hidden="1">#REF!</definedName>
    <definedName name="BExU9LG29XU2K1GNKRO4438JYQZE" hidden="1">#REF!</definedName>
    <definedName name="BExU9RW36I5Z6JIXUIUB3PJH86LT" localSheetId="19" hidden="1">#REF!</definedName>
    <definedName name="BExU9RW36I5Z6JIXUIUB3PJH86LT" localSheetId="27" hidden="1">#REF!</definedName>
    <definedName name="BExU9RW36I5Z6JIXUIUB3PJH86LT" localSheetId="18" hidden="1">#REF!</definedName>
    <definedName name="BExU9RW36I5Z6JIXUIUB3PJH86LT" localSheetId="30" hidden="1">#REF!</definedName>
    <definedName name="BExU9RW36I5Z6JIXUIUB3PJH86LT" localSheetId="4" hidden="1">#REF!</definedName>
    <definedName name="BExU9RW36I5Z6JIXUIUB3PJH86LT" localSheetId="14" hidden="1">#REF!</definedName>
    <definedName name="BExU9RW36I5Z6JIXUIUB3PJH86LT" localSheetId="6" hidden="1">#REF!</definedName>
    <definedName name="BExU9RW36I5Z6JIXUIUB3PJH86LT" localSheetId="7" hidden="1">#REF!</definedName>
    <definedName name="BExU9RW36I5Z6JIXUIUB3PJH86LT" localSheetId="8" hidden="1">#REF!</definedName>
    <definedName name="BExU9RW36I5Z6JIXUIUB3PJH86LT" localSheetId="9" hidden="1">#REF!</definedName>
    <definedName name="BExU9RW36I5Z6JIXUIUB3PJH86LT" localSheetId="10" hidden="1">#REF!</definedName>
    <definedName name="BExU9RW36I5Z6JIXUIUB3PJH86LT" localSheetId="11" hidden="1">#REF!</definedName>
    <definedName name="BExU9RW36I5Z6JIXUIUB3PJH86LT" localSheetId="12" hidden="1">#REF!</definedName>
    <definedName name="BExU9RW36I5Z6JIXUIUB3PJH86LT" localSheetId="13" hidden="1">#REF!</definedName>
    <definedName name="BExU9RW36I5Z6JIXUIUB3PJH86LT" localSheetId="17" hidden="1">#REF!</definedName>
    <definedName name="BExU9RW36I5Z6JIXUIUB3PJH86LT" localSheetId="16" hidden="1">#REF!</definedName>
    <definedName name="BExU9RW36I5Z6JIXUIUB3PJH86LT" hidden="1">#REF!</definedName>
    <definedName name="BExU9WU19DJ2VAGISPFEGDWWOO4V" localSheetId="19" hidden="1">#REF!</definedName>
    <definedName name="BExU9WU19DJ2VAGISPFEGDWWOO4V" localSheetId="27" hidden="1">#REF!</definedName>
    <definedName name="BExU9WU19DJ2VAGISPFEGDWWOO4V" localSheetId="18" hidden="1">#REF!</definedName>
    <definedName name="BExU9WU19DJ2VAGISPFEGDWWOO4V" localSheetId="30" hidden="1">#REF!</definedName>
    <definedName name="BExU9WU19DJ2VAGISPFEGDWWOO4V" localSheetId="4" hidden="1">#REF!</definedName>
    <definedName name="BExU9WU19DJ2VAGISPFEGDWWOO4V" localSheetId="14" hidden="1">#REF!</definedName>
    <definedName name="BExU9WU19DJ2VAGISPFEGDWWOO4V" localSheetId="6" hidden="1">#REF!</definedName>
    <definedName name="BExU9WU19DJ2VAGISPFEGDWWOO4V" localSheetId="7" hidden="1">#REF!</definedName>
    <definedName name="BExU9WU19DJ2VAGISPFEGDWWOO4V" localSheetId="8" hidden="1">#REF!</definedName>
    <definedName name="BExU9WU19DJ2VAGISPFEGDWWOO4V" localSheetId="9" hidden="1">#REF!</definedName>
    <definedName name="BExU9WU19DJ2VAGISPFEGDWWOO4V" localSheetId="10" hidden="1">#REF!</definedName>
    <definedName name="BExU9WU19DJ2VAGISPFEGDWWOO4V" localSheetId="11" hidden="1">#REF!</definedName>
    <definedName name="BExU9WU19DJ2VAGISPFEGDWWOO4V" localSheetId="12" hidden="1">#REF!</definedName>
    <definedName name="BExU9WU19DJ2VAGISPFEGDWWOO4V" localSheetId="13" hidden="1">#REF!</definedName>
    <definedName name="BExU9WU19DJ2VAGISPFEGDWWOO4V" localSheetId="17" hidden="1">#REF!</definedName>
    <definedName name="BExU9WU19DJ2VAGISPFEGDWWOO4V" localSheetId="16" hidden="1">#REF!</definedName>
    <definedName name="BExU9WU19DJ2VAGISPFEGDWWOO4V" hidden="1">#REF!</definedName>
    <definedName name="BExUA28AO7OWDG3H23Q0CL4B7BHW" localSheetId="19" hidden="1">#REF!</definedName>
    <definedName name="BExUA28AO7OWDG3H23Q0CL4B7BHW" localSheetId="27" hidden="1">#REF!</definedName>
    <definedName name="BExUA28AO7OWDG3H23Q0CL4B7BHW" localSheetId="18" hidden="1">#REF!</definedName>
    <definedName name="BExUA28AO7OWDG3H23Q0CL4B7BHW" localSheetId="30" hidden="1">#REF!</definedName>
    <definedName name="BExUA28AO7OWDG3H23Q0CL4B7BHW" localSheetId="4" hidden="1">#REF!</definedName>
    <definedName name="BExUA28AO7OWDG3H23Q0CL4B7BHW" localSheetId="14" hidden="1">#REF!</definedName>
    <definedName name="BExUA28AO7OWDG3H23Q0CL4B7BHW" localSheetId="6" hidden="1">#REF!</definedName>
    <definedName name="BExUA28AO7OWDG3H23Q0CL4B7BHW" localSheetId="7" hidden="1">#REF!</definedName>
    <definedName name="BExUA28AO7OWDG3H23Q0CL4B7BHW" localSheetId="8" hidden="1">#REF!</definedName>
    <definedName name="BExUA28AO7OWDG3H23Q0CL4B7BHW" localSheetId="9" hidden="1">#REF!</definedName>
    <definedName name="BExUA28AO7OWDG3H23Q0CL4B7BHW" localSheetId="10" hidden="1">#REF!</definedName>
    <definedName name="BExUA28AO7OWDG3H23Q0CL4B7BHW" localSheetId="11" hidden="1">#REF!</definedName>
    <definedName name="BExUA28AO7OWDG3H23Q0CL4B7BHW" localSheetId="12" hidden="1">#REF!</definedName>
    <definedName name="BExUA28AO7OWDG3H23Q0CL4B7BHW" localSheetId="13" hidden="1">#REF!</definedName>
    <definedName name="BExUA28AO7OWDG3H23Q0CL4B7BHW" localSheetId="17" hidden="1">#REF!</definedName>
    <definedName name="BExUA28AO7OWDG3H23Q0CL4B7BHW" localSheetId="16" hidden="1">#REF!</definedName>
    <definedName name="BExUA28AO7OWDG3H23Q0CL4B7BHW" hidden="1">#REF!</definedName>
    <definedName name="BExUA34N2C083NSTAHQGZZ3BCYGK" localSheetId="19" hidden="1">#REF!</definedName>
    <definedName name="BExUA34N2C083NSTAHQGZZ3BCYGK" localSheetId="27" hidden="1">#REF!</definedName>
    <definedName name="BExUA34N2C083NSTAHQGZZ3BCYGK" localSheetId="18" hidden="1">#REF!</definedName>
    <definedName name="BExUA34N2C083NSTAHQGZZ3BCYGK" localSheetId="30" hidden="1">#REF!</definedName>
    <definedName name="BExUA34N2C083NSTAHQGZZ3BCYGK" localSheetId="4" hidden="1">#REF!</definedName>
    <definedName name="BExUA34N2C083NSTAHQGZZ3BCYGK" localSheetId="14" hidden="1">#REF!</definedName>
    <definedName name="BExUA34N2C083NSTAHQGZZ3BCYGK" localSheetId="6" hidden="1">#REF!</definedName>
    <definedName name="BExUA34N2C083NSTAHQGZZ3BCYGK" localSheetId="7" hidden="1">#REF!</definedName>
    <definedName name="BExUA34N2C083NSTAHQGZZ3BCYGK" localSheetId="8" hidden="1">#REF!</definedName>
    <definedName name="BExUA34N2C083NSTAHQGZZ3BCYGK" localSheetId="9" hidden="1">#REF!</definedName>
    <definedName name="BExUA34N2C083NSTAHQGZZ3BCYGK" localSheetId="10" hidden="1">#REF!</definedName>
    <definedName name="BExUA34N2C083NSTAHQGZZ3BCYGK" localSheetId="11" hidden="1">#REF!</definedName>
    <definedName name="BExUA34N2C083NSTAHQGZZ3BCYGK" localSheetId="12" hidden="1">#REF!</definedName>
    <definedName name="BExUA34N2C083NSTAHQGZZ3BCYGK" localSheetId="13" hidden="1">#REF!</definedName>
    <definedName name="BExUA34N2C083NSTAHQGZZ3BCYGK" localSheetId="17" hidden="1">#REF!</definedName>
    <definedName name="BExUA34N2C083NSTAHQGZZ3BCYGK" localSheetId="16" hidden="1">#REF!</definedName>
    <definedName name="BExUA34N2C083NSTAHQGZZ3BCYGK" hidden="1">#REF!</definedName>
    <definedName name="BExUA5O923FFNEBY8BPO1TU3QGBM" localSheetId="19" hidden="1">#REF!</definedName>
    <definedName name="BExUA5O923FFNEBY8BPO1TU3QGBM" localSheetId="27" hidden="1">#REF!</definedName>
    <definedName name="BExUA5O923FFNEBY8BPO1TU3QGBM" localSheetId="18" hidden="1">#REF!</definedName>
    <definedName name="BExUA5O923FFNEBY8BPO1TU3QGBM" localSheetId="30" hidden="1">#REF!</definedName>
    <definedName name="BExUA5O923FFNEBY8BPO1TU3QGBM" localSheetId="4" hidden="1">#REF!</definedName>
    <definedName name="BExUA5O923FFNEBY8BPO1TU3QGBM" localSheetId="14" hidden="1">#REF!</definedName>
    <definedName name="BExUA5O923FFNEBY8BPO1TU3QGBM" localSheetId="6" hidden="1">#REF!</definedName>
    <definedName name="BExUA5O923FFNEBY8BPO1TU3QGBM" localSheetId="7" hidden="1">#REF!</definedName>
    <definedName name="BExUA5O923FFNEBY8BPO1TU3QGBM" localSheetId="8" hidden="1">#REF!</definedName>
    <definedName name="BExUA5O923FFNEBY8BPO1TU3QGBM" localSheetId="9" hidden="1">#REF!</definedName>
    <definedName name="BExUA5O923FFNEBY8BPO1TU3QGBM" localSheetId="10" hidden="1">#REF!</definedName>
    <definedName name="BExUA5O923FFNEBY8BPO1TU3QGBM" localSheetId="11" hidden="1">#REF!</definedName>
    <definedName name="BExUA5O923FFNEBY8BPO1TU3QGBM" localSheetId="12" hidden="1">#REF!</definedName>
    <definedName name="BExUA5O923FFNEBY8BPO1TU3QGBM" localSheetId="13" hidden="1">#REF!</definedName>
    <definedName name="BExUA5O923FFNEBY8BPO1TU3QGBM" localSheetId="17" hidden="1">#REF!</definedName>
    <definedName name="BExUA5O923FFNEBY8BPO1TU3QGBM" localSheetId="16" hidden="1">#REF!</definedName>
    <definedName name="BExUA5O923FFNEBY8BPO1TU3QGBM" hidden="1">#REF!</definedName>
    <definedName name="BExUA6Q4K25VH452AQ3ZIRBCMS61" localSheetId="19" hidden="1">#REF!</definedName>
    <definedName name="BExUA6Q4K25VH452AQ3ZIRBCMS61" localSheetId="27" hidden="1">#REF!</definedName>
    <definedName name="BExUA6Q4K25VH452AQ3ZIRBCMS61" localSheetId="18" hidden="1">#REF!</definedName>
    <definedName name="BExUA6Q4K25VH452AQ3ZIRBCMS61" localSheetId="30" hidden="1">#REF!</definedName>
    <definedName name="BExUA6Q4K25VH452AQ3ZIRBCMS61" localSheetId="4" hidden="1">#REF!</definedName>
    <definedName name="BExUA6Q4K25VH452AQ3ZIRBCMS61" localSheetId="14" hidden="1">#REF!</definedName>
    <definedName name="BExUA6Q4K25VH452AQ3ZIRBCMS61" localSheetId="6" hidden="1">#REF!</definedName>
    <definedName name="BExUA6Q4K25VH452AQ3ZIRBCMS61" localSheetId="7" hidden="1">#REF!</definedName>
    <definedName name="BExUA6Q4K25VH452AQ3ZIRBCMS61" localSheetId="8" hidden="1">#REF!</definedName>
    <definedName name="BExUA6Q4K25VH452AQ3ZIRBCMS61" localSheetId="9" hidden="1">#REF!</definedName>
    <definedName name="BExUA6Q4K25VH452AQ3ZIRBCMS61" localSheetId="10" hidden="1">#REF!</definedName>
    <definedName name="BExUA6Q4K25VH452AQ3ZIRBCMS61" localSheetId="11" hidden="1">#REF!</definedName>
    <definedName name="BExUA6Q4K25VH452AQ3ZIRBCMS61" localSheetId="12" hidden="1">#REF!</definedName>
    <definedName name="BExUA6Q4K25VH452AQ3ZIRBCMS61" localSheetId="13" hidden="1">#REF!</definedName>
    <definedName name="BExUA6Q4K25VH452AQ3ZIRBCMS61" localSheetId="17" hidden="1">#REF!</definedName>
    <definedName name="BExUA6Q4K25VH452AQ3ZIRBCMS61" localSheetId="16" hidden="1">#REF!</definedName>
    <definedName name="BExUA6Q4K25VH452AQ3ZIRBCMS61" hidden="1">#REF!</definedName>
    <definedName name="BExUAFV4JMBSM2SKBQL9NHL0NIBS" localSheetId="19" hidden="1">#REF!</definedName>
    <definedName name="BExUAFV4JMBSM2SKBQL9NHL0NIBS" localSheetId="27" hidden="1">#REF!</definedName>
    <definedName name="BExUAFV4JMBSM2SKBQL9NHL0NIBS" localSheetId="18" hidden="1">#REF!</definedName>
    <definedName name="BExUAFV4JMBSM2SKBQL9NHL0NIBS" localSheetId="30" hidden="1">#REF!</definedName>
    <definedName name="BExUAFV4JMBSM2SKBQL9NHL0NIBS" localSheetId="4" hidden="1">#REF!</definedName>
    <definedName name="BExUAFV4JMBSM2SKBQL9NHL0NIBS" localSheetId="14" hidden="1">#REF!</definedName>
    <definedName name="BExUAFV4JMBSM2SKBQL9NHL0NIBS" localSheetId="6" hidden="1">#REF!</definedName>
    <definedName name="BExUAFV4JMBSM2SKBQL9NHL0NIBS" localSheetId="7" hidden="1">#REF!</definedName>
    <definedName name="BExUAFV4JMBSM2SKBQL9NHL0NIBS" localSheetId="8" hidden="1">#REF!</definedName>
    <definedName name="BExUAFV4JMBSM2SKBQL9NHL0NIBS" localSheetId="9" hidden="1">#REF!</definedName>
    <definedName name="BExUAFV4JMBSM2SKBQL9NHL0NIBS" localSheetId="10" hidden="1">#REF!</definedName>
    <definedName name="BExUAFV4JMBSM2SKBQL9NHL0NIBS" localSheetId="11" hidden="1">#REF!</definedName>
    <definedName name="BExUAFV4JMBSM2SKBQL9NHL0NIBS" localSheetId="12" hidden="1">#REF!</definedName>
    <definedName name="BExUAFV4JMBSM2SKBQL9NHL0NIBS" localSheetId="13" hidden="1">#REF!</definedName>
    <definedName name="BExUAFV4JMBSM2SKBQL9NHL0NIBS" localSheetId="17" hidden="1">#REF!</definedName>
    <definedName name="BExUAFV4JMBSM2SKBQL9NHL0NIBS" localSheetId="16" hidden="1">#REF!</definedName>
    <definedName name="BExUAFV4JMBSM2SKBQL9NHL0NIBS" hidden="1">#REF!</definedName>
    <definedName name="BExUAMWQODKBXMRH1QCMJLJBF8M7" localSheetId="19" hidden="1">#REF!</definedName>
    <definedName name="BExUAMWQODKBXMRH1QCMJLJBF8M7" localSheetId="27" hidden="1">#REF!</definedName>
    <definedName name="BExUAMWQODKBXMRH1QCMJLJBF8M7" localSheetId="18" hidden="1">#REF!</definedName>
    <definedName name="BExUAMWQODKBXMRH1QCMJLJBF8M7" localSheetId="30" hidden="1">#REF!</definedName>
    <definedName name="BExUAMWQODKBXMRH1QCMJLJBF8M7" localSheetId="4" hidden="1">#REF!</definedName>
    <definedName name="BExUAMWQODKBXMRH1QCMJLJBF8M7" localSheetId="14" hidden="1">#REF!</definedName>
    <definedName name="BExUAMWQODKBXMRH1QCMJLJBF8M7" localSheetId="6" hidden="1">#REF!</definedName>
    <definedName name="BExUAMWQODKBXMRH1QCMJLJBF8M7" localSheetId="7" hidden="1">#REF!</definedName>
    <definedName name="BExUAMWQODKBXMRH1QCMJLJBF8M7" localSheetId="8" hidden="1">#REF!</definedName>
    <definedName name="BExUAMWQODKBXMRH1QCMJLJBF8M7" localSheetId="9" hidden="1">#REF!</definedName>
    <definedName name="BExUAMWQODKBXMRH1QCMJLJBF8M7" localSheetId="10" hidden="1">#REF!</definedName>
    <definedName name="BExUAMWQODKBXMRH1QCMJLJBF8M7" localSheetId="11" hidden="1">#REF!</definedName>
    <definedName name="BExUAMWQODKBXMRH1QCMJLJBF8M7" localSheetId="12" hidden="1">#REF!</definedName>
    <definedName name="BExUAMWQODKBXMRH1QCMJLJBF8M7" localSheetId="13" hidden="1">#REF!</definedName>
    <definedName name="BExUAMWQODKBXMRH1QCMJLJBF8M7" localSheetId="17" hidden="1">#REF!</definedName>
    <definedName name="BExUAMWQODKBXMRH1QCMJLJBF8M7" localSheetId="16" hidden="1">#REF!</definedName>
    <definedName name="BExUAMWQODKBXMRH1QCMJLJBF8M7" hidden="1">#REF!</definedName>
    <definedName name="BExUAPR6Y32097JKJCTGC4C6EGE9" localSheetId="19" hidden="1">#REF!</definedName>
    <definedName name="BExUAPR6Y32097JKJCTGC4C6EGE9" localSheetId="18" hidden="1">#REF!</definedName>
    <definedName name="BExUAPR6Y32097JKJCTGC4C6EGE9" localSheetId="8" hidden="1">#REF!</definedName>
    <definedName name="BExUAPR6Y32097JKJCTGC4C6EGE9" localSheetId="12" hidden="1">#REF!</definedName>
    <definedName name="BExUAPR6Y32097JKJCTGC4C6EGE9" hidden="1">#REF!</definedName>
    <definedName name="BExUARUP0MX710TNZSAA01HUEAVC" localSheetId="19" hidden="1">#REF!</definedName>
    <definedName name="BExUARUP0MX710TNZSAA01HUEAVC" localSheetId="27" hidden="1">#REF!</definedName>
    <definedName name="BExUARUP0MX710TNZSAA01HUEAVC" localSheetId="18" hidden="1">#REF!</definedName>
    <definedName name="BExUARUP0MX710TNZSAA01HUEAVC" localSheetId="30" hidden="1">#REF!</definedName>
    <definedName name="BExUARUP0MX710TNZSAA01HUEAVC" localSheetId="4" hidden="1">#REF!</definedName>
    <definedName name="BExUARUP0MX710TNZSAA01HUEAVC" localSheetId="14" hidden="1">#REF!</definedName>
    <definedName name="BExUARUP0MX710TNZSAA01HUEAVC" localSheetId="6" hidden="1">#REF!</definedName>
    <definedName name="BExUARUP0MX710TNZSAA01HUEAVC" localSheetId="7" hidden="1">#REF!</definedName>
    <definedName name="BExUARUP0MX710TNZSAA01HUEAVC" localSheetId="8" hidden="1">#REF!</definedName>
    <definedName name="BExUARUP0MX710TNZSAA01HUEAVC" localSheetId="9" hidden="1">#REF!</definedName>
    <definedName name="BExUARUP0MX710TNZSAA01HUEAVC" localSheetId="10" hidden="1">#REF!</definedName>
    <definedName name="BExUARUP0MX710TNZSAA01HUEAVC" localSheetId="11" hidden="1">#REF!</definedName>
    <definedName name="BExUARUP0MX710TNZSAA01HUEAVC" localSheetId="12" hidden="1">#REF!</definedName>
    <definedName name="BExUARUP0MX710TNZSAA01HUEAVC" localSheetId="13" hidden="1">#REF!</definedName>
    <definedName name="BExUARUP0MX710TNZSAA01HUEAVC" localSheetId="17" hidden="1">#REF!</definedName>
    <definedName name="BExUARUP0MX710TNZSAA01HUEAVC" localSheetId="16" hidden="1">#REF!</definedName>
    <definedName name="BExUARUP0MX710TNZSAA01HUEAVC" hidden="1">#REF!</definedName>
    <definedName name="BExUAX8WS5OPVLCDXRGKTU2QMTFO" localSheetId="19" hidden="1">#REF!</definedName>
    <definedName name="BExUAX8WS5OPVLCDXRGKTU2QMTFO" localSheetId="27" hidden="1">#REF!</definedName>
    <definedName name="BExUAX8WS5OPVLCDXRGKTU2QMTFO" localSheetId="18" hidden="1">#REF!</definedName>
    <definedName name="BExUAX8WS5OPVLCDXRGKTU2QMTFO" localSheetId="30" hidden="1">#REF!</definedName>
    <definedName name="BExUAX8WS5OPVLCDXRGKTU2QMTFO" localSheetId="4" hidden="1">#REF!</definedName>
    <definedName name="BExUAX8WS5OPVLCDXRGKTU2QMTFO" localSheetId="14" hidden="1">#REF!</definedName>
    <definedName name="BExUAX8WS5OPVLCDXRGKTU2QMTFO" localSheetId="6" hidden="1">#REF!</definedName>
    <definedName name="BExUAX8WS5OPVLCDXRGKTU2QMTFO" localSheetId="7" hidden="1">#REF!</definedName>
    <definedName name="BExUAX8WS5OPVLCDXRGKTU2QMTFO" localSheetId="8" hidden="1">#REF!</definedName>
    <definedName name="BExUAX8WS5OPVLCDXRGKTU2QMTFO" localSheetId="9" hidden="1">#REF!</definedName>
    <definedName name="BExUAX8WS5OPVLCDXRGKTU2QMTFO" localSheetId="10" hidden="1">#REF!</definedName>
    <definedName name="BExUAX8WS5OPVLCDXRGKTU2QMTFO" localSheetId="11" hidden="1">#REF!</definedName>
    <definedName name="BExUAX8WS5OPVLCDXRGKTU2QMTFO" localSheetId="12" hidden="1">#REF!</definedName>
    <definedName name="BExUAX8WS5OPVLCDXRGKTU2QMTFO" localSheetId="13" hidden="1">#REF!</definedName>
    <definedName name="BExUAX8WS5OPVLCDXRGKTU2QMTFO" localSheetId="17" hidden="1">#REF!</definedName>
    <definedName name="BExUAX8WS5OPVLCDXRGKTU2QMTFO" localSheetId="16" hidden="1">#REF!</definedName>
    <definedName name="BExUAX8WS5OPVLCDXRGKTU2QMTFO" hidden="1">#REF!</definedName>
    <definedName name="BExUB1FYAZ433NX9GD7WGACX5IZD" localSheetId="19" hidden="1">#REF!</definedName>
    <definedName name="BExUB1FYAZ433NX9GD7WGACX5IZD" localSheetId="27" hidden="1">#REF!</definedName>
    <definedName name="BExUB1FYAZ433NX9GD7WGACX5IZD" localSheetId="18" hidden="1">#REF!</definedName>
    <definedName name="BExUB1FYAZ433NX9GD7WGACX5IZD" localSheetId="30" hidden="1">#REF!</definedName>
    <definedName name="BExUB1FYAZ433NX9GD7WGACX5IZD" localSheetId="4" hidden="1">#REF!</definedName>
    <definedName name="BExUB1FYAZ433NX9GD7WGACX5IZD" localSheetId="14" hidden="1">#REF!</definedName>
    <definedName name="BExUB1FYAZ433NX9GD7WGACX5IZD" localSheetId="6" hidden="1">#REF!</definedName>
    <definedName name="BExUB1FYAZ433NX9GD7WGACX5IZD" localSheetId="7" hidden="1">#REF!</definedName>
    <definedName name="BExUB1FYAZ433NX9GD7WGACX5IZD" localSheetId="8" hidden="1">#REF!</definedName>
    <definedName name="BExUB1FYAZ433NX9GD7WGACX5IZD" localSheetId="9" hidden="1">#REF!</definedName>
    <definedName name="BExUB1FYAZ433NX9GD7WGACX5IZD" localSheetId="10" hidden="1">#REF!</definedName>
    <definedName name="BExUB1FYAZ433NX9GD7WGACX5IZD" localSheetId="11" hidden="1">#REF!</definedName>
    <definedName name="BExUB1FYAZ433NX9GD7WGACX5IZD" localSheetId="12" hidden="1">#REF!</definedName>
    <definedName name="BExUB1FYAZ433NX9GD7WGACX5IZD" localSheetId="13" hidden="1">#REF!</definedName>
    <definedName name="BExUB1FYAZ433NX9GD7WGACX5IZD" localSheetId="17" hidden="1">#REF!</definedName>
    <definedName name="BExUB1FYAZ433NX9GD7WGACX5IZD" localSheetId="16" hidden="1">#REF!</definedName>
    <definedName name="BExUB1FYAZ433NX9GD7WGACX5IZD" hidden="1">#REF!</definedName>
    <definedName name="BExUB8HLEXSBVPZ5AXNQEK96F1N4" localSheetId="19" hidden="1">#REF!</definedName>
    <definedName name="BExUB8HLEXSBVPZ5AXNQEK96F1N4" localSheetId="27" hidden="1">#REF!</definedName>
    <definedName name="BExUB8HLEXSBVPZ5AXNQEK96F1N4" localSheetId="18" hidden="1">#REF!</definedName>
    <definedName name="BExUB8HLEXSBVPZ5AXNQEK96F1N4" localSheetId="30" hidden="1">#REF!</definedName>
    <definedName name="BExUB8HLEXSBVPZ5AXNQEK96F1N4" localSheetId="4" hidden="1">#REF!</definedName>
    <definedName name="BExUB8HLEXSBVPZ5AXNQEK96F1N4" localSheetId="14" hidden="1">#REF!</definedName>
    <definedName name="BExUB8HLEXSBVPZ5AXNQEK96F1N4" localSheetId="6" hidden="1">#REF!</definedName>
    <definedName name="BExUB8HLEXSBVPZ5AXNQEK96F1N4" localSheetId="7" hidden="1">#REF!</definedName>
    <definedName name="BExUB8HLEXSBVPZ5AXNQEK96F1N4" localSheetId="8" hidden="1">#REF!</definedName>
    <definedName name="BExUB8HLEXSBVPZ5AXNQEK96F1N4" localSheetId="9" hidden="1">#REF!</definedName>
    <definedName name="BExUB8HLEXSBVPZ5AXNQEK96F1N4" localSheetId="10" hidden="1">#REF!</definedName>
    <definedName name="BExUB8HLEXSBVPZ5AXNQEK96F1N4" localSheetId="11" hidden="1">#REF!</definedName>
    <definedName name="BExUB8HLEXSBVPZ5AXNQEK96F1N4" localSheetId="12" hidden="1">#REF!</definedName>
    <definedName name="BExUB8HLEXSBVPZ5AXNQEK96F1N4" localSheetId="13" hidden="1">#REF!</definedName>
    <definedName name="BExUB8HLEXSBVPZ5AXNQEK96F1N4" localSheetId="17" hidden="1">#REF!</definedName>
    <definedName name="BExUB8HLEXSBVPZ5AXNQEK96F1N4" localSheetId="16" hidden="1">#REF!</definedName>
    <definedName name="BExUB8HLEXSBVPZ5AXNQEK96F1N4" hidden="1">#REF!</definedName>
    <definedName name="BExUBCDVZIEA7YT0LPSMHL5ZSERQ" localSheetId="19" hidden="1">#REF!</definedName>
    <definedName name="BExUBCDVZIEA7YT0LPSMHL5ZSERQ" localSheetId="27" hidden="1">#REF!</definedName>
    <definedName name="BExUBCDVZIEA7YT0LPSMHL5ZSERQ" localSheetId="18" hidden="1">#REF!</definedName>
    <definedName name="BExUBCDVZIEA7YT0LPSMHL5ZSERQ" localSheetId="30" hidden="1">#REF!</definedName>
    <definedName name="BExUBCDVZIEA7YT0LPSMHL5ZSERQ" localSheetId="4" hidden="1">#REF!</definedName>
    <definedName name="BExUBCDVZIEA7YT0LPSMHL5ZSERQ" localSheetId="14" hidden="1">#REF!</definedName>
    <definedName name="BExUBCDVZIEA7YT0LPSMHL5ZSERQ" localSheetId="6" hidden="1">#REF!</definedName>
    <definedName name="BExUBCDVZIEA7YT0LPSMHL5ZSERQ" localSheetId="7" hidden="1">#REF!</definedName>
    <definedName name="BExUBCDVZIEA7YT0LPSMHL5ZSERQ" localSheetId="8" hidden="1">#REF!</definedName>
    <definedName name="BExUBCDVZIEA7YT0LPSMHL5ZSERQ" localSheetId="9" hidden="1">#REF!</definedName>
    <definedName name="BExUBCDVZIEA7YT0LPSMHL5ZSERQ" localSheetId="10" hidden="1">#REF!</definedName>
    <definedName name="BExUBCDVZIEA7YT0LPSMHL5ZSERQ" localSheetId="11" hidden="1">#REF!</definedName>
    <definedName name="BExUBCDVZIEA7YT0LPSMHL5ZSERQ" localSheetId="12" hidden="1">#REF!</definedName>
    <definedName name="BExUBCDVZIEA7YT0LPSMHL5ZSERQ" localSheetId="13" hidden="1">#REF!</definedName>
    <definedName name="BExUBCDVZIEA7YT0LPSMHL5ZSERQ" localSheetId="17" hidden="1">#REF!</definedName>
    <definedName name="BExUBCDVZIEA7YT0LPSMHL5ZSERQ" localSheetId="16" hidden="1">#REF!</definedName>
    <definedName name="BExUBCDVZIEA7YT0LPSMHL5ZSERQ" hidden="1">#REF!</definedName>
    <definedName name="BExUBDA8WU087BUIMXC1U1CKA2RA" localSheetId="19" hidden="1">#REF!</definedName>
    <definedName name="BExUBDA8WU087BUIMXC1U1CKA2RA" localSheetId="27" hidden="1">#REF!</definedName>
    <definedName name="BExUBDA8WU087BUIMXC1U1CKA2RA" localSheetId="18" hidden="1">#REF!</definedName>
    <definedName name="BExUBDA8WU087BUIMXC1U1CKA2RA" localSheetId="30" hidden="1">#REF!</definedName>
    <definedName name="BExUBDA8WU087BUIMXC1U1CKA2RA" localSheetId="4" hidden="1">#REF!</definedName>
    <definedName name="BExUBDA8WU087BUIMXC1U1CKA2RA" localSheetId="14" hidden="1">#REF!</definedName>
    <definedName name="BExUBDA8WU087BUIMXC1U1CKA2RA" localSheetId="6" hidden="1">#REF!</definedName>
    <definedName name="BExUBDA8WU087BUIMXC1U1CKA2RA" localSheetId="7" hidden="1">#REF!</definedName>
    <definedName name="BExUBDA8WU087BUIMXC1U1CKA2RA" localSheetId="8" hidden="1">#REF!</definedName>
    <definedName name="BExUBDA8WU087BUIMXC1U1CKA2RA" localSheetId="9" hidden="1">#REF!</definedName>
    <definedName name="BExUBDA8WU087BUIMXC1U1CKA2RA" localSheetId="10" hidden="1">#REF!</definedName>
    <definedName name="BExUBDA8WU087BUIMXC1U1CKA2RA" localSheetId="11" hidden="1">#REF!</definedName>
    <definedName name="BExUBDA8WU087BUIMXC1U1CKA2RA" localSheetId="12" hidden="1">#REF!</definedName>
    <definedName name="BExUBDA8WU087BUIMXC1U1CKA2RA" localSheetId="13" hidden="1">#REF!</definedName>
    <definedName name="BExUBDA8WU087BUIMXC1U1CKA2RA" localSheetId="17" hidden="1">#REF!</definedName>
    <definedName name="BExUBDA8WU087BUIMXC1U1CKA2RA" localSheetId="16" hidden="1">#REF!</definedName>
    <definedName name="BExUBDA8WU087BUIMXC1U1CKA2RA" hidden="1">#REF!</definedName>
    <definedName name="BExUBKXBUCN760QYU7Q8GESBWOQH" localSheetId="19" hidden="1">#REF!</definedName>
    <definedName name="BExUBKXBUCN760QYU7Q8GESBWOQH" localSheetId="27" hidden="1">#REF!</definedName>
    <definedName name="BExUBKXBUCN760QYU7Q8GESBWOQH" localSheetId="18" hidden="1">#REF!</definedName>
    <definedName name="BExUBKXBUCN760QYU7Q8GESBWOQH" localSheetId="30" hidden="1">#REF!</definedName>
    <definedName name="BExUBKXBUCN760QYU7Q8GESBWOQH" localSheetId="4" hidden="1">#REF!</definedName>
    <definedName name="BExUBKXBUCN760QYU7Q8GESBWOQH" localSheetId="14" hidden="1">#REF!</definedName>
    <definedName name="BExUBKXBUCN760QYU7Q8GESBWOQH" localSheetId="6" hidden="1">#REF!</definedName>
    <definedName name="BExUBKXBUCN760QYU7Q8GESBWOQH" localSheetId="7" hidden="1">#REF!</definedName>
    <definedName name="BExUBKXBUCN760QYU7Q8GESBWOQH" localSheetId="8" hidden="1">#REF!</definedName>
    <definedName name="BExUBKXBUCN760QYU7Q8GESBWOQH" localSheetId="9" hidden="1">#REF!</definedName>
    <definedName name="BExUBKXBUCN760QYU7Q8GESBWOQH" localSheetId="10" hidden="1">#REF!</definedName>
    <definedName name="BExUBKXBUCN760QYU7Q8GESBWOQH" localSheetId="11" hidden="1">#REF!</definedName>
    <definedName name="BExUBKXBUCN760QYU7Q8GESBWOQH" localSheetId="12" hidden="1">#REF!</definedName>
    <definedName name="BExUBKXBUCN760QYU7Q8GESBWOQH" localSheetId="13" hidden="1">#REF!</definedName>
    <definedName name="BExUBKXBUCN760QYU7Q8GESBWOQH" localSheetId="17" hidden="1">#REF!</definedName>
    <definedName name="BExUBKXBUCN760QYU7Q8GESBWOQH" localSheetId="16" hidden="1">#REF!</definedName>
    <definedName name="BExUBKXBUCN760QYU7Q8GESBWOQH" hidden="1">#REF!</definedName>
    <definedName name="BExUBL83ED0P076RN9RJ8P1MZ299" localSheetId="19" hidden="1">#REF!</definedName>
    <definedName name="BExUBL83ED0P076RN9RJ8P1MZ299" localSheetId="27" hidden="1">#REF!</definedName>
    <definedName name="BExUBL83ED0P076RN9RJ8P1MZ299" localSheetId="18" hidden="1">#REF!</definedName>
    <definedName name="BExUBL83ED0P076RN9RJ8P1MZ299" localSheetId="30" hidden="1">#REF!</definedName>
    <definedName name="BExUBL83ED0P076RN9RJ8P1MZ299" localSheetId="4" hidden="1">#REF!</definedName>
    <definedName name="BExUBL83ED0P076RN9RJ8P1MZ299" localSheetId="14" hidden="1">#REF!</definedName>
    <definedName name="BExUBL83ED0P076RN9RJ8P1MZ299" localSheetId="6" hidden="1">#REF!</definedName>
    <definedName name="BExUBL83ED0P076RN9RJ8P1MZ299" localSheetId="7" hidden="1">#REF!</definedName>
    <definedName name="BExUBL83ED0P076RN9RJ8P1MZ299" localSheetId="8" hidden="1">#REF!</definedName>
    <definedName name="BExUBL83ED0P076RN9RJ8P1MZ299" localSheetId="9" hidden="1">#REF!</definedName>
    <definedName name="BExUBL83ED0P076RN9RJ8P1MZ299" localSheetId="10" hidden="1">#REF!</definedName>
    <definedName name="BExUBL83ED0P076RN9RJ8P1MZ299" localSheetId="11" hidden="1">#REF!</definedName>
    <definedName name="BExUBL83ED0P076RN9RJ8P1MZ299" localSheetId="12" hidden="1">#REF!</definedName>
    <definedName name="BExUBL83ED0P076RN9RJ8P1MZ299" localSheetId="13" hidden="1">#REF!</definedName>
    <definedName name="BExUBL83ED0P076RN9RJ8P1MZ299" localSheetId="17" hidden="1">#REF!</definedName>
    <definedName name="BExUBL83ED0P076RN9RJ8P1MZ299" localSheetId="16" hidden="1">#REF!</definedName>
    <definedName name="BExUBL83ED0P076RN9RJ8P1MZ299" hidden="1">#REF!</definedName>
    <definedName name="BExUC1EPS2CZ5CKFA0AQRIVRSHS8" localSheetId="19" hidden="1">#REF!</definedName>
    <definedName name="BExUC1EPS2CZ5CKFA0AQRIVRSHS8" localSheetId="27" hidden="1">#REF!</definedName>
    <definedName name="BExUC1EPS2CZ5CKFA0AQRIVRSHS8" localSheetId="18" hidden="1">#REF!</definedName>
    <definedName name="BExUC1EPS2CZ5CKFA0AQRIVRSHS8" localSheetId="30" hidden="1">#REF!</definedName>
    <definedName name="BExUC1EPS2CZ5CKFA0AQRIVRSHS8" localSheetId="4" hidden="1">#REF!</definedName>
    <definedName name="BExUC1EPS2CZ5CKFA0AQRIVRSHS8" localSheetId="14" hidden="1">#REF!</definedName>
    <definedName name="BExUC1EPS2CZ5CKFA0AQRIVRSHS8" localSheetId="6" hidden="1">#REF!</definedName>
    <definedName name="BExUC1EPS2CZ5CKFA0AQRIVRSHS8" localSheetId="7" hidden="1">#REF!</definedName>
    <definedName name="BExUC1EPS2CZ5CKFA0AQRIVRSHS8" localSheetId="8" hidden="1">#REF!</definedName>
    <definedName name="BExUC1EPS2CZ5CKFA0AQRIVRSHS8" localSheetId="9" hidden="1">#REF!</definedName>
    <definedName name="BExUC1EPS2CZ5CKFA0AQRIVRSHS8" localSheetId="10" hidden="1">#REF!</definedName>
    <definedName name="BExUC1EPS2CZ5CKFA0AQRIVRSHS8" localSheetId="11" hidden="1">#REF!</definedName>
    <definedName name="BExUC1EPS2CZ5CKFA0AQRIVRSHS8" localSheetId="12" hidden="1">#REF!</definedName>
    <definedName name="BExUC1EPS2CZ5CKFA0AQRIVRSHS8" localSheetId="13" hidden="1">#REF!</definedName>
    <definedName name="BExUC1EPS2CZ5CKFA0AQRIVRSHS8" localSheetId="17" hidden="1">#REF!</definedName>
    <definedName name="BExUC1EPS2CZ5CKFA0AQRIVRSHS8" localSheetId="16" hidden="1">#REF!</definedName>
    <definedName name="BExUC1EPS2CZ5CKFA0AQRIVRSHS8" hidden="1">#REF!</definedName>
    <definedName name="BExUC623BDYEODBN0N4DO6PJQ7NU" localSheetId="19" hidden="1">#REF!</definedName>
    <definedName name="BExUC623BDYEODBN0N4DO6PJQ7NU" localSheetId="27" hidden="1">#REF!</definedName>
    <definedName name="BExUC623BDYEODBN0N4DO6PJQ7NU" localSheetId="18" hidden="1">#REF!</definedName>
    <definedName name="BExUC623BDYEODBN0N4DO6PJQ7NU" localSheetId="30" hidden="1">#REF!</definedName>
    <definedName name="BExUC623BDYEODBN0N4DO6PJQ7NU" localSheetId="4" hidden="1">#REF!</definedName>
    <definedName name="BExUC623BDYEODBN0N4DO6PJQ7NU" localSheetId="14" hidden="1">#REF!</definedName>
    <definedName name="BExUC623BDYEODBN0N4DO6PJQ7NU" localSheetId="6" hidden="1">#REF!</definedName>
    <definedName name="BExUC623BDYEODBN0N4DO6PJQ7NU" localSheetId="7" hidden="1">#REF!</definedName>
    <definedName name="BExUC623BDYEODBN0N4DO6PJQ7NU" localSheetId="8" hidden="1">#REF!</definedName>
    <definedName name="BExUC623BDYEODBN0N4DO6PJQ7NU" localSheetId="9" hidden="1">#REF!</definedName>
    <definedName name="BExUC623BDYEODBN0N4DO6PJQ7NU" localSheetId="10" hidden="1">#REF!</definedName>
    <definedName name="BExUC623BDYEODBN0N4DO6PJQ7NU" localSheetId="11" hidden="1">#REF!</definedName>
    <definedName name="BExUC623BDYEODBN0N4DO6PJQ7NU" localSheetId="12" hidden="1">#REF!</definedName>
    <definedName name="BExUC623BDYEODBN0N4DO6PJQ7NU" localSheetId="13" hidden="1">#REF!</definedName>
    <definedName name="BExUC623BDYEODBN0N4DO6PJQ7NU" localSheetId="17" hidden="1">#REF!</definedName>
    <definedName name="BExUC623BDYEODBN0N4DO6PJQ7NU" localSheetId="16" hidden="1">#REF!</definedName>
    <definedName name="BExUC623BDYEODBN0N4DO6PJQ7NU" hidden="1">#REF!</definedName>
    <definedName name="BExUC8WH8TCKBB5313JGYYQ1WFLT" localSheetId="19" hidden="1">#REF!</definedName>
    <definedName name="BExUC8WH8TCKBB5313JGYYQ1WFLT" localSheetId="27" hidden="1">#REF!</definedName>
    <definedName name="BExUC8WH8TCKBB5313JGYYQ1WFLT" localSheetId="18" hidden="1">#REF!</definedName>
    <definedName name="BExUC8WH8TCKBB5313JGYYQ1WFLT" localSheetId="30" hidden="1">#REF!</definedName>
    <definedName name="BExUC8WH8TCKBB5313JGYYQ1WFLT" localSheetId="4" hidden="1">#REF!</definedName>
    <definedName name="BExUC8WH8TCKBB5313JGYYQ1WFLT" localSheetId="14" hidden="1">#REF!</definedName>
    <definedName name="BExUC8WH8TCKBB5313JGYYQ1WFLT" localSheetId="6" hidden="1">#REF!</definedName>
    <definedName name="BExUC8WH8TCKBB5313JGYYQ1WFLT" localSheetId="7" hidden="1">#REF!</definedName>
    <definedName name="BExUC8WH8TCKBB5313JGYYQ1WFLT" localSheetId="8" hidden="1">#REF!</definedName>
    <definedName name="BExUC8WH8TCKBB5313JGYYQ1WFLT" localSheetId="9" hidden="1">#REF!</definedName>
    <definedName name="BExUC8WH8TCKBB5313JGYYQ1WFLT" localSheetId="10" hidden="1">#REF!</definedName>
    <definedName name="BExUC8WH8TCKBB5313JGYYQ1WFLT" localSheetId="11" hidden="1">#REF!</definedName>
    <definedName name="BExUC8WH8TCKBB5313JGYYQ1WFLT" localSheetId="12" hidden="1">#REF!</definedName>
    <definedName name="BExUC8WH8TCKBB5313JGYYQ1WFLT" localSheetId="13" hidden="1">#REF!</definedName>
    <definedName name="BExUC8WH8TCKBB5313JGYYQ1WFLT" localSheetId="17" hidden="1">#REF!</definedName>
    <definedName name="BExUC8WH8TCKBB5313JGYYQ1WFLT" localSheetId="16" hidden="1">#REF!</definedName>
    <definedName name="BExUC8WH8TCKBB5313JGYYQ1WFLT" hidden="1">#REF!</definedName>
    <definedName name="BExUCAP7GOSYPHMQKK6719YLSDIQ" localSheetId="19" hidden="1">#REF!</definedName>
    <definedName name="BExUCAP7GOSYPHMQKK6719YLSDIQ" localSheetId="27" hidden="1">#REF!</definedName>
    <definedName name="BExUCAP7GOSYPHMQKK6719YLSDIQ" localSheetId="18" hidden="1">#REF!</definedName>
    <definedName name="BExUCAP7GOSYPHMQKK6719YLSDIQ" localSheetId="30" hidden="1">#REF!</definedName>
    <definedName name="BExUCAP7GOSYPHMQKK6719YLSDIQ" localSheetId="4" hidden="1">#REF!</definedName>
    <definedName name="BExUCAP7GOSYPHMQKK6719YLSDIQ" localSheetId="14" hidden="1">#REF!</definedName>
    <definedName name="BExUCAP7GOSYPHMQKK6719YLSDIQ" localSheetId="6" hidden="1">#REF!</definedName>
    <definedName name="BExUCAP7GOSYPHMQKK6719YLSDIQ" localSheetId="7" hidden="1">#REF!</definedName>
    <definedName name="BExUCAP7GOSYPHMQKK6719YLSDIQ" localSheetId="8" hidden="1">#REF!</definedName>
    <definedName name="BExUCAP7GOSYPHMQKK6719YLSDIQ" localSheetId="9" hidden="1">#REF!</definedName>
    <definedName name="BExUCAP7GOSYPHMQKK6719YLSDIQ" localSheetId="10" hidden="1">#REF!</definedName>
    <definedName name="BExUCAP7GOSYPHMQKK6719YLSDIQ" localSheetId="11" hidden="1">#REF!</definedName>
    <definedName name="BExUCAP7GOSYPHMQKK6719YLSDIQ" localSheetId="12" hidden="1">#REF!</definedName>
    <definedName name="BExUCAP7GOSYPHMQKK6719YLSDIQ" localSheetId="13" hidden="1">#REF!</definedName>
    <definedName name="BExUCAP7GOSYPHMQKK6719YLSDIQ" localSheetId="17" hidden="1">#REF!</definedName>
    <definedName name="BExUCAP7GOSYPHMQKK6719YLSDIQ" localSheetId="16" hidden="1">#REF!</definedName>
    <definedName name="BExUCAP7GOSYPHMQKK6719YLSDIQ" hidden="1">#REF!</definedName>
    <definedName name="BExUCFCDK6SPH86I6STXX8X3WMC4" localSheetId="19" hidden="1">#REF!</definedName>
    <definedName name="BExUCFCDK6SPH86I6STXX8X3WMC4" localSheetId="27" hidden="1">#REF!</definedName>
    <definedName name="BExUCFCDK6SPH86I6STXX8X3WMC4" localSheetId="18" hidden="1">#REF!</definedName>
    <definedName name="BExUCFCDK6SPH86I6STXX8X3WMC4" localSheetId="30" hidden="1">#REF!</definedName>
    <definedName name="BExUCFCDK6SPH86I6STXX8X3WMC4" localSheetId="4" hidden="1">#REF!</definedName>
    <definedName name="BExUCFCDK6SPH86I6STXX8X3WMC4" localSheetId="14" hidden="1">#REF!</definedName>
    <definedName name="BExUCFCDK6SPH86I6STXX8X3WMC4" localSheetId="6" hidden="1">#REF!</definedName>
    <definedName name="BExUCFCDK6SPH86I6STXX8X3WMC4" localSheetId="7" hidden="1">#REF!</definedName>
    <definedName name="BExUCFCDK6SPH86I6STXX8X3WMC4" localSheetId="8" hidden="1">#REF!</definedName>
    <definedName name="BExUCFCDK6SPH86I6STXX8X3WMC4" localSheetId="9" hidden="1">#REF!</definedName>
    <definedName name="BExUCFCDK6SPH86I6STXX8X3WMC4" localSheetId="10" hidden="1">#REF!</definedName>
    <definedName name="BExUCFCDK6SPH86I6STXX8X3WMC4" localSheetId="11" hidden="1">#REF!</definedName>
    <definedName name="BExUCFCDK6SPH86I6STXX8X3WMC4" localSheetId="12" hidden="1">#REF!</definedName>
    <definedName name="BExUCFCDK6SPH86I6STXX8X3WMC4" localSheetId="13" hidden="1">#REF!</definedName>
    <definedName name="BExUCFCDK6SPH86I6STXX8X3WMC4" localSheetId="17" hidden="1">#REF!</definedName>
    <definedName name="BExUCFCDK6SPH86I6STXX8X3WMC4" localSheetId="16" hidden="1">#REF!</definedName>
    <definedName name="BExUCFCDK6SPH86I6STXX8X3WMC4" hidden="1">#REF!</definedName>
    <definedName name="BExUCKL98JB87L3I6T6IFSWJNYAB" localSheetId="19" hidden="1">#REF!</definedName>
    <definedName name="BExUCKL98JB87L3I6T6IFSWJNYAB" localSheetId="27" hidden="1">#REF!</definedName>
    <definedName name="BExUCKL98JB87L3I6T6IFSWJNYAB" localSheetId="18" hidden="1">#REF!</definedName>
    <definedName name="BExUCKL98JB87L3I6T6IFSWJNYAB" localSheetId="30" hidden="1">#REF!</definedName>
    <definedName name="BExUCKL98JB87L3I6T6IFSWJNYAB" localSheetId="4" hidden="1">#REF!</definedName>
    <definedName name="BExUCKL98JB87L3I6T6IFSWJNYAB" localSheetId="14" hidden="1">#REF!</definedName>
    <definedName name="BExUCKL98JB87L3I6T6IFSWJNYAB" localSheetId="6" hidden="1">#REF!</definedName>
    <definedName name="BExUCKL98JB87L3I6T6IFSWJNYAB" localSheetId="7" hidden="1">#REF!</definedName>
    <definedName name="BExUCKL98JB87L3I6T6IFSWJNYAB" localSheetId="8" hidden="1">#REF!</definedName>
    <definedName name="BExUCKL98JB87L3I6T6IFSWJNYAB" localSheetId="9" hidden="1">#REF!</definedName>
    <definedName name="BExUCKL98JB87L3I6T6IFSWJNYAB" localSheetId="10" hidden="1">#REF!</definedName>
    <definedName name="BExUCKL98JB87L3I6T6IFSWJNYAB" localSheetId="11" hidden="1">#REF!</definedName>
    <definedName name="BExUCKL98JB87L3I6T6IFSWJNYAB" localSheetId="12" hidden="1">#REF!</definedName>
    <definedName name="BExUCKL98JB87L3I6T6IFSWJNYAB" localSheetId="13" hidden="1">#REF!</definedName>
    <definedName name="BExUCKL98JB87L3I6T6IFSWJNYAB" localSheetId="17" hidden="1">#REF!</definedName>
    <definedName name="BExUCKL98JB87L3I6T6IFSWJNYAB" localSheetId="16" hidden="1">#REF!</definedName>
    <definedName name="BExUCKL98JB87L3I6T6IFSWJNYAB" hidden="1">#REF!</definedName>
    <definedName name="BExUCLC6AQ5KR6LXSAXV4QQ8ASVG" localSheetId="19" hidden="1">#REF!</definedName>
    <definedName name="BExUCLC6AQ5KR6LXSAXV4QQ8ASVG" localSheetId="27" hidden="1">#REF!</definedName>
    <definedName name="BExUCLC6AQ5KR6LXSAXV4QQ8ASVG" localSheetId="18" hidden="1">#REF!</definedName>
    <definedName name="BExUCLC6AQ5KR6LXSAXV4QQ8ASVG" localSheetId="30" hidden="1">#REF!</definedName>
    <definedName name="BExUCLC6AQ5KR6LXSAXV4QQ8ASVG" localSheetId="4" hidden="1">#REF!</definedName>
    <definedName name="BExUCLC6AQ5KR6LXSAXV4QQ8ASVG" localSheetId="14" hidden="1">#REF!</definedName>
    <definedName name="BExUCLC6AQ5KR6LXSAXV4QQ8ASVG" localSheetId="6" hidden="1">#REF!</definedName>
    <definedName name="BExUCLC6AQ5KR6LXSAXV4QQ8ASVG" localSheetId="7" hidden="1">#REF!</definedName>
    <definedName name="BExUCLC6AQ5KR6LXSAXV4QQ8ASVG" localSheetId="8" hidden="1">#REF!</definedName>
    <definedName name="BExUCLC6AQ5KR6LXSAXV4QQ8ASVG" localSheetId="9" hidden="1">#REF!</definedName>
    <definedName name="BExUCLC6AQ5KR6LXSAXV4QQ8ASVG" localSheetId="10" hidden="1">#REF!</definedName>
    <definedName name="BExUCLC6AQ5KR6LXSAXV4QQ8ASVG" localSheetId="11" hidden="1">#REF!</definedName>
    <definedName name="BExUCLC6AQ5KR6LXSAXV4QQ8ASVG" localSheetId="12" hidden="1">#REF!</definedName>
    <definedName name="BExUCLC6AQ5KR6LXSAXV4QQ8ASVG" localSheetId="13" hidden="1">#REF!</definedName>
    <definedName name="BExUCLC6AQ5KR6LXSAXV4QQ8ASVG" localSheetId="17" hidden="1">#REF!</definedName>
    <definedName name="BExUCLC6AQ5KR6LXSAXV4QQ8ASVG" localSheetId="16" hidden="1">#REF!</definedName>
    <definedName name="BExUCLC6AQ5KR6LXSAXV4QQ8ASVG" hidden="1">#REF!</definedName>
    <definedName name="BExUD4IOJ12X3PJG5WXNNGDRCKAP" localSheetId="19" hidden="1">#REF!</definedName>
    <definedName name="BExUD4IOJ12X3PJG5WXNNGDRCKAP" localSheetId="27" hidden="1">#REF!</definedName>
    <definedName name="BExUD4IOJ12X3PJG5WXNNGDRCKAP" localSheetId="18" hidden="1">#REF!</definedName>
    <definedName name="BExUD4IOJ12X3PJG5WXNNGDRCKAP" localSheetId="30" hidden="1">#REF!</definedName>
    <definedName name="BExUD4IOJ12X3PJG5WXNNGDRCKAP" localSheetId="4" hidden="1">#REF!</definedName>
    <definedName name="BExUD4IOJ12X3PJG5WXNNGDRCKAP" localSheetId="14" hidden="1">#REF!</definedName>
    <definedName name="BExUD4IOJ12X3PJG5WXNNGDRCKAP" localSheetId="6" hidden="1">#REF!</definedName>
    <definedName name="BExUD4IOJ12X3PJG5WXNNGDRCKAP" localSheetId="7" hidden="1">#REF!</definedName>
    <definedName name="BExUD4IOJ12X3PJG5WXNNGDRCKAP" localSheetId="8" hidden="1">#REF!</definedName>
    <definedName name="BExUD4IOJ12X3PJG5WXNNGDRCKAP" localSheetId="9" hidden="1">#REF!</definedName>
    <definedName name="BExUD4IOJ12X3PJG5WXNNGDRCKAP" localSheetId="10" hidden="1">#REF!</definedName>
    <definedName name="BExUD4IOJ12X3PJG5WXNNGDRCKAP" localSheetId="11" hidden="1">#REF!</definedName>
    <definedName name="BExUD4IOJ12X3PJG5WXNNGDRCKAP" localSheetId="12" hidden="1">#REF!</definedName>
    <definedName name="BExUD4IOJ12X3PJG5WXNNGDRCKAP" localSheetId="13" hidden="1">#REF!</definedName>
    <definedName name="BExUD4IOJ12X3PJG5WXNNGDRCKAP" localSheetId="17" hidden="1">#REF!</definedName>
    <definedName name="BExUD4IOJ12X3PJG5WXNNGDRCKAP" localSheetId="16" hidden="1">#REF!</definedName>
    <definedName name="BExUD4IOJ12X3PJG5WXNNGDRCKAP" hidden="1">#REF!</definedName>
    <definedName name="BExUD9WX9BWK72UWVSLYZJLAY5VY" localSheetId="19" hidden="1">#REF!</definedName>
    <definedName name="BExUD9WX9BWK72UWVSLYZJLAY5VY" localSheetId="27" hidden="1">#REF!</definedName>
    <definedName name="BExUD9WX9BWK72UWVSLYZJLAY5VY" localSheetId="18" hidden="1">#REF!</definedName>
    <definedName name="BExUD9WX9BWK72UWVSLYZJLAY5VY" localSheetId="30" hidden="1">#REF!</definedName>
    <definedName name="BExUD9WX9BWK72UWVSLYZJLAY5VY" localSheetId="4" hidden="1">#REF!</definedName>
    <definedName name="BExUD9WX9BWK72UWVSLYZJLAY5VY" localSheetId="14" hidden="1">#REF!</definedName>
    <definedName name="BExUD9WX9BWK72UWVSLYZJLAY5VY" localSheetId="6" hidden="1">#REF!</definedName>
    <definedName name="BExUD9WX9BWK72UWVSLYZJLAY5VY" localSheetId="7" hidden="1">#REF!</definedName>
    <definedName name="BExUD9WX9BWK72UWVSLYZJLAY5VY" localSheetId="8" hidden="1">#REF!</definedName>
    <definedName name="BExUD9WX9BWK72UWVSLYZJLAY5VY" localSheetId="9" hidden="1">#REF!</definedName>
    <definedName name="BExUD9WX9BWK72UWVSLYZJLAY5VY" localSheetId="10" hidden="1">#REF!</definedName>
    <definedName name="BExUD9WX9BWK72UWVSLYZJLAY5VY" localSheetId="11" hidden="1">#REF!</definedName>
    <definedName name="BExUD9WX9BWK72UWVSLYZJLAY5VY" localSheetId="12" hidden="1">#REF!</definedName>
    <definedName name="BExUD9WX9BWK72UWVSLYZJLAY5VY" localSheetId="13" hidden="1">#REF!</definedName>
    <definedName name="BExUD9WX9BWK72UWVSLYZJLAY5VY" localSheetId="17" hidden="1">#REF!</definedName>
    <definedName name="BExUD9WX9BWK72UWVSLYZJLAY5VY" localSheetId="16" hidden="1">#REF!</definedName>
    <definedName name="BExUD9WX9BWK72UWVSLYZJLAY5VY" hidden="1">#REF!</definedName>
    <definedName name="BExUDEV0CYVO7Y5IQQBEJ6FUY9S6" localSheetId="19" hidden="1">#REF!</definedName>
    <definedName name="BExUDEV0CYVO7Y5IQQBEJ6FUY9S6" localSheetId="27" hidden="1">#REF!</definedName>
    <definedName name="BExUDEV0CYVO7Y5IQQBEJ6FUY9S6" localSheetId="18" hidden="1">#REF!</definedName>
    <definedName name="BExUDEV0CYVO7Y5IQQBEJ6FUY9S6" localSheetId="30" hidden="1">#REF!</definedName>
    <definedName name="BExUDEV0CYVO7Y5IQQBEJ6FUY9S6" localSheetId="4" hidden="1">#REF!</definedName>
    <definedName name="BExUDEV0CYVO7Y5IQQBEJ6FUY9S6" localSheetId="14" hidden="1">#REF!</definedName>
    <definedName name="BExUDEV0CYVO7Y5IQQBEJ6FUY9S6" localSheetId="6" hidden="1">#REF!</definedName>
    <definedName name="BExUDEV0CYVO7Y5IQQBEJ6FUY9S6" localSheetId="7" hidden="1">#REF!</definedName>
    <definedName name="BExUDEV0CYVO7Y5IQQBEJ6FUY9S6" localSheetId="8" hidden="1">#REF!</definedName>
    <definedName name="BExUDEV0CYVO7Y5IQQBEJ6FUY9S6" localSheetId="9" hidden="1">#REF!</definedName>
    <definedName name="BExUDEV0CYVO7Y5IQQBEJ6FUY9S6" localSheetId="10" hidden="1">#REF!</definedName>
    <definedName name="BExUDEV0CYVO7Y5IQQBEJ6FUY9S6" localSheetId="11" hidden="1">#REF!</definedName>
    <definedName name="BExUDEV0CYVO7Y5IQQBEJ6FUY9S6" localSheetId="12" hidden="1">#REF!</definedName>
    <definedName name="BExUDEV0CYVO7Y5IQQBEJ6FUY9S6" localSheetId="13" hidden="1">#REF!</definedName>
    <definedName name="BExUDEV0CYVO7Y5IQQBEJ6FUY9S6" localSheetId="17" hidden="1">#REF!</definedName>
    <definedName name="BExUDEV0CYVO7Y5IQQBEJ6FUY9S6" localSheetId="16" hidden="1">#REF!</definedName>
    <definedName name="BExUDEV0CYVO7Y5IQQBEJ6FUY9S6" hidden="1">#REF!</definedName>
    <definedName name="BExUDWOXQGIZW0EAIIYLQUPXF8YV" localSheetId="19" hidden="1">#REF!</definedName>
    <definedName name="BExUDWOXQGIZW0EAIIYLQUPXF8YV" localSheetId="27" hidden="1">#REF!</definedName>
    <definedName name="BExUDWOXQGIZW0EAIIYLQUPXF8YV" localSheetId="18" hidden="1">#REF!</definedName>
    <definedName name="BExUDWOXQGIZW0EAIIYLQUPXF8YV" localSheetId="30" hidden="1">#REF!</definedName>
    <definedName name="BExUDWOXQGIZW0EAIIYLQUPXF8YV" localSheetId="4" hidden="1">#REF!</definedName>
    <definedName name="BExUDWOXQGIZW0EAIIYLQUPXF8YV" localSheetId="14" hidden="1">#REF!</definedName>
    <definedName name="BExUDWOXQGIZW0EAIIYLQUPXF8YV" localSheetId="6" hidden="1">#REF!</definedName>
    <definedName name="BExUDWOXQGIZW0EAIIYLQUPXF8YV" localSheetId="7" hidden="1">#REF!</definedName>
    <definedName name="BExUDWOXQGIZW0EAIIYLQUPXF8YV" localSheetId="8" hidden="1">#REF!</definedName>
    <definedName name="BExUDWOXQGIZW0EAIIYLQUPXF8YV" localSheetId="9" hidden="1">#REF!</definedName>
    <definedName name="BExUDWOXQGIZW0EAIIYLQUPXF8YV" localSheetId="10" hidden="1">#REF!</definedName>
    <definedName name="BExUDWOXQGIZW0EAIIYLQUPXF8YV" localSheetId="11" hidden="1">#REF!</definedName>
    <definedName name="BExUDWOXQGIZW0EAIIYLQUPXF8YV" localSheetId="12" hidden="1">#REF!</definedName>
    <definedName name="BExUDWOXQGIZW0EAIIYLQUPXF8YV" localSheetId="13" hidden="1">#REF!</definedName>
    <definedName name="BExUDWOXQGIZW0EAIIYLQUPXF8YV" localSheetId="17" hidden="1">#REF!</definedName>
    <definedName name="BExUDWOXQGIZW0EAIIYLQUPXF8YV" localSheetId="16" hidden="1">#REF!</definedName>
    <definedName name="BExUDWOXQGIZW0EAIIYLQUPXF8YV" hidden="1">#REF!</definedName>
    <definedName name="BExUDXAIC17W1FUU8Z10XUAVB7CS" localSheetId="19" hidden="1">#REF!</definedName>
    <definedName name="BExUDXAIC17W1FUU8Z10XUAVB7CS" localSheetId="27" hidden="1">#REF!</definedName>
    <definedName name="BExUDXAIC17W1FUU8Z10XUAVB7CS" localSheetId="18" hidden="1">#REF!</definedName>
    <definedName name="BExUDXAIC17W1FUU8Z10XUAVB7CS" localSheetId="30" hidden="1">#REF!</definedName>
    <definedName name="BExUDXAIC17W1FUU8Z10XUAVB7CS" localSheetId="4" hidden="1">#REF!</definedName>
    <definedName name="BExUDXAIC17W1FUU8Z10XUAVB7CS" localSheetId="14" hidden="1">#REF!</definedName>
    <definedName name="BExUDXAIC17W1FUU8Z10XUAVB7CS" localSheetId="6" hidden="1">#REF!</definedName>
    <definedName name="BExUDXAIC17W1FUU8Z10XUAVB7CS" localSheetId="7" hidden="1">#REF!</definedName>
    <definedName name="BExUDXAIC17W1FUU8Z10XUAVB7CS" localSheetId="8" hidden="1">#REF!</definedName>
    <definedName name="BExUDXAIC17W1FUU8Z10XUAVB7CS" localSheetId="9" hidden="1">#REF!</definedName>
    <definedName name="BExUDXAIC17W1FUU8Z10XUAVB7CS" localSheetId="10" hidden="1">#REF!</definedName>
    <definedName name="BExUDXAIC17W1FUU8Z10XUAVB7CS" localSheetId="11" hidden="1">#REF!</definedName>
    <definedName name="BExUDXAIC17W1FUU8Z10XUAVB7CS" localSheetId="12" hidden="1">#REF!</definedName>
    <definedName name="BExUDXAIC17W1FUU8Z10XUAVB7CS" localSheetId="13" hidden="1">#REF!</definedName>
    <definedName name="BExUDXAIC17W1FUU8Z10XUAVB7CS" localSheetId="17" hidden="1">#REF!</definedName>
    <definedName name="BExUDXAIC17W1FUU8Z10XUAVB7CS" localSheetId="16" hidden="1">#REF!</definedName>
    <definedName name="BExUDXAIC17W1FUU8Z10XUAVB7CS" hidden="1">#REF!</definedName>
    <definedName name="BExUE5OMY7OAJQ9WR8C8HG311ORP" localSheetId="19" hidden="1">#REF!</definedName>
    <definedName name="BExUE5OMY7OAJQ9WR8C8HG311ORP" localSheetId="27" hidden="1">#REF!</definedName>
    <definedName name="BExUE5OMY7OAJQ9WR8C8HG311ORP" localSheetId="18" hidden="1">#REF!</definedName>
    <definedName name="BExUE5OMY7OAJQ9WR8C8HG311ORP" localSheetId="30" hidden="1">#REF!</definedName>
    <definedName name="BExUE5OMY7OAJQ9WR8C8HG311ORP" localSheetId="4" hidden="1">#REF!</definedName>
    <definedName name="BExUE5OMY7OAJQ9WR8C8HG311ORP" localSheetId="14" hidden="1">#REF!</definedName>
    <definedName name="BExUE5OMY7OAJQ9WR8C8HG311ORP" localSheetId="6" hidden="1">#REF!</definedName>
    <definedName name="BExUE5OMY7OAJQ9WR8C8HG311ORP" localSheetId="7" hidden="1">#REF!</definedName>
    <definedName name="BExUE5OMY7OAJQ9WR8C8HG311ORP" localSheetId="8" hidden="1">#REF!</definedName>
    <definedName name="BExUE5OMY7OAJQ9WR8C8HG311ORP" localSheetId="9" hidden="1">#REF!</definedName>
    <definedName name="BExUE5OMY7OAJQ9WR8C8HG311ORP" localSheetId="10" hidden="1">#REF!</definedName>
    <definedName name="BExUE5OMY7OAJQ9WR8C8HG311ORP" localSheetId="11" hidden="1">#REF!</definedName>
    <definedName name="BExUE5OMY7OAJQ9WR8C8HG311ORP" localSheetId="12" hidden="1">#REF!</definedName>
    <definedName name="BExUE5OMY7OAJQ9WR8C8HG311ORP" localSheetId="13" hidden="1">#REF!</definedName>
    <definedName name="BExUE5OMY7OAJQ9WR8C8HG311ORP" localSheetId="17" hidden="1">#REF!</definedName>
    <definedName name="BExUE5OMY7OAJQ9WR8C8HG311ORP" localSheetId="16" hidden="1">#REF!</definedName>
    <definedName name="BExUE5OMY7OAJQ9WR8C8HG311ORP" hidden="1">#REF!</definedName>
    <definedName name="BExUEFKOQWXXGRNLAOJV2BJ66UB8" localSheetId="19" hidden="1">#REF!</definedName>
    <definedName name="BExUEFKOQWXXGRNLAOJV2BJ66UB8" localSheetId="27" hidden="1">#REF!</definedName>
    <definedName name="BExUEFKOQWXXGRNLAOJV2BJ66UB8" localSheetId="18" hidden="1">#REF!</definedName>
    <definedName name="BExUEFKOQWXXGRNLAOJV2BJ66UB8" localSheetId="30" hidden="1">#REF!</definedName>
    <definedName name="BExUEFKOQWXXGRNLAOJV2BJ66UB8" localSheetId="4" hidden="1">#REF!</definedName>
    <definedName name="BExUEFKOQWXXGRNLAOJV2BJ66UB8" localSheetId="14" hidden="1">#REF!</definedName>
    <definedName name="BExUEFKOQWXXGRNLAOJV2BJ66UB8" localSheetId="6" hidden="1">#REF!</definedName>
    <definedName name="BExUEFKOQWXXGRNLAOJV2BJ66UB8" localSheetId="7" hidden="1">#REF!</definedName>
    <definedName name="BExUEFKOQWXXGRNLAOJV2BJ66UB8" localSheetId="8" hidden="1">#REF!</definedName>
    <definedName name="BExUEFKOQWXXGRNLAOJV2BJ66UB8" localSheetId="9" hidden="1">#REF!</definedName>
    <definedName name="BExUEFKOQWXXGRNLAOJV2BJ66UB8" localSheetId="10" hidden="1">#REF!</definedName>
    <definedName name="BExUEFKOQWXXGRNLAOJV2BJ66UB8" localSheetId="11" hidden="1">#REF!</definedName>
    <definedName name="BExUEFKOQWXXGRNLAOJV2BJ66UB8" localSheetId="12" hidden="1">#REF!</definedName>
    <definedName name="BExUEFKOQWXXGRNLAOJV2BJ66UB8" localSheetId="13" hidden="1">#REF!</definedName>
    <definedName name="BExUEFKOQWXXGRNLAOJV2BJ66UB8" localSheetId="17" hidden="1">#REF!</definedName>
    <definedName name="BExUEFKOQWXXGRNLAOJV2BJ66UB8" localSheetId="16" hidden="1">#REF!</definedName>
    <definedName name="BExUEFKOQWXXGRNLAOJV2BJ66UB8" hidden="1">#REF!</definedName>
    <definedName name="BExUEJGX3OQQP5KFRJSRCZ70EI9V" localSheetId="19" hidden="1">#REF!</definedName>
    <definedName name="BExUEJGX3OQQP5KFRJSRCZ70EI9V" localSheetId="27" hidden="1">#REF!</definedName>
    <definedName name="BExUEJGX3OQQP5KFRJSRCZ70EI9V" localSheetId="18" hidden="1">#REF!</definedName>
    <definedName name="BExUEJGX3OQQP5KFRJSRCZ70EI9V" localSheetId="30" hidden="1">#REF!</definedName>
    <definedName name="BExUEJGX3OQQP5KFRJSRCZ70EI9V" localSheetId="4" hidden="1">#REF!</definedName>
    <definedName name="BExUEJGX3OQQP5KFRJSRCZ70EI9V" localSheetId="14" hidden="1">#REF!</definedName>
    <definedName name="BExUEJGX3OQQP5KFRJSRCZ70EI9V" localSheetId="6" hidden="1">#REF!</definedName>
    <definedName name="BExUEJGX3OQQP5KFRJSRCZ70EI9V" localSheetId="7" hidden="1">#REF!</definedName>
    <definedName name="BExUEJGX3OQQP5KFRJSRCZ70EI9V" localSheetId="8" hidden="1">#REF!</definedName>
    <definedName name="BExUEJGX3OQQP5KFRJSRCZ70EI9V" localSheetId="9" hidden="1">#REF!</definedName>
    <definedName name="BExUEJGX3OQQP5KFRJSRCZ70EI9V" localSheetId="10" hidden="1">#REF!</definedName>
    <definedName name="BExUEJGX3OQQP5KFRJSRCZ70EI9V" localSheetId="11" hidden="1">#REF!</definedName>
    <definedName name="BExUEJGX3OQQP5KFRJSRCZ70EI9V" localSheetId="12" hidden="1">#REF!</definedName>
    <definedName name="BExUEJGX3OQQP5KFRJSRCZ70EI9V" localSheetId="13" hidden="1">#REF!</definedName>
    <definedName name="BExUEJGX3OQQP5KFRJSRCZ70EI9V" localSheetId="17" hidden="1">#REF!</definedName>
    <definedName name="BExUEJGX3OQQP5KFRJSRCZ70EI9V" localSheetId="16" hidden="1">#REF!</definedName>
    <definedName name="BExUEJGX3OQQP5KFRJSRCZ70EI9V" hidden="1">#REF!</definedName>
    <definedName name="BExUEKDB2RWXF3WMTZ6JSBCHNSDT" localSheetId="19" hidden="1">#REF!</definedName>
    <definedName name="BExUEKDB2RWXF3WMTZ6JSBCHNSDT" localSheetId="27" hidden="1">#REF!</definedName>
    <definedName name="BExUEKDB2RWXF3WMTZ6JSBCHNSDT" localSheetId="18" hidden="1">#REF!</definedName>
    <definedName name="BExUEKDB2RWXF3WMTZ6JSBCHNSDT" localSheetId="30" hidden="1">#REF!</definedName>
    <definedName name="BExUEKDB2RWXF3WMTZ6JSBCHNSDT" localSheetId="4" hidden="1">#REF!</definedName>
    <definedName name="BExUEKDB2RWXF3WMTZ6JSBCHNSDT" localSheetId="14" hidden="1">#REF!</definedName>
    <definedName name="BExUEKDB2RWXF3WMTZ6JSBCHNSDT" localSheetId="6" hidden="1">#REF!</definedName>
    <definedName name="BExUEKDB2RWXF3WMTZ6JSBCHNSDT" localSheetId="7" hidden="1">#REF!</definedName>
    <definedName name="BExUEKDB2RWXF3WMTZ6JSBCHNSDT" localSheetId="8" hidden="1">#REF!</definedName>
    <definedName name="BExUEKDB2RWXF3WMTZ6JSBCHNSDT" localSheetId="9" hidden="1">#REF!</definedName>
    <definedName name="BExUEKDB2RWXF3WMTZ6JSBCHNSDT" localSheetId="10" hidden="1">#REF!</definedName>
    <definedName name="BExUEKDB2RWXF3WMTZ6JSBCHNSDT" localSheetId="11" hidden="1">#REF!</definedName>
    <definedName name="BExUEKDB2RWXF3WMTZ6JSBCHNSDT" localSheetId="12" hidden="1">#REF!</definedName>
    <definedName name="BExUEKDB2RWXF3WMTZ6JSBCHNSDT" localSheetId="13" hidden="1">#REF!</definedName>
    <definedName name="BExUEKDB2RWXF3WMTZ6JSBCHNSDT" localSheetId="17" hidden="1">#REF!</definedName>
    <definedName name="BExUEKDB2RWXF3WMTZ6JSBCHNSDT" localSheetId="16" hidden="1">#REF!</definedName>
    <definedName name="BExUEKDB2RWXF3WMTZ6JSBCHNSDT" hidden="1">#REF!</definedName>
    <definedName name="BExUEYR71COFS2X8PDNU21IPMQEU" localSheetId="19" hidden="1">#REF!</definedName>
    <definedName name="BExUEYR71COFS2X8PDNU21IPMQEU" localSheetId="27" hidden="1">#REF!</definedName>
    <definedName name="BExUEYR71COFS2X8PDNU21IPMQEU" localSheetId="18" hidden="1">#REF!</definedName>
    <definedName name="BExUEYR71COFS2X8PDNU21IPMQEU" localSheetId="30" hidden="1">#REF!</definedName>
    <definedName name="BExUEYR71COFS2X8PDNU21IPMQEU" localSheetId="4" hidden="1">#REF!</definedName>
    <definedName name="BExUEYR71COFS2X8PDNU21IPMQEU" localSheetId="14" hidden="1">#REF!</definedName>
    <definedName name="BExUEYR71COFS2X8PDNU21IPMQEU" localSheetId="6" hidden="1">#REF!</definedName>
    <definedName name="BExUEYR71COFS2X8PDNU21IPMQEU" localSheetId="7" hidden="1">#REF!</definedName>
    <definedName name="BExUEYR71COFS2X8PDNU21IPMQEU" localSheetId="8" hidden="1">#REF!</definedName>
    <definedName name="BExUEYR71COFS2X8PDNU21IPMQEU" localSheetId="9" hidden="1">#REF!</definedName>
    <definedName name="BExUEYR71COFS2X8PDNU21IPMQEU" localSheetId="10" hidden="1">#REF!</definedName>
    <definedName name="BExUEYR71COFS2X8PDNU21IPMQEU" localSheetId="11" hidden="1">#REF!</definedName>
    <definedName name="BExUEYR71COFS2X8PDNU21IPMQEU" localSheetId="12" hidden="1">#REF!</definedName>
    <definedName name="BExUEYR71COFS2X8PDNU21IPMQEU" localSheetId="13" hidden="1">#REF!</definedName>
    <definedName name="BExUEYR71COFS2X8PDNU21IPMQEU" localSheetId="17" hidden="1">#REF!</definedName>
    <definedName name="BExUEYR71COFS2X8PDNU21IPMQEU" localSheetId="16" hidden="1">#REF!</definedName>
    <definedName name="BExUEYR71COFS2X8PDNU21IPMQEU" hidden="1">#REF!</definedName>
    <definedName name="BExVPRLJ9I6RX45EDVFSQGCPJSOK" localSheetId="19" hidden="1">#REF!</definedName>
    <definedName name="BExVPRLJ9I6RX45EDVFSQGCPJSOK" localSheetId="27" hidden="1">#REF!</definedName>
    <definedName name="BExVPRLJ9I6RX45EDVFSQGCPJSOK" localSheetId="18" hidden="1">#REF!</definedName>
    <definedName name="BExVPRLJ9I6RX45EDVFSQGCPJSOK" localSheetId="30" hidden="1">#REF!</definedName>
    <definedName name="BExVPRLJ9I6RX45EDVFSQGCPJSOK" localSheetId="4" hidden="1">#REF!</definedName>
    <definedName name="BExVPRLJ9I6RX45EDVFSQGCPJSOK" localSheetId="14" hidden="1">#REF!</definedName>
    <definedName name="BExVPRLJ9I6RX45EDVFSQGCPJSOK" localSheetId="6" hidden="1">#REF!</definedName>
    <definedName name="BExVPRLJ9I6RX45EDVFSQGCPJSOK" localSheetId="7" hidden="1">#REF!</definedName>
    <definedName name="BExVPRLJ9I6RX45EDVFSQGCPJSOK" localSheetId="8" hidden="1">#REF!</definedName>
    <definedName name="BExVPRLJ9I6RX45EDVFSQGCPJSOK" localSheetId="9" hidden="1">#REF!</definedName>
    <definedName name="BExVPRLJ9I6RX45EDVFSQGCPJSOK" localSheetId="10" hidden="1">#REF!</definedName>
    <definedName name="BExVPRLJ9I6RX45EDVFSQGCPJSOK" localSheetId="11" hidden="1">#REF!</definedName>
    <definedName name="BExVPRLJ9I6RX45EDVFSQGCPJSOK" localSheetId="12" hidden="1">#REF!</definedName>
    <definedName name="BExVPRLJ9I6RX45EDVFSQGCPJSOK" localSheetId="13" hidden="1">#REF!</definedName>
    <definedName name="BExVPRLJ9I6RX45EDVFSQGCPJSOK" localSheetId="17" hidden="1">#REF!</definedName>
    <definedName name="BExVPRLJ9I6RX45EDVFSQGCPJSOK" localSheetId="16" hidden="1">#REF!</definedName>
    <definedName name="BExVPRLJ9I6RX45EDVFSQGCPJSOK" hidden="1">#REF!</definedName>
    <definedName name="BExVRFU8RWFT8A80ZVAW185SG2G6" localSheetId="19" hidden="1">#REF!</definedName>
    <definedName name="BExVRFU8RWFT8A80ZVAW185SG2G6" localSheetId="27" hidden="1">#REF!</definedName>
    <definedName name="BExVRFU8RWFT8A80ZVAW185SG2G6" localSheetId="18" hidden="1">#REF!</definedName>
    <definedName name="BExVRFU8RWFT8A80ZVAW185SG2G6" localSheetId="30" hidden="1">#REF!</definedName>
    <definedName name="BExVRFU8RWFT8A80ZVAW185SG2G6" localSheetId="4" hidden="1">#REF!</definedName>
    <definedName name="BExVRFU8RWFT8A80ZVAW185SG2G6" localSheetId="14" hidden="1">#REF!</definedName>
    <definedName name="BExVRFU8RWFT8A80ZVAW185SG2G6" localSheetId="6" hidden="1">#REF!</definedName>
    <definedName name="BExVRFU8RWFT8A80ZVAW185SG2G6" localSheetId="7" hidden="1">#REF!</definedName>
    <definedName name="BExVRFU8RWFT8A80ZVAW185SG2G6" localSheetId="8" hidden="1">#REF!</definedName>
    <definedName name="BExVRFU8RWFT8A80ZVAW185SG2G6" localSheetId="9" hidden="1">#REF!</definedName>
    <definedName name="BExVRFU8RWFT8A80ZVAW185SG2G6" localSheetId="10" hidden="1">#REF!</definedName>
    <definedName name="BExVRFU8RWFT8A80ZVAW185SG2G6" localSheetId="11" hidden="1">#REF!</definedName>
    <definedName name="BExVRFU8RWFT8A80ZVAW185SG2G6" localSheetId="12" hidden="1">#REF!</definedName>
    <definedName name="BExVRFU8RWFT8A80ZVAW185SG2G6" localSheetId="13" hidden="1">#REF!</definedName>
    <definedName name="BExVRFU8RWFT8A80ZVAW185SG2G6" localSheetId="17" hidden="1">#REF!</definedName>
    <definedName name="BExVRFU8RWFT8A80ZVAW185SG2G6" localSheetId="16" hidden="1">#REF!</definedName>
    <definedName name="BExVRFU8RWFT8A80ZVAW185SG2G6" hidden="1">#REF!</definedName>
    <definedName name="BExVSJ3NHETBAIZTZQSM8LAVT76V" localSheetId="19" hidden="1">#REF!</definedName>
    <definedName name="BExVSJ3NHETBAIZTZQSM8LAVT76V" localSheetId="27" hidden="1">#REF!</definedName>
    <definedName name="BExVSJ3NHETBAIZTZQSM8LAVT76V" localSheetId="18" hidden="1">#REF!</definedName>
    <definedName name="BExVSJ3NHETBAIZTZQSM8LAVT76V" localSheetId="30" hidden="1">#REF!</definedName>
    <definedName name="BExVSJ3NHETBAIZTZQSM8LAVT76V" localSheetId="4" hidden="1">#REF!</definedName>
    <definedName name="BExVSJ3NHETBAIZTZQSM8LAVT76V" localSheetId="14" hidden="1">#REF!</definedName>
    <definedName name="BExVSJ3NHETBAIZTZQSM8LAVT76V" localSheetId="6" hidden="1">#REF!</definedName>
    <definedName name="BExVSJ3NHETBAIZTZQSM8LAVT76V" localSheetId="7" hidden="1">#REF!</definedName>
    <definedName name="BExVSJ3NHETBAIZTZQSM8LAVT76V" localSheetId="8" hidden="1">#REF!</definedName>
    <definedName name="BExVSJ3NHETBAIZTZQSM8LAVT76V" localSheetId="9" hidden="1">#REF!</definedName>
    <definedName name="BExVSJ3NHETBAIZTZQSM8LAVT76V" localSheetId="10" hidden="1">#REF!</definedName>
    <definedName name="BExVSJ3NHETBAIZTZQSM8LAVT76V" localSheetId="11" hidden="1">#REF!</definedName>
    <definedName name="BExVSJ3NHETBAIZTZQSM8LAVT76V" localSheetId="12" hidden="1">#REF!</definedName>
    <definedName name="BExVSJ3NHETBAIZTZQSM8LAVT76V" localSheetId="13" hidden="1">#REF!</definedName>
    <definedName name="BExVSJ3NHETBAIZTZQSM8LAVT76V" localSheetId="17" hidden="1">#REF!</definedName>
    <definedName name="BExVSJ3NHETBAIZTZQSM8LAVT76V" localSheetId="16" hidden="1">#REF!</definedName>
    <definedName name="BExVSJ3NHETBAIZTZQSM8LAVT76V" hidden="1">#REF!</definedName>
    <definedName name="BExVSL787C8E4HFQZ2NVLT35I2XV" localSheetId="19" hidden="1">#REF!</definedName>
    <definedName name="BExVSL787C8E4HFQZ2NVLT35I2XV" localSheetId="27" hidden="1">#REF!</definedName>
    <definedName name="BExVSL787C8E4HFQZ2NVLT35I2XV" localSheetId="18" hidden="1">#REF!</definedName>
    <definedName name="BExVSL787C8E4HFQZ2NVLT35I2XV" localSheetId="30" hidden="1">#REF!</definedName>
    <definedName name="BExVSL787C8E4HFQZ2NVLT35I2XV" localSheetId="4" hidden="1">#REF!</definedName>
    <definedName name="BExVSL787C8E4HFQZ2NVLT35I2XV" localSheetId="14" hidden="1">#REF!</definedName>
    <definedName name="BExVSL787C8E4HFQZ2NVLT35I2XV" localSheetId="6" hidden="1">#REF!</definedName>
    <definedName name="BExVSL787C8E4HFQZ2NVLT35I2XV" localSheetId="7" hidden="1">#REF!</definedName>
    <definedName name="BExVSL787C8E4HFQZ2NVLT35I2XV" localSheetId="8" hidden="1">#REF!</definedName>
    <definedName name="BExVSL787C8E4HFQZ2NVLT35I2XV" localSheetId="9" hidden="1">#REF!</definedName>
    <definedName name="BExVSL787C8E4HFQZ2NVLT35I2XV" localSheetId="10" hidden="1">#REF!</definedName>
    <definedName name="BExVSL787C8E4HFQZ2NVLT35I2XV" localSheetId="11" hidden="1">#REF!</definedName>
    <definedName name="BExVSL787C8E4HFQZ2NVLT35I2XV" localSheetId="12" hidden="1">#REF!</definedName>
    <definedName name="BExVSL787C8E4HFQZ2NVLT35I2XV" localSheetId="13" hidden="1">#REF!</definedName>
    <definedName name="BExVSL787C8E4HFQZ2NVLT35I2XV" localSheetId="17" hidden="1">#REF!</definedName>
    <definedName name="BExVSL787C8E4HFQZ2NVLT35I2XV" localSheetId="16" hidden="1">#REF!</definedName>
    <definedName name="BExVSL787C8E4HFQZ2NVLT35I2XV" hidden="1">#REF!</definedName>
    <definedName name="BExVSTFTVV14SFGHQUOJL5SQ5TX9" localSheetId="19" hidden="1">#REF!</definedName>
    <definedName name="BExVSTFTVV14SFGHQUOJL5SQ5TX9" localSheetId="27" hidden="1">#REF!</definedName>
    <definedName name="BExVSTFTVV14SFGHQUOJL5SQ5TX9" localSheetId="18" hidden="1">#REF!</definedName>
    <definedName name="BExVSTFTVV14SFGHQUOJL5SQ5TX9" localSheetId="30" hidden="1">#REF!</definedName>
    <definedName name="BExVSTFTVV14SFGHQUOJL5SQ5TX9" localSheetId="4" hidden="1">#REF!</definedName>
    <definedName name="BExVSTFTVV14SFGHQUOJL5SQ5TX9" localSheetId="14" hidden="1">#REF!</definedName>
    <definedName name="BExVSTFTVV14SFGHQUOJL5SQ5TX9" localSheetId="6" hidden="1">#REF!</definedName>
    <definedName name="BExVSTFTVV14SFGHQUOJL5SQ5TX9" localSheetId="7" hidden="1">#REF!</definedName>
    <definedName name="BExVSTFTVV14SFGHQUOJL5SQ5TX9" localSheetId="8" hidden="1">#REF!</definedName>
    <definedName name="BExVSTFTVV14SFGHQUOJL5SQ5TX9" localSheetId="9" hidden="1">#REF!</definedName>
    <definedName name="BExVSTFTVV14SFGHQUOJL5SQ5TX9" localSheetId="10" hidden="1">#REF!</definedName>
    <definedName name="BExVSTFTVV14SFGHQUOJL5SQ5TX9" localSheetId="11" hidden="1">#REF!</definedName>
    <definedName name="BExVSTFTVV14SFGHQUOJL5SQ5TX9" localSheetId="12" hidden="1">#REF!</definedName>
    <definedName name="BExVSTFTVV14SFGHQUOJL5SQ5TX9" localSheetId="13" hidden="1">#REF!</definedName>
    <definedName name="BExVSTFTVV14SFGHQUOJL5SQ5TX9" localSheetId="17" hidden="1">#REF!</definedName>
    <definedName name="BExVSTFTVV14SFGHQUOJL5SQ5TX9" localSheetId="16" hidden="1">#REF!</definedName>
    <definedName name="BExVSTFTVV14SFGHQUOJL5SQ5TX9" hidden="1">#REF!</definedName>
    <definedName name="BExVT017S14M5X928ARKQ2GNUFE0" localSheetId="19" hidden="1">#REF!</definedName>
    <definedName name="BExVT017S14M5X928ARKQ2GNUFE0" localSheetId="27" hidden="1">#REF!</definedName>
    <definedName name="BExVT017S14M5X928ARKQ2GNUFE0" localSheetId="18" hidden="1">#REF!</definedName>
    <definedName name="BExVT017S14M5X928ARKQ2GNUFE0" localSheetId="30" hidden="1">#REF!</definedName>
    <definedName name="BExVT017S14M5X928ARKQ2GNUFE0" localSheetId="4" hidden="1">#REF!</definedName>
    <definedName name="BExVT017S14M5X928ARKQ2GNUFE0" localSheetId="14" hidden="1">#REF!</definedName>
    <definedName name="BExVT017S14M5X928ARKQ2GNUFE0" localSheetId="6" hidden="1">#REF!</definedName>
    <definedName name="BExVT017S14M5X928ARKQ2GNUFE0" localSheetId="7" hidden="1">#REF!</definedName>
    <definedName name="BExVT017S14M5X928ARKQ2GNUFE0" localSheetId="8" hidden="1">#REF!</definedName>
    <definedName name="BExVT017S14M5X928ARKQ2GNUFE0" localSheetId="9" hidden="1">#REF!</definedName>
    <definedName name="BExVT017S14M5X928ARKQ2GNUFE0" localSheetId="10" hidden="1">#REF!</definedName>
    <definedName name="BExVT017S14M5X928ARKQ2GNUFE0" localSheetId="11" hidden="1">#REF!</definedName>
    <definedName name="BExVT017S14M5X928ARKQ2GNUFE0" localSheetId="12" hidden="1">#REF!</definedName>
    <definedName name="BExVT017S14M5X928ARKQ2GNUFE0" localSheetId="13" hidden="1">#REF!</definedName>
    <definedName name="BExVT017S14M5X928ARKQ2GNUFE0" localSheetId="17" hidden="1">#REF!</definedName>
    <definedName name="BExVT017S14M5X928ARKQ2GNUFE0" localSheetId="16" hidden="1">#REF!</definedName>
    <definedName name="BExVT017S14M5X928ARKQ2GNUFE0" hidden="1">#REF!</definedName>
    <definedName name="BExVT3MPE8LQ5JFN3HQIFKSQ80U4" localSheetId="19" hidden="1">#REF!</definedName>
    <definedName name="BExVT3MPE8LQ5JFN3HQIFKSQ80U4" localSheetId="27" hidden="1">#REF!</definedName>
    <definedName name="BExVT3MPE8LQ5JFN3HQIFKSQ80U4" localSheetId="18" hidden="1">#REF!</definedName>
    <definedName name="BExVT3MPE8LQ5JFN3HQIFKSQ80U4" localSheetId="30" hidden="1">#REF!</definedName>
    <definedName name="BExVT3MPE8LQ5JFN3HQIFKSQ80U4" localSheetId="4" hidden="1">#REF!</definedName>
    <definedName name="BExVT3MPE8LQ5JFN3HQIFKSQ80U4" localSheetId="14" hidden="1">#REF!</definedName>
    <definedName name="BExVT3MPE8LQ5JFN3HQIFKSQ80U4" localSheetId="6" hidden="1">#REF!</definedName>
    <definedName name="BExVT3MPE8LQ5JFN3HQIFKSQ80U4" localSheetId="7" hidden="1">#REF!</definedName>
    <definedName name="BExVT3MPE8LQ5JFN3HQIFKSQ80U4" localSheetId="8" hidden="1">#REF!</definedName>
    <definedName name="BExVT3MPE8LQ5JFN3HQIFKSQ80U4" localSheetId="9" hidden="1">#REF!</definedName>
    <definedName name="BExVT3MPE8LQ5JFN3HQIFKSQ80U4" localSheetId="10" hidden="1">#REF!</definedName>
    <definedName name="BExVT3MPE8LQ5JFN3HQIFKSQ80U4" localSheetId="11" hidden="1">#REF!</definedName>
    <definedName name="BExVT3MPE8LQ5JFN3HQIFKSQ80U4" localSheetId="12" hidden="1">#REF!</definedName>
    <definedName name="BExVT3MPE8LQ5JFN3HQIFKSQ80U4" localSheetId="13" hidden="1">#REF!</definedName>
    <definedName name="BExVT3MPE8LQ5JFN3HQIFKSQ80U4" localSheetId="17" hidden="1">#REF!</definedName>
    <definedName name="BExVT3MPE8LQ5JFN3HQIFKSQ80U4" localSheetId="16" hidden="1">#REF!</definedName>
    <definedName name="BExVT3MPE8LQ5JFN3HQIFKSQ80U4" hidden="1">#REF!</definedName>
    <definedName name="BExVT7TRK3NZHPME2TFBXOF1WBR9" localSheetId="19" hidden="1">#REF!</definedName>
    <definedName name="BExVT7TRK3NZHPME2TFBXOF1WBR9" localSheetId="27" hidden="1">#REF!</definedName>
    <definedName name="BExVT7TRK3NZHPME2TFBXOF1WBR9" localSheetId="18" hidden="1">#REF!</definedName>
    <definedName name="BExVT7TRK3NZHPME2TFBXOF1WBR9" localSheetId="30" hidden="1">#REF!</definedName>
    <definedName name="BExVT7TRK3NZHPME2TFBXOF1WBR9" localSheetId="4" hidden="1">#REF!</definedName>
    <definedName name="BExVT7TRK3NZHPME2TFBXOF1WBR9" localSheetId="14" hidden="1">#REF!</definedName>
    <definedName name="BExVT7TRK3NZHPME2TFBXOF1WBR9" localSheetId="6" hidden="1">#REF!</definedName>
    <definedName name="BExVT7TRK3NZHPME2TFBXOF1WBR9" localSheetId="7" hidden="1">#REF!</definedName>
    <definedName name="BExVT7TRK3NZHPME2TFBXOF1WBR9" localSheetId="8" hidden="1">#REF!</definedName>
    <definedName name="BExVT7TRK3NZHPME2TFBXOF1WBR9" localSheetId="9" hidden="1">#REF!</definedName>
    <definedName name="BExVT7TRK3NZHPME2TFBXOF1WBR9" localSheetId="10" hidden="1">#REF!</definedName>
    <definedName name="BExVT7TRK3NZHPME2TFBXOF1WBR9" localSheetId="11" hidden="1">#REF!</definedName>
    <definedName name="BExVT7TRK3NZHPME2TFBXOF1WBR9" localSheetId="12" hidden="1">#REF!</definedName>
    <definedName name="BExVT7TRK3NZHPME2TFBXOF1WBR9" localSheetId="13" hidden="1">#REF!</definedName>
    <definedName name="BExVT7TRK3NZHPME2TFBXOF1WBR9" localSheetId="17" hidden="1">#REF!</definedName>
    <definedName name="BExVT7TRK3NZHPME2TFBXOF1WBR9" localSheetId="16" hidden="1">#REF!</definedName>
    <definedName name="BExVT7TRK3NZHPME2TFBXOF1WBR9" hidden="1">#REF!</definedName>
    <definedName name="BExVT9H0R0T7WGQAAC0HABMG54YM" localSheetId="19" hidden="1">#REF!</definedName>
    <definedName name="BExVT9H0R0T7WGQAAC0HABMG54YM" localSheetId="27" hidden="1">#REF!</definedName>
    <definedName name="BExVT9H0R0T7WGQAAC0HABMG54YM" localSheetId="18" hidden="1">#REF!</definedName>
    <definedName name="BExVT9H0R0T7WGQAAC0HABMG54YM" localSheetId="30" hidden="1">#REF!</definedName>
    <definedName name="BExVT9H0R0T7WGQAAC0HABMG54YM" localSheetId="4" hidden="1">#REF!</definedName>
    <definedName name="BExVT9H0R0T7WGQAAC0HABMG54YM" localSheetId="14" hidden="1">#REF!</definedName>
    <definedName name="BExVT9H0R0T7WGQAAC0HABMG54YM" localSheetId="6" hidden="1">#REF!</definedName>
    <definedName name="BExVT9H0R0T7WGQAAC0HABMG54YM" localSheetId="7" hidden="1">#REF!</definedName>
    <definedName name="BExVT9H0R0T7WGQAAC0HABMG54YM" localSheetId="8" hidden="1">#REF!</definedName>
    <definedName name="BExVT9H0R0T7WGQAAC0HABMG54YM" localSheetId="9" hidden="1">#REF!</definedName>
    <definedName name="BExVT9H0R0T7WGQAAC0HABMG54YM" localSheetId="10" hidden="1">#REF!</definedName>
    <definedName name="BExVT9H0R0T7WGQAAC0HABMG54YM" localSheetId="11" hidden="1">#REF!</definedName>
    <definedName name="BExVT9H0R0T7WGQAAC0HABMG54YM" localSheetId="12" hidden="1">#REF!</definedName>
    <definedName name="BExVT9H0R0T7WGQAAC0HABMG54YM" localSheetId="13" hidden="1">#REF!</definedName>
    <definedName name="BExVT9H0R0T7WGQAAC0HABMG54YM" localSheetId="17" hidden="1">#REF!</definedName>
    <definedName name="BExVT9H0R0T7WGQAAC0HABMG54YM" localSheetId="16" hidden="1">#REF!</definedName>
    <definedName name="BExVT9H0R0T7WGQAAC0HABMG54YM" hidden="1">#REF!</definedName>
    <definedName name="BExVTAO57POUXSZQJQ6MABMZQA13" localSheetId="19" hidden="1">#REF!</definedName>
    <definedName name="BExVTAO57POUXSZQJQ6MABMZQA13" localSheetId="27" hidden="1">#REF!</definedName>
    <definedName name="BExVTAO57POUXSZQJQ6MABMZQA13" localSheetId="18" hidden="1">#REF!</definedName>
    <definedName name="BExVTAO57POUXSZQJQ6MABMZQA13" localSheetId="30" hidden="1">#REF!</definedName>
    <definedName name="BExVTAO57POUXSZQJQ6MABMZQA13" localSheetId="4" hidden="1">#REF!</definedName>
    <definedName name="BExVTAO57POUXSZQJQ6MABMZQA13" localSheetId="14" hidden="1">#REF!</definedName>
    <definedName name="BExVTAO57POUXSZQJQ6MABMZQA13" localSheetId="6" hidden="1">#REF!</definedName>
    <definedName name="BExVTAO57POUXSZQJQ6MABMZQA13" localSheetId="7" hidden="1">#REF!</definedName>
    <definedName name="BExVTAO57POUXSZQJQ6MABMZQA13" localSheetId="8" hidden="1">#REF!</definedName>
    <definedName name="BExVTAO57POUXSZQJQ6MABMZQA13" localSheetId="9" hidden="1">#REF!</definedName>
    <definedName name="BExVTAO57POUXSZQJQ6MABMZQA13" localSheetId="10" hidden="1">#REF!</definedName>
    <definedName name="BExVTAO57POUXSZQJQ6MABMZQA13" localSheetId="11" hidden="1">#REF!</definedName>
    <definedName name="BExVTAO57POUXSZQJQ6MABMZQA13" localSheetId="12" hidden="1">#REF!</definedName>
    <definedName name="BExVTAO57POUXSZQJQ6MABMZQA13" localSheetId="13" hidden="1">#REF!</definedName>
    <definedName name="BExVTAO57POUXSZQJQ6MABMZQA13" localSheetId="17" hidden="1">#REF!</definedName>
    <definedName name="BExVTAO57POUXSZQJQ6MABMZQA13" localSheetId="16" hidden="1">#REF!</definedName>
    <definedName name="BExVTAO57POUXSZQJQ6MABMZQA13" hidden="1">#REF!</definedName>
    <definedName name="BExVTCMDDEDGLUIMUU6BSFHEWTOP" localSheetId="19" hidden="1">#REF!</definedName>
    <definedName name="BExVTCMDDEDGLUIMUU6BSFHEWTOP" localSheetId="27" hidden="1">#REF!</definedName>
    <definedName name="BExVTCMDDEDGLUIMUU6BSFHEWTOP" localSheetId="18" hidden="1">#REF!</definedName>
    <definedName name="BExVTCMDDEDGLUIMUU6BSFHEWTOP" localSheetId="30" hidden="1">#REF!</definedName>
    <definedName name="BExVTCMDDEDGLUIMUU6BSFHEWTOP" localSheetId="4" hidden="1">#REF!</definedName>
    <definedName name="BExVTCMDDEDGLUIMUU6BSFHEWTOP" localSheetId="14" hidden="1">#REF!</definedName>
    <definedName name="BExVTCMDDEDGLUIMUU6BSFHEWTOP" localSheetId="6" hidden="1">#REF!</definedName>
    <definedName name="BExVTCMDDEDGLUIMUU6BSFHEWTOP" localSheetId="7" hidden="1">#REF!</definedName>
    <definedName name="BExVTCMDDEDGLUIMUU6BSFHEWTOP" localSheetId="8" hidden="1">#REF!</definedName>
    <definedName name="BExVTCMDDEDGLUIMUU6BSFHEWTOP" localSheetId="9" hidden="1">#REF!</definedName>
    <definedName name="BExVTCMDDEDGLUIMUU6BSFHEWTOP" localSheetId="10" hidden="1">#REF!</definedName>
    <definedName name="BExVTCMDDEDGLUIMUU6BSFHEWTOP" localSheetId="11" hidden="1">#REF!</definedName>
    <definedName name="BExVTCMDDEDGLUIMUU6BSFHEWTOP" localSheetId="12" hidden="1">#REF!</definedName>
    <definedName name="BExVTCMDDEDGLUIMUU6BSFHEWTOP" localSheetId="13" hidden="1">#REF!</definedName>
    <definedName name="BExVTCMDDEDGLUIMUU6BSFHEWTOP" localSheetId="17" hidden="1">#REF!</definedName>
    <definedName name="BExVTCMDDEDGLUIMUU6BSFHEWTOP" localSheetId="16" hidden="1">#REF!</definedName>
    <definedName name="BExVTCMDDEDGLUIMUU6BSFHEWTOP" hidden="1">#REF!</definedName>
    <definedName name="BExVTCMDQMLKRA2NQR72XU6Y54IK" localSheetId="19" hidden="1">#REF!</definedName>
    <definedName name="BExVTCMDQMLKRA2NQR72XU6Y54IK" localSheetId="27" hidden="1">#REF!</definedName>
    <definedName name="BExVTCMDQMLKRA2NQR72XU6Y54IK" localSheetId="18" hidden="1">#REF!</definedName>
    <definedName name="BExVTCMDQMLKRA2NQR72XU6Y54IK" localSheetId="30" hidden="1">#REF!</definedName>
    <definedName name="BExVTCMDQMLKRA2NQR72XU6Y54IK" localSheetId="4" hidden="1">#REF!</definedName>
    <definedName name="BExVTCMDQMLKRA2NQR72XU6Y54IK" localSheetId="14" hidden="1">#REF!</definedName>
    <definedName name="BExVTCMDQMLKRA2NQR72XU6Y54IK" localSheetId="6" hidden="1">#REF!</definedName>
    <definedName name="BExVTCMDQMLKRA2NQR72XU6Y54IK" localSheetId="7" hidden="1">#REF!</definedName>
    <definedName name="BExVTCMDQMLKRA2NQR72XU6Y54IK" localSheetId="8" hidden="1">#REF!</definedName>
    <definedName name="BExVTCMDQMLKRA2NQR72XU6Y54IK" localSheetId="9" hidden="1">#REF!</definedName>
    <definedName name="BExVTCMDQMLKRA2NQR72XU6Y54IK" localSheetId="10" hidden="1">#REF!</definedName>
    <definedName name="BExVTCMDQMLKRA2NQR72XU6Y54IK" localSheetId="11" hidden="1">#REF!</definedName>
    <definedName name="BExVTCMDQMLKRA2NQR72XU6Y54IK" localSheetId="12" hidden="1">#REF!</definedName>
    <definedName name="BExVTCMDQMLKRA2NQR72XU6Y54IK" localSheetId="13" hidden="1">#REF!</definedName>
    <definedName name="BExVTCMDQMLKRA2NQR72XU6Y54IK" localSheetId="17" hidden="1">#REF!</definedName>
    <definedName name="BExVTCMDQMLKRA2NQR72XU6Y54IK" localSheetId="16" hidden="1">#REF!</definedName>
    <definedName name="BExVTCMDQMLKRA2NQR72XU6Y54IK" hidden="1">#REF!</definedName>
    <definedName name="BExVTCRV8FQ5U9OYWWL44N6KFNHU" localSheetId="19" hidden="1">#REF!</definedName>
    <definedName name="BExVTCRV8FQ5U9OYWWL44N6KFNHU" localSheetId="27" hidden="1">#REF!</definedName>
    <definedName name="BExVTCRV8FQ5U9OYWWL44N6KFNHU" localSheetId="18" hidden="1">#REF!</definedName>
    <definedName name="BExVTCRV8FQ5U9OYWWL44N6KFNHU" localSheetId="30" hidden="1">#REF!</definedName>
    <definedName name="BExVTCRV8FQ5U9OYWWL44N6KFNHU" localSheetId="4" hidden="1">#REF!</definedName>
    <definedName name="BExVTCRV8FQ5U9OYWWL44N6KFNHU" localSheetId="14" hidden="1">#REF!</definedName>
    <definedName name="BExVTCRV8FQ5U9OYWWL44N6KFNHU" localSheetId="6" hidden="1">#REF!</definedName>
    <definedName name="BExVTCRV8FQ5U9OYWWL44N6KFNHU" localSheetId="7" hidden="1">#REF!</definedName>
    <definedName name="BExVTCRV8FQ5U9OYWWL44N6KFNHU" localSheetId="8" hidden="1">#REF!</definedName>
    <definedName name="BExVTCRV8FQ5U9OYWWL44N6KFNHU" localSheetId="9" hidden="1">#REF!</definedName>
    <definedName name="BExVTCRV8FQ5U9OYWWL44N6KFNHU" localSheetId="10" hidden="1">#REF!</definedName>
    <definedName name="BExVTCRV8FQ5U9OYWWL44N6KFNHU" localSheetId="11" hidden="1">#REF!</definedName>
    <definedName name="BExVTCRV8FQ5U9OYWWL44N6KFNHU" localSheetId="12" hidden="1">#REF!</definedName>
    <definedName name="BExVTCRV8FQ5U9OYWWL44N6KFNHU" localSheetId="13" hidden="1">#REF!</definedName>
    <definedName name="BExVTCRV8FQ5U9OYWWL44N6KFNHU" localSheetId="17" hidden="1">#REF!</definedName>
    <definedName name="BExVTCRV8FQ5U9OYWWL44N6KFNHU" localSheetId="16" hidden="1">#REF!</definedName>
    <definedName name="BExVTCRV8FQ5U9OYWWL44N6KFNHU" hidden="1">#REF!</definedName>
    <definedName name="BExVTNESHPVG0A0KZ7BRX26MS0PF" localSheetId="19" hidden="1">#REF!</definedName>
    <definedName name="BExVTNESHPVG0A0KZ7BRX26MS0PF" localSheetId="27" hidden="1">#REF!</definedName>
    <definedName name="BExVTNESHPVG0A0KZ7BRX26MS0PF" localSheetId="18" hidden="1">#REF!</definedName>
    <definedName name="BExVTNESHPVG0A0KZ7BRX26MS0PF" localSheetId="30" hidden="1">#REF!</definedName>
    <definedName name="BExVTNESHPVG0A0KZ7BRX26MS0PF" localSheetId="4" hidden="1">#REF!</definedName>
    <definedName name="BExVTNESHPVG0A0KZ7BRX26MS0PF" localSheetId="14" hidden="1">#REF!</definedName>
    <definedName name="BExVTNESHPVG0A0KZ7BRX26MS0PF" localSheetId="6" hidden="1">#REF!</definedName>
    <definedName name="BExVTNESHPVG0A0KZ7BRX26MS0PF" localSheetId="7" hidden="1">#REF!</definedName>
    <definedName name="BExVTNESHPVG0A0KZ7BRX26MS0PF" localSheetId="8" hidden="1">#REF!</definedName>
    <definedName name="BExVTNESHPVG0A0KZ7BRX26MS0PF" localSheetId="9" hidden="1">#REF!</definedName>
    <definedName name="BExVTNESHPVG0A0KZ7BRX26MS0PF" localSheetId="10" hidden="1">#REF!</definedName>
    <definedName name="BExVTNESHPVG0A0KZ7BRX26MS0PF" localSheetId="11" hidden="1">#REF!</definedName>
    <definedName name="BExVTNESHPVG0A0KZ7BRX26MS0PF" localSheetId="12" hidden="1">#REF!</definedName>
    <definedName name="BExVTNESHPVG0A0KZ7BRX26MS0PF" localSheetId="13" hidden="1">#REF!</definedName>
    <definedName name="BExVTNESHPVG0A0KZ7BRX26MS0PF" localSheetId="17" hidden="1">#REF!</definedName>
    <definedName name="BExVTNESHPVG0A0KZ7BRX26MS0PF" localSheetId="16" hidden="1">#REF!</definedName>
    <definedName name="BExVTNESHPVG0A0KZ7BRX26MS0PF" hidden="1">#REF!</definedName>
    <definedName name="BExVTTJVTNRSBHBTUZ78WG2JM5MK" localSheetId="19" hidden="1">#REF!</definedName>
    <definedName name="BExVTTJVTNRSBHBTUZ78WG2JM5MK" localSheetId="27" hidden="1">#REF!</definedName>
    <definedName name="BExVTTJVTNRSBHBTUZ78WG2JM5MK" localSheetId="18" hidden="1">#REF!</definedName>
    <definedName name="BExVTTJVTNRSBHBTUZ78WG2JM5MK" localSheetId="30" hidden="1">#REF!</definedName>
    <definedName name="BExVTTJVTNRSBHBTUZ78WG2JM5MK" localSheetId="4" hidden="1">#REF!</definedName>
    <definedName name="BExVTTJVTNRSBHBTUZ78WG2JM5MK" localSheetId="14" hidden="1">#REF!</definedName>
    <definedName name="BExVTTJVTNRSBHBTUZ78WG2JM5MK" localSheetId="6" hidden="1">#REF!</definedName>
    <definedName name="BExVTTJVTNRSBHBTUZ78WG2JM5MK" localSheetId="7" hidden="1">#REF!</definedName>
    <definedName name="BExVTTJVTNRSBHBTUZ78WG2JM5MK" localSheetId="8" hidden="1">#REF!</definedName>
    <definedName name="BExVTTJVTNRSBHBTUZ78WG2JM5MK" localSheetId="9" hidden="1">#REF!</definedName>
    <definedName name="BExVTTJVTNRSBHBTUZ78WG2JM5MK" localSheetId="10" hidden="1">#REF!</definedName>
    <definedName name="BExVTTJVTNRSBHBTUZ78WG2JM5MK" localSheetId="11" hidden="1">#REF!</definedName>
    <definedName name="BExVTTJVTNRSBHBTUZ78WG2JM5MK" localSheetId="12" hidden="1">#REF!</definedName>
    <definedName name="BExVTTJVTNRSBHBTUZ78WG2JM5MK" localSheetId="13" hidden="1">#REF!</definedName>
    <definedName name="BExVTTJVTNRSBHBTUZ78WG2JM5MK" localSheetId="17" hidden="1">#REF!</definedName>
    <definedName name="BExVTTJVTNRSBHBTUZ78WG2JM5MK" localSheetId="16" hidden="1">#REF!</definedName>
    <definedName name="BExVTTJVTNRSBHBTUZ78WG2JM5MK" hidden="1">#REF!</definedName>
    <definedName name="BExVTXLMYR87BC04D1ERALPUFVPG" localSheetId="19" hidden="1">#REF!</definedName>
    <definedName name="BExVTXLMYR87BC04D1ERALPUFVPG" localSheetId="27" hidden="1">#REF!</definedName>
    <definedName name="BExVTXLMYR87BC04D1ERALPUFVPG" localSheetId="18" hidden="1">#REF!</definedName>
    <definedName name="BExVTXLMYR87BC04D1ERALPUFVPG" localSheetId="30" hidden="1">#REF!</definedName>
    <definedName name="BExVTXLMYR87BC04D1ERALPUFVPG" localSheetId="4" hidden="1">#REF!</definedName>
    <definedName name="BExVTXLMYR87BC04D1ERALPUFVPG" localSheetId="14" hidden="1">#REF!</definedName>
    <definedName name="BExVTXLMYR87BC04D1ERALPUFVPG" localSheetId="6" hidden="1">#REF!</definedName>
    <definedName name="BExVTXLMYR87BC04D1ERALPUFVPG" localSheetId="7" hidden="1">#REF!</definedName>
    <definedName name="BExVTXLMYR87BC04D1ERALPUFVPG" localSheetId="8" hidden="1">#REF!</definedName>
    <definedName name="BExVTXLMYR87BC04D1ERALPUFVPG" localSheetId="9" hidden="1">#REF!</definedName>
    <definedName name="BExVTXLMYR87BC04D1ERALPUFVPG" localSheetId="10" hidden="1">#REF!</definedName>
    <definedName name="BExVTXLMYR87BC04D1ERALPUFVPG" localSheetId="11" hidden="1">#REF!</definedName>
    <definedName name="BExVTXLMYR87BC04D1ERALPUFVPG" localSheetId="12" hidden="1">#REF!</definedName>
    <definedName name="BExVTXLMYR87BC04D1ERALPUFVPG" localSheetId="13" hidden="1">#REF!</definedName>
    <definedName name="BExVTXLMYR87BC04D1ERALPUFVPG" localSheetId="17" hidden="1">#REF!</definedName>
    <definedName name="BExVTXLMYR87BC04D1ERALPUFVPG" localSheetId="16" hidden="1">#REF!</definedName>
    <definedName name="BExVTXLMYR87BC04D1ERALPUFVPG" hidden="1">#REF!</definedName>
    <definedName name="BExVUL9V3H8ZF6Y72LQBBN639YAA" localSheetId="19" hidden="1">#REF!</definedName>
    <definedName name="BExVUL9V3H8ZF6Y72LQBBN639YAA" localSheetId="27" hidden="1">#REF!</definedName>
    <definedName name="BExVUL9V3H8ZF6Y72LQBBN639YAA" localSheetId="18" hidden="1">#REF!</definedName>
    <definedName name="BExVUL9V3H8ZF6Y72LQBBN639YAA" localSheetId="30" hidden="1">#REF!</definedName>
    <definedName name="BExVUL9V3H8ZF6Y72LQBBN639YAA" localSheetId="4" hidden="1">#REF!</definedName>
    <definedName name="BExVUL9V3H8ZF6Y72LQBBN639YAA" localSheetId="14" hidden="1">#REF!</definedName>
    <definedName name="BExVUL9V3H8ZF6Y72LQBBN639YAA" localSheetId="6" hidden="1">#REF!</definedName>
    <definedName name="BExVUL9V3H8ZF6Y72LQBBN639YAA" localSheetId="7" hidden="1">#REF!</definedName>
    <definedName name="BExVUL9V3H8ZF6Y72LQBBN639YAA" localSheetId="8" hidden="1">#REF!</definedName>
    <definedName name="BExVUL9V3H8ZF6Y72LQBBN639YAA" localSheetId="9" hidden="1">#REF!</definedName>
    <definedName name="BExVUL9V3H8ZF6Y72LQBBN639YAA" localSheetId="10" hidden="1">#REF!</definedName>
    <definedName name="BExVUL9V3H8ZF6Y72LQBBN639YAA" localSheetId="11" hidden="1">#REF!</definedName>
    <definedName name="BExVUL9V3H8ZF6Y72LQBBN639YAA" localSheetId="12" hidden="1">#REF!</definedName>
    <definedName name="BExVUL9V3H8ZF6Y72LQBBN639YAA" localSheetId="13" hidden="1">#REF!</definedName>
    <definedName name="BExVUL9V3H8ZF6Y72LQBBN639YAA" localSheetId="17" hidden="1">#REF!</definedName>
    <definedName name="BExVUL9V3H8ZF6Y72LQBBN639YAA" localSheetId="16" hidden="1">#REF!</definedName>
    <definedName name="BExVUL9V3H8ZF6Y72LQBBN639YAA" hidden="1">#REF!</definedName>
    <definedName name="BExVUZT95UAU8XG5X9XSE25CHQGA" localSheetId="19" hidden="1">#REF!</definedName>
    <definedName name="BExVUZT95UAU8XG5X9XSE25CHQGA" localSheetId="27" hidden="1">#REF!</definedName>
    <definedName name="BExVUZT95UAU8XG5X9XSE25CHQGA" localSheetId="18" hidden="1">#REF!</definedName>
    <definedName name="BExVUZT95UAU8XG5X9XSE25CHQGA" localSheetId="30" hidden="1">#REF!</definedName>
    <definedName name="BExVUZT95UAU8XG5X9XSE25CHQGA" localSheetId="4" hidden="1">#REF!</definedName>
    <definedName name="BExVUZT95UAU8XG5X9XSE25CHQGA" localSheetId="14" hidden="1">#REF!</definedName>
    <definedName name="BExVUZT95UAU8XG5X9XSE25CHQGA" localSheetId="6" hidden="1">#REF!</definedName>
    <definedName name="BExVUZT95UAU8XG5X9XSE25CHQGA" localSheetId="7" hidden="1">#REF!</definedName>
    <definedName name="BExVUZT95UAU8XG5X9XSE25CHQGA" localSheetId="8" hidden="1">#REF!</definedName>
    <definedName name="BExVUZT95UAU8XG5X9XSE25CHQGA" localSheetId="9" hidden="1">#REF!</definedName>
    <definedName name="BExVUZT95UAU8XG5X9XSE25CHQGA" localSheetId="10" hidden="1">#REF!</definedName>
    <definedName name="BExVUZT95UAU8XG5X9XSE25CHQGA" localSheetId="11" hidden="1">#REF!</definedName>
    <definedName name="BExVUZT95UAU8XG5X9XSE25CHQGA" localSheetId="12" hidden="1">#REF!</definedName>
    <definedName name="BExVUZT95UAU8XG5X9XSE25CHQGA" localSheetId="13" hidden="1">#REF!</definedName>
    <definedName name="BExVUZT95UAU8XG5X9XSE25CHQGA" localSheetId="17" hidden="1">#REF!</definedName>
    <definedName name="BExVUZT95UAU8XG5X9XSE25CHQGA" localSheetId="16" hidden="1">#REF!</definedName>
    <definedName name="BExVUZT95UAU8XG5X9XSE25CHQGA" hidden="1">#REF!</definedName>
    <definedName name="BExVV5T14N2HZIK7HQ4P2KG09U0J" localSheetId="19" hidden="1">#REF!</definedName>
    <definedName name="BExVV5T14N2HZIK7HQ4P2KG09U0J" localSheetId="27" hidden="1">#REF!</definedName>
    <definedName name="BExVV5T14N2HZIK7HQ4P2KG09U0J" localSheetId="18" hidden="1">#REF!</definedName>
    <definedName name="BExVV5T14N2HZIK7HQ4P2KG09U0J" localSheetId="30" hidden="1">#REF!</definedName>
    <definedName name="BExVV5T14N2HZIK7HQ4P2KG09U0J" localSheetId="4" hidden="1">#REF!</definedName>
    <definedName name="BExVV5T14N2HZIK7HQ4P2KG09U0J" localSheetId="14" hidden="1">#REF!</definedName>
    <definedName name="BExVV5T14N2HZIK7HQ4P2KG09U0J" localSheetId="6" hidden="1">#REF!</definedName>
    <definedName name="BExVV5T14N2HZIK7HQ4P2KG09U0J" localSheetId="7" hidden="1">#REF!</definedName>
    <definedName name="BExVV5T14N2HZIK7HQ4P2KG09U0J" localSheetId="8" hidden="1">#REF!</definedName>
    <definedName name="BExVV5T14N2HZIK7HQ4P2KG09U0J" localSheetId="9" hidden="1">#REF!</definedName>
    <definedName name="BExVV5T14N2HZIK7HQ4P2KG09U0J" localSheetId="10" hidden="1">#REF!</definedName>
    <definedName name="BExVV5T14N2HZIK7HQ4P2KG09U0J" localSheetId="11" hidden="1">#REF!</definedName>
    <definedName name="BExVV5T14N2HZIK7HQ4P2KG09U0J" localSheetId="12" hidden="1">#REF!</definedName>
    <definedName name="BExVV5T14N2HZIK7HQ4P2KG09U0J" localSheetId="13" hidden="1">#REF!</definedName>
    <definedName name="BExVV5T14N2HZIK7HQ4P2KG09U0J" localSheetId="17" hidden="1">#REF!</definedName>
    <definedName name="BExVV5T14N2HZIK7HQ4P2KG09U0J" localSheetId="16" hidden="1">#REF!</definedName>
    <definedName name="BExVV5T14N2HZIK7HQ4P2KG09U0J" hidden="1">#REF!</definedName>
    <definedName name="BExVV7R410VYLADLX9LNG63ID6H1" localSheetId="19" hidden="1">#REF!</definedName>
    <definedName name="BExVV7R410VYLADLX9LNG63ID6H1" localSheetId="27" hidden="1">#REF!</definedName>
    <definedName name="BExVV7R410VYLADLX9LNG63ID6H1" localSheetId="18" hidden="1">#REF!</definedName>
    <definedName name="BExVV7R410VYLADLX9LNG63ID6H1" localSheetId="30" hidden="1">#REF!</definedName>
    <definedName name="BExVV7R410VYLADLX9LNG63ID6H1" localSheetId="4" hidden="1">#REF!</definedName>
    <definedName name="BExVV7R410VYLADLX9LNG63ID6H1" localSheetId="14" hidden="1">#REF!</definedName>
    <definedName name="BExVV7R410VYLADLX9LNG63ID6H1" localSheetId="6" hidden="1">#REF!</definedName>
    <definedName name="BExVV7R410VYLADLX9LNG63ID6H1" localSheetId="7" hidden="1">#REF!</definedName>
    <definedName name="BExVV7R410VYLADLX9LNG63ID6H1" localSheetId="8" hidden="1">#REF!</definedName>
    <definedName name="BExVV7R410VYLADLX9LNG63ID6H1" localSheetId="9" hidden="1">#REF!</definedName>
    <definedName name="BExVV7R410VYLADLX9LNG63ID6H1" localSheetId="10" hidden="1">#REF!</definedName>
    <definedName name="BExVV7R410VYLADLX9LNG63ID6H1" localSheetId="11" hidden="1">#REF!</definedName>
    <definedName name="BExVV7R410VYLADLX9LNG63ID6H1" localSheetId="12" hidden="1">#REF!</definedName>
    <definedName name="BExVV7R410VYLADLX9LNG63ID6H1" localSheetId="13" hidden="1">#REF!</definedName>
    <definedName name="BExVV7R410VYLADLX9LNG63ID6H1" localSheetId="17" hidden="1">#REF!</definedName>
    <definedName name="BExVV7R410VYLADLX9LNG63ID6H1" localSheetId="16" hidden="1">#REF!</definedName>
    <definedName name="BExVV7R410VYLADLX9LNG63ID6H1" hidden="1">#REF!</definedName>
    <definedName name="BExVVAAVDXGWAVI6J2W0BCU58MBM" localSheetId="19" hidden="1">#REF!</definedName>
    <definedName name="BExVVAAVDXGWAVI6J2W0BCU58MBM" localSheetId="27" hidden="1">#REF!</definedName>
    <definedName name="BExVVAAVDXGWAVI6J2W0BCU58MBM" localSheetId="18" hidden="1">#REF!</definedName>
    <definedName name="BExVVAAVDXGWAVI6J2W0BCU58MBM" localSheetId="30" hidden="1">#REF!</definedName>
    <definedName name="BExVVAAVDXGWAVI6J2W0BCU58MBM" localSheetId="4" hidden="1">#REF!</definedName>
    <definedName name="BExVVAAVDXGWAVI6J2W0BCU58MBM" localSheetId="14" hidden="1">#REF!</definedName>
    <definedName name="BExVVAAVDXGWAVI6J2W0BCU58MBM" localSheetId="6" hidden="1">#REF!</definedName>
    <definedName name="BExVVAAVDXGWAVI6J2W0BCU58MBM" localSheetId="7" hidden="1">#REF!</definedName>
    <definedName name="BExVVAAVDXGWAVI6J2W0BCU58MBM" localSheetId="8" hidden="1">#REF!</definedName>
    <definedName name="BExVVAAVDXGWAVI6J2W0BCU58MBM" localSheetId="9" hidden="1">#REF!</definedName>
    <definedName name="BExVVAAVDXGWAVI6J2W0BCU58MBM" localSheetId="10" hidden="1">#REF!</definedName>
    <definedName name="BExVVAAVDXGWAVI6J2W0BCU58MBM" localSheetId="11" hidden="1">#REF!</definedName>
    <definedName name="BExVVAAVDXGWAVI6J2W0BCU58MBM" localSheetId="12" hidden="1">#REF!</definedName>
    <definedName name="BExVVAAVDXGWAVI6J2W0BCU58MBM" localSheetId="13" hidden="1">#REF!</definedName>
    <definedName name="BExVVAAVDXGWAVI6J2W0BCU58MBM" localSheetId="17" hidden="1">#REF!</definedName>
    <definedName name="BExVVAAVDXGWAVI6J2W0BCU58MBM" localSheetId="16" hidden="1">#REF!</definedName>
    <definedName name="BExVVAAVDXGWAVI6J2W0BCU58MBM" hidden="1">#REF!</definedName>
    <definedName name="BExVVCEED4JEKF59OV0G3T4XFMFO" localSheetId="19" hidden="1">#REF!</definedName>
    <definedName name="BExVVCEED4JEKF59OV0G3T4XFMFO" localSheetId="27" hidden="1">#REF!</definedName>
    <definedName name="BExVVCEED4JEKF59OV0G3T4XFMFO" localSheetId="18" hidden="1">#REF!</definedName>
    <definedName name="BExVVCEED4JEKF59OV0G3T4XFMFO" localSheetId="30" hidden="1">#REF!</definedName>
    <definedName name="BExVVCEED4JEKF59OV0G3T4XFMFO" localSheetId="4" hidden="1">#REF!</definedName>
    <definedName name="BExVVCEED4JEKF59OV0G3T4XFMFO" localSheetId="14" hidden="1">#REF!</definedName>
    <definedName name="BExVVCEED4JEKF59OV0G3T4XFMFO" localSheetId="6" hidden="1">#REF!</definedName>
    <definedName name="BExVVCEED4JEKF59OV0G3T4XFMFO" localSheetId="7" hidden="1">#REF!</definedName>
    <definedName name="BExVVCEED4JEKF59OV0G3T4XFMFO" localSheetId="8" hidden="1">#REF!</definedName>
    <definedName name="BExVVCEED4JEKF59OV0G3T4XFMFO" localSheetId="9" hidden="1">#REF!</definedName>
    <definedName name="BExVVCEED4JEKF59OV0G3T4XFMFO" localSheetId="10" hidden="1">#REF!</definedName>
    <definedName name="BExVVCEED4JEKF59OV0G3T4XFMFO" localSheetId="11" hidden="1">#REF!</definedName>
    <definedName name="BExVVCEED4JEKF59OV0G3T4XFMFO" localSheetId="12" hidden="1">#REF!</definedName>
    <definedName name="BExVVCEED4JEKF59OV0G3T4XFMFO" localSheetId="13" hidden="1">#REF!</definedName>
    <definedName name="BExVVCEED4JEKF59OV0G3T4XFMFO" localSheetId="17" hidden="1">#REF!</definedName>
    <definedName name="BExVVCEED4JEKF59OV0G3T4XFMFO" localSheetId="16" hidden="1">#REF!</definedName>
    <definedName name="BExVVCEED4JEKF59OV0G3T4XFMFO" hidden="1">#REF!</definedName>
    <definedName name="BExVVPFO2J7FMSRPD36909HN4BZJ" localSheetId="19" hidden="1">#REF!</definedName>
    <definedName name="BExVVPFO2J7FMSRPD36909HN4BZJ" localSheetId="27" hidden="1">#REF!</definedName>
    <definedName name="BExVVPFO2J7FMSRPD36909HN4BZJ" localSheetId="18" hidden="1">#REF!</definedName>
    <definedName name="BExVVPFO2J7FMSRPD36909HN4BZJ" localSheetId="30" hidden="1">#REF!</definedName>
    <definedName name="BExVVPFO2J7FMSRPD36909HN4BZJ" localSheetId="4" hidden="1">#REF!</definedName>
    <definedName name="BExVVPFO2J7FMSRPD36909HN4BZJ" localSheetId="14" hidden="1">#REF!</definedName>
    <definedName name="BExVVPFO2J7FMSRPD36909HN4BZJ" localSheetId="6" hidden="1">#REF!</definedName>
    <definedName name="BExVVPFO2J7FMSRPD36909HN4BZJ" localSheetId="7" hidden="1">#REF!</definedName>
    <definedName name="BExVVPFO2J7FMSRPD36909HN4BZJ" localSheetId="8" hidden="1">#REF!</definedName>
    <definedName name="BExVVPFO2J7FMSRPD36909HN4BZJ" localSheetId="9" hidden="1">#REF!</definedName>
    <definedName name="BExVVPFO2J7FMSRPD36909HN4BZJ" localSheetId="10" hidden="1">#REF!</definedName>
    <definedName name="BExVVPFO2J7FMSRPD36909HN4BZJ" localSheetId="11" hidden="1">#REF!</definedName>
    <definedName name="BExVVPFO2J7FMSRPD36909HN4BZJ" localSheetId="12" hidden="1">#REF!</definedName>
    <definedName name="BExVVPFO2J7FMSRPD36909HN4BZJ" localSheetId="13" hidden="1">#REF!</definedName>
    <definedName name="BExVVPFO2J7FMSRPD36909HN4BZJ" localSheetId="17" hidden="1">#REF!</definedName>
    <definedName name="BExVVPFO2J7FMSRPD36909HN4BZJ" localSheetId="16" hidden="1">#REF!</definedName>
    <definedName name="BExVVPFO2J7FMSRPD36909HN4BZJ" hidden="1">#REF!</definedName>
    <definedName name="BExVVQ19AQ3VCARJOC38SF7OYE9Y" localSheetId="19" hidden="1">#REF!</definedName>
    <definedName name="BExVVQ19AQ3VCARJOC38SF7OYE9Y" localSheetId="27" hidden="1">#REF!</definedName>
    <definedName name="BExVVQ19AQ3VCARJOC38SF7OYE9Y" localSheetId="18" hidden="1">#REF!</definedName>
    <definedName name="BExVVQ19AQ3VCARJOC38SF7OYE9Y" localSheetId="30" hidden="1">#REF!</definedName>
    <definedName name="BExVVQ19AQ3VCARJOC38SF7OYE9Y" localSheetId="4" hidden="1">#REF!</definedName>
    <definedName name="BExVVQ19AQ3VCARJOC38SF7OYE9Y" localSheetId="14" hidden="1">#REF!</definedName>
    <definedName name="BExVVQ19AQ3VCARJOC38SF7OYE9Y" localSheetId="6" hidden="1">#REF!</definedName>
    <definedName name="BExVVQ19AQ3VCARJOC38SF7OYE9Y" localSheetId="7" hidden="1">#REF!</definedName>
    <definedName name="BExVVQ19AQ3VCARJOC38SF7OYE9Y" localSheetId="8" hidden="1">#REF!</definedName>
    <definedName name="BExVVQ19AQ3VCARJOC38SF7OYE9Y" localSheetId="9" hidden="1">#REF!</definedName>
    <definedName name="BExVVQ19AQ3VCARJOC38SF7OYE9Y" localSheetId="10" hidden="1">#REF!</definedName>
    <definedName name="BExVVQ19AQ3VCARJOC38SF7OYE9Y" localSheetId="11" hidden="1">#REF!</definedName>
    <definedName name="BExVVQ19AQ3VCARJOC38SF7OYE9Y" localSheetId="12" hidden="1">#REF!</definedName>
    <definedName name="BExVVQ19AQ3VCARJOC38SF7OYE9Y" localSheetId="13" hidden="1">#REF!</definedName>
    <definedName name="BExVVQ19AQ3VCARJOC38SF7OYE9Y" localSheetId="17" hidden="1">#REF!</definedName>
    <definedName name="BExVVQ19AQ3VCARJOC38SF7OYE9Y" localSheetId="16" hidden="1">#REF!</definedName>
    <definedName name="BExVVQ19AQ3VCARJOC38SF7OYE9Y" hidden="1">#REF!</definedName>
    <definedName name="BExVVQ19TAECID45CS4HXT1RD3AQ" localSheetId="19" hidden="1">#REF!</definedName>
    <definedName name="BExVVQ19TAECID45CS4HXT1RD3AQ" localSheetId="27" hidden="1">#REF!</definedName>
    <definedName name="BExVVQ19TAECID45CS4HXT1RD3AQ" localSheetId="18" hidden="1">#REF!</definedName>
    <definedName name="BExVVQ19TAECID45CS4HXT1RD3AQ" localSheetId="30" hidden="1">#REF!</definedName>
    <definedName name="BExVVQ19TAECID45CS4HXT1RD3AQ" localSheetId="4" hidden="1">#REF!</definedName>
    <definedName name="BExVVQ19TAECID45CS4HXT1RD3AQ" localSheetId="14" hidden="1">#REF!</definedName>
    <definedName name="BExVVQ19TAECID45CS4HXT1RD3AQ" localSheetId="6" hidden="1">#REF!</definedName>
    <definedName name="BExVVQ19TAECID45CS4HXT1RD3AQ" localSheetId="7" hidden="1">#REF!</definedName>
    <definedName name="BExVVQ19TAECID45CS4HXT1RD3AQ" localSheetId="8" hidden="1">#REF!</definedName>
    <definedName name="BExVVQ19TAECID45CS4HXT1RD3AQ" localSheetId="9" hidden="1">#REF!</definedName>
    <definedName name="BExVVQ19TAECID45CS4HXT1RD3AQ" localSheetId="10" hidden="1">#REF!</definedName>
    <definedName name="BExVVQ19TAECID45CS4HXT1RD3AQ" localSheetId="11" hidden="1">#REF!</definedName>
    <definedName name="BExVVQ19TAECID45CS4HXT1RD3AQ" localSheetId="12" hidden="1">#REF!</definedName>
    <definedName name="BExVVQ19TAECID45CS4HXT1RD3AQ" localSheetId="13" hidden="1">#REF!</definedName>
    <definedName name="BExVVQ19TAECID45CS4HXT1RD3AQ" localSheetId="17" hidden="1">#REF!</definedName>
    <definedName name="BExVVQ19TAECID45CS4HXT1RD3AQ" localSheetId="16" hidden="1">#REF!</definedName>
    <definedName name="BExVVQ19TAECID45CS4HXT1RD3AQ" hidden="1">#REF!</definedName>
    <definedName name="BExVVYKOYB7OX8Y0B4UIUF79PVDO" localSheetId="19" hidden="1">#REF!</definedName>
    <definedName name="BExVVYKOYB7OX8Y0B4UIUF79PVDO" localSheetId="27" hidden="1">#REF!</definedName>
    <definedName name="BExVVYKOYB7OX8Y0B4UIUF79PVDO" localSheetId="18" hidden="1">#REF!</definedName>
    <definedName name="BExVVYKOYB7OX8Y0B4UIUF79PVDO" localSheetId="30" hidden="1">#REF!</definedName>
    <definedName name="BExVVYKOYB7OX8Y0B4UIUF79PVDO" localSheetId="4" hidden="1">#REF!</definedName>
    <definedName name="BExVVYKOYB7OX8Y0B4UIUF79PVDO" localSheetId="14" hidden="1">#REF!</definedName>
    <definedName name="BExVVYKOYB7OX8Y0B4UIUF79PVDO" localSheetId="6" hidden="1">#REF!</definedName>
    <definedName name="BExVVYKOYB7OX8Y0B4UIUF79PVDO" localSheetId="7" hidden="1">#REF!</definedName>
    <definedName name="BExVVYKOYB7OX8Y0B4UIUF79PVDO" localSheetId="8" hidden="1">#REF!</definedName>
    <definedName name="BExVVYKOYB7OX8Y0B4UIUF79PVDO" localSheetId="9" hidden="1">#REF!</definedName>
    <definedName name="BExVVYKOYB7OX8Y0B4UIUF79PVDO" localSheetId="10" hidden="1">#REF!</definedName>
    <definedName name="BExVVYKOYB7OX8Y0B4UIUF79PVDO" localSheetId="11" hidden="1">#REF!</definedName>
    <definedName name="BExVVYKOYB7OX8Y0B4UIUF79PVDO" localSheetId="12" hidden="1">#REF!</definedName>
    <definedName name="BExVVYKOYB7OX8Y0B4UIUF79PVDO" localSheetId="13" hidden="1">#REF!</definedName>
    <definedName name="BExVVYKOYB7OX8Y0B4UIUF79PVDO" localSheetId="17" hidden="1">#REF!</definedName>
    <definedName name="BExVVYKOYB7OX8Y0B4UIUF79PVDO" localSheetId="16" hidden="1">#REF!</definedName>
    <definedName name="BExVVYKOYB7OX8Y0B4UIUF79PVDO" hidden="1">#REF!</definedName>
    <definedName name="BExVW3YV5XGIVJ97UUPDJGJ2P15B" localSheetId="19" hidden="1">#REF!</definedName>
    <definedName name="BExVW3YV5XGIVJ97UUPDJGJ2P15B" localSheetId="27" hidden="1">#REF!</definedName>
    <definedName name="BExVW3YV5XGIVJ97UUPDJGJ2P15B" localSheetId="18" hidden="1">#REF!</definedName>
    <definedName name="BExVW3YV5XGIVJ97UUPDJGJ2P15B" localSheetId="30" hidden="1">#REF!</definedName>
    <definedName name="BExVW3YV5XGIVJ97UUPDJGJ2P15B" localSheetId="4" hidden="1">#REF!</definedName>
    <definedName name="BExVW3YV5XGIVJ97UUPDJGJ2P15B" localSheetId="14" hidden="1">#REF!</definedName>
    <definedName name="BExVW3YV5XGIVJ97UUPDJGJ2P15B" localSheetId="6" hidden="1">#REF!</definedName>
    <definedName name="BExVW3YV5XGIVJ97UUPDJGJ2P15B" localSheetId="7" hidden="1">#REF!</definedName>
    <definedName name="BExVW3YV5XGIVJ97UUPDJGJ2P15B" localSheetId="8" hidden="1">#REF!</definedName>
    <definedName name="BExVW3YV5XGIVJ97UUPDJGJ2P15B" localSheetId="9" hidden="1">#REF!</definedName>
    <definedName name="BExVW3YV5XGIVJ97UUPDJGJ2P15B" localSheetId="10" hidden="1">#REF!</definedName>
    <definedName name="BExVW3YV5XGIVJ97UUPDJGJ2P15B" localSheetId="11" hidden="1">#REF!</definedName>
    <definedName name="BExVW3YV5XGIVJ97UUPDJGJ2P15B" localSheetId="12" hidden="1">#REF!</definedName>
    <definedName name="BExVW3YV5XGIVJ97UUPDJGJ2P15B" localSheetId="13" hidden="1">#REF!</definedName>
    <definedName name="BExVW3YV5XGIVJ97UUPDJGJ2P15B" localSheetId="17" hidden="1">#REF!</definedName>
    <definedName name="BExVW3YV5XGIVJ97UUPDJGJ2P15B" localSheetId="16" hidden="1">#REF!</definedName>
    <definedName name="BExVW3YV5XGIVJ97UUPDJGJ2P15B" hidden="1">#REF!</definedName>
    <definedName name="BExVW5X571GEYR5SCU1Z2DHKWM79" localSheetId="19" hidden="1">#REF!</definedName>
    <definedName name="BExVW5X571GEYR5SCU1Z2DHKWM79" localSheetId="27" hidden="1">#REF!</definedName>
    <definedName name="BExVW5X571GEYR5SCU1Z2DHKWM79" localSheetId="18" hidden="1">#REF!</definedName>
    <definedName name="BExVW5X571GEYR5SCU1Z2DHKWM79" localSheetId="30" hidden="1">#REF!</definedName>
    <definedName name="BExVW5X571GEYR5SCU1Z2DHKWM79" localSheetId="4" hidden="1">#REF!</definedName>
    <definedName name="BExVW5X571GEYR5SCU1Z2DHKWM79" localSheetId="14" hidden="1">#REF!</definedName>
    <definedName name="BExVW5X571GEYR5SCU1Z2DHKWM79" localSheetId="6" hidden="1">#REF!</definedName>
    <definedName name="BExVW5X571GEYR5SCU1Z2DHKWM79" localSheetId="7" hidden="1">#REF!</definedName>
    <definedName name="BExVW5X571GEYR5SCU1Z2DHKWM79" localSheetId="8" hidden="1">#REF!</definedName>
    <definedName name="BExVW5X571GEYR5SCU1Z2DHKWM79" localSheetId="9" hidden="1">#REF!</definedName>
    <definedName name="BExVW5X571GEYR5SCU1Z2DHKWM79" localSheetId="10" hidden="1">#REF!</definedName>
    <definedName name="BExVW5X571GEYR5SCU1Z2DHKWM79" localSheetId="11" hidden="1">#REF!</definedName>
    <definedName name="BExVW5X571GEYR5SCU1Z2DHKWM79" localSheetId="12" hidden="1">#REF!</definedName>
    <definedName name="BExVW5X571GEYR5SCU1Z2DHKWM79" localSheetId="13" hidden="1">#REF!</definedName>
    <definedName name="BExVW5X571GEYR5SCU1Z2DHKWM79" localSheetId="17" hidden="1">#REF!</definedName>
    <definedName name="BExVW5X571GEYR5SCU1Z2DHKWM79" localSheetId="16" hidden="1">#REF!</definedName>
    <definedName name="BExVW5X571GEYR5SCU1Z2DHKWM79" hidden="1">#REF!</definedName>
    <definedName name="BExVW6YTKA098AF57M4PHNQ54XMH" localSheetId="19" hidden="1">#REF!</definedName>
    <definedName name="BExVW6YTKA098AF57M4PHNQ54XMH" localSheetId="27" hidden="1">#REF!</definedName>
    <definedName name="BExVW6YTKA098AF57M4PHNQ54XMH" localSheetId="18" hidden="1">#REF!</definedName>
    <definedName name="BExVW6YTKA098AF57M4PHNQ54XMH" localSheetId="30" hidden="1">#REF!</definedName>
    <definedName name="BExVW6YTKA098AF57M4PHNQ54XMH" localSheetId="4" hidden="1">#REF!</definedName>
    <definedName name="BExVW6YTKA098AF57M4PHNQ54XMH" localSheetId="14" hidden="1">#REF!</definedName>
    <definedName name="BExVW6YTKA098AF57M4PHNQ54XMH" localSheetId="6" hidden="1">#REF!</definedName>
    <definedName name="BExVW6YTKA098AF57M4PHNQ54XMH" localSheetId="7" hidden="1">#REF!</definedName>
    <definedName name="BExVW6YTKA098AF57M4PHNQ54XMH" localSheetId="8" hidden="1">#REF!</definedName>
    <definedName name="BExVW6YTKA098AF57M4PHNQ54XMH" localSheetId="9" hidden="1">#REF!</definedName>
    <definedName name="BExVW6YTKA098AF57M4PHNQ54XMH" localSheetId="10" hidden="1">#REF!</definedName>
    <definedName name="BExVW6YTKA098AF57M4PHNQ54XMH" localSheetId="11" hidden="1">#REF!</definedName>
    <definedName name="BExVW6YTKA098AF57M4PHNQ54XMH" localSheetId="12" hidden="1">#REF!</definedName>
    <definedName name="BExVW6YTKA098AF57M4PHNQ54XMH" localSheetId="13" hidden="1">#REF!</definedName>
    <definedName name="BExVW6YTKA098AF57M4PHNQ54XMH" localSheetId="17" hidden="1">#REF!</definedName>
    <definedName name="BExVW6YTKA098AF57M4PHNQ54XMH" localSheetId="16" hidden="1">#REF!</definedName>
    <definedName name="BExVW6YTKA098AF57M4PHNQ54XMH" hidden="1">#REF!</definedName>
    <definedName name="BExVWHRDIJBRFANMKJFY05BHP7RS" localSheetId="19" hidden="1">#REF!</definedName>
    <definedName name="BExVWHRDIJBRFANMKJFY05BHP7RS" localSheetId="27" hidden="1">#REF!</definedName>
    <definedName name="BExVWHRDIJBRFANMKJFY05BHP7RS" localSheetId="18" hidden="1">#REF!</definedName>
    <definedName name="BExVWHRDIJBRFANMKJFY05BHP7RS" localSheetId="30" hidden="1">#REF!</definedName>
    <definedName name="BExVWHRDIJBRFANMKJFY05BHP7RS" localSheetId="4" hidden="1">#REF!</definedName>
    <definedName name="BExVWHRDIJBRFANMKJFY05BHP7RS" localSheetId="14" hidden="1">#REF!</definedName>
    <definedName name="BExVWHRDIJBRFANMKJFY05BHP7RS" localSheetId="6" hidden="1">#REF!</definedName>
    <definedName name="BExVWHRDIJBRFANMKJFY05BHP7RS" localSheetId="7" hidden="1">#REF!</definedName>
    <definedName name="BExVWHRDIJBRFANMKJFY05BHP7RS" localSheetId="8" hidden="1">#REF!</definedName>
    <definedName name="BExVWHRDIJBRFANMKJFY05BHP7RS" localSheetId="9" hidden="1">#REF!</definedName>
    <definedName name="BExVWHRDIJBRFANMKJFY05BHP7RS" localSheetId="10" hidden="1">#REF!</definedName>
    <definedName name="BExVWHRDIJBRFANMKJFY05BHP7RS" localSheetId="11" hidden="1">#REF!</definedName>
    <definedName name="BExVWHRDIJBRFANMKJFY05BHP7RS" localSheetId="12" hidden="1">#REF!</definedName>
    <definedName name="BExVWHRDIJBRFANMKJFY05BHP7RS" localSheetId="13" hidden="1">#REF!</definedName>
    <definedName name="BExVWHRDIJBRFANMKJFY05BHP7RS" localSheetId="17" hidden="1">#REF!</definedName>
    <definedName name="BExVWHRDIJBRFANMKJFY05BHP7RS" localSheetId="16" hidden="1">#REF!</definedName>
    <definedName name="BExVWHRDIJBRFANMKJFY05BHP7RS" hidden="1">#REF!</definedName>
    <definedName name="BExVWINKCH0V0NUWH363SMXAZE62" localSheetId="19" hidden="1">#REF!</definedName>
    <definedName name="BExVWINKCH0V0NUWH363SMXAZE62" localSheetId="27" hidden="1">#REF!</definedName>
    <definedName name="BExVWINKCH0V0NUWH363SMXAZE62" localSheetId="18" hidden="1">#REF!</definedName>
    <definedName name="BExVWINKCH0V0NUWH363SMXAZE62" localSheetId="30" hidden="1">#REF!</definedName>
    <definedName name="BExVWINKCH0V0NUWH363SMXAZE62" localSheetId="4" hidden="1">#REF!</definedName>
    <definedName name="BExVWINKCH0V0NUWH363SMXAZE62" localSheetId="14" hidden="1">#REF!</definedName>
    <definedName name="BExVWINKCH0V0NUWH363SMXAZE62" localSheetId="6" hidden="1">#REF!</definedName>
    <definedName name="BExVWINKCH0V0NUWH363SMXAZE62" localSheetId="7" hidden="1">#REF!</definedName>
    <definedName name="BExVWINKCH0V0NUWH363SMXAZE62" localSheetId="8" hidden="1">#REF!</definedName>
    <definedName name="BExVWINKCH0V0NUWH363SMXAZE62" localSheetId="9" hidden="1">#REF!</definedName>
    <definedName name="BExVWINKCH0V0NUWH363SMXAZE62" localSheetId="10" hidden="1">#REF!</definedName>
    <definedName name="BExVWINKCH0V0NUWH363SMXAZE62" localSheetId="11" hidden="1">#REF!</definedName>
    <definedName name="BExVWINKCH0V0NUWH363SMXAZE62" localSheetId="12" hidden="1">#REF!</definedName>
    <definedName name="BExVWINKCH0V0NUWH363SMXAZE62" localSheetId="13" hidden="1">#REF!</definedName>
    <definedName name="BExVWINKCH0V0NUWH363SMXAZE62" localSheetId="17" hidden="1">#REF!</definedName>
    <definedName name="BExVWINKCH0V0NUWH363SMXAZE62" localSheetId="16" hidden="1">#REF!</definedName>
    <definedName name="BExVWINKCH0V0NUWH363SMXAZE62" hidden="1">#REF!</definedName>
    <definedName name="BExVWYU8EK669NP172GEIGCTVPPA" localSheetId="19" hidden="1">#REF!</definedName>
    <definedName name="BExVWYU8EK669NP172GEIGCTVPPA" localSheetId="27" hidden="1">#REF!</definedName>
    <definedName name="BExVWYU8EK669NP172GEIGCTVPPA" localSheetId="18" hidden="1">#REF!</definedName>
    <definedName name="BExVWYU8EK669NP172GEIGCTVPPA" localSheetId="30" hidden="1">#REF!</definedName>
    <definedName name="BExVWYU8EK669NP172GEIGCTVPPA" localSheetId="4" hidden="1">#REF!</definedName>
    <definedName name="BExVWYU8EK669NP172GEIGCTVPPA" localSheetId="14" hidden="1">#REF!</definedName>
    <definedName name="BExVWYU8EK669NP172GEIGCTVPPA" localSheetId="6" hidden="1">#REF!</definedName>
    <definedName name="BExVWYU8EK669NP172GEIGCTVPPA" localSheetId="7" hidden="1">#REF!</definedName>
    <definedName name="BExVWYU8EK669NP172GEIGCTVPPA" localSheetId="8" hidden="1">#REF!</definedName>
    <definedName name="BExVWYU8EK669NP172GEIGCTVPPA" localSheetId="9" hidden="1">#REF!</definedName>
    <definedName name="BExVWYU8EK669NP172GEIGCTVPPA" localSheetId="10" hidden="1">#REF!</definedName>
    <definedName name="BExVWYU8EK669NP172GEIGCTVPPA" localSheetId="11" hidden="1">#REF!</definedName>
    <definedName name="BExVWYU8EK669NP172GEIGCTVPPA" localSheetId="12" hidden="1">#REF!</definedName>
    <definedName name="BExVWYU8EK669NP172GEIGCTVPPA" localSheetId="13" hidden="1">#REF!</definedName>
    <definedName name="BExVWYU8EK669NP172GEIGCTVPPA" localSheetId="17" hidden="1">#REF!</definedName>
    <definedName name="BExVWYU8EK669NP172GEIGCTVPPA" localSheetId="16" hidden="1">#REF!</definedName>
    <definedName name="BExVWYU8EK669NP172GEIGCTVPPA" hidden="1">#REF!</definedName>
    <definedName name="BExVX3XN2DRJKL8EDBIG58RYQ36R" localSheetId="19" hidden="1">#REF!</definedName>
    <definedName name="BExVX3XN2DRJKL8EDBIG58RYQ36R" localSheetId="27" hidden="1">#REF!</definedName>
    <definedName name="BExVX3XN2DRJKL8EDBIG58RYQ36R" localSheetId="18" hidden="1">#REF!</definedName>
    <definedName name="BExVX3XN2DRJKL8EDBIG58RYQ36R" localSheetId="30" hidden="1">#REF!</definedName>
    <definedName name="BExVX3XN2DRJKL8EDBIG58RYQ36R" localSheetId="4" hidden="1">#REF!</definedName>
    <definedName name="BExVX3XN2DRJKL8EDBIG58RYQ36R" localSheetId="14" hidden="1">#REF!</definedName>
    <definedName name="BExVX3XN2DRJKL8EDBIG58RYQ36R" localSheetId="6" hidden="1">#REF!</definedName>
    <definedName name="BExVX3XN2DRJKL8EDBIG58RYQ36R" localSheetId="7" hidden="1">#REF!</definedName>
    <definedName name="BExVX3XN2DRJKL8EDBIG58RYQ36R" localSheetId="8" hidden="1">#REF!</definedName>
    <definedName name="BExVX3XN2DRJKL8EDBIG58RYQ36R" localSheetId="9" hidden="1">#REF!</definedName>
    <definedName name="BExVX3XN2DRJKL8EDBIG58RYQ36R" localSheetId="10" hidden="1">#REF!</definedName>
    <definedName name="BExVX3XN2DRJKL8EDBIG58RYQ36R" localSheetId="11" hidden="1">#REF!</definedName>
    <definedName name="BExVX3XN2DRJKL8EDBIG58RYQ36R" localSheetId="12" hidden="1">#REF!</definedName>
    <definedName name="BExVX3XN2DRJKL8EDBIG58RYQ36R" localSheetId="13" hidden="1">#REF!</definedName>
    <definedName name="BExVX3XN2DRJKL8EDBIG58RYQ36R" localSheetId="17" hidden="1">#REF!</definedName>
    <definedName name="BExVX3XN2DRJKL8EDBIG58RYQ36R" localSheetId="16" hidden="1">#REF!</definedName>
    <definedName name="BExVX3XN2DRJKL8EDBIG58RYQ36R" hidden="1">#REF!</definedName>
    <definedName name="BExVXBA38Z5WNQUH39HHZ2SAMC1T" localSheetId="19" hidden="1">#REF!</definedName>
    <definedName name="BExVXBA38Z5WNQUH39HHZ2SAMC1T" localSheetId="27" hidden="1">#REF!</definedName>
    <definedName name="BExVXBA38Z5WNQUH39HHZ2SAMC1T" localSheetId="18" hidden="1">#REF!</definedName>
    <definedName name="BExVXBA38Z5WNQUH39HHZ2SAMC1T" localSheetId="30" hidden="1">#REF!</definedName>
    <definedName name="BExVXBA38Z5WNQUH39HHZ2SAMC1T" localSheetId="4" hidden="1">#REF!</definedName>
    <definedName name="BExVXBA38Z5WNQUH39HHZ2SAMC1T" localSheetId="14" hidden="1">#REF!</definedName>
    <definedName name="BExVXBA38Z5WNQUH39HHZ2SAMC1T" localSheetId="6" hidden="1">#REF!</definedName>
    <definedName name="BExVXBA38Z5WNQUH39HHZ2SAMC1T" localSheetId="7" hidden="1">#REF!</definedName>
    <definedName name="BExVXBA38Z5WNQUH39HHZ2SAMC1T" localSheetId="8" hidden="1">#REF!</definedName>
    <definedName name="BExVXBA38Z5WNQUH39HHZ2SAMC1T" localSheetId="9" hidden="1">#REF!</definedName>
    <definedName name="BExVXBA38Z5WNQUH39HHZ2SAMC1T" localSheetId="10" hidden="1">#REF!</definedName>
    <definedName name="BExVXBA38Z5WNQUH39HHZ2SAMC1T" localSheetId="11" hidden="1">#REF!</definedName>
    <definedName name="BExVXBA38Z5WNQUH39HHZ2SAMC1T" localSheetId="12" hidden="1">#REF!</definedName>
    <definedName name="BExVXBA38Z5WNQUH39HHZ2SAMC1T" localSheetId="13" hidden="1">#REF!</definedName>
    <definedName name="BExVXBA38Z5WNQUH39HHZ2SAMC1T" localSheetId="17" hidden="1">#REF!</definedName>
    <definedName name="BExVXBA38Z5WNQUH39HHZ2SAMC1T" localSheetId="16" hidden="1">#REF!</definedName>
    <definedName name="BExVXBA38Z5WNQUH39HHZ2SAMC1T" hidden="1">#REF!</definedName>
    <definedName name="BExVXDZ63PUART77BBR5SI63TPC6" localSheetId="19" hidden="1">#REF!</definedName>
    <definedName name="BExVXDZ63PUART77BBR5SI63TPC6" localSheetId="27" hidden="1">#REF!</definedName>
    <definedName name="BExVXDZ63PUART77BBR5SI63TPC6" localSheetId="18" hidden="1">#REF!</definedName>
    <definedName name="BExVXDZ63PUART77BBR5SI63TPC6" localSheetId="30" hidden="1">#REF!</definedName>
    <definedName name="BExVXDZ63PUART77BBR5SI63TPC6" localSheetId="4" hidden="1">#REF!</definedName>
    <definedName name="BExVXDZ63PUART77BBR5SI63TPC6" localSheetId="14" hidden="1">#REF!</definedName>
    <definedName name="BExVXDZ63PUART77BBR5SI63TPC6" localSheetId="6" hidden="1">#REF!</definedName>
    <definedName name="BExVXDZ63PUART77BBR5SI63TPC6" localSheetId="7" hidden="1">#REF!</definedName>
    <definedName name="BExVXDZ63PUART77BBR5SI63TPC6" localSheetId="8" hidden="1">#REF!</definedName>
    <definedName name="BExVXDZ63PUART77BBR5SI63TPC6" localSheetId="9" hidden="1">#REF!</definedName>
    <definedName name="BExVXDZ63PUART77BBR5SI63TPC6" localSheetId="10" hidden="1">#REF!</definedName>
    <definedName name="BExVXDZ63PUART77BBR5SI63TPC6" localSheetId="11" hidden="1">#REF!</definedName>
    <definedName name="BExVXDZ63PUART77BBR5SI63TPC6" localSheetId="12" hidden="1">#REF!</definedName>
    <definedName name="BExVXDZ63PUART77BBR5SI63TPC6" localSheetId="13" hidden="1">#REF!</definedName>
    <definedName name="BExVXDZ63PUART77BBR5SI63TPC6" localSheetId="17" hidden="1">#REF!</definedName>
    <definedName name="BExVXDZ63PUART77BBR5SI63TPC6" localSheetId="16" hidden="1">#REF!</definedName>
    <definedName name="BExVXDZ63PUART77BBR5SI63TPC6" hidden="1">#REF!</definedName>
    <definedName name="BExVXHKI6LFYMGWISMPACMO247HL" localSheetId="19" hidden="1">#REF!</definedName>
    <definedName name="BExVXHKI6LFYMGWISMPACMO247HL" localSheetId="27" hidden="1">#REF!</definedName>
    <definedName name="BExVXHKI6LFYMGWISMPACMO247HL" localSheetId="18" hidden="1">#REF!</definedName>
    <definedName name="BExVXHKI6LFYMGWISMPACMO247HL" localSheetId="30" hidden="1">#REF!</definedName>
    <definedName name="BExVXHKI6LFYMGWISMPACMO247HL" localSheetId="4" hidden="1">#REF!</definedName>
    <definedName name="BExVXHKI6LFYMGWISMPACMO247HL" localSheetId="14" hidden="1">#REF!</definedName>
    <definedName name="BExVXHKI6LFYMGWISMPACMO247HL" localSheetId="6" hidden="1">#REF!</definedName>
    <definedName name="BExVXHKI6LFYMGWISMPACMO247HL" localSheetId="7" hidden="1">#REF!</definedName>
    <definedName name="BExVXHKI6LFYMGWISMPACMO247HL" localSheetId="8" hidden="1">#REF!</definedName>
    <definedName name="BExVXHKI6LFYMGWISMPACMO247HL" localSheetId="9" hidden="1">#REF!</definedName>
    <definedName name="BExVXHKI6LFYMGWISMPACMO247HL" localSheetId="10" hidden="1">#REF!</definedName>
    <definedName name="BExVXHKI6LFYMGWISMPACMO247HL" localSheetId="11" hidden="1">#REF!</definedName>
    <definedName name="BExVXHKI6LFYMGWISMPACMO247HL" localSheetId="12" hidden="1">#REF!</definedName>
    <definedName name="BExVXHKI6LFYMGWISMPACMO247HL" localSheetId="13" hidden="1">#REF!</definedName>
    <definedName name="BExVXHKI6LFYMGWISMPACMO247HL" localSheetId="17" hidden="1">#REF!</definedName>
    <definedName name="BExVXHKI6LFYMGWISMPACMO247HL" localSheetId="16" hidden="1">#REF!</definedName>
    <definedName name="BExVXHKI6LFYMGWISMPACMO247HL" hidden="1">#REF!</definedName>
    <definedName name="BExVXK9SK580O7MYHVNJ3V911ALP" localSheetId="19" hidden="1">#REF!</definedName>
    <definedName name="BExVXK9SK580O7MYHVNJ3V911ALP" localSheetId="27" hidden="1">#REF!</definedName>
    <definedName name="BExVXK9SK580O7MYHVNJ3V911ALP" localSheetId="18" hidden="1">#REF!</definedName>
    <definedName name="BExVXK9SK580O7MYHVNJ3V911ALP" localSheetId="30" hidden="1">#REF!</definedName>
    <definedName name="BExVXK9SK580O7MYHVNJ3V911ALP" localSheetId="4" hidden="1">#REF!</definedName>
    <definedName name="BExVXK9SK580O7MYHVNJ3V911ALP" localSheetId="14" hidden="1">#REF!</definedName>
    <definedName name="BExVXK9SK580O7MYHVNJ3V911ALP" localSheetId="6" hidden="1">#REF!</definedName>
    <definedName name="BExVXK9SK580O7MYHVNJ3V911ALP" localSheetId="7" hidden="1">#REF!</definedName>
    <definedName name="BExVXK9SK580O7MYHVNJ3V911ALP" localSheetId="8" hidden="1">#REF!</definedName>
    <definedName name="BExVXK9SK580O7MYHVNJ3V911ALP" localSheetId="9" hidden="1">#REF!</definedName>
    <definedName name="BExVXK9SK580O7MYHVNJ3V911ALP" localSheetId="10" hidden="1">#REF!</definedName>
    <definedName name="BExVXK9SK580O7MYHVNJ3V911ALP" localSheetId="11" hidden="1">#REF!</definedName>
    <definedName name="BExVXK9SK580O7MYHVNJ3V911ALP" localSheetId="12" hidden="1">#REF!</definedName>
    <definedName name="BExVXK9SK580O7MYHVNJ3V911ALP" localSheetId="13" hidden="1">#REF!</definedName>
    <definedName name="BExVXK9SK580O7MYHVNJ3V911ALP" localSheetId="17" hidden="1">#REF!</definedName>
    <definedName name="BExVXK9SK580O7MYHVNJ3V911ALP" localSheetId="16" hidden="1">#REF!</definedName>
    <definedName name="BExVXK9SK580O7MYHVNJ3V911ALP" hidden="1">#REF!</definedName>
    <definedName name="BExVXLX2BZ5EF2X6R41BTKRJR1NM" localSheetId="19" hidden="1">#REF!</definedName>
    <definedName name="BExVXLX2BZ5EF2X6R41BTKRJR1NM" localSheetId="27" hidden="1">#REF!</definedName>
    <definedName name="BExVXLX2BZ5EF2X6R41BTKRJR1NM" localSheetId="18" hidden="1">#REF!</definedName>
    <definedName name="BExVXLX2BZ5EF2X6R41BTKRJR1NM" localSheetId="30" hidden="1">#REF!</definedName>
    <definedName name="BExVXLX2BZ5EF2X6R41BTKRJR1NM" localSheetId="4" hidden="1">#REF!</definedName>
    <definedName name="BExVXLX2BZ5EF2X6R41BTKRJR1NM" localSheetId="14" hidden="1">#REF!</definedName>
    <definedName name="BExVXLX2BZ5EF2X6R41BTKRJR1NM" localSheetId="6" hidden="1">#REF!</definedName>
    <definedName name="BExVXLX2BZ5EF2X6R41BTKRJR1NM" localSheetId="7" hidden="1">#REF!</definedName>
    <definedName name="BExVXLX2BZ5EF2X6R41BTKRJR1NM" localSheetId="8" hidden="1">#REF!</definedName>
    <definedName name="BExVXLX2BZ5EF2X6R41BTKRJR1NM" localSheetId="9" hidden="1">#REF!</definedName>
    <definedName name="BExVXLX2BZ5EF2X6R41BTKRJR1NM" localSheetId="10" hidden="1">#REF!</definedName>
    <definedName name="BExVXLX2BZ5EF2X6R41BTKRJR1NM" localSheetId="11" hidden="1">#REF!</definedName>
    <definedName name="BExVXLX2BZ5EF2X6R41BTKRJR1NM" localSheetId="12" hidden="1">#REF!</definedName>
    <definedName name="BExVXLX2BZ5EF2X6R41BTKRJR1NM" localSheetId="13" hidden="1">#REF!</definedName>
    <definedName name="BExVXLX2BZ5EF2X6R41BTKRJR1NM" localSheetId="17" hidden="1">#REF!</definedName>
    <definedName name="BExVXLX2BZ5EF2X6R41BTKRJR1NM" localSheetId="16" hidden="1">#REF!</definedName>
    <definedName name="BExVXLX2BZ5EF2X6R41BTKRJR1NM" hidden="1">#REF!</definedName>
    <definedName name="BExVXYT01U5IPYA7E44FWS6KCEFC" localSheetId="19" hidden="1">#REF!</definedName>
    <definedName name="BExVXYT01U5IPYA7E44FWS6KCEFC" localSheetId="27" hidden="1">#REF!</definedName>
    <definedName name="BExVXYT01U5IPYA7E44FWS6KCEFC" localSheetId="18" hidden="1">#REF!</definedName>
    <definedName name="BExVXYT01U5IPYA7E44FWS6KCEFC" localSheetId="30" hidden="1">#REF!</definedName>
    <definedName name="BExVXYT01U5IPYA7E44FWS6KCEFC" localSheetId="4" hidden="1">#REF!</definedName>
    <definedName name="BExVXYT01U5IPYA7E44FWS6KCEFC" localSheetId="14" hidden="1">#REF!</definedName>
    <definedName name="BExVXYT01U5IPYA7E44FWS6KCEFC" localSheetId="6" hidden="1">#REF!</definedName>
    <definedName name="BExVXYT01U5IPYA7E44FWS6KCEFC" localSheetId="7" hidden="1">#REF!</definedName>
    <definedName name="BExVXYT01U5IPYA7E44FWS6KCEFC" localSheetId="8" hidden="1">#REF!</definedName>
    <definedName name="BExVXYT01U5IPYA7E44FWS6KCEFC" localSheetId="9" hidden="1">#REF!</definedName>
    <definedName name="BExVXYT01U5IPYA7E44FWS6KCEFC" localSheetId="10" hidden="1">#REF!</definedName>
    <definedName name="BExVXYT01U5IPYA7E44FWS6KCEFC" localSheetId="11" hidden="1">#REF!</definedName>
    <definedName name="BExVXYT01U5IPYA7E44FWS6KCEFC" localSheetId="12" hidden="1">#REF!</definedName>
    <definedName name="BExVXYT01U5IPYA7E44FWS6KCEFC" localSheetId="13" hidden="1">#REF!</definedName>
    <definedName name="BExVXYT01U5IPYA7E44FWS6KCEFC" localSheetId="17" hidden="1">#REF!</definedName>
    <definedName name="BExVXYT01U5IPYA7E44FWS6KCEFC" localSheetId="16" hidden="1">#REF!</definedName>
    <definedName name="BExVXYT01U5IPYA7E44FWS6KCEFC" hidden="1">#REF!</definedName>
    <definedName name="BExVY11V7U1SAY4QKYE0PBSPD7LW" localSheetId="19" hidden="1">#REF!</definedName>
    <definedName name="BExVY11V7U1SAY4QKYE0PBSPD7LW" localSheetId="27" hidden="1">#REF!</definedName>
    <definedName name="BExVY11V7U1SAY4QKYE0PBSPD7LW" localSheetId="18" hidden="1">#REF!</definedName>
    <definedName name="BExVY11V7U1SAY4QKYE0PBSPD7LW" localSheetId="30" hidden="1">#REF!</definedName>
    <definedName name="BExVY11V7U1SAY4QKYE0PBSPD7LW" localSheetId="4" hidden="1">#REF!</definedName>
    <definedName name="BExVY11V7U1SAY4QKYE0PBSPD7LW" localSheetId="14" hidden="1">#REF!</definedName>
    <definedName name="BExVY11V7U1SAY4QKYE0PBSPD7LW" localSheetId="6" hidden="1">#REF!</definedName>
    <definedName name="BExVY11V7U1SAY4QKYE0PBSPD7LW" localSheetId="7" hidden="1">#REF!</definedName>
    <definedName name="BExVY11V7U1SAY4QKYE0PBSPD7LW" localSheetId="8" hidden="1">#REF!</definedName>
    <definedName name="BExVY11V7U1SAY4QKYE0PBSPD7LW" localSheetId="9" hidden="1">#REF!</definedName>
    <definedName name="BExVY11V7U1SAY4QKYE0PBSPD7LW" localSheetId="10" hidden="1">#REF!</definedName>
    <definedName name="BExVY11V7U1SAY4QKYE0PBSPD7LW" localSheetId="11" hidden="1">#REF!</definedName>
    <definedName name="BExVY11V7U1SAY4QKYE0PBSPD7LW" localSheetId="12" hidden="1">#REF!</definedName>
    <definedName name="BExVY11V7U1SAY4QKYE0PBSPD7LW" localSheetId="13" hidden="1">#REF!</definedName>
    <definedName name="BExVY11V7U1SAY4QKYE0PBSPD7LW" localSheetId="17" hidden="1">#REF!</definedName>
    <definedName name="BExVY11V7U1SAY4QKYE0PBSPD7LW" localSheetId="16" hidden="1">#REF!</definedName>
    <definedName name="BExVY11V7U1SAY4QKYE0PBSPD7LW" hidden="1">#REF!</definedName>
    <definedName name="BExVY1SV37DL5YU59HS4IG3VBCP4" localSheetId="19" hidden="1">#REF!</definedName>
    <definedName name="BExVY1SV37DL5YU59HS4IG3VBCP4" localSheetId="27" hidden="1">#REF!</definedName>
    <definedName name="BExVY1SV37DL5YU59HS4IG3VBCP4" localSheetId="18" hidden="1">#REF!</definedName>
    <definedName name="BExVY1SV37DL5YU59HS4IG3VBCP4" localSheetId="30" hidden="1">#REF!</definedName>
    <definedName name="BExVY1SV37DL5YU59HS4IG3VBCP4" localSheetId="4" hidden="1">#REF!</definedName>
    <definedName name="BExVY1SV37DL5YU59HS4IG3VBCP4" localSheetId="14" hidden="1">#REF!</definedName>
    <definedName name="BExVY1SV37DL5YU59HS4IG3VBCP4" localSheetId="6" hidden="1">#REF!</definedName>
    <definedName name="BExVY1SV37DL5YU59HS4IG3VBCP4" localSheetId="7" hidden="1">#REF!</definedName>
    <definedName name="BExVY1SV37DL5YU59HS4IG3VBCP4" localSheetId="8" hidden="1">#REF!</definedName>
    <definedName name="BExVY1SV37DL5YU59HS4IG3VBCP4" localSheetId="9" hidden="1">#REF!</definedName>
    <definedName name="BExVY1SV37DL5YU59HS4IG3VBCP4" localSheetId="10" hidden="1">#REF!</definedName>
    <definedName name="BExVY1SV37DL5YU59HS4IG3VBCP4" localSheetId="11" hidden="1">#REF!</definedName>
    <definedName name="BExVY1SV37DL5YU59HS4IG3VBCP4" localSheetId="12" hidden="1">#REF!</definedName>
    <definedName name="BExVY1SV37DL5YU59HS4IG3VBCP4" localSheetId="13" hidden="1">#REF!</definedName>
    <definedName name="BExVY1SV37DL5YU59HS4IG3VBCP4" localSheetId="17" hidden="1">#REF!</definedName>
    <definedName name="BExVY1SV37DL5YU59HS4IG3VBCP4" localSheetId="16" hidden="1">#REF!</definedName>
    <definedName name="BExVY1SV37DL5YU59HS4IG3VBCP4" hidden="1">#REF!</definedName>
    <definedName name="BExVY3WFGJKSQA08UF9NCMST928Y" localSheetId="19" hidden="1">#REF!</definedName>
    <definedName name="BExVY3WFGJKSQA08UF9NCMST928Y" localSheetId="27" hidden="1">#REF!</definedName>
    <definedName name="BExVY3WFGJKSQA08UF9NCMST928Y" localSheetId="18" hidden="1">#REF!</definedName>
    <definedName name="BExVY3WFGJKSQA08UF9NCMST928Y" localSheetId="30" hidden="1">#REF!</definedName>
    <definedName name="BExVY3WFGJKSQA08UF9NCMST928Y" localSheetId="4" hidden="1">#REF!</definedName>
    <definedName name="BExVY3WFGJKSQA08UF9NCMST928Y" localSheetId="14" hidden="1">#REF!</definedName>
    <definedName name="BExVY3WFGJKSQA08UF9NCMST928Y" localSheetId="6" hidden="1">#REF!</definedName>
    <definedName name="BExVY3WFGJKSQA08UF9NCMST928Y" localSheetId="7" hidden="1">#REF!</definedName>
    <definedName name="BExVY3WFGJKSQA08UF9NCMST928Y" localSheetId="8" hidden="1">#REF!</definedName>
    <definedName name="BExVY3WFGJKSQA08UF9NCMST928Y" localSheetId="9" hidden="1">#REF!</definedName>
    <definedName name="BExVY3WFGJKSQA08UF9NCMST928Y" localSheetId="10" hidden="1">#REF!</definedName>
    <definedName name="BExVY3WFGJKSQA08UF9NCMST928Y" localSheetId="11" hidden="1">#REF!</definedName>
    <definedName name="BExVY3WFGJKSQA08UF9NCMST928Y" localSheetId="12" hidden="1">#REF!</definedName>
    <definedName name="BExVY3WFGJKSQA08UF9NCMST928Y" localSheetId="13" hidden="1">#REF!</definedName>
    <definedName name="BExVY3WFGJKSQA08UF9NCMST928Y" localSheetId="17" hidden="1">#REF!</definedName>
    <definedName name="BExVY3WFGJKSQA08UF9NCMST928Y" localSheetId="16" hidden="1">#REF!</definedName>
    <definedName name="BExVY3WFGJKSQA08UF9NCMST928Y" hidden="1">#REF!</definedName>
    <definedName name="BExVY954UOEVQEIC5OFO4NEWVKAQ" localSheetId="19" hidden="1">#REF!</definedName>
    <definedName name="BExVY954UOEVQEIC5OFO4NEWVKAQ" localSheetId="27" hidden="1">#REF!</definedName>
    <definedName name="BExVY954UOEVQEIC5OFO4NEWVKAQ" localSheetId="18" hidden="1">#REF!</definedName>
    <definedName name="BExVY954UOEVQEIC5OFO4NEWVKAQ" localSheetId="30" hidden="1">#REF!</definedName>
    <definedName name="BExVY954UOEVQEIC5OFO4NEWVKAQ" localSheetId="4" hidden="1">#REF!</definedName>
    <definedName name="BExVY954UOEVQEIC5OFO4NEWVKAQ" localSheetId="14" hidden="1">#REF!</definedName>
    <definedName name="BExVY954UOEVQEIC5OFO4NEWVKAQ" localSheetId="6" hidden="1">#REF!</definedName>
    <definedName name="BExVY954UOEVQEIC5OFO4NEWVKAQ" localSheetId="7" hidden="1">#REF!</definedName>
    <definedName name="BExVY954UOEVQEIC5OFO4NEWVKAQ" localSheetId="8" hidden="1">#REF!</definedName>
    <definedName name="BExVY954UOEVQEIC5OFO4NEWVKAQ" localSheetId="9" hidden="1">#REF!</definedName>
    <definedName name="BExVY954UOEVQEIC5OFO4NEWVKAQ" localSheetId="10" hidden="1">#REF!</definedName>
    <definedName name="BExVY954UOEVQEIC5OFO4NEWVKAQ" localSheetId="11" hidden="1">#REF!</definedName>
    <definedName name="BExVY954UOEVQEIC5OFO4NEWVKAQ" localSheetId="12" hidden="1">#REF!</definedName>
    <definedName name="BExVY954UOEVQEIC5OFO4NEWVKAQ" localSheetId="13" hidden="1">#REF!</definedName>
    <definedName name="BExVY954UOEVQEIC5OFO4NEWVKAQ" localSheetId="17" hidden="1">#REF!</definedName>
    <definedName name="BExVY954UOEVQEIC5OFO4NEWVKAQ" localSheetId="16" hidden="1">#REF!</definedName>
    <definedName name="BExVY954UOEVQEIC5OFO4NEWVKAQ" hidden="1">#REF!</definedName>
    <definedName name="BExVYHDYIV5397LC02V4FEP8VD6W" localSheetId="19" hidden="1">#REF!</definedName>
    <definedName name="BExVYHDYIV5397LC02V4FEP8VD6W" localSheetId="27" hidden="1">#REF!</definedName>
    <definedName name="BExVYHDYIV5397LC02V4FEP8VD6W" localSheetId="18" hidden="1">#REF!</definedName>
    <definedName name="BExVYHDYIV5397LC02V4FEP8VD6W" localSheetId="30" hidden="1">#REF!</definedName>
    <definedName name="BExVYHDYIV5397LC02V4FEP8VD6W" localSheetId="4" hidden="1">#REF!</definedName>
    <definedName name="BExVYHDYIV5397LC02V4FEP8VD6W" localSheetId="14" hidden="1">#REF!</definedName>
    <definedName name="BExVYHDYIV5397LC02V4FEP8VD6W" localSheetId="6" hidden="1">#REF!</definedName>
    <definedName name="BExVYHDYIV5397LC02V4FEP8VD6W" localSheetId="7" hidden="1">#REF!</definedName>
    <definedName name="BExVYHDYIV5397LC02V4FEP8VD6W" localSheetId="8" hidden="1">#REF!</definedName>
    <definedName name="BExVYHDYIV5397LC02V4FEP8VD6W" localSheetId="9" hidden="1">#REF!</definedName>
    <definedName name="BExVYHDYIV5397LC02V4FEP8VD6W" localSheetId="10" hidden="1">#REF!</definedName>
    <definedName name="BExVYHDYIV5397LC02V4FEP8VD6W" localSheetId="11" hidden="1">#REF!</definedName>
    <definedName name="BExVYHDYIV5397LC02V4FEP8VD6W" localSheetId="12" hidden="1">#REF!</definedName>
    <definedName name="BExVYHDYIV5397LC02V4FEP8VD6W" localSheetId="13" hidden="1">#REF!</definedName>
    <definedName name="BExVYHDYIV5397LC02V4FEP8VD6W" localSheetId="17" hidden="1">#REF!</definedName>
    <definedName name="BExVYHDYIV5397LC02V4FEP8VD6W" localSheetId="16" hidden="1">#REF!</definedName>
    <definedName name="BExVYHDYIV5397LC02V4FEP8VD6W" hidden="1">#REF!</definedName>
    <definedName name="BExVYO4NFDGC4ZOGHANQWX5CH4BT" localSheetId="19" hidden="1">#REF!</definedName>
    <definedName name="BExVYO4NFDGC4ZOGHANQWX5CH4BT" localSheetId="27" hidden="1">#REF!</definedName>
    <definedName name="BExVYO4NFDGC4ZOGHANQWX5CH4BT" localSheetId="18" hidden="1">#REF!</definedName>
    <definedName name="BExVYO4NFDGC4ZOGHANQWX5CH4BT" localSheetId="30" hidden="1">#REF!</definedName>
    <definedName name="BExVYO4NFDGC4ZOGHANQWX5CH4BT" localSheetId="4" hidden="1">#REF!</definedName>
    <definedName name="BExVYO4NFDGC4ZOGHANQWX5CH4BT" localSheetId="14" hidden="1">#REF!</definedName>
    <definedName name="BExVYO4NFDGC4ZOGHANQWX5CH4BT" localSheetId="6" hidden="1">#REF!</definedName>
    <definedName name="BExVYO4NFDGC4ZOGHANQWX5CH4BT" localSheetId="7" hidden="1">#REF!</definedName>
    <definedName name="BExVYO4NFDGC4ZOGHANQWX5CH4BT" localSheetId="8" hidden="1">#REF!</definedName>
    <definedName name="BExVYO4NFDGC4ZOGHANQWX5CH4BT" localSheetId="9" hidden="1">#REF!</definedName>
    <definedName name="BExVYO4NFDGC4ZOGHANQWX5CH4BT" localSheetId="10" hidden="1">#REF!</definedName>
    <definedName name="BExVYO4NFDGC4ZOGHANQWX5CH4BT" localSheetId="11" hidden="1">#REF!</definedName>
    <definedName name="BExVYO4NFDGC4ZOGHANQWX5CH4BT" localSheetId="12" hidden="1">#REF!</definedName>
    <definedName name="BExVYO4NFDGC4ZOGHANQWX5CH4BT" localSheetId="13" hidden="1">#REF!</definedName>
    <definedName name="BExVYO4NFDGC4ZOGHANQWX5CH4BT" localSheetId="17" hidden="1">#REF!</definedName>
    <definedName name="BExVYO4NFDGC4ZOGHANQWX5CH4BT" localSheetId="16" hidden="1">#REF!</definedName>
    <definedName name="BExVYO4NFDGC4ZOGHANQWX5CH4BT" hidden="1">#REF!</definedName>
    <definedName name="BExVYOVIZDA18YIQ0A30Q052PCAK" localSheetId="19" hidden="1">#REF!</definedName>
    <definedName name="BExVYOVIZDA18YIQ0A30Q052PCAK" localSheetId="27" hidden="1">#REF!</definedName>
    <definedName name="BExVYOVIZDA18YIQ0A30Q052PCAK" localSheetId="18" hidden="1">#REF!</definedName>
    <definedName name="BExVYOVIZDA18YIQ0A30Q052PCAK" localSheetId="30" hidden="1">#REF!</definedName>
    <definedName name="BExVYOVIZDA18YIQ0A30Q052PCAK" localSheetId="4" hidden="1">#REF!</definedName>
    <definedName name="BExVYOVIZDA18YIQ0A30Q052PCAK" localSheetId="14" hidden="1">#REF!</definedName>
    <definedName name="BExVYOVIZDA18YIQ0A30Q052PCAK" localSheetId="6" hidden="1">#REF!</definedName>
    <definedName name="BExVYOVIZDA18YIQ0A30Q052PCAK" localSheetId="7" hidden="1">#REF!</definedName>
    <definedName name="BExVYOVIZDA18YIQ0A30Q052PCAK" localSheetId="8" hidden="1">#REF!</definedName>
    <definedName name="BExVYOVIZDA18YIQ0A30Q052PCAK" localSheetId="9" hidden="1">#REF!</definedName>
    <definedName name="BExVYOVIZDA18YIQ0A30Q052PCAK" localSheetId="10" hidden="1">#REF!</definedName>
    <definedName name="BExVYOVIZDA18YIQ0A30Q052PCAK" localSheetId="11" hidden="1">#REF!</definedName>
    <definedName name="BExVYOVIZDA18YIQ0A30Q052PCAK" localSheetId="12" hidden="1">#REF!</definedName>
    <definedName name="BExVYOVIZDA18YIQ0A30Q052PCAK" localSheetId="13" hidden="1">#REF!</definedName>
    <definedName name="BExVYOVIZDA18YIQ0A30Q052PCAK" localSheetId="17" hidden="1">#REF!</definedName>
    <definedName name="BExVYOVIZDA18YIQ0A30Q052PCAK" localSheetId="16" hidden="1">#REF!</definedName>
    <definedName name="BExVYOVIZDA18YIQ0A30Q052PCAK" hidden="1">#REF!</definedName>
    <definedName name="BExVYPS2R6B75R1EFIUJ6G5TE4Q4" localSheetId="19" hidden="1">#REF!</definedName>
    <definedName name="BExVYPS2R6B75R1EFIUJ6G5TE4Q4" localSheetId="27" hidden="1">#REF!</definedName>
    <definedName name="BExVYPS2R6B75R1EFIUJ6G5TE4Q4" localSheetId="18" hidden="1">#REF!</definedName>
    <definedName name="BExVYPS2R6B75R1EFIUJ6G5TE4Q4" localSheetId="30" hidden="1">#REF!</definedName>
    <definedName name="BExVYPS2R6B75R1EFIUJ6G5TE4Q4" localSheetId="4" hidden="1">#REF!</definedName>
    <definedName name="BExVYPS2R6B75R1EFIUJ6G5TE4Q4" localSheetId="14" hidden="1">#REF!</definedName>
    <definedName name="BExVYPS2R6B75R1EFIUJ6G5TE4Q4" localSheetId="6" hidden="1">#REF!</definedName>
    <definedName name="BExVYPS2R6B75R1EFIUJ6G5TE4Q4" localSheetId="7" hidden="1">#REF!</definedName>
    <definedName name="BExVYPS2R6B75R1EFIUJ6G5TE4Q4" localSheetId="8" hidden="1">#REF!</definedName>
    <definedName name="BExVYPS2R6B75R1EFIUJ6G5TE4Q4" localSheetId="9" hidden="1">#REF!</definedName>
    <definedName name="BExVYPS2R6B75R1EFIUJ6G5TE4Q4" localSheetId="10" hidden="1">#REF!</definedName>
    <definedName name="BExVYPS2R6B75R1EFIUJ6G5TE4Q4" localSheetId="11" hidden="1">#REF!</definedName>
    <definedName name="BExVYPS2R6B75R1EFIUJ6G5TE4Q4" localSheetId="12" hidden="1">#REF!</definedName>
    <definedName name="BExVYPS2R6B75R1EFIUJ6G5TE4Q4" localSheetId="13" hidden="1">#REF!</definedName>
    <definedName name="BExVYPS2R6B75R1EFIUJ6G5TE4Q4" localSheetId="17" hidden="1">#REF!</definedName>
    <definedName name="BExVYPS2R6B75R1EFIUJ6G5TE4Q4" localSheetId="16" hidden="1">#REF!</definedName>
    <definedName name="BExVYPS2R6B75R1EFIUJ6G5TE4Q4" hidden="1">#REF!</definedName>
    <definedName name="BExVYQIXPEM6J4JVP78BRHIC05PV" localSheetId="19" hidden="1">#REF!</definedName>
    <definedName name="BExVYQIXPEM6J4JVP78BRHIC05PV" localSheetId="27" hidden="1">#REF!</definedName>
    <definedName name="BExVYQIXPEM6J4JVP78BRHIC05PV" localSheetId="18" hidden="1">#REF!</definedName>
    <definedName name="BExVYQIXPEM6J4JVP78BRHIC05PV" localSheetId="30" hidden="1">#REF!</definedName>
    <definedName name="BExVYQIXPEM6J4JVP78BRHIC05PV" localSheetId="4" hidden="1">#REF!</definedName>
    <definedName name="BExVYQIXPEM6J4JVP78BRHIC05PV" localSheetId="14" hidden="1">#REF!</definedName>
    <definedName name="BExVYQIXPEM6J4JVP78BRHIC05PV" localSheetId="6" hidden="1">#REF!</definedName>
    <definedName name="BExVYQIXPEM6J4JVP78BRHIC05PV" localSheetId="7" hidden="1">#REF!</definedName>
    <definedName name="BExVYQIXPEM6J4JVP78BRHIC05PV" localSheetId="8" hidden="1">#REF!</definedName>
    <definedName name="BExVYQIXPEM6J4JVP78BRHIC05PV" localSheetId="9" hidden="1">#REF!</definedName>
    <definedName name="BExVYQIXPEM6J4JVP78BRHIC05PV" localSheetId="10" hidden="1">#REF!</definedName>
    <definedName name="BExVYQIXPEM6J4JVP78BRHIC05PV" localSheetId="11" hidden="1">#REF!</definedName>
    <definedName name="BExVYQIXPEM6J4JVP78BRHIC05PV" localSheetId="12" hidden="1">#REF!</definedName>
    <definedName name="BExVYQIXPEM6J4JVP78BRHIC05PV" localSheetId="13" hidden="1">#REF!</definedName>
    <definedName name="BExVYQIXPEM6J4JVP78BRHIC05PV" localSheetId="17" hidden="1">#REF!</definedName>
    <definedName name="BExVYQIXPEM6J4JVP78BRHIC05PV" localSheetId="16" hidden="1">#REF!</definedName>
    <definedName name="BExVYQIXPEM6J4JVP78BRHIC05PV" hidden="1">#REF!</definedName>
    <definedName name="BExVYVGWN7SONLVDH9WJ2F1JS264" localSheetId="19" hidden="1">#REF!</definedName>
    <definedName name="BExVYVGWN7SONLVDH9WJ2F1JS264" localSheetId="27" hidden="1">#REF!</definedName>
    <definedName name="BExVYVGWN7SONLVDH9WJ2F1JS264" localSheetId="18" hidden="1">#REF!</definedName>
    <definedName name="BExVYVGWN7SONLVDH9WJ2F1JS264" localSheetId="30" hidden="1">#REF!</definedName>
    <definedName name="BExVYVGWN7SONLVDH9WJ2F1JS264" localSheetId="4" hidden="1">#REF!</definedName>
    <definedName name="BExVYVGWN7SONLVDH9WJ2F1JS264" localSheetId="14" hidden="1">#REF!</definedName>
    <definedName name="BExVYVGWN7SONLVDH9WJ2F1JS264" localSheetId="6" hidden="1">#REF!</definedName>
    <definedName name="BExVYVGWN7SONLVDH9WJ2F1JS264" localSheetId="7" hidden="1">#REF!</definedName>
    <definedName name="BExVYVGWN7SONLVDH9WJ2F1JS264" localSheetId="8" hidden="1">#REF!</definedName>
    <definedName name="BExVYVGWN7SONLVDH9WJ2F1JS264" localSheetId="9" hidden="1">#REF!</definedName>
    <definedName name="BExVYVGWN7SONLVDH9WJ2F1JS264" localSheetId="10" hidden="1">#REF!</definedName>
    <definedName name="BExVYVGWN7SONLVDH9WJ2F1JS264" localSheetId="11" hidden="1">#REF!</definedName>
    <definedName name="BExVYVGWN7SONLVDH9WJ2F1JS264" localSheetId="12" hidden="1">#REF!</definedName>
    <definedName name="BExVYVGWN7SONLVDH9WJ2F1JS264" localSheetId="13" hidden="1">#REF!</definedName>
    <definedName name="BExVYVGWN7SONLVDH9WJ2F1JS264" localSheetId="17" hidden="1">#REF!</definedName>
    <definedName name="BExVYVGWN7SONLVDH9WJ2F1JS264" localSheetId="16" hidden="1">#REF!</definedName>
    <definedName name="BExVYVGWN7SONLVDH9WJ2F1JS264" hidden="1">#REF!</definedName>
    <definedName name="BExVZ40HNAZRM8JHYYNQ7F6A4GU0" localSheetId="19" hidden="1">#REF!</definedName>
    <definedName name="BExVZ40HNAZRM8JHYYNQ7F6A4GU0" localSheetId="27" hidden="1">#REF!</definedName>
    <definedName name="BExVZ40HNAZRM8JHYYNQ7F6A4GU0" localSheetId="18" hidden="1">#REF!</definedName>
    <definedName name="BExVZ40HNAZRM8JHYYNQ7F6A4GU0" localSheetId="30" hidden="1">#REF!</definedName>
    <definedName name="BExVZ40HNAZRM8JHYYNQ7F6A4GU0" localSheetId="4" hidden="1">#REF!</definedName>
    <definedName name="BExVZ40HNAZRM8JHYYNQ7F6A4GU0" localSheetId="14" hidden="1">#REF!</definedName>
    <definedName name="BExVZ40HNAZRM8JHYYNQ7F6A4GU0" localSheetId="6" hidden="1">#REF!</definedName>
    <definedName name="BExVZ40HNAZRM8JHYYNQ7F6A4GU0" localSheetId="7" hidden="1">#REF!</definedName>
    <definedName name="BExVZ40HNAZRM8JHYYNQ7F6A4GU0" localSheetId="8" hidden="1">#REF!</definedName>
    <definedName name="BExVZ40HNAZRM8JHYYNQ7F6A4GU0" localSheetId="9" hidden="1">#REF!</definedName>
    <definedName name="BExVZ40HNAZRM8JHYYNQ7F6A4GU0" localSheetId="10" hidden="1">#REF!</definedName>
    <definedName name="BExVZ40HNAZRM8JHYYNQ7F6A4GU0" localSheetId="11" hidden="1">#REF!</definedName>
    <definedName name="BExVZ40HNAZRM8JHYYNQ7F6A4GU0" localSheetId="12" hidden="1">#REF!</definedName>
    <definedName name="BExVZ40HNAZRM8JHYYNQ7F6A4GU0" localSheetId="13" hidden="1">#REF!</definedName>
    <definedName name="BExVZ40HNAZRM8JHYYNQ7F6A4GU0" localSheetId="17" hidden="1">#REF!</definedName>
    <definedName name="BExVZ40HNAZRM8JHYYNQ7F6A4GU0" localSheetId="16" hidden="1">#REF!</definedName>
    <definedName name="BExVZ40HNAZRM8JHYYNQ7F6A4GU0" hidden="1">#REF!</definedName>
    <definedName name="BExVZ7WRO17PYILJEJGPQCO5IL66" localSheetId="19" hidden="1">#REF!</definedName>
    <definedName name="BExVZ7WRO17PYILJEJGPQCO5IL66" localSheetId="27" hidden="1">#REF!</definedName>
    <definedName name="BExVZ7WRO17PYILJEJGPQCO5IL66" localSheetId="18" hidden="1">#REF!</definedName>
    <definedName name="BExVZ7WRO17PYILJEJGPQCO5IL66" localSheetId="30" hidden="1">#REF!</definedName>
    <definedName name="BExVZ7WRO17PYILJEJGPQCO5IL66" localSheetId="4" hidden="1">#REF!</definedName>
    <definedName name="BExVZ7WRO17PYILJEJGPQCO5IL66" localSheetId="14" hidden="1">#REF!</definedName>
    <definedName name="BExVZ7WRO17PYILJEJGPQCO5IL66" localSheetId="6" hidden="1">#REF!</definedName>
    <definedName name="BExVZ7WRO17PYILJEJGPQCO5IL66" localSheetId="7" hidden="1">#REF!</definedName>
    <definedName name="BExVZ7WRO17PYILJEJGPQCO5IL66" localSheetId="8" hidden="1">#REF!</definedName>
    <definedName name="BExVZ7WRO17PYILJEJGPQCO5IL66" localSheetId="9" hidden="1">#REF!</definedName>
    <definedName name="BExVZ7WRO17PYILJEJGPQCO5IL66" localSheetId="10" hidden="1">#REF!</definedName>
    <definedName name="BExVZ7WRO17PYILJEJGPQCO5IL66" localSheetId="11" hidden="1">#REF!</definedName>
    <definedName name="BExVZ7WRO17PYILJEJGPQCO5IL66" localSheetId="12" hidden="1">#REF!</definedName>
    <definedName name="BExVZ7WRO17PYILJEJGPQCO5IL66" localSheetId="13" hidden="1">#REF!</definedName>
    <definedName name="BExVZ7WRO17PYILJEJGPQCO5IL66" localSheetId="17" hidden="1">#REF!</definedName>
    <definedName name="BExVZ7WRO17PYILJEJGPQCO5IL66" localSheetId="16" hidden="1">#REF!</definedName>
    <definedName name="BExVZ7WRO17PYILJEJGPQCO5IL66" hidden="1">#REF!</definedName>
    <definedName name="BExVZ9EO732IK6MNMG17Y1EFTJQC" localSheetId="19" hidden="1">#REF!</definedName>
    <definedName name="BExVZ9EO732IK6MNMG17Y1EFTJQC" localSheetId="27" hidden="1">#REF!</definedName>
    <definedName name="BExVZ9EO732IK6MNMG17Y1EFTJQC" localSheetId="18" hidden="1">#REF!</definedName>
    <definedName name="BExVZ9EO732IK6MNMG17Y1EFTJQC" localSheetId="30" hidden="1">#REF!</definedName>
    <definedName name="BExVZ9EO732IK6MNMG17Y1EFTJQC" localSheetId="4" hidden="1">#REF!</definedName>
    <definedName name="BExVZ9EO732IK6MNMG17Y1EFTJQC" localSheetId="14" hidden="1">#REF!</definedName>
    <definedName name="BExVZ9EO732IK6MNMG17Y1EFTJQC" localSheetId="6" hidden="1">#REF!</definedName>
    <definedName name="BExVZ9EO732IK6MNMG17Y1EFTJQC" localSheetId="7" hidden="1">#REF!</definedName>
    <definedName name="BExVZ9EO732IK6MNMG17Y1EFTJQC" localSheetId="8" hidden="1">#REF!</definedName>
    <definedName name="BExVZ9EO732IK6MNMG17Y1EFTJQC" localSheetId="9" hidden="1">#REF!</definedName>
    <definedName name="BExVZ9EO732IK6MNMG17Y1EFTJQC" localSheetId="10" hidden="1">#REF!</definedName>
    <definedName name="BExVZ9EO732IK6MNMG17Y1EFTJQC" localSheetId="11" hidden="1">#REF!</definedName>
    <definedName name="BExVZ9EO732IK6MNMG17Y1EFTJQC" localSheetId="12" hidden="1">#REF!</definedName>
    <definedName name="BExVZ9EO732IK6MNMG17Y1EFTJQC" localSheetId="13" hidden="1">#REF!</definedName>
    <definedName name="BExVZ9EO732IK6MNMG17Y1EFTJQC" localSheetId="17" hidden="1">#REF!</definedName>
    <definedName name="BExVZ9EO732IK6MNMG17Y1EFTJQC" localSheetId="16" hidden="1">#REF!</definedName>
    <definedName name="BExVZ9EO732IK6MNMG17Y1EFTJQC" hidden="1">#REF!</definedName>
    <definedName name="BExVZB1Y5J4UL2LKK0363EU7GIJ1" localSheetId="19" hidden="1">#REF!</definedName>
    <definedName name="BExVZB1Y5J4UL2LKK0363EU7GIJ1" localSheetId="27" hidden="1">#REF!</definedName>
    <definedName name="BExVZB1Y5J4UL2LKK0363EU7GIJ1" localSheetId="18" hidden="1">#REF!</definedName>
    <definedName name="BExVZB1Y5J4UL2LKK0363EU7GIJ1" localSheetId="30" hidden="1">#REF!</definedName>
    <definedName name="BExVZB1Y5J4UL2LKK0363EU7GIJ1" localSheetId="4" hidden="1">#REF!</definedName>
    <definedName name="BExVZB1Y5J4UL2LKK0363EU7GIJ1" localSheetId="14" hidden="1">#REF!</definedName>
    <definedName name="BExVZB1Y5J4UL2LKK0363EU7GIJ1" localSheetId="6" hidden="1">#REF!</definedName>
    <definedName name="BExVZB1Y5J4UL2LKK0363EU7GIJ1" localSheetId="7" hidden="1">#REF!</definedName>
    <definedName name="BExVZB1Y5J4UL2LKK0363EU7GIJ1" localSheetId="8" hidden="1">#REF!</definedName>
    <definedName name="BExVZB1Y5J4UL2LKK0363EU7GIJ1" localSheetId="9" hidden="1">#REF!</definedName>
    <definedName name="BExVZB1Y5J4UL2LKK0363EU7GIJ1" localSheetId="10" hidden="1">#REF!</definedName>
    <definedName name="BExVZB1Y5J4UL2LKK0363EU7GIJ1" localSheetId="11" hidden="1">#REF!</definedName>
    <definedName name="BExVZB1Y5J4UL2LKK0363EU7GIJ1" localSheetId="12" hidden="1">#REF!</definedName>
    <definedName name="BExVZB1Y5J4UL2LKK0363EU7GIJ1" localSheetId="13" hidden="1">#REF!</definedName>
    <definedName name="BExVZB1Y5J4UL2LKK0363EU7GIJ1" localSheetId="17" hidden="1">#REF!</definedName>
    <definedName name="BExVZB1Y5J4UL2LKK0363EU7GIJ1" localSheetId="16" hidden="1">#REF!</definedName>
    <definedName name="BExVZB1Y5J4UL2LKK0363EU7GIJ1" hidden="1">#REF!</definedName>
    <definedName name="BExVZGQXYK2ICC9JSNFPRHBD5KNU" localSheetId="19" hidden="1">#REF!</definedName>
    <definedName name="BExVZGQXYK2ICC9JSNFPRHBD5KNU" localSheetId="27" hidden="1">#REF!</definedName>
    <definedName name="BExVZGQXYK2ICC9JSNFPRHBD5KNU" localSheetId="18" hidden="1">#REF!</definedName>
    <definedName name="BExVZGQXYK2ICC9JSNFPRHBD5KNU" localSheetId="30" hidden="1">#REF!</definedName>
    <definedName name="BExVZGQXYK2ICC9JSNFPRHBD5KNU" localSheetId="4" hidden="1">#REF!</definedName>
    <definedName name="BExVZGQXYK2ICC9JSNFPRHBD5KNU" localSheetId="14" hidden="1">#REF!</definedName>
    <definedName name="BExVZGQXYK2ICC9JSNFPRHBD5KNU" localSheetId="6" hidden="1">#REF!</definedName>
    <definedName name="BExVZGQXYK2ICC9JSNFPRHBD5KNU" localSheetId="7" hidden="1">#REF!</definedName>
    <definedName name="BExVZGQXYK2ICC9JSNFPRHBD5KNU" localSheetId="8" hidden="1">#REF!</definedName>
    <definedName name="BExVZGQXYK2ICC9JSNFPRHBD5KNU" localSheetId="9" hidden="1">#REF!</definedName>
    <definedName name="BExVZGQXYK2ICC9JSNFPRHBD5KNU" localSheetId="10" hidden="1">#REF!</definedName>
    <definedName name="BExVZGQXYK2ICC9JSNFPRHBD5KNU" localSheetId="11" hidden="1">#REF!</definedName>
    <definedName name="BExVZGQXYK2ICC9JSNFPRHBD5KNU" localSheetId="12" hidden="1">#REF!</definedName>
    <definedName name="BExVZGQXYK2ICC9JSNFPRHBD5KNU" localSheetId="13" hidden="1">#REF!</definedName>
    <definedName name="BExVZGQXYK2ICC9JSNFPRHBD5KNU" localSheetId="17" hidden="1">#REF!</definedName>
    <definedName name="BExVZGQXYK2ICC9JSNFPRHBD5KNU" localSheetId="16" hidden="1">#REF!</definedName>
    <definedName name="BExVZGQXYK2ICC9JSNFPRHBD5KNU" hidden="1">#REF!</definedName>
    <definedName name="BExVZJQVO5LQ0BJH5JEN5NOBIAF6" localSheetId="19" hidden="1">#REF!</definedName>
    <definedName name="BExVZJQVO5LQ0BJH5JEN5NOBIAF6" localSheetId="27" hidden="1">#REF!</definedName>
    <definedName name="BExVZJQVO5LQ0BJH5JEN5NOBIAF6" localSheetId="18" hidden="1">#REF!</definedName>
    <definedName name="BExVZJQVO5LQ0BJH5JEN5NOBIAF6" localSheetId="30" hidden="1">#REF!</definedName>
    <definedName name="BExVZJQVO5LQ0BJH5JEN5NOBIAF6" localSheetId="4" hidden="1">#REF!</definedName>
    <definedName name="BExVZJQVO5LQ0BJH5JEN5NOBIAF6" localSheetId="14" hidden="1">#REF!</definedName>
    <definedName name="BExVZJQVO5LQ0BJH5JEN5NOBIAF6" localSheetId="6" hidden="1">#REF!</definedName>
    <definedName name="BExVZJQVO5LQ0BJH5JEN5NOBIAF6" localSheetId="7" hidden="1">#REF!</definedName>
    <definedName name="BExVZJQVO5LQ0BJH5JEN5NOBIAF6" localSheetId="8" hidden="1">#REF!</definedName>
    <definedName name="BExVZJQVO5LQ0BJH5JEN5NOBIAF6" localSheetId="9" hidden="1">#REF!</definedName>
    <definedName name="BExVZJQVO5LQ0BJH5JEN5NOBIAF6" localSheetId="10" hidden="1">#REF!</definedName>
    <definedName name="BExVZJQVO5LQ0BJH5JEN5NOBIAF6" localSheetId="11" hidden="1">#REF!</definedName>
    <definedName name="BExVZJQVO5LQ0BJH5JEN5NOBIAF6" localSheetId="12" hidden="1">#REF!</definedName>
    <definedName name="BExVZJQVO5LQ0BJH5JEN5NOBIAF6" localSheetId="13" hidden="1">#REF!</definedName>
    <definedName name="BExVZJQVO5LQ0BJH5JEN5NOBIAF6" localSheetId="17" hidden="1">#REF!</definedName>
    <definedName name="BExVZJQVO5LQ0BJH5JEN5NOBIAF6" localSheetId="16" hidden="1">#REF!</definedName>
    <definedName name="BExVZJQVO5LQ0BJH5JEN5NOBIAF6" hidden="1">#REF!</definedName>
    <definedName name="BExVZNXWS91RD7NXV5NE2R3C8WW7" localSheetId="19" hidden="1">#REF!</definedName>
    <definedName name="BExVZNXWS91RD7NXV5NE2R3C8WW7" localSheetId="27" hidden="1">#REF!</definedName>
    <definedName name="BExVZNXWS91RD7NXV5NE2R3C8WW7" localSheetId="18" hidden="1">#REF!</definedName>
    <definedName name="BExVZNXWS91RD7NXV5NE2R3C8WW7" localSheetId="30" hidden="1">#REF!</definedName>
    <definedName name="BExVZNXWS91RD7NXV5NE2R3C8WW7" localSheetId="4" hidden="1">#REF!</definedName>
    <definedName name="BExVZNXWS91RD7NXV5NE2R3C8WW7" localSheetId="14" hidden="1">#REF!</definedName>
    <definedName name="BExVZNXWS91RD7NXV5NE2R3C8WW7" localSheetId="6" hidden="1">#REF!</definedName>
    <definedName name="BExVZNXWS91RD7NXV5NE2R3C8WW7" localSheetId="7" hidden="1">#REF!</definedName>
    <definedName name="BExVZNXWS91RD7NXV5NE2R3C8WW7" localSheetId="8" hidden="1">#REF!</definedName>
    <definedName name="BExVZNXWS91RD7NXV5NE2R3C8WW7" localSheetId="9" hidden="1">#REF!</definedName>
    <definedName name="BExVZNXWS91RD7NXV5NE2R3C8WW7" localSheetId="10" hidden="1">#REF!</definedName>
    <definedName name="BExVZNXWS91RD7NXV5NE2R3C8WW7" localSheetId="11" hidden="1">#REF!</definedName>
    <definedName name="BExVZNXWS91RD7NXV5NE2R3C8WW7" localSheetId="12" hidden="1">#REF!</definedName>
    <definedName name="BExVZNXWS91RD7NXV5NE2R3C8WW7" localSheetId="13" hidden="1">#REF!</definedName>
    <definedName name="BExVZNXWS91RD7NXV5NE2R3C8WW7" localSheetId="17" hidden="1">#REF!</definedName>
    <definedName name="BExVZNXWS91RD7NXV5NE2R3C8WW7" localSheetId="16" hidden="1">#REF!</definedName>
    <definedName name="BExVZNXWS91RD7NXV5NE2R3C8WW7" hidden="1">#REF!</definedName>
    <definedName name="BExW008AGT1ZRN5DFG4YOH5F7G47" localSheetId="19" hidden="1">#REF!</definedName>
    <definedName name="BExW008AGT1ZRN5DFG4YOH5F7G47" localSheetId="27" hidden="1">#REF!</definedName>
    <definedName name="BExW008AGT1ZRN5DFG4YOH5F7G47" localSheetId="18" hidden="1">#REF!</definedName>
    <definedName name="BExW008AGT1ZRN5DFG4YOH5F7G47" localSheetId="30" hidden="1">#REF!</definedName>
    <definedName name="BExW008AGT1ZRN5DFG4YOH5F7G47" localSheetId="4" hidden="1">#REF!</definedName>
    <definedName name="BExW008AGT1ZRN5DFG4YOH5F7G47" localSheetId="14" hidden="1">#REF!</definedName>
    <definedName name="BExW008AGT1ZRN5DFG4YOH5F7G47" localSheetId="6" hidden="1">#REF!</definedName>
    <definedName name="BExW008AGT1ZRN5DFG4YOH5F7G47" localSheetId="7" hidden="1">#REF!</definedName>
    <definedName name="BExW008AGT1ZRN5DFG4YOH5F7G47" localSheetId="8" hidden="1">#REF!</definedName>
    <definedName name="BExW008AGT1ZRN5DFG4YOH5F7G47" localSheetId="9" hidden="1">#REF!</definedName>
    <definedName name="BExW008AGT1ZRN5DFG4YOH5F7G47" localSheetId="10" hidden="1">#REF!</definedName>
    <definedName name="BExW008AGT1ZRN5DFG4YOH5F7G47" localSheetId="11" hidden="1">#REF!</definedName>
    <definedName name="BExW008AGT1ZRN5DFG4YOH5F7G47" localSheetId="12" hidden="1">#REF!</definedName>
    <definedName name="BExW008AGT1ZRN5DFG4YOH5F7G47" localSheetId="13" hidden="1">#REF!</definedName>
    <definedName name="BExW008AGT1ZRN5DFG4YOH5F7G47" localSheetId="17" hidden="1">#REF!</definedName>
    <definedName name="BExW008AGT1ZRN5DFG4YOH5F7G47" localSheetId="16" hidden="1">#REF!</definedName>
    <definedName name="BExW008AGT1ZRN5DFG4YOH5F7G47" hidden="1">#REF!</definedName>
    <definedName name="BExW0386REQRCQCVT9BCX80UPTRY" localSheetId="19" hidden="1">#REF!</definedName>
    <definedName name="BExW0386REQRCQCVT9BCX80UPTRY" localSheetId="27" hidden="1">#REF!</definedName>
    <definedName name="BExW0386REQRCQCVT9BCX80UPTRY" localSheetId="18" hidden="1">#REF!</definedName>
    <definedName name="BExW0386REQRCQCVT9BCX80UPTRY" localSheetId="30" hidden="1">#REF!</definedName>
    <definedName name="BExW0386REQRCQCVT9BCX80UPTRY" localSheetId="4" hidden="1">#REF!</definedName>
    <definedName name="BExW0386REQRCQCVT9BCX80UPTRY" localSheetId="14" hidden="1">#REF!</definedName>
    <definedName name="BExW0386REQRCQCVT9BCX80UPTRY" localSheetId="6" hidden="1">#REF!</definedName>
    <definedName name="BExW0386REQRCQCVT9BCX80UPTRY" localSheetId="7" hidden="1">#REF!</definedName>
    <definedName name="BExW0386REQRCQCVT9BCX80UPTRY" localSheetId="8" hidden="1">#REF!</definedName>
    <definedName name="BExW0386REQRCQCVT9BCX80UPTRY" localSheetId="9" hidden="1">#REF!</definedName>
    <definedName name="BExW0386REQRCQCVT9BCX80UPTRY" localSheetId="10" hidden="1">#REF!</definedName>
    <definedName name="BExW0386REQRCQCVT9BCX80UPTRY" localSheetId="11" hidden="1">#REF!</definedName>
    <definedName name="BExW0386REQRCQCVT9BCX80UPTRY" localSheetId="12" hidden="1">#REF!</definedName>
    <definedName name="BExW0386REQRCQCVT9BCX80UPTRY" localSheetId="13" hidden="1">#REF!</definedName>
    <definedName name="BExW0386REQRCQCVT9BCX80UPTRY" localSheetId="17" hidden="1">#REF!</definedName>
    <definedName name="BExW0386REQRCQCVT9BCX80UPTRY" localSheetId="16" hidden="1">#REF!</definedName>
    <definedName name="BExW0386REQRCQCVT9BCX80UPTRY" hidden="1">#REF!</definedName>
    <definedName name="BExW0FYP4WXY71CYUG40SUBG9UWU" localSheetId="19" hidden="1">#REF!</definedName>
    <definedName name="BExW0FYP4WXY71CYUG40SUBG9UWU" localSheetId="27" hidden="1">#REF!</definedName>
    <definedName name="BExW0FYP4WXY71CYUG40SUBG9UWU" localSheetId="18" hidden="1">#REF!</definedName>
    <definedName name="BExW0FYP4WXY71CYUG40SUBG9UWU" localSheetId="30" hidden="1">#REF!</definedName>
    <definedName name="BExW0FYP4WXY71CYUG40SUBG9UWU" localSheetId="4" hidden="1">#REF!</definedName>
    <definedName name="BExW0FYP4WXY71CYUG40SUBG9UWU" localSheetId="14" hidden="1">#REF!</definedName>
    <definedName name="BExW0FYP4WXY71CYUG40SUBG9UWU" localSheetId="6" hidden="1">#REF!</definedName>
    <definedName name="BExW0FYP4WXY71CYUG40SUBG9UWU" localSheetId="7" hidden="1">#REF!</definedName>
    <definedName name="BExW0FYP4WXY71CYUG40SUBG9UWU" localSheetId="8" hidden="1">#REF!</definedName>
    <definedName name="BExW0FYP4WXY71CYUG40SUBG9UWU" localSheetId="9" hidden="1">#REF!</definedName>
    <definedName name="BExW0FYP4WXY71CYUG40SUBG9UWU" localSheetId="10" hidden="1">#REF!</definedName>
    <definedName name="BExW0FYP4WXY71CYUG40SUBG9UWU" localSheetId="11" hidden="1">#REF!</definedName>
    <definedName name="BExW0FYP4WXY71CYUG40SUBG9UWU" localSheetId="12" hidden="1">#REF!</definedName>
    <definedName name="BExW0FYP4WXY71CYUG40SUBG9UWU" localSheetId="13" hidden="1">#REF!</definedName>
    <definedName name="BExW0FYP4WXY71CYUG40SUBG9UWU" localSheetId="17" hidden="1">#REF!</definedName>
    <definedName name="BExW0FYP4WXY71CYUG40SUBG9UWU" localSheetId="16" hidden="1">#REF!</definedName>
    <definedName name="BExW0FYP4WXY71CYUG40SUBG9UWU" hidden="1">#REF!</definedName>
    <definedName name="BExW0MPJNQOJ7D6U780WU5XBL97X" localSheetId="19" hidden="1">#REF!</definedName>
    <definedName name="BExW0MPJNQOJ7D6U780WU5XBL97X" localSheetId="27" hidden="1">#REF!</definedName>
    <definedName name="BExW0MPJNQOJ7D6U780WU5XBL97X" localSheetId="18" hidden="1">#REF!</definedName>
    <definedName name="BExW0MPJNQOJ7D6U780WU5XBL97X" localSheetId="30" hidden="1">#REF!</definedName>
    <definedName name="BExW0MPJNQOJ7D6U780WU5XBL97X" localSheetId="4" hidden="1">#REF!</definedName>
    <definedName name="BExW0MPJNQOJ7D6U780WU5XBL97X" localSheetId="14" hidden="1">#REF!</definedName>
    <definedName name="BExW0MPJNQOJ7D6U780WU5XBL97X" localSheetId="6" hidden="1">#REF!</definedName>
    <definedName name="BExW0MPJNQOJ7D6U780WU5XBL97X" localSheetId="7" hidden="1">#REF!</definedName>
    <definedName name="BExW0MPJNQOJ7D6U780WU5XBL97X" localSheetId="8" hidden="1">#REF!</definedName>
    <definedName name="BExW0MPJNQOJ7D6U780WU5XBL97X" localSheetId="9" hidden="1">#REF!</definedName>
    <definedName name="BExW0MPJNQOJ7D6U780WU5XBL97X" localSheetId="10" hidden="1">#REF!</definedName>
    <definedName name="BExW0MPJNQOJ7D6U780WU5XBL97X" localSheetId="11" hidden="1">#REF!</definedName>
    <definedName name="BExW0MPJNQOJ7D6U780WU5XBL97X" localSheetId="12" hidden="1">#REF!</definedName>
    <definedName name="BExW0MPJNQOJ7D6U780WU5XBL97X" localSheetId="13" hidden="1">#REF!</definedName>
    <definedName name="BExW0MPJNQOJ7D6U780WU5XBL97X" localSheetId="17" hidden="1">#REF!</definedName>
    <definedName name="BExW0MPJNQOJ7D6U780WU5XBL97X" localSheetId="16" hidden="1">#REF!</definedName>
    <definedName name="BExW0MPJNQOJ7D6U780WU5XBL97X" hidden="1">#REF!</definedName>
    <definedName name="BExW0RI61B4VV0ARXTFVBAWRA1C5" localSheetId="19" hidden="1">#REF!</definedName>
    <definedName name="BExW0RI61B4VV0ARXTFVBAWRA1C5" localSheetId="27" hidden="1">#REF!</definedName>
    <definedName name="BExW0RI61B4VV0ARXTFVBAWRA1C5" localSheetId="18" hidden="1">#REF!</definedName>
    <definedName name="BExW0RI61B4VV0ARXTFVBAWRA1C5" localSheetId="30" hidden="1">#REF!</definedName>
    <definedName name="BExW0RI61B4VV0ARXTFVBAWRA1C5" localSheetId="4" hidden="1">#REF!</definedName>
    <definedName name="BExW0RI61B4VV0ARXTFVBAWRA1C5" localSheetId="14" hidden="1">#REF!</definedName>
    <definedName name="BExW0RI61B4VV0ARXTFVBAWRA1C5" localSheetId="6" hidden="1">#REF!</definedName>
    <definedName name="BExW0RI61B4VV0ARXTFVBAWRA1C5" localSheetId="7" hidden="1">#REF!</definedName>
    <definedName name="BExW0RI61B4VV0ARXTFVBAWRA1C5" localSheetId="8" hidden="1">#REF!</definedName>
    <definedName name="BExW0RI61B4VV0ARXTFVBAWRA1C5" localSheetId="9" hidden="1">#REF!</definedName>
    <definedName name="BExW0RI61B4VV0ARXTFVBAWRA1C5" localSheetId="10" hidden="1">#REF!</definedName>
    <definedName name="BExW0RI61B4VV0ARXTFVBAWRA1C5" localSheetId="11" hidden="1">#REF!</definedName>
    <definedName name="BExW0RI61B4VV0ARXTFVBAWRA1C5" localSheetId="12" hidden="1">#REF!</definedName>
    <definedName name="BExW0RI61B4VV0ARXTFVBAWRA1C5" localSheetId="13" hidden="1">#REF!</definedName>
    <definedName name="BExW0RI61B4VV0ARXTFVBAWRA1C5" localSheetId="17" hidden="1">#REF!</definedName>
    <definedName name="BExW0RI61B4VV0ARXTFVBAWRA1C5" localSheetId="16" hidden="1">#REF!</definedName>
    <definedName name="BExW0RI61B4VV0ARXTFVBAWRA1C5" hidden="1">#REF!</definedName>
    <definedName name="BExW0Y8T85LBE0WS6FPX6ILTX9ON" localSheetId="19" hidden="1">#REF!</definedName>
    <definedName name="BExW0Y8T85LBE0WS6FPX6ILTX9ON" localSheetId="27" hidden="1">#REF!</definedName>
    <definedName name="BExW0Y8T85LBE0WS6FPX6ILTX9ON" localSheetId="18" hidden="1">#REF!</definedName>
    <definedName name="BExW0Y8T85LBE0WS6FPX6ILTX9ON" localSheetId="30" hidden="1">#REF!</definedName>
    <definedName name="BExW0Y8T85LBE0WS6FPX6ILTX9ON" localSheetId="4" hidden="1">#REF!</definedName>
    <definedName name="BExW0Y8T85LBE0WS6FPX6ILTX9ON" localSheetId="14" hidden="1">#REF!</definedName>
    <definedName name="BExW0Y8T85LBE0WS6FPX6ILTX9ON" localSheetId="6" hidden="1">#REF!</definedName>
    <definedName name="BExW0Y8T85LBE0WS6FPX6ILTX9ON" localSheetId="7" hidden="1">#REF!</definedName>
    <definedName name="BExW0Y8T85LBE0WS6FPX6ILTX9ON" localSheetId="8" hidden="1">#REF!</definedName>
    <definedName name="BExW0Y8T85LBE0WS6FPX6ILTX9ON" localSheetId="9" hidden="1">#REF!</definedName>
    <definedName name="BExW0Y8T85LBE0WS6FPX6ILTX9ON" localSheetId="10" hidden="1">#REF!</definedName>
    <definedName name="BExW0Y8T85LBE0WS6FPX6ILTX9ON" localSheetId="11" hidden="1">#REF!</definedName>
    <definedName name="BExW0Y8T85LBE0WS6FPX6ILTX9ON" localSheetId="12" hidden="1">#REF!</definedName>
    <definedName name="BExW0Y8T85LBE0WS6FPX6ILTX9ON" localSheetId="13" hidden="1">#REF!</definedName>
    <definedName name="BExW0Y8T85LBE0WS6FPX6ILTX9ON" localSheetId="17" hidden="1">#REF!</definedName>
    <definedName name="BExW0Y8T85LBE0WS6FPX6ILTX9ON" localSheetId="16" hidden="1">#REF!</definedName>
    <definedName name="BExW0Y8T85LBE0WS6FPX6ILTX9ON" hidden="1">#REF!</definedName>
    <definedName name="BExW1BVUYQTKMOR56MW7RVRX4L1L" localSheetId="19" hidden="1">#REF!</definedName>
    <definedName name="BExW1BVUYQTKMOR56MW7RVRX4L1L" localSheetId="27" hidden="1">#REF!</definedName>
    <definedName name="BExW1BVUYQTKMOR56MW7RVRX4L1L" localSheetId="18" hidden="1">#REF!</definedName>
    <definedName name="BExW1BVUYQTKMOR56MW7RVRX4L1L" localSheetId="30" hidden="1">#REF!</definedName>
    <definedName name="BExW1BVUYQTKMOR56MW7RVRX4L1L" localSheetId="4" hidden="1">#REF!</definedName>
    <definedName name="BExW1BVUYQTKMOR56MW7RVRX4L1L" localSheetId="14" hidden="1">#REF!</definedName>
    <definedName name="BExW1BVUYQTKMOR56MW7RVRX4L1L" localSheetId="6" hidden="1">#REF!</definedName>
    <definedName name="BExW1BVUYQTKMOR56MW7RVRX4L1L" localSheetId="7" hidden="1">#REF!</definedName>
    <definedName name="BExW1BVUYQTKMOR56MW7RVRX4L1L" localSheetId="8" hidden="1">#REF!</definedName>
    <definedName name="BExW1BVUYQTKMOR56MW7RVRX4L1L" localSheetId="9" hidden="1">#REF!</definedName>
    <definedName name="BExW1BVUYQTKMOR56MW7RVRX4L1L" localSheetId="10" hidden="1">#REF!</definedName>
    <definedName name="BExW1BVUYQTKMOR56MW7RVRX4L1L" localSheetId="11" hidden="1">#REF!</definedName>
    <definedName name="BExW1BVUYQTKMOR56MW7RVRX4L1L" localSheetId="12" hidden="1">#REF!</definedName>
    <definedName name="BExW1BVUYQTKMOR56MW7RVRX4L1L" localSheetId="13" hidden="1">#REF!</definedName>
    <definedName name="BExW1BVUYQTKMOR56MW7RVRX4L1L" localSheetId="17" hidden="1">#REF!</definedName>
    <definedName name="BExW1BVUYQTKMOR56MW7RVRX4L1L" localSheetId="16" hidden="1">#REF!</definedName>
    <definedName name="BExW1BVUYQTKMOR56MW7RVRX4L1L" hidden="1">#REF!</definedName>
    <definedName name="BExW1F1220628FOMTW5UAATHRJHK" localSheetId="19" hidden="1">#REF!</definedName>
    <definedName name="BExW1F1220628FOMTW5UAATHRJHK" localSheetId="27" hidden="1">#REF!</definedName>
    <definedName name="BExW1F1220628FOMTW5UAATHRJHK" localSheetId="18" hidden="1">#REF!</definedName>
    <definedName name="BExW1F1220628FOMTW5UAATHRJHK" localSheetId="30" hidden="1">#REF!</definedName>
    <definedName name="BExW1F1220628FOMTW5UAATHRJHK" localSheetId="4" hidden="1">#REF!</definedName>
    <definedName name="BExW1F1220628FOMTW5UAATHRJHK" localSheetId="14" hidden="1">#REF!</definedName>
    <definedName name="BExW1F1220628FOMTW5UAATHRJHK" localSheetId="6" hidden="1">#REF!</definedName>
    <definedName name="BExW1F1220628FOMTW5UAATHRJHK" localSheetId="7" hidden="1">#REF!</definedName>
    <definedName name="BExW1F1220628FOMTW5UAATHRJHK" localSheetId="8" hidden="1">#REF!</definedName>
    <definedName name="BExW1F1220628FOMTW5UAATHRJHK" localSheetId="9" hidden="1">#REF!</definedName>
    <definedName name="BExW1F1220628FOMTW5UAATHRJHK" localSheetId="10" hidden="1">#REF!</definedName>
    <definedName name="BExW1F1220628FOMTW5UAATHRJHK" localSheetId="11" hidden="1">#REF!</definedName>
    <definedName name="BExW1F1220628FOMTW5UAATHRJHK" localSheetId="12" hidden="1">#REF!</definedName>
    <definedName name="BExW1F1220628FOMTW5UAATHRJHK" localSheetId="13" hidden="1">#REF!</definedName>
    <definedName name="BExW1F1220628FOMTW5UAATHRJHK" localSheetId="17" hidden="1">#REF!</definedName>
    <definedName name="BExW1F1220628FOMTW5UAATHRJHK" localSheetId="16" hidden="1">#REF!</definedName>
    <definedName name="BExW1F1220628FOMTW5UAATHRJHK" hidden="1">#REF!</definedName>
    <definedName name="BExW1PTHB0NZUF0GTD2J1UUL693E" localSheetId="19" hidden="1">#REF!</definedName>
    <definedName name="BExW1PTHB0NZUF0GTD2J1UUL693E" localSheetId="27" hidden="1">#REF!</definedName>
    <definedName name="BExW1PTHB0NZUF0GTD2J1UUL693E" localSheetId="18" hidden="1">#REF!</definedName>
    <definedName name="BExW1PTHB0NZUF0GTD2J1UUL693E" localSheetId="30" hidden="1">#REF!</definedName>
    <definedName name="BExW1PTHB0NZUF0GTD2J1UUL693E" localSheetId="4" hidden="1">#REF!</definedName>
    <definedName name="BExW1PTHB0NZUF0GTD2J1UUL693E" localSheetId="14" hidden="1">#REF!</definedName>
    <definedName name="BExW1PTHB0NZUF0GTD2J1UUL693E" localSheetId="6" hidden="1">#REF!</definedName>
    <definedName name="BExW1PTHB0NZUF0GTD2J1UUL693E" localSheetId="7" hidden="1">#REF!</definedName>
    <definedName name="BExW1PTHB0NZUF0GTD2J1UUL693E" localSheetId="8" hidden="1">#REF!</definedName>
    <definedName name="BExW1PTHB0NZUF0GTD2J1UUL693E" localSheetId="9" hidden="1">#REF!</definedName>
    <definedName name="BExW1PTHB0NZUF0GTD2J1UUL693E" localSheetId="10" hidden="1">#REF!</definedName>
    <definedName name="BExW1PTHB0NZUF0GTD2J1UUL693E" localSheetId="11" hidden="1">#REF!</definedName>
    <definedName name="BExW1PTHB0NZUF0GTD2J1UUL693E" localSheetId="12" hidden="1">#REF!</definedName>
    <definedName name="BExW1PTHB0NZUF0GTD2J1UUL693E" localSheetId="13" hidden="1">#REF!</definedName>
    <definedName name="BExW1PTHB0NZUF0GTD2J1UUL693E" localSheetId="17" hidden="1">#REF!</definedName>
    <definedName name="BExW1PTHB0NZUF0GTD2J1UUL693E" localSheetId="16" hidden="1">#REF!</definedName>
    <definedName name="BExW1PTHB0NZUF0GTD2J1UUL693E" hidden="1">#REF!</definedName>
    <definedName name="BExW1TKA0Z9OP2DTG50GZR5EG8C7" localSheetId="19" hidden="1">#REF!</definedName>
    <definedName name="BExW1TKA0Z9OP2DTG50GZR5EG8C7" localSheetId="27" hidden="1">#REF!</definedName>
    <definedName name="BExW1TKA0Z9OP2DTG50GZR5EG8C7" localSheetId="18" hidden="1">#REF!</definedName>
    <definedName name="BExW1TKA0Z9OP2DTG50GZR5EG8C7" localSheetId="30" hidden="1">#REF!</definedName>
    <definedName name="BExW1TKA0Z9OP2DTG50GZR5EG8C7" localSheetId="4" hidden="1">#REF!</definedName>
    <definedName name="BExW1TKA0Z9OP2DTG50GZR5EG8C7" localSheetId="14" hidden="1">#REF!</definedName>
    <definedName name="BExW1TKA0Z9OP2DTG50GZR5EG8C7" localSheetId="6" hidden="1">#REF!</definedName>
    <definedName name="BExW1TKA0Z9OP2DTG50GZR5EG8C7" localSheetId="7" hidden="1">#REF!</definedName>
    <definedName name="BExW1TKA0Z9OP2DTG50GZR5EG8C7" localSheetId="8" hidden="1">#REF!</definedName>
    <definedName name="BExW1TKA0Z9OP2DTG50GZR5EG8C7" localSheetId="9" hidden="1">#REF!</definedName>
    <definedName name="BExW1TKA0Z9OP2DTG50GZR5EG8C7" localSheetId="10" hidden="1">#REF!</definedName>
    <definedName name="BExW1TKA0Z9OP2DTG50GZR5EG8C7" localSheetId="11" hidden="1">#REF!</definedName>
    <definedName name="BExW1TKA0Z9OP2DTG50GZR5EG8C7" localSheetId="12" hidden="1">#REF!</definedName>
    <definedName name="BExW1TKA0Z9OP2DTG50GZR5EG8C7" localSheetId="13" hidden="1">#REF!</definedName>
    <definedName name="BExW1TKA0Z9OP2DTG50GZR5EG8C7" localSheetId="17" hidden="1">#REF!</definedName>
    <definedName name="BExW1TKA0Z9OP2DTG50GZR5EG8C7" localSheetId="16" hidden="1">#REF!</definedName>
    <definedName name="BExW1TKA0Z9OP2DTG50GZR5EG8C7" hidden="1">#REF!</definedName>
    <definedName name="BExW1U0JLKQ094DW5MMOI8UHO09V" localSheetId="19" hidden="1">#REF!</definedName>
    <definedName name="BExW1U0JLKQ094DW5MMOI8UHO09V" localSheetId="27" hidden="1">#REF!</definedName>
    <definedName name="BExW1U0JLKQ094DW5MMOI8UHO09V" localSheetId="18" hidden="1">#REF!</definedName>
    <definedName name="BExW1U0JLKQ094DW5MMOI8UHO09V" localSheetId="30" hidden="1">#REF!</definedName>
    <definedName name="BExW1U0JLKQ094DW5MMOI8UHO09V" localSheetId="4" hidden="1">#REF!</definedName>
    <definedName name="BExW1U0JLKQ094DW5MMOI8UHO09V" localSheetId="14" hidden="1">#REF!</definedName>
    <definedName name="BExW1U0JLKQ094DW5MMOI8UHO09V" localSheetId="6" hidden="1">#REF!</definedName>
    <definedName name="BExW1U0JLKQ094DW5MMOI8UHO09V" localSheetId="7" hidden="1">#REF!</definedName>
    <definedName name="BExW1U0JLKQ094DW5MMOI8UHO09V" localSheetId="8" hidden="1">#REF!</definedName>
    <definedName name="BExW1U0JLKQ094DW5MMOI8UHO09V" localSheetId="9" hidden="1">#REF!</definedName>
    <definedName name="BExW1U0JLKQ094DW5MMOI8UHO09V" localSheetId="10" hidden="1">#REF!</definedName>
    <definedName name="BExW1U0JLKQ094DW5MMOI8UHO09V" localSheetId="11" hidden="1">#REF!</definedName>
    <definedName name="BExW1U0JLKQ094DW5MMOI8UHO09V" localSheetId="12" hidden="1">#REF!</definedName>
    <definedName name="BExW1U0JLKQ094DW5MMOI8UHO09V" localSheetId="13" hidden="1">#REF!</definedName>
    <definedName name="BExW1U0JLKQ094DW5MMOI8UHO09V" localSheetId="17" hidden="1">#REF!</definedName>
    <definedName name="BExW1U0JLKQ094DW5MMOI8UHO09V" localSheetId="16" hidden="1">#REF!</definedName>
    <definedName name="BExW1U0JLKQ094DW5MMOI8UHO09V" hidden="1">#REF!</definedName>
    <definedName name="BExW1VNZHNB5P9V6232N0DQCE0WE" localSheetId="19" hidden="1">#REF!</definedName>
    <definedName name="BExW1VNZHNB5P9V6232N0DQCE0WE" localSheetId="18" hidden="1">#REF!</definedName>
    <definedName name="BExW1VNZHNB5P9V6232N0DQCE0WE" localSheetId="8" hidden="1">#REF!</definedName>
    <definedName name="BExW1VNZHNB5P9V6232N0DQCE0WE" localSheetId="12" hidden="1">#REF!</definedName>
    <definedName name="BExW1VNZHNB5P9V6232N0DQCE0WE" hidden="1">#REF!</definedName>
    <definedName name="BExW1WK6J1TDP29S3QDPTYZJBLIW" localSheetId="19" hidden="1">#REF!</definedName>
    <definedName name="BExW1WK6J1TDP29S3QDPTYZJBLIW" localSheetId="27" hidden="1">#REF!</definedName>
    <definedName name="BExW1WK6J1TDP29S3QDPTYZJBLIW" localSheetId="18" hidden="1">#REF!</definedName>
    <definedName name="BExW1WK6J1TDP29S3QDPTYZJBLIW" localSheetId="30" hidden="1">#REF!</definedName>
    <definedName name="BExW1WK6J1TDP29S3QDPTYZJBLIW" localSheetId="4" hidden="1">#REF!</definedName>
    <definedName name="BExW1WK6J1TDP29S3QDPTYZJBLIW" localSheetId="14" hidden="1">#REF!</definedName>
    <definedName name="BExW1WK6J1TDP29S3QDPTYZJBLIW" localSheetId="6" hidden="1">#REF!</definedName>
    <definedName name="BExW1WK6J1TDP29S3QDPTYZJBLIW" localSheetId="7" hidden="1">#REF!</definedName>
    <definedName name="BExW1WK6J1TDP29S3QDPTYZJBLIW" localSheetId="8" hidden="1">#REF!</definedName>
    <definedName name="BExW1WK6J1TDP29S3QDPTYZJBLIW" localSheetId="9" hidden="1">#REF!</definedName>
    <definedName name="BExW1WK6J1TDP29S3QDPTYZJBLIW" localSheetId="10" hidden="1">#REF!</definedName>
    <definedName name="BExW1WK6J1TDP29S3QDPTYZJBLIW" localSheetId="11" hidden="1">#REF!</definedName>
    <definedName name="BExW1WK6J1TDP29S3QDPTYZJBLIW" localSheetId="12" hidden="1">#REF!</definedName>
    <definedName name="BExW1WK6J1TDP29S3QDPTYZJBLIW" localSheetId="13" hidden="1">#REF!</definedName>
    <definedName name="BExW1WK6J1TDP29S3QDPTYZJBLIW" localSheetId="17" hidden="1">#REF!</definedName>
    <definedName name="BExW1WK6J1TDP29S3QDPTYZJBLIW" localSheetId="16" hidden="1">#REF!</definedName>
    <definedName name="BExW1WK6J1TDP29S3QDPTYZJBLIW" hidden="1">#REF!</definedName>
    <definedName name="BExW283NP9D366XFPXLGSCI5UB0L" localSheetId="19" hidden="1">#REF!</definedName>
    <definedName name="BExW283NP9D366XFPXLGSCI5UB0L" localSheetId="27" hidden="1">#REF!</definedName>
    <definedName name="BExW283NP9D366XFPXLGSCI5UB0L" localSheetId="18" hidden="1">#REF!</definedName>
    <definedName name="BExW283NP9D366XFPXLGSCI5UB0L" localSheetId="30" hidden="1">#REF!</definedName>
    <definedName name="BExW283NP9D366XFPXLGSCI5UB0L" localSheetId="4" hidden="1">#REF!</definedName>
    <definedName name="BExW283NP9D366XFPXLGSCI5UB0L" localSheetId="14" hidden="1">#REF!</definedName>
    <definedName name="BExW283NP9D366XFPXLGSCI5UB0L" localSheetId="6" hidden="1">#REF!</definedName>
    <definedName name="BExW283NP9D366XFPXLGSCI5UB0L" localSheetId="7" hidden="1">#REF!</definedName>
    <definedName name="BExW283NP9D366XFPXLGSCI5UB0L" localSheetId="8" hidden="1">#REF!</definedName>
    <definedName name="BExW283NP9D366XFPXLGSCI5UB0L" localSheetId="9" hidden="1">#REF!</definedName>
    <definedName name="BExW283NP9D366XFPXLGSCI5UB0L" localSheetId="10" hidden="1">#REF!</definedName>
    <definedName name="BExW283NP9D366XFPXLGSCI5UB0L" localSheetId="11" hidden="1">#REF!</definedName>
    <definedName name="BExW283NP9D366XFPXLGSCI5UB0L" localSheetId="12" hidden="1">#REF!</definedName>
    <definedName name="BExW283NP9D366XFPXLGSCI5UB0L" localSheetId="13" hidden="1">#REF!</definedName>
    <definedName name="BExW283NP9D366XFPXLGSCI5UB0L" localSheetId="17" hidden="1">#REF!</definedName>
    <definedName name="BExW283NP9D366XFPXLGSCI5UB0L" localSheetId="16" hidden="1">#REF!</definedName>
    <definedName name="BExW283NP9D366XFPXLGSCI5UB0L" hidden="1">#REF!</definedName>
    <definedName name="BExW2H3C8WJSBW5FGTFKVDVJC4CL" localSheetId="19" hidden="1">#REF!</definedName>
    <definedName name="BExW2H3C8WJSBW5FGTFKVDVJC4CL" localSheetId="27" hidden="1">#REF!</definedName>
    <definedName name="BExW2H3C8WJSBW5FGTFKVDVJC4CL" localSheetId="18" hidden="1">#REF!</definedName>
    <definedName name="BExW2H3C8WJSBW5FGTFKVDVJC4CL" localSheetId="30" hidden="1">#REF!</definedName>
    <definedName name="BExW2H3C8WJSBW5FGTFKVDVJC4CL" localSheetId="4" hidden="1">#REF!</definedName>
    <definedName name="BExW2H3C8WJSBW5FGTFKVDVJC4CL" localSheetId="14" hidden="1">#REF!</definedName>
    <definedName name="BExW2H3C8WJSBW5FGTFKVDVJC4CL" localSheetId="6" hidden="1">#REF!</definedName>
    <definedName name="BExW2H3C8WJSBW5FGTFKVDVJC4CL" localSheetId="7" hidden="1">#REF!</definedName>
    <definedName name="BExW2H3C8WJSBW5FGTFKVDVJC4CL" localSheetId="8" hidden="1">#REF!</definedName>
    <definedName name="BExW2H3C8WJSBW5FGTFKVDVJC4CL" localSheetId="9" hidden="1">#REF!</definedName>
    <definedName name="BExW2H3C8WJSBW5FGTFKVDVJC4CL" localSheetId="10" hidden="1">#REF!</definedName>
    <definedName name="BExW2H3C8WJSBW5FGTFKVDVJC4CL" localSheetId="11" hidden="1">#REF!</definedName>
    <definedName name="BExW2H3C8WJSBW5FGTFKVDVJC4CL" localSheetId="12" hidden="1">#REF!</definedName>
    <definedName name="BExW2H3C8WJSBW5FGTFKVDVJC4CL" localSheetId="13" hidden="1">#REF!</definedName>
    <definedName name="BExW2H3C8WJSBW5FGTFKVDVJC4CL" localSheetId="17" hidden="1">#REF!</definedName>
    <definedName name="BExW2H3C8WJSBW5FGTFKVDVJC4CL" localSheetId="16" hidden="1">#REF!</definedName>
    <definedName name="BExW2H3C8WJSBW5FGTFKVDVJC4CL" hidden="1">#REF!</definedName>
    <definedName name="BExW2MSCKPGF5K3I7TL4KF5ISUOL" localSheetId="19" hidden="1">#REF!</definedName>
    <definedName name="BExW2MSCKPGF5K3I7TL4KF5ISUOL" localSheetId="27" hidden="1">#REF!</definedName>
    <definedName name="BExW2MSCKPGF5K3I7TL4KF5ISUOL" localSheetId="18" hidden="1">#REF!</definedName>
    <definedName name="BExW2MSCKPGF5K3I7TL4KF5ISUOL" localSheetId="30" hidden="1">#REF!</definedName>
    <definedName name="BExW2MSCKPGF5K3I7TL4KF5ISUOL" localSheetId="4" hidden="1">#REF!</definedName>
    <definedName name="BExW2MSCKPGF5K3I7TL4KF5ISUOL" localSheetId="14" hidden="1">#REF!</definedName>
    <definedName name="BExW2MSCKPGF5K3I7TL4KF5ISUOL" localSheetId="6" hidden="1">#REF!</definedName>
    <definedName name="BExW2MSCKPGF5K3I7TL4KF5ISUOL" localSheetId="7" hidden="1">#REF!</definedName>
    <definedName name="BExW2MSCKPGF5K3I7TL4KF5ISUOL" localSheetId="8" hidden="1">#REF!</definedName>
    <definedName name="BExW2MSCKPGF5K3I7TL4KF5ISUOL" localSheetId="9" hidden="1">#REF!</definedName>
    <definedName name="BExW2MSCKPGF5K3I7TL4KF5ISUOL" localSheetId="10" hidden="1">#REF!</definedName>
    <definedName name="BExW2MSCKPGF5K3I7TL4KF5ISUOL" localSheetId="11" hidden="1">#REF!</definedName>
    <definedName name="BExW2MSCKPGF5K3I7TL4KF5ISUOL" localSheetId="12" hidden="1">#REF!</definedName>
    <definedName name="BExW2MSCKPGF5K3I7TL4KF5ISUOL" localSheetId="13" hidden="1">#REF!</definedName>
    <definedName name="BExW2MSCKPGF5K3I7TL4KF5ISUOL" localSheetId="17" hidden="1">#REF!</definedName>
    <definedName name="BExW2MSCKPGF5K3I7TL4KF5ISUOL" localSheetId="16" hidden="1">#REF!</definedName>
    <definedName name="BExW2MSCKPGF5K3I7TL4KF5ISUOL" hidden="1">#REF!</definedName>
    <definedName name="BExW2SMO90FU9W8DVVES6Q4E6BZR" localSheetId="19" hidden="1">#REF!</definedName>
    <definedName name="BExW2SMO90FU9W8DVVES6Q4E6BZR" localSheetId="27" hidden="1">#REF!</definedName>
    <definedName name="BExW2SMO90FU9W8DVVES6Q4E6BZR" localSheetId="18" hidden="1">#REF!</definedName>
    <definedName name="BExW2SMO90FU9W8DVVES6Q4E6BZR" localSheetId="30" hidden="1">#REF!</definedName>
    <definedName name="BExW2SMO90FU9W8DVVES6Q4E6BZR" localSheetId="4" hidden="1">#REF!</definedName>
    <definedName name="BExW2SMO90FU9W8DVVES6Q4E6BZR" localSheetId="14" hidden="1">#REF!</definedName>
    <definedName name="BExW2SMO90FU9W8DVVES6Q4E6BZR" localSheetId="6" hidden="1">#REF!</definedName>
    <definedName name="BExW2SMO90FU9W8DVVES6Q4E6BZR" localSheetId="7" hidden="1">#REF!</definedName>
    <definedName name="BExW2SMO90FU9W8DVVES6Q4E6BZR" localSheetId="8" hidden="1">#REF!</definedName>
    <definedName name="BExW2SMO90FU9W8DVVES6Q4E6BZR" localSheetId="9" hidden="1">#REF!</definedName>
    <definedName name="BExW2SMO90FU9W8DVVES6Q4E6BZR" localSheetId="10" hidden="1">#REF!</definedName>
    <definedName name="BExW2SMO90FU9W8DVVES6Q4E6BZR" localSheetId="11" hidden="1">#REF!</definedName>
    <definedName name="BExW2SMO90FU9W8DVVES6Q4E6BZR" localSheetId="12" hidden="1">#REF!</definedName>
    <definedName name="BExW2SMO90FU9W8DVVES6Q4E6BZR" localSheetId="13" hidden="1">#REF!</definedName>
    <definedName name="BExW2SMO90FU9W8DVVES6Q4E6BZR" localSheetId="17" hidden="1">#REF!</definedName>
    <definedName name="BExW2SMO90FU9W8DVVES6Q4E6BZR" localSheetId="16" hidden="1">#REF!</definedName>
    <definedName name="BExW2SMO90FU9W8DVVES6Q4E6BZR" hidden="1">#REF!</definedName>
    <definedName name="BExW36V9N91OHCUMGWJQL3I5P4JK" localSheetId="19" hidden="1">#REF!</definedName>
    <definedName name="BExW36V9N91OHCUMGWJQL3I5P4JK" localSheetId="27" hidden="1">#REF!</definedName>
    <definedName name="BExW36V9N91OHCUMGWJQL3I5P4JK" localSheetId="18" hidden="1">#REF!</definedName>
    <definedName name="BExW36V9N91OHCUMGWJQL3I5P4JK" localSheetId="30" hidden="1">#REF!</definedName>
    <definedName name="BExW36V9N91OHCUMGWJQL3I5P4JK" localSheetId="4" hidden="1">#REF!</definedName>
    <definedName name="BExW36V9N91OHCUMGWJQL3I5P4JK" localSheetId="14" hidden="1">#REF!</definedName>
    <definedName name="BExW36V9N91OHCUMGWJQL3I5P4JK" localSheetId="6" hidden="1">#REF!</definedName>
    <definedName name="BExW36V9N91OHCUMGWJQL3I5P4JK" localSheetId="7" hidden="1">#REF!</definedName>
    <definedName name="BExW36V9N91OHCUMGWJQL3I5P4JK" localSheetId="8" hidden="1">#REF!</definedName>
    <definedName name="BExW36V9N91OHCUMGWJQL3I5P4JK" localSheetId="9" hidden="1">#REF!</definedName>
    <definedName name="BExW36V9N91OHCUMGWJQL3I5P4JK" localSheetId="10" hidden="1">#REF!</definedName>
    <definedName name="BExW36V9N91OHCUMGWJQL3I5P4JK" localSheetId="11" hidden="1">#REF!</definedName>
    <definedName name="BExW36V9N91OHCUMGWJQL3I5P4JK" localSheetId="12" hidden="1">#REF!</definedName>
    <definedName name="BExW36V9N91OHCUMGWJQL3I5P4JK" localSheetId="13" hidden="1">#REF!</definedName>
    <definedName name="BExW36V9N91OHCUMGWJQL3I5P4JK" localSheetId="17" hidden="1">#REF!</definedName>
    <definedName name="BExW36V9N91OHCUMGWJQL3I5P4JK" localSheetId="16" hidden="1">#REF!</definedName>
    <definedName name="BExW36V9N91OHCUMGWJQL3I5P4JK" hidden="1">#REF!</definedName>
    <definedName name="BExW39V04HTFFQE7DAW9MAJT0NNF" localSheetId="19" hidden="1">#REF!</definedName>
    <definedName name="BExW39V04HTFFQE7DAW9MAJT0NNF" localSheetId="27" hidden="1">#REF!</definedName>
    <definedName name="BExW39V04HTFFQE7DAW9MAJT0NNF" localSheetId="18" hidden="1">#REF!</definedName>
    <definedName name="BExW39V04HTFFQE7DAW9MAJT0NNF" localSheetId="30" hidden="1">#REF!</definedName>
    <definedName name="BExW39V04HTFFQE7DAW9MAJT0NNF" localSheetId="4" hidden="1">#REF!</definedName>
    <definedName name="BExW39V04HTFFQE7DAW9MAJT0NNF" localSheetId="14" hidden="1">#REF!</definedName>
    <definedName name="BExW39V04HTFFQE7DAW9MAJT0NNF" localSheetId="6" hidden="1">#REF!</definedName>
    <definedName name="BExW39V04HTFFQE7DAW9MAJT0NNF" localSheetId="7" hidden="1">#REF!</definedName>
    <definedName name="BExW39V04HTFFQE7DAW9MAJT0NNF" localSheetId="8" hidden="1">#REF!</definedName>
    <definedName name="BExW39V04HTFFQE7DAW9MAJT0NNF" localSheetId="9" hidden="1">#REF!</definedName>
    <definedName name="BExW39V04HTFFQE7DAW9MAJT0NNF" localSheetId="10" hidden="1">#REF!</definedName>
    <definedName name="BExW39V04HTFFQE7DAW9MAJT0NNF" localSheetId="11" hidden="1">#REF!</definedName>
    <definedName name="BExW39V04HTFFQE7DAW9MAJT0NNF" localSheetId="12" hidden="1">#REF!</definedName>
    <definedName name="BExW39V04HTFFQE7DAW9MAJT0NNF" localSheetId="13" hidden="1">#REF!</definedName>
    <definedName name="BExW39V04HTFFQE7DAW9MAJT0NNF" localSheetId="17" hidden="1">#REF!</definedName>
    <definedName name="BExW39V04HTFFQE7DAW9MAJT0NNF" localSheetId="16" hidden="1">#REF!</definedName>
    <definedName name="BExW39V04HTFFQE7DAW9MAJT0NNF" hidden="1">#REF!</definedName>
    <definedName name="BExW3ECU6QPMV99AITCPHAG0CGYK" localSheetId="19" hidden="1">#REF!</definedName>
    <definedName name="BExW3ECU6QPMV99AITCPHAG0CGYK" localSheetId="27" hidden="1">#REF!</definedName>
    <definedName name="BExW3ECU6QPMV99AITCPHAG0CGYK" localSheetId="18" hidden="1">#REF!</definedName>
    <definedName name="BExW3ECU6QPMV99AITCPHAG0CGYK" localSheetId="30" hidden="1">#REF!</definedName>
    <definedName name="BExW3ECU6QPMV99AITCPHAG0CGYK" localSheetId="4" hidden="1">#REF!</definedName>
    <definedName name="BExW3ECU6QPMV99AITCPHAG0CGYK" localSheetId="14" hidden="1">#REF!</definedName>
    <definedName name="BExW3ECU6QPMV99AITCPHAG0CGYK" localSheetId="6" hidden="1">#REF!</definedName>
    <definedName name="BExW3ECU6QPMV99AITCPHAG0CGYK" localSheetId="7" hidden="1">#REF!</definedName>
    <definedName name="BExW3ECU6QPMV99AITCPHAG0CGYK" localSheetId="8" hidden="1">#REF!</definedName>
    <definedName name="BExW3ECU6QPMV99AITCPHAG0CGYK" localSheetId="9" hidden="1">#REF!</definedName>
    <definedName name="BExW3ECU6QPMV99AITCPHAG0CGYK" localSheetId="10" hidden="1">#REF!</definedName>
    <definedName name="BExW3ECU6QPMV99AITCPHAG0CGYK" localSheetId="11" hidden="1">#REF!</definedName>
    <definedName name="BExW3ECU6QPMV99AITCPHAG0CGYK" localSheetId="12" hidden="1">#REF!</definedName>
    <definedName name="BExW3ECU6QPMV99AITCPHAG0CGYK" localSheetId="13" hidden="1">#REF!</definedName>
    <definedName name="BExW3ECU6QPMV99AITCPHAG0CGYK" localSheetId="17" hidden="1">#REF!</definedName>
    <definedName name="BExW3ECU6QPMV99AITCPHAG0CGYK" localSheetId="16" hidden="1">#REF!</definedName>
    <definedName name="BExW3ECU6QPMV99AITCPHAG0CGYK" hidden="1">#REF!</definedName>
    <definedName name="BExW3EIBA1J9Q9NA9VCGZGRS8WV7" localSheetId="19" hidden="1">#REF!</definedName>
    <definedName name="BExW3EIBA1J9Q9NA9VCGZGRS8WV7" localSheetId="27" hidden="1">#REF!</definedName>
    <definedName name="BExW3EIBA1J9Q9NA9VCGZGRS8WV7" localSheetId="18" hidden="1">#REF!</definedName>
    <definedName name="BExW3EIBA1J9Q9NA9VCGZGRS8WV7" localSheetId="30" hidden="1">#REF!</definedName>
    <definedName name="BExW3EIBA1J9Q9NA9VCGZGRS8WV7" localSheetId="4" hidden="1">#REF!</definedName>
    <definedName name="BExW3EIBA1J9Q9NA9VCGZGRS8WV7" localSheetId="14" hidden="1">#REF!</definedName>
    <definedName name="BExW3EIBA1J9Q9NA9VCGZGRS8WV7" localSheetId="6" hidden="1">#REF!</definedName>
    <definedName name="BExW3EIBA1J9Q9NA9VCGZGRS8WV7" localSheetId="7" hidden="1">#REF!</definedName>
    <definedName name="BExW3EIBA1J9Q9NA9VCGZGRS8WV7" localSheetId="8" hidden="1">#REF!</definedName>
    <definedName name="BExW3EIBA1J9Q9NA9VCGZGRS8WV7" localSheetId="9" hidden="1">#REF!</definedName>
    <definedName name="BExW3EIBA1J9Q9NA9VCGZGRS8WV7" localSheetId="10" hidden="1">#REF!</definedName>
    <definedName name="BExW3EIBA1J9Q9NA9VCGZGRS8WV7" localSheetId="11" hidden="1">#REF!</definedName>
    <definedName name="BExW3EIBA1J9Q9NA9VCGZGRS8WV7" localSheetId="12" hidden="1">#REF!</definedName>
    <definedName name="BExW3EIBA1J9Q9NA9VCGZGRS8WV7" localSheetId="13" hidden="1">#REF!</definedName>
    <definedName name="BExW3EIBA1J9Q9NA9VCGZGRS8WV7" localSheetId="17" hidden="1">#REF!</definedName>
    <definedName name="BExW3EIBA1J9Q9NA9VCGZGRS8WV7" localSheetId="16" hidden="1">#REF!</definedName>
    <definedName name="BExW3EIBA1J9Q9NA9VCGZGRS8WV7" hidden="1">#REF!</definedName>
    <definedName name="BExW3FEO8FI8N6AGQKYEG4SQVJWB" localSheetId="19" hidden="1">#REF!</definedName>
    <definedName name="BExW3FEO8FI8N6AGQKYEG4SQVJWB" localSheetId="27" hidden="1">#REF!</definedName>
    <definedName name="BExW3FEO8FI8N6AGQKYEG4SQVJWB" localSheetId="18" hidden="1">#REF!</definedName>
    <definedName name="BExW3FEO8FI8N6AGQKYEG4SQVJWB" localSheetId="30" hidden="1">#REF!</definedName>
    <definedName name="BExW3FEO8FI8N6AGQKYEG4SQVJWB" localSheetId="4" hidden="1">#REF!</definedName>
    <definedName name="BExW3FEO8FI8N6AGQKYEG4SQVJWB" localSheetId="14" hidden="1">#REF!</definedName>
    <definedName name="BExW3FEO8FI8N6AGQKYEG4SQVJWB" localSheetId="6" hidden="1">#REF!</definedName>
    <definedName name="BExW3FEO8FI8N6AGQKYEG4SQVJWB" localSheetId="7" hidden="1">#REF!</definedName>
    <definedName name="BExW3FEO8FI8N6AGQKYEG4SQVJWB" localSheetId="8" hidden="1">#REF!</definedName>
    <definedName name="BExW3FEO8FI8N6AGQKYEG4SQVJWB" localSheetId="9" hidden="1">#REF!</definedName>
    <definedName name="BExW3FEO8FI8N6AGQKYEG4SQVJWB" localSheetId="10" hidden="1">#REF!</definedName>
    <definedName name="BExW3FEO8FI8N6AGQKYEG4SQVJWB" localSheetId="11" hidden="1">#REF!</definedName>
    <definedName name="BExW3FEO8FI8N6AGQKYEG4SQVJWB" localSheetId="12" hidden="1">#REF!</definedName>
    <definedName name="BExW3FEO8FI8N6AGQKYEG4SQVJWB" localSheetId="13" hidden="1">#REF!</definedName>
    <definedName name="BExW3FEO8FI8N6AGQKYEG4SQVJWB" localSheetId="17" hidden="1">#REF!</definedName>
    <definedName name="BExW3FEO8FI8N6AGQKYEG4SQVJWB" localSheetId="16" hidden="1">#REF!</definedName>
    <definedName name="BExW3FEO8FI8N6AGQKYEG4SQVJWB" hidden="1">#REF!</definedName>
    <definedName name="BExW3GB28STOMJUSZEIA7YKYNS4Y" localSheetId="19" hidden="1">#REF!</definedName>
    <definedName name="BExW3GB28STOMJUSZEIA7YKYNS4Y" localSheetId="27" hidden="1">#REF!</definedName>
    <definedName name="BExW3GB28STOMJUSZEIA7YKYNS4Y" localSheetId="18" hidden="1">#REF!</definedName>
    <definedName name="BExW3GB28STOMJUSZEIA7YKYNS4Y" localSheetId="30" hidden="1">#REF!</definedName>
    <definedName name="BExW3GB28STOMJUSZEIA7YKYNS4Y" localSheetId="4" hidden="1">#REF!</definedName>
    <definedName name="BExW3GB28STOMJUSZEIA7YKYNS4Y" localSheetId="14" hidden="1">#REF!</definedName>
    <definedName name="BExW3GB28STOMJUSZEIA7YKYNS4Y" localSheetId="6" hidden="1">#REF!</definedName>
    <definedName name="BExW3GB28STOMJUSZEIA7YKYNS4Y" localSheetId="7" hidden="1">#REF!</definedName>
    <definedName name="BExW3GB28STOMJUSZEIA7YKYNS4Y" localSheetId="8" hidden="1">#REF!</definedName>
    <definedName name="BExW3GB28STOMJUSZEIA7YKYNS4Y" localSheetId="9" hidden="1">#REF!</definedName>
    <definedName name="BExW3GB28STOMJUSZEIA7YKYNS4Y" localSheetId="10" hidden="1">#REF!</definedName>
    <definedName name="BExW3GB28STOMJUSZEIA7YKYNS4Y" localSheetId="11" hidden="1">#REF!</definedName>
    <definedName name="BExW3GB28STOMJUSZEIA7YKYNS4Y" localSheetId="12" hidden="1">#REF!</definedName>
    <definedName name="BExW3GB28STOMJUSZEIA7YKYNS4Y" localSheetId="13" hidden="1">#REF!</definedName>
    <definedName name="BExW3GB28STOMJUSZEIA7YKYNS4Y" localSheetId="17" hidden="1">#REF!</definedName>
    <definedName name="BExW3GB28STOMJUSZEIA7YKYNS4Y" localSheetId="16" hidden="1">#REF!</definedName>
    <definedName name="BExW3GB28STOMJUSZEIA7YKYNS4Y" hidden="1">#REF!</definedName>
    <definedName name="BExW3T1K638HT5E0Y8MMK108P5JT" localSheetId="19" hidden="1">#REF!</definedName>
    <definedName name="BExW3T1K638HT5E0Y8MMK108P5JT" localSheetId="27" hidden="1">#REF!</definedName>
    <definedName name="BExW3T1K638HT5E0Y8MMK108P5JT" localSheetId="18" hidden="1">#REF!</definedName>
    <definedName name="BExW3T1K638HT5E0Y8MMK108P5JT" localSheetId="30" hidden="1">#REF!</definedName>
    <definedName name="BExW3T1K638HT5E0Y8MMK108P5JT" localSheetId="4" hidden="1">#REF!</definedName>
    <definedName name="BExW3T1K638HT5E0Y8MMK108P5JT" localSheetId="14" hidden="1">#REF!</definedName>
    <definedName name="BExW3T1K638HT5E0Y8MMK108P5JT" localSheetId="6" hidden="1">#REF!</definedName>
    <definedName name="BExW3T1K638HT5E0Y8MMK108P5JT" localSheetId="7" hidden="1">#REF!</definedName>
    <definedName name="BExW3T1K638HT5E0Y8MMK108P5JT" localSheetId="8" hidden="1">#REF!</definedName>
    <definedName name="BExW3T1K638HT5E0Y8MMK108P5JT" localSheetId="9" hidden="1">#REF!</definedName>
    <definedName name="BExW3T1K638HT5E0Y8MMK108P5JT" localSheetId="10" hidden="1">#REF!</definedName>
    <definedName name="BExW3T1K638HT5E0Y8MMK108P5JT" localSheetId="11" hidden="1">#REF!</definedName>
    <definedName name="BExW3T1K638HT5E0Y8MMK108P5JT" localSheetId="12" hidden="1">#REF!</definedName>
    <definedName name="BExW3T1K638HT5E0Y8MMK108P5JT" localSheetId="13" hidden="1">#REF!</definedName>
    <definedName name="BExW3T1K638HT5E0Y8MMK108P5JT" localSheetId="17" hidden="1">#REF!</definedName>
    <definedName name="BExW3T1K638HT5E0Y8MMK108P5JT" localSheetId="16" hidden="1">#REF!</definedName>
    <definedName name="BExW3T1K638HT5E0Y8MMK108P5JT" hidden="1">#REF!</definedName>
    <definedName name="BExW3U3D6FTAFTK3Q7DSA9FY454Q" localSheetId="19" hidden="1">#REF!</definedName>
    <definedName name="BExW3U3D6FTAFTK3Q7DSA9FY454Q" localSheetId="27" hidden="1">#REF!</definedName>
    <definedName name="BExW3U3D6FTAFTK3Q7DSA9FY454Q" localSheetId="18" hidden="1">#REF!</definedName>
    <definedName name="BExW3U3D6FTAFTK3Q7DSA9FY454Q" localSheetId="30" hidden="1">#REF!</definedName>
    <definedName name="BExW3U3D6FTAFTK3Q7DSA9FY454Q" localSheetId="4" hidden="1">#REF!</definedName>
    <definedName name="BExW3U3D6FTAFTK3Q7DSA9FY454Q" localSheetId="14" hidden="1">#REF!</definedName>
    <definedName name="BExW3U3D6FTAFTK3Q7DSA9FY454Q" localSheetId="6" hidden="1">#REF!</definedName>
    <definedName name="BExW3U3D6FTAFTK3Q7DSA9FY454Q" localSheetId="7" hidden="1">#REF!</definedName>
    <definedName name="BExW3U3D6FTAFTK3Q7DSA9FY454Q" localSheetId="8" hidden="1">#REF!</definedName>
    <definedName name="BExW3U3D6FTAFTK3Q7DSA9FY454Q" localSheetId="9" hidden="1">#REF!</definedName>
    <definedName name="BExW3U3D6FTAFTK3Q7DSA9FY454Q" localSheetId="10" hidden="1">#REF!</definedName>
    <definedName name="BExW3U3D6FTAFTK3Q7DSA9FY454Q" localSheetId="11" hidden="1">#REF!</definedName>
    <definedName name="BExW3U3D6FTAFTK3Q7DSA9FY454Q" localSheetId="12" hidden="1">#REF!</definedName>
    <definedName name="BExW3U3D6FTAFTK3Q7DSA9FY454Q" localSheetId="13" hidden="1">#REF!</definedName>
    <definedName name="BExW3U3D6FTAFTK3Q7DSA9FY454Q" localSheetId="17" hidden="1">#REF!</definedName>
    <definedName name="BExW3U3D6FTAFTK3Q7DSA9FY454Q" localSheetId="16" hidden="1">#REF!</definedName>
    <definedName name="BExW3U3D6FTAFTK3Q7DSA9FY454Q" hidden="1">#REF!</definedName>
    <definedName name="BExW4217ZHL9VO39POSTJOD090WU" localSheetId="19" hidden="1">#REF!</definedName>
    <definedName name="BExW4217ZHL9VO39POSTJOD090WU" localSheetId="27" hidden="1">#REF!</definedName>
    <definedName name="BExW4217ZHL9VO39POSTJOD090WU" localSheetId="18" hidden="1">#REF!</definedName>
    <definedName name="BExW4217ZHL9VO39POSTJOD090WU" localSheetId="30" hidden="1">#REF!</definedName>
    <definedName name="BExW4217ZHL9VO39POSTJOD090WU" localSheetId="4" hidden="1">#REF!</definedName>
    <definedName name="BExW4217ZHL9VO39POSTJOD090WU" localSheetId="14" hidden="1">#REF!</definedName>
    <definedName name="BExW4217ZHL9VO39POSTJOD090WU" localSheetId="6" hidden="1">#REF!</definedName>
    <definedName name="BExW4217ZHL9VO39POSTJOD090WU" localSheetId="7" hidden="1">#REF!</definedName>
    <definedName name="BExW4217ZHL9VO39POSTJOD090WU" localSheetId="8" hidden="1">#REF!</definedName>
    <definedName name="BExW4217ZHL9VO39POSTJOD090WU" localSheetId="9" hidden="1">#REF!</definedName>
    <definedName name="BExW4217ZHL9VO39POSTJOD090WU" localSheetId="10" hidden="1">#REF!</definedName>
    <definedName name="BExW4217ZHL9VO39POSTJOD090WU" localSheetId="11" hidden="1">#REF!</definedName>
    <definedName name="BExW4217ZHL9VO39POSTJOD090WU" localSheetId="12" hidden="1">#REF!</definedName>
    <definedName name="BExW4217ZHL9VO39POSTJOD090WU" localSheetId="13" hidden="1">#REF!</definedName>
    <definedName name="BExW4217ZHL9VO39POSTJOD090WU" localSheetId="17" hidden="1">#REF!</definedName>
    <definedName name="BExW4217ZHL9VO39POSTJOD090WU" localSheetId="16" hidden="1">#REF!</definedName>
    <definedName name="BExW4217ZHL9VO39POSTJOD090WU" hidden="1">#REF!</definedName>
    <definedName name="BExW4GPW71EBF8XPS2QGVQHBCDX3" localSheetId="19" hidden="1">#REF!</definedName>
    <definedName name="BExW4GPW71EBF8XPS2QGVQHBCDX3" localSheetId="27" hidden="1">#REF!</definedName>
    <definedName name="BExW4GPW71EBF8XPS2QGVQHBCDX3" localSheetId="18" hidden="1">#REF!</definedName>
    <definedName name="BExW4GPW71EBF8XPS2QGVQHBCDX3" localSheetId="30" hidden="1">#REF!</definedName>
    <definedName name="BExW4GPW71EBF8XPS2QGVQHBCDX3" localSheetId="4" hidden="1">#REF!</definedName>
    <definedName name="BExW4GPW71EBF8XPS2QGVQHBCDX3" localSheetId="14" hidden="1">#REF!</definedName>
    <definedName name="BExW4GPW71EBF8XPS2QGVQHBCDX3" localSheetId="6" hidden="1">#REF!</definedName>
    <definedName name="BExW4GPW71EBF8XPS2QGVQHBCDX3" localSheetId="7" hidden="1">#REF!</definedName>
    <definedName name="BExW4GPW71EBF8XPS2QGVQHBCDX3" localSheetId="8" hidden="1">#REF!</definedName>
    <definedName name="BExW4GPW71EBF8XPS2QGVQHBCDX3" localSheetId="9" hidden="1">#REF!</definedName>
    <definedName name="BExW4GPW71EBF8XPS2QGVQHBCDX3" localSheetId="10" hidden="1">#REF!</definedName>
    <definedName name="BExW4GPW71EBF8XPS2QGVQHBCDX3" localSheetId="11" hidden="1">#REF!</definedName>
    <definedName name="BExW4GPW71EBF8XPS2QGVQHBCDX3" localSheetId="12" hidden="1">#REF!</definedName>
    <definedName name="BExW4GPW71EBF8XPS2QGVQHBCDX3" localSheetId="13" hidden="1">#REF!</definedName>
    <definedName name="BExW4GPW71EBF8XPS2QGVQHBCDX3" localSheetId="17" hidden="1">#REF!</definedName>
    <definedName name="BExW4GPW71EBF8XPS2QGVQHBCDX3" localSheetId="16" hidden="1">#REF!</definedName>
    <definedName name="BExW4GPW71EBF8XPS2QGVQHBCDX3" hidden="1">#REF!</definedName>
    <definedName name="BExW4JKC5837JBPCOJV337ZVYYY3" localSheetId="19" hidden="1">#REF!</definedName>
    <definedName name="BExW4JKC5837JBPCOJV337ZVYYY3" localSheetId="27" hidden="1">#REF!</definedName>
    <definedName name="BExW4JKC5837JBPCOJV337ZVYYY3" localSheetId="18" hidden="1">#REF!</definedName>
    <definedName name="BExW4JKC5837JBPCOJV337ZVYYY3" localSheetId="30" hidden="1">#REF!</definedName>
    <definedName name="BExW4JKC5837JBPCOJV337ZVYYY3" localSheetId="4" hidden="1">#REF!</definedName>
    <definedName name="BExW4JKC5837JBPCOJV337ZVYYY3" localSheetId="14" hidden="1">#REF!</definedName>
    <definedName name="BExW4JKC5837JBPCOJV337ZVYYY3" localSheetId="6" hidden="1">#REF!</definedName>
    <definedName name="BExW4JKC5837JBPCOJV337ZVYYY3" localSheetId="7" hidden="1">#REF!</definedName>
    <definedName name="BExW4JKC5837JBPCOJV337ZVYYY3" localSheetId="8" hidden="1">#REF!</definedName>
    <definedName name="BExW4JKC5837JBPCOJV337ZVYYY3" localSheetId="9" hidden="1">#REF!</definedName>
    <definedName name="BExW4JKC5837JBPCOJV337ZVYYY3" localSheetId="10" hidden="1">#REF!</definedName>
    <definedName name="BExW4JKC5837JBPCOJV337ZVYYY3" localSheetId="11" hidden="1">#REF!</definedName>
    <definedName name="BExW4JKC5837JBPCOJV337ZVYYY3" localSheetId="12" hidden="1">#REF!</definedName>
    <definedName name="BExW4JKC5837JBPCOJV337ZVYYY3" localSheetId="13" hidden="1">#REF!</definedName>
    <definedName name="BExW4JKC5837JBPCOJV337ZVYYY3" localSheetId="17" hidden="1">#REF!</definedName>
    <definedName name="BExW4JKC5837JBPCOJV337ZVYYY3" localSheetId="16" hidden="1">#REF!</definedName>
    <definedName name="BExW4JKC5837JBPCOJV337ZVYYY3" hidden="1">#REF!</definedName>
    <definedName name="BExW4O2DBZGV8KGBO9EB4BAXIH4Y" localSheetId="19" hidden="1">#REF!</definedName>
    <definedName name="BExW4O2DBZGV8KGBO9EB4BAXIH4Y" localSheetId="27" hidden="1">#REF!</definedName>
    <definedName name="BExW4O2DBZGV8KGBO9EB4BAXIH4Y" localSheetId="18" hidden="1">#REF!</definedName>
    <definedName name="BExW4O2DBZGV8KGBO9EB4BAXIH4Y" localSheetId="30" hidden="1">#REF!</definedName>
    <definedName name="BExW4O2DBZGV8KGBO9EB4BAXIH4Y" localSheetId="4" hidden="1">#REF!</definedName>
    <definedName name="BExW4O2DBZGV8KGBO9EB4BAXIH4Y" localSheetId="14" hidden="1">#REF!</definedName>
    <definedName name="BExW4O2DBZGV8KGBO9EB4BAXIH4Y" localSheetId="6" hidden="1">#REF!</definedName>
    <definedName name="BExW4O2DBZGV8KGBO9EB4BAXIH4Y" localSheetId="7" hidden="1">#REF!</definedName>
    <definedName name="BExW4O2DBZGV8KGBO9EB4BAXIH4Y" localSheetId="8" hidden="1">#REF!</definedName>
    <definedName name="BExW4O2DBZGV8KGBO9EB4BAXIH4Y" localSheetId="9" hidden="1">#REF!</definedName>
    <definedName name="BExW4O2DBZGV8KGBO9EB4BAXIH4Y" localSheetId="10" hidden="1">#REF!</definedName>
    <definedName name="BExW4O2DBZGV8KGBO9EB4BAXIH4Y" localSheetId="11" hidden="1">#REF!</definedName>
    <definedName name="BExW4O2DBZGV8KGBO9EB4BAXIH4Y" localSheetId="12" hidden="1">#REF!</definedName>
    <definedName name="BExW4O2DBZGV8KGBO9EB4BAXIH4Y" localSheetId="13" hidden="1">#REF!</definedName>
    <definedName name="BExW4O2DBZGV8KGBO9EB4BAXIH4Y" localSheetId="17" hidden="1">#REF!</definedName>
    <definedName name="BExW4O2DBZGV8KGBO9EB4BAXIH4Y" localSheetId="16" hidden="1">#REF!</definedName>
    <definedName name="BExW4O2DBZGV8KGBO9EB4BAXIH4Y" hidden="1">#REF!</definedName>
    <definedName name="BExW4QR9FV9MP5K610THBSM51RYO" localSheetId="19" hidden="1">#REF!</definedName>
    <definedName name="BExW4QR9FV9MP5K610THBSM51RYO" localSheetId="27" hidden="1">#REF!</definedName>
    <definedName name="BExW4QR9FV9MP5K610THBSM51RYO" localSheetId="18" hidden="1">#REF!</definedName>
    <definedName name="BExW4QR9FV9MP5K610THBSM51RYO" localSheetId="30" hidden="1">#REF!</definedName>
    <definedName name="BExW4QR9FV9MP5K610THBSM51RYO" localSheetId="4" hidden="1">#REF!</definedName>
    <definedName name="BExW4QR9FV9MP5K610THBSM51RYO" localSheetId="14" hidden="1">#REF!</definedName>
    <definedName name="BExW4QR9FV9MP5K610THBSM51RYO" localSheetId="6" hidden="1">#REF!</definedName>
    <definedName name="BExW4QR9FV9MP5K610THBSM51RYO" localSheetId="7" hidden="1">#REF!</definedName>
    <definedName name="BExW4QR9FV9MP5K610THBSM51RYO" localSheetId="8" hidden="1">#REF!</definedName>
    <definedName name="BExW4QR9FV9MP5K610THBSM51RYO" localSheetId="9" hidden="1">#REF!</definedName>
    <definedName name="BExW4QR9FV9MP5K610THBSM51RYO" localSheetId="10" hidden="1">#REF!</definedName>
    <definedName name="BExW4QR9FV9MP5K610THBSM51RYO" localSheetId="11" hidden="1">#REF!</definedName>
    <definedName name="BExW4QR9FV9MP5K610THBSM51RYO" localSheetId="12" hidden="1">#REF!</definedName>
    <definedName name="BExW4QR9FV9MP5K610THBSM51RYO" localSheetId="13" hidden="1">#REF!</definedName>
    <definedName name="BExW4QR9FV9MP5K610THBSM51RYO" localSheetId="17" hidden="1">#REF!</definedName>
    <definedName name="BExW4QR9FV9MP5K610THBSM51RYO" localSheetId="16" hidden="1">#REF!</definedName>
    <definedName name="BExW4QR9FV9MP5K610THBSM51RYO" hidden="1">#REF!</definedName>
    <definedName name="BExW4Z029R9E19ZENN3WEA3VDAD1" localSheetId="19" hidden="1">#REF!</definedName>
    <definedName name="BExW4Z029R9E19ZENN3WEA3VDAD1" localSheetId="27" hidden="1">#REF!</definedName>
    <definedName name="BExW4Z029R9E19ZENN3WEA3VDAD1" localSheetId="18" hidden="1">#REF!</definedName>
    <definedName name="BExW4Z029R9E19ZENN3WEA3VDAD1" localSheetId="30" hidden="1">#REF!</definedName>
    <definedName name="BExW4Z029R9E19ZENN3WEA3VDAD1" localSheetId="4" hidden="1">#REF!</definedName>
    <definedName name="BExW4Z029R9E19ZENN3WEA3VDAD1" localSheetId="14" hidden="1">#REF!</definedName>
    <definedName name="BExW4Z029R9E19ZENN3WEA3VDAD1" localSheetId="6" hidden="1">#REF!</definedName>
    <definedName name="BExW4Z029R9E19ZENN3WEA3VDAD1" localSheetId="7" hidden="1">#REF!</definedName>
    <definedName name="BExW4Z029R9E19ZENN3WEA3VDAD1" localSheetId="8" hidden="1">#REF!</definedName>
    <definedName name="BExW4Z029R9E19ZENN3WEA3VDAD1" localSheetId="9" hidden="1">#REF!</definedName>
    <definedName name="BExW4Z029R9E19ZENN3WEA3VDAD1" localSheetId="10" hidden="1">#REF!</definedName>
    <definedName name="BExW4Z029R9E19ZENN3WEA3VDAD1" localSheetId="11" hidden="1">#REF!</definedName>
    <definedName name="BExW4Z029R9E19ZENN3WEA3VDAD1" localSheetId="12" hidden="1">#REF!</definedName>
    <definedName name="BExW4Z029R9E19ZENN3WEA3VDAD1" localSheetId="13" hidden="1">#REF!</definedName>
    <definedName name="BExW4Z029R9E19ZENN3WEA3VDAD1" localSheetId="17" hidden="1">#REF!</definedName>
    <definedName name="BExW4Z029R9E19ZENN3WEA3VDAD1" localSheetId="16" hidden="1">#REF!</definedName>
    <definedName name="BExW4Z029R9E19ZENN3WEA3VDAD1" hidden="1">#REF!</definedName>
    <definedName name="BExW53SPLW3K0Y0ZVTM4NYF1B2YH" localSheetId="19" hidden="1">#REF!</definedName>
    <definedName name="BExW53SPLW3K0Y0ZVTM4NYF1B2YH" localSheetId="27" hidden="1">#REF!</definedName>
    <definedName name="BExW53SPLW3K0Y0ZVTM4NYF1B2YH" localSheetId="18" hidden="1">#REF!</definedName>
    <definedName name="BExW53SPLW3K0Y0ZVTM4NYF1B2YH" localSheetId="30" hidden="1">#REF!</definedName>
    <definedName name="BExW53SPLW3K0Y0ZVTM4NYF1B2YH" localSheetId="4" hidden="1">#REF!</definedName>
    <definedName name="BExW53SPLW3K0Y0ZVTM4NYF1B2YH" localSheetId="14" hidden="1">#REF!</definedName>
    <definedName name="BExW53SPLW3K0Y0ZVTM4NYF1B2YH" localSheetId="6" hidden="1">#REF!</definedName>
    <definedName name="BExW53SPLW3K0Y0ZVTM4NYF1B2YH" localSheetId="7" hidden="1">#REF!</definedName>
    <definedName name="BExW53SPLW3K0Y0ZVTM4NYF1B2YH" localSheetId="8" hidden="1">#REF!</definedName>
    <definedName name="BExW53SPLW3K0Y0ZVTM4NYF1B2YH" localSheetId="9" hidden="1">#REF!</definedName>
    <definedName name="BExW53SPLW3K0Y0ZVTM4NYF1B2YH" localSheetId="10" hidden="1">#REF!</definedName>
    <definedName name="BExW53SPLW3K0Y0ZVTM4NYF1B2YH" localSheetId="11" hidden="1">#REF!</definedName>
    <definedName name="BExW53SPLW3K0Y0ZVTM4NYF1B2YH" localSheetId="12" hidden="1">#REF!</definedName>
    <definedName name="BExW53SPLW3K0Y0ZVTM4NYF1B2YH" localSheetId="13" hidden="1">#REF!</definedName>
    <definedName name="BExW53SPLW3K0Y0ZVTM4NYF1B2YH" localSheetId="17" hidden="1">#REF!</definedName>
    <definedName name="BExW53SPLW3K0Y0ZVTM4NYF1B2YH" localSheetId="16" hidden="1">#REF!</definedName>
    <definedName name="BExW53SPLW3K0Y0ZVTM4NYF1B2YH" hidden="1">#REF!</definedName>
    <definedName name="BExW591F7X34FVKJ2OUT09PFUW1B" localSheetId="19" hidden="1">#REF!</definedName>
    <definedName name="BExW591F7X34FVKJ2OUT09PFUW1B" localSheetId="27" hidden="1">#REF!</definedName>
    <definedName name="BExW591F7X34FVKJ2OUT09PFUW1B" localSheetId="18" hidden="1">#REF!</definedName>
    <definedName name="BExW591F7X34FVKJ2OUT09PFUW1B" localSheetId="30" hidden="1">#REF!</definedName>
    <definedName name="BExW591F7X34FVKJ2OUT09PFUW1B" localSheetId="4" hidden="1">#REF!</definedName>
    <definedName name="BExW591F7X34FVKJ2OUT09PFUW1B" localSheetId="14" hidden="1">#REF!</definedName>
    <definedName name="BExW591F7X34FVKJ2OUT09PFUW1B" localSheetId="6" hidden="1">#REF!</definedName>
    <definedName name="BExW591F7X34FVKJ2OUT09PFUW1B" localSheetId="7" hidden="1">#REF!</definedName>
    <definedName name="BExW591F7X34FVKJ2OUT09PFUW1B" localSheetId="8" hidden="1">#REF!</definedName>
    <definedName name="BExW591F7X34FVKJ2OUT09PFUW1B" localSheetId="9" hidden="1">#REF!</definedName>
    <definedName name="BExW591F7X34FVKJ2OUT09PFUW1B" localSheetId="10" hidden="1">#REF!</definedName>
    <definedName name="BExW591F7X34FVKJ2OUT09PFUW1B" localSheetId="11" hidden="1">#REF!</definedName>
    <definedName name="BExW591F7X34FVKJ2OUT09PFUW1B" localSheetId="12" hidden="1">#REF!</definedName>
    <definedName name="BExW591F7X34FVKJ2OUT09PFUW1B" localSheetId="13" hidden="1">#REF!</definedName>
    <definedName name="BExW591F7X34FVKJ2OUT09PFUW1B" localSheetId="17" hidden="1">#REF!</definedName>
    <definedName name="BExW591F7X34FVKJ2OUT09PFUW1B" localSheetId="16" hidden="1">#REF!</definedName>
    <definedName name="BExW591F7X34FVKJ2OUT09PFUW1B" hidden="1">#REF!</definedName>
    <definedName name="BExW5AZNT6IAZGNF2C879ODHY1B8" localSheetId="19" hidden="1">#REF!</definedName>
    <definedName name="BExW5AZNT6IAZGNF2C879ODHY1B8" localSheetId="27" hidden="1">#REF!</definedName>
    <definedName name="BExW5AZNT6IAZGNF2C879ODHY1B8" localSheetId="18" hidden="1">#REF!</definedName>
    <definedName name="BExW5AZNT6IAZGNF2C879ODHY1B8" localSheetId="30" hidden="1">#REF!</definedName>
    <definedName name="BExW5AZNT6IAZGNF2C879ODHY1B8" localSheetId="4" hidden="1">#REF!</definedName>
    <definedName name="BExW5AZNT6IAZGNF2C879ODHY1B8" localSheetId="14" hidden="1">#REF!</definedName>
    <definedName name="BExW5AZNT6IAZGNF2C879ODHY1B8" localSheetId="6" hidden="1">#REF!</definedName>
    <definedName name="BExW5AZNT6IAZGNF2C879ODHY1B8" localSheetId="7" hidden="1">#REF!</definedName>
    <definedName name="BExW5AZNT6IAZGNF2C879ODHY1B8" localSheetId="8" hidden="1">#REF!</definedName>
    <definedName name="BExW5AZNT6IAZGNF2C879ODHY1B8" localSheetId="9" hidden="1">#REF!</definedName>
    <definedName name="BExW5AZNT6IAZGNF2C879ODHY1B8" localSheetId="10" hidden="1">#REF!</definedName>
    <definedName name="BExW5AZNT6IAZGNF2C879ODHY1B8" localSheetId="11" hidden="1">#REF!</definedName>
    <definedName name="BExW5AZNT6IAZGNF2C879ODHY1B8" localSheetId="12" hidden="1">#REF!</definedName>
    <definedName name="BExW5AZNT6IAZGNF2C879ODHY1B8" localSheetId="13" hidden="1">#REF!</definedName>
    <definedName name="BExW5AZNT6IAZGNF2C879ODHY1B8" localSheetId="17" hidden="1">#REF!</definedName>
    <definedName name="BExW5AZNT6IAZGNF2C879ODHY1B8" localSheetId="16" hidden="1">#REF!</definedName>
    <definedName name="BExW5AZNT6IAZGNF2C879ODHY1B8" hidden="1">#REF!</definedName>
    <definedName name="BExW5F6OUXHEWQU5VYE7W7P8DD78" localSheetId="19" hidden="1">#REF!</definedName>
    <definedName name="BExW5F6OUXHEWQU5VYE7W7P8DD78" localSheetId="27" hidden="1">#REF!</definedName>
    <definedName name="BExW5F6OUXHEWQU5VYE7W7P8DD78" localSheetId="18" hidden="1">#REF!</definedName>
    <definedName name="BExW5F6OUXHEWQU5VYE7W7P8DD78" localSheetId="30" hidden="1">#REF!</definedName>
    <definedName name="BExW5F6OUXHEWQU5VYE7W7P8DD78" localSheetId="4" hidden="1">#REF!</definedName>
    <definedName name="BExW5F6OUXHEWQU5VYE7W7P8DD78" localSheetId="14" hidden="1">#REF!</definedName>
    <definedName name="BExW5F6OUXHEWQU5VYE7W7P8DD78" localSheetId="6" hidden="1">#REF!</definedName>
    <definedName name="BExW5F6OUXHEWQU5VYE7W7P8DD78" localSheetId="7" hidden="1">#REF!</definedName>
    <definedName name="BExW5F6OUXHEWQU5VYE7W7P8DD78" localSheetId="8" hidden="1">#REF!</definedName>
    <definedName name="BExW5F6OUXHEWQU5VYE7W7P8DD78" localSheetId="9" hidden="1">#REF!</definedName>
    <definedName name="BExW5F6OUXHEWQU5VYE7W7P8DD78" localSheetId="10" hidden="1">#REF!</definedName>
    <definedName name="BExW5F6OUXHEWQU5VYE7W7P8DD78" localSheetId="11" hidden="1">#REF!</definedName>
    <definedName name="BExW5F6OUXHEWQU5VYE7W7P8DD78" localSheetId="12" hidden="1">#REF!</definedName>
    <definedName name="BExW5F6OUXHEWQU5VYE7W7P8DD78" localSheetId="13" hidden="1">#REF!</definedName>
    <definedName name="BExW5F6OUXHEWQU5VYE7W7P8DD78" localSheetId="17" hidden="1">#REF!</definedName>
    <definedName name="BExW5F6OUXHEWQU5VYE7W7P8DD78" localSheetId="16" hidden="1">#REF!</definedName>
    <definedName name="BExW5F6OUXHEWQU5VYE7W7P8DD78" hidden="1">#REF!</definedName>
    <definedName name="BExW5WPU27WD4NWZOT0ZEJIDLX5J" localSheetId="19" hidden="1">#REF!</definedName>
    <definedName name="BExW5WPU27WD4NWZOT0ZEJIDLX5J" localSheetId="27" hidden="1">#REF!</definedName>
    <definedName name="BExW5WPU27WD4NWZOT0ZEJIDLX5J" localSheetId="18" hidden="1">#REF!</definedName>
    <definedName name="BExW5WPU27WD4NWZOT0ZEJIDLX5J" localSheetId="30" hidden="1">#REF!</definedName>
    <definedName name="BExW5WPU27WD4NWZOT0ZEJIDLX5J" localSheetId="4" hidden="1">#REF!</definedName>
    <definedName name="BExW5WPU27WD4NWZOT0ZEJIDLX5J" localSheetId="14" hidden="1">#REF!</definedName>
    <definedName name="BExW5WPU27WD4NWZOT0ZEJIDLX5J" localSheetId="6" hidden="1">#REF!</definedName>
    <definedName name="BExW5WPU27WD4NWZOT0ZEJIDLX5J" localSheetId="7" hidden="1">#REF!</definedName>
    <definedName name="BExW5WPU27WD4NWZOT0ZEJIDLX5J" localSheetId="8" hidden="1">#REF!</definedName>
    <definedName name="BExW5WPU27WD4NWZOT0ZEJIDLX5J" localSheetId="9" hidden="1">#REF!</definedName>
    <definedName name="BExW5WPU27WD4NWZOT0ZEJIDLX5J" localSheetId="10" hidden="1">#REF!</definedName>
    <definedName name="BExW5WPU27WD4NWZOT0ZEJIDLX5J" localSheetId="11" hidden="1">#REF!</definedName>
    <definedName name="BExW5WPU27WD4NWZOT0ZEJIDLX5J" localSheetId="12" hidden="1">#REF!</definedName>
    <definedName name="BExW5WPU27WD4NWZOT0ZEJIDLX5J" localSheetId="13" hidden="1">#REF!</definedName>
    <definedName name="BExW5WPU27WD4NWZOT0ZEJIDLX5J" localSheetId="17" hidden="1">#REF!</definedName>
    <definedName name="BExW5WPU27WD4NWZOT0ZEJIDLX5J" localSheetId="16" hidden="1">#REF!</definedName>
    <definedName name="BExW5WPU27WD4NWZOT0ZEJIDLX5J" hidden="1">#REF!</definedName>
    <definedName name="BExW5YD97EMSUYC4KDEFH1FB4FY3" localSheetId="19" hidden="1">#REF!</definedName>
    <definedName name="BExW5YD97EMSUYC4KDEFH1FB4FY3" localSheetId="27" hidden="1">#REF!</definedName>
    <definedName name="BExW5YD97EMSUYC4KDEFH1FB4FY3" localSheetId="18" hidden="1">#REF!</definedName>
    <definedName name="BExW5YD97EMSUYC4KDEFH1FB4FY3" localSheetId="30" hidden="1">#REF!</definedName>
    <definedName name="BExW5YD97EMSUYC4KDEFH1FB4FY3" localSheetId="4" hidden="1">#REF!</definedName>
    <definedName name="BExW5YD97EMSUYC4KDEFH1FB4FY3" localSheetId="14" hidden="1">#REF!</definedName>
    <definedName name="BExW5YD97EMSUYC4KDEFH1FB4FY3" localSheetId="6" hidden="1">#REF!</definedName>
    <definedName name="BExW5YD97EMSUYC4KDEFH1FB4FY3" localSheetId="7" hidden="1">#REF!</definedName>
    <definedName name="BExW5YD97EMSUYC4KDEFH1FB4FY3" localSheetId="8" hidden="1">#REF!</definedName>
    <definedName name="BExW5YD97EMSUYC4KDEFH1FB4FY3" localSheetId="9" hidden="1">#REF!</definedName>
    <definedName name="BExW5YD97EMSUYC4KDEFH1FB4FY3" localSheetId="10" hidden="1">#REF!</definedName>
    <definedName name="BExW5YD97EMSUYC4KDEFH1FB4FY3" localSheetId="11" hidden="1">#REF!</definedName>
    <definedName name="BExW5YD97EMSUYC4KDEFH1FB4FY3" localSheetId="12" hidden="1">#REF!</definedName>
    <definedName name="BExW5YD97EMSUYC4KDEFH1FB4FY3" localSheetId="13" hidden="1">#REF!</definedName>
    <definedName name="BExW5YD97EMSUYC4KDEFH1FB4FY3" localSheetId="17" hidden="1">#REF!</definedName>
    <definedName name="BExW5YD97EMSUYC4KDEFH1FB4FY3" localSheetId="16" hidden="1">#REF!</definedName>
    <definedName name="BExW5YD97EMSUYC4KDEFH1FB4FY3" hidden="1">#REF!</definedName>
    <definedName name="BExW5Z469DSRWTA6T0KVLA7SMIPL" localSheetId="19" hidden="1">#REF!</definedName>
    <definedName name="BExW5Z469DSRWTA6T0KVLA7SMIPL" localSheetId="27" hidden="1">#REF!</definedName>
    <definedName name="BExW5Z469DSRWTA6T0KVLA7SMIPL" localSheetId="18" hidden="1">#REF!</definedName>
    <definedName name="BExW5Z469DSRWTA6T0KVLA7SMIPL" localSheetId="30" hidden="1">#REF!</definedName>
    <definedName name="BExW5Z469DSRWTA6T0KVLA7SMIPL" localSheetId="4" hidden="1">#REF!</definedName>
    <definedName name="BExW5Z469DSRWTA6T0KVLA7SMIPL" localSheetId="14" hidden="1">#REF!</definedName>
    <definedName name="BExW5Z469DSRWTA6T0KVLA7SMIPL" localSheetId="6" hidden="1">#REF!</definedName>
    <definedName name="BExW5Z469DSRWTA6T0KVLA7SMIPL" localSheetId="7" hidden="1">#REF!</definedName>
    <definedName name="BExW5Z469DSRWTA6T0KVLA7SMIPL" localSheetId="8" hidden="1">#REF!</definedName>
    <definedName name="BExW5Z469DSRWTA6T0KVLA7SMIPL" localSheetId="9" hidden="1">#REF!</definedName>
    <definedName name="BExW5Z469DSRWTA6T0KVLA7SMIPL" localSheetId="10" hidden="1">#REF!</definedName>
    <definedName name="BExW5Z469DSRWTA6T0KVLA7SMIPL" localSheetId="11" hidden="1">#REF!</definedName>
    <definedName name="BExW5Z469DSRWTA6T0KVLA7SMIPL" localSheetId="12" hidden="1">#REF!</definedName>
    <definedName name="BExW5Z469DSRWTA6T0KVLA7SMIPL" localSheetId="13" hidden="1">#REF!</definedName>
    <definedName name="BExW5Z469DSRWTA6T0KVLA7SMIPL" localSheetId="17" hidden="1">#REF!</definedName>
    <definedName name="BExW5Z469DSRWTA6T0KVLA7SMIPL" localSheetId="16" hidden="1">#REF!</definedName>
    <definedName name="BExW5Z469DSRWTA6T0KVLA7SMIPL" hidden="1">#REF!</definedName>
    <definedName name="BExW62ETJAPBX5X53FTGUCHZXI2K" localSheetId="19" hidden="1">#REF!</definedName>
    <definedName name="BExW62ETJAPBX5X53FTGUCHZXI2K" localSheetId="27" hidden="1">#REF!</definedName>
    <definedName name="BExW62ETJAPBX5X53FTGUCHZXI2K" localSheetId="18" hidden="1">#REF!</definedName>
    <definedName name="BExW62ETJAPBX5X53FTGUCHZXI2K" localSheetId="30" hidden="1">#REF!</definedName>
    <definedName name="BExW62ETJAPBX5X53FTGUCHZXI2K" localSheetId="4" hidden="1">#REF!</definedName>
    <definedName name="BExW62ETJAPBX5X53FTGUCHZXI2K" localSheetId="14" hidden="1">#REF!</definedName>
    <definedName name="BExW62ETJAPBX5X53FTGUCHZXI2K" localSheetId="6" hidden="1">#REF!</definedName>
    <definedName name="BExW62ETJAPBX5X53FTGUCHZXI2K" localSheetId="7" hidden="1">#REF!</definedName>
    <definedName name="BExW62ETJAPBX5X53FTGUCHZXI2K" localSheetId="8" hidden="1">#REF!</definedName>
    <definedName name="BExW62ETJAPBX5X53FTGUCHZXI2K" localSheetId="9" hidden="1">#REF!</definedName>
    <definedName name="BExW62ETJAPBX5X53FTGUCHZXI2K" localSheetId="10" hidden="1">#REF!</definedName>
    <definedName name="BExW62ETJAPBX5X53FTGUCHZXI2K" localSheetId="11" hidden="1">#REF!</definedName>
    <definedName name="BExW62ETJAPBX5X53FTGUCHZXI2K" localSheetId="12" hidden="1">#REF!</definedName>
    <definedName name="BExW62ETJAPBX5X53FTGUCHZXI2K" localSheetId="13" hidden="1">#REF!</definedName>
    <definedName name="BExW62ETJAPBX5X53FTGUCHZXI2K" localSheetId="17" hidden="1">#REF!</definedName>
    <definedName name="BExW62ETJAPBX5X53FTGUCHZXI2K" localSheetId="16" hidden="1">#REF!</definedName>
    <definedName name="BExW62ETJAPBX5X53FTGUCHZXI2K" hidden="1">#REF!</definedName>
    <definedName name="BExW660AV1TUV2XNUPD65RZR3QOO" localSheetId="19" hidden="1">#REF!</definedName>
    <definedName name="BExW660AV1TUV2XNUPD65RZR3QOO" localSheetId="27" hidden="1">#REF!</definedName>
    <definedName name="BExW660AV1TUV2XNUPD65RZR3QOO" localSheetId="18" hidden="1">#REF!</definedName>
    <definedName name="BExW660AV1TUV2XNUPD65RZR3QOO" localSheetId="30" hidden="1">#REF!</definedName>
    <definedName name="BExW660AV1TUV2XNUPD65RZR3QOO" localSheetId="4" hidden="1">#REF!</definedName>
    <definedName name="BExW660AV1TUV2XNUPD65RZR3QOO" localSheetId="14" hidden="1">#REF!</definedName>
    <definedName name="BExW660AV1TUV2XNUPD65RZR3QOO" localSheetId="6" hidden="1">#REF!</definedName>
    <definedName name="BExW660AV1TUV2XNUPD65RZR3QOO" localSheetId="7" hidden="1">#REF!</definedName>
    <definedName name="BExW660AV1TUV2XNUPD65RZR3QOO" localSheetId="8" hidden="1">#REF!</definedName>
    <definedName name="BExW660AV1TUV2XNUPD65RZR3QOO" localSheetId="9" hidden="1">#REF!</definedName>
    <definedName name="BExW660AV1TUV2XNUPD65RZR3QOO" localSheetId="10" hidden="1">#REF!</definedName>
    <definedName name="BExW660AV1TUV2XNUPD65RZR3QOO" localSheetId="11" hidden="1">#REF!</definedName>
    <definedName name="BExW660AV1TUV2XNUPD65RZR3QOO" localSheetId="12" hidden="1">#REF!</definedName>
    <definedName name="BExW660AV1TUV2XNUPD65RZR3QOO" localSheetId="13" hidden="1">#REF!</definedName>
    <definedName name="BExW660AV1TUV2XNUPD65RZR3QOO" localSheetId="17" hidden="1">#REF!</definedName>
    <definedName name="BExW660AV1TUV2XNUPD65RZR3QOO" localSheetId="16" hidden="1">#REF!</definedName>
    <definedName name="BExW660AV1TUV2XNUPD65RZR3QOO" hidden="1">#REF!</definedName>
    <definedName name="BExW66LVVZK656PQY1257QMHP2AY" localSheetId="19" hidden="1">#REF!</definedName>
    <definedName name="BExW66LVVZK656PQY1257QMHP2AY" localSheetId="27" hidden="1">#REF!</definedName>
    <definedName name="BExW66LVVZK656PQY1257QMHP2AY" localSheetId="18" hidden="1">#REF!</definedName>
    <definedName name="BExW66LVVZK656PQY1257QMHP2AY" localSheetId="30" hidden="1">#REF!</definedName>
    <definedName name="BExW66LVVZK656PQY1257QMHP2AY" localSheetId="4" hidden="1">#REF!</definedName>
    <definedName name="BExW66LVVZK656PQY1257QMHP2AY" localSheetId="14" hidden="1">#REF!</definedName>
    <definedName name="BExW66LVVZK656PQY1257QMHP2AY" localSheetId="6" hidden="1">#REF!</definedName>
    <definedName name="BExW66LVVZK656PQY1257QMHP2AY" localSheetId="7" hidden="1">#REF!</definedName>
    <definedName name="BExW66LVVZK656PQY1257QMHP2AY" localSheetId="8" hidden="1">#REF!</definedName>
    <definedName name="BExW66LVVZK656PQY1257QMHP2AY" localSheetId="9" hidden="1">#REF!</definedName>
    <definedName name="BExW66LVVZK656PQY1257QMHP2AY" localSheetId="10" hidden="1">#REF!</definedName>
    <definedName name="BExW66LVVZK656PQY1257QMHP2AY" localSheetId="11" hidden="1">#REF!</definedName>
    <definedName name="BExW66LVVZK656PQY1257QMHP2AY" localSheetId="12" hidden="1">#REF!</definedName>
    <definedName name="BExW66LVVZK656PQY1257QMHP2AY" localSheetId="13" hidden="1">#REF!</definedName>
    <definedName name="BExW66LVVZK656PQY1257QMHP2AY" localSheetId="17" hidden="1">#REF!</definedName>
    <definedName name="BExW66LVVZK656PQY1257QMHP2AY" localSheetId="16" hidden="1">#REF!</definedName>
    <definedName name="BExW66LVVZK656PQY1257QMHP2AY" hidden="1">#REF!</definedName>
    <definedName name="BExW6EJPHAP1TWT380AZLXNHR22P" localSheetId="19" hidden="1">#REF!</definedName>
    <definedName name="BExW6EJPHAP1TWT380AZLXNHR22P" localSheetId="27" hidden="1">#REF!</definedName>
    <definedName name="BExW6EJPHAP1TWT380AZLXNHR22P" localSheetId="18" hidden="1">#REF!</definedName>
    <definedName name="BExW6EJPHAP1TWT380AZLXNHR22P" localSheetId="30" hidden="1">#REF!</definedName>
    <definedName name="BExW6EJPHAP1TWT380AZLXNHR22P" localSheetId="4" hidden="1">#REF!</definedName>
    <definedName name="BExW6EJPHAP1TWT380AZLXNHR22P" localSheetId="14" hidden="1">#REF!</definedName>
    <definedName name="BExW6EJPHAP1TWT380AZLXNHR22P" localSheetId="6" hidden="1">#REF!</definedName>
    <definedName name="BExW6EJPHAP1TWT380AZLXNHR22P" localSheetId="7" hidden="1">#REF!</definedName>
    <definedName name="BExW6EJPHAP1TWT380AZLXNHR22P" localSheetId="8" hidden="1">#REF!</definedName>
    <definedName name="BExW6EJPHAP1TWT380AZLXNHR22P" localSheetId="9" hidden="1">#REF!</definedName>
    <definedName name="BExW6EJPHAP1TWT380AZLXNHR22P" localSheetId="10" hidden="1">#REF!</definedName>
    <definedName name="BExW6EJPHAP1TWT380AZLXNHR22P" localSheetId="11" hidden="1">#REF!</definedName>
    <definedName name="BExW6EJPHAP1TWT380AZLXNHR22P" localSheetId="12" hidden="1">#REF!</definedName>
    <definedName name="BExW6EJPHAP1TWT380AZLXNHR22P" localSheetId="13" hidden="1">#REF!</definedName>
    <definedName name="BExW6EJPHAP1TWT380AZLXNHR22P" localSheetId="17" hidden="1">#REF!</definedName>
    <definedName name="BExW6EJPHAP1TWT380AZLXNHR22P" localSheetId="16" hidden="1">#REF!</definedName>
    <definedName name="BExW6EJPHAP1TWT380AZLXNHR22P" hidden="1">#REF!</definedName>
    <definedName name="BExW6G1PJ38H10DVLL8WPQ736OEB" localSheetId="19" hidden="1">#REF!</definedName>
    <definedName name="BExW6G1PJ38H10DVLL8WPQ736OEB" localSheetId="27" hidden="1">#REF!</definedName>
    <definedName name="BExW6G1PJ38H10DVLL8WPQ736OEB" localSheetId="18" hidden="1">#REF!</definedName>
    <definedName name="BExW6G1PJ38H10DVLL8WPQ736OEB" localSheetId="30" hidden="1">#REF!</definedName>
    <definedName name="BExW6G1PJ38H10DVLL8WPQ736OEB" localSheetId="4" hidden="1">#REF!</definedName>
    <definedName name="BExW6G1PJ38H10DVLL8WPQ736OEB" localSheetId="14" hidden="1">#REF!</definedName>
    <definedName name="BExW6G1PJ38H10DVLL8WPQ736OEB" localSheetId="6" hidden="1">#REF!</definedName>
    <definedName name="BExW6G1PJ38H10DVLL8WPQ736OEB" localSheetId="7" hidden="1">#REF!</definedName>
    <definedName name="BExW6G1PJ38H10DVLL8WPQ736OEB" localSheetId="8" hidden="1">#REF!</definedName>
    <definedName name="BExW6G1PJ38H10DVLL8WPQ736OEB" localSheetId="9" hidden="1">#REF!</definedName>
    <definedName name="BExW6G1PJ38H10DVLL8WPQ736OEB" localSheetId="10" hidden="1">#REF!</definedName>
    <definedName name="BExW6G1PJ38H10DVLL8WPQ736OEB" localSheetId="11" hidden="1">#REF!</definedName>
    <definedName name="BExW6G1PJ38H10DVLL8WPQ736OEB" localSheetId="12" hidden="1">#REF!</definedName>
    <definedName name="BExW6G1PJ38H10DVLL8WPQ736OEB" localSheetId="13" hidden="1">#REF!</definedName>
    <definedName name="BExW6G1PJ38H10DVLL8WPQ736OEB" localSheetId="17" hidden="1">#REF!</definedName>
    <definedName name="BExW6G1PJ38H10DVLL8WPQ736OEB" localSheetId="16" hidden="1">#REF!</definedName>
    <definedName name="BExW6G1PJ38H10DVLL8WPQ736OEB" hidden="1">#REF!</definedName>
    <definedName name="BExW794A74Z5F2K8LVQLD6VSKXUE" localSheetId="19" hidden="1">#REF!</definedName>
    <definedName name="BExW794A74Z5F2K8LVQLD6VSKXUE" localSheetId="27" hidden="1">#REF!</definedName>
    <definedName name="BExW794A74Z5F2K8LVQLD6VSKXUE" localSheetId="18" hidden="1">#REF!</definedName>
    <definedName name="BExW794A74Z5F2K8LVQLD6VSKXUE" localSheetId="30" hidden="1">#REF!</definedName>
    <definedName name="BExW794A74Z5F2K8LVQLD6VSKXUE" localSheetId="4" hidden="1">#REF!</definedName>
    <definedName name="BExW794A74Z5F2K8LVQLD6VSKXUE" localSheetId="14" hidden="1">#REF!</definedName>
    <definedName name="BExW794A74Z5F2K8LVQLD6VSKXUE" localSheetId="6" hidden="1">#REF!</definedName>
    <definedName name="BExW794A74Z5F2K8LVQLD6VSKXUE" localSheetId="7" hidden="1">#REF!</definedName>
    <definedName name="BExW794A74Z5F2K8LVQLD6VSKXUE" localSheetId="8" hidden="1">#REF!</definedName>
    <definedName name="BExW794A74Z5F2K8LVQLD6VSKXUE" localSheetId="9" hidden="1">#REF!</definedName>
    <definedName name="BExW794A74Z5F2K8LVQLD6VSKXUE" localSheetId="10" hidden="1">#REF!</definedName>
    <definedName name="BExW794A74Z5F2K8LVQLD6VSKXUE" localSheetId="11" hidden="1">#REF!</definedName>
    <definedName name="BExW794A74Z5F2K8LVQLD6VSKXUE" localSheetId="12" hidden="1">#REF!</definedName>
    <definedName name="BExW794A74Z5F2K8LVQLD6VSKXUE" localSheetId="13" hidden="1">#REF!</definedName>
    <definedName name="BExW794A74Z5F2K8LVQLD6VSKXUE" localSheetId="17" hidden="1">#REF!</definedName>
    <definedName name="BExW794A74Z5F2K8LVQLD6VSKXUE" localSheetId="16" hidden="1">#REF!</definedName>
    <definedName name="BExW794A74Z5F2K8LVQLD6VSKXUE" hidden="1">#REF!</definedName>
    <definedName name="BExW7Q1TQ8E6G4WYYNSOMV43S95R" localSheetId="19" hidden="1">#REF!</definedName>
    <definedName name="BExW7Q1TQ8E6G4WYYNSOMV43S95R" localSheetId="27" hidden="1">#REF!</definedName>
    <definedName name="BExW7Q1TQ8E6G4WYYNSOMV43S95R" localSheetId="18" hidden="1">#REF!</definedName>
    <definedName name="BExW7Q1TQ8E6G4WYYNSOMV43S95R" localSheetId="30" hidden="1">#REF!</definedName>
    <definedName name="BExW7Q1TQ8E6G4WYYNSOMV43S95R" localSheetId="4" hidden="1">#REF!</definedName>
    <definedName name="BExW7Q1TQ8E6G4WYYNSOMV43S95R" localSheetId="14" hidden="1">#REF!</definedName>
    <definedName name="BExW7Q1TQ8E6G4WYYNSOMV43S95R" localSheetId="6" hidden="1">#REF!</definedName>
    <definedName name="BExW7Q1TQ8E6G4WYYNSOMV43S95R" localSheetId="7" hidden="1">#REF!</definedName>
    <definedName name="BExW7Q1TQ8E6G4WYYNSOMV43S95R" localSheetId="8" hidden="1">#REF!</definedName>
    <definedName name="BExW7Q1TQ8E6G4WYYNSOMV43S95R" localSheetId="9" hidden="1">#REF!</definedName>
    <definedName name="BExW7Q1TQ8E6G4WYYNSOMV43S95R" localSheetId="10" hidden="1">#REF!</definedName>
    <definedName name="BExW7Q1TQ8E6G4WYYNSOMV43S95R" localSheetId="11" hidden="1">#REF!</definedName>
    <definedName name="BExW7Q1TQ8E6G4WYYNSOMV43S95R" localSheetId="12" hidden="1">#REF!</definedName>
    <definedName name="BExW7Q1TQ8E6G4WYYNSOMV43S95R" localSheetId="13" hidden="1">#REF!</definedName>
    <definedName name="BExW7Q1TQ8E6G4WYYNSOMV43S95R" localSheetId="17" hidden="1">#REF!</definedName>
    <definedName name="BExW7Q1TQ8E6G4WYYNSOMV43S95R" localSheetId="16" hidden="1">#REF!</definedName>
    <definedName name="BExW7Q1TQ8E6G4WYYNSOMV43S95R" hidden="1">#REF!</definedName>
    <definedName name="BExW7XZTFZV0N9YM9S4PM74A5X2O" localSheetId="19" hidden="1">#REF!</definedName>
    <definedName name="BExW7XZTFZV0N9YM9S4PM74A5X2O" localSheetId="27" hidden="1">#REF!</definedName>
    <definedName name="BExW7XZTFZV0N9YM9S4PM74A5X2O" localSheetId="18" hidden="1">#REF!</definedName>
    <definedName name="BExW7XZTFZV0N9YM9S4PM74A5X2O" localSheetId="30" hidden="1">#REF!</definedName>
    <definedName name="BExW7XZTFZV0N9YM9S4PM74A5X2O" localSheetId="4" hidden="1">#REF!</definedName>
    <definedName name="BExW7XZTFZV0N9YM9S4PM74A5X2O" localSheetId="14" hidden="1">#REF!</definedName>
    <definedName name="BExW7XZTFZV0N9YM9S4PM74A5X2O" localSheetId="6" hidden="1">#REF!</definedName>
    <definedName name="BExW7XZTFZV0N9YM9S4PM74A5X2O" localSheetId="7" hidden="1">#REF!</definedName>
    <definedName name="BExW7XZTFZV0N9YM9S4PM74A5X2O" localSheetId="8" hidden="1">#REF!</definedName>
    <definedName name="BExW7XZTFZV0N9YM9S4PM74A5X2O" localSheetId="9" hidden="1">#REF!</definedName>
    <definedName name="BExW7XZTFZV0N9YM9S4PM74A5X2O" localSheetId="10" hidden="1">#REF!</definedName>
    <definedName name="BExW7XZTFZV0N9YM9S4PM74A5X2O" localSheetId="11" hidden="1">#REF!</definedName>
    <definedName name="BExW7XZTFZV0N9YM9S4PM74A5X2O" localSheetId="12" hidden="1">#REF!</definedName>
    <definedName name="BExW7XZTFZV0N9YM9S4PM74A5X2O" localSheetId="13" hidden="1">#REF!</definedName>
    <definedName name="BExW7XZTFZV0N9YM9S4PM74A5X2O" localSheetId="17" hidden="1">#REF!</definedName>
    <definedName name="BExW7XZTFZV0N9YM9S4PM74A5X2O" localSheetId="16" hidden="1">#REF!</definedName>
    <definedName name="BExW7XZTFZV0N9YM9S4PM74A5X2O" hidden="1">#REF!</definedName>
    <definedName name="BExW8K0SSIPSKBVP06IJ71600HJZ" localSheetId="19" hidden="1">#REF!</definedName>
    <definedName name="BExW8K0SSIPSKBVP06IJ71600HJZ" localSheetId="27" hidden="1">#REF!</definedName>
    <definedName name="BExW8K0SSIPSKBVP06IJ71600HJZ" localSheetId="18" hidden="1">#REF!</definedName>
    <definedName name="BExW8K0SSIPSKBVP06IJ71600HJZ" localSheetId="30" hidden="1">#REF!</definedName>
    <definedName name="BExW8K0SSIPSKBVP06IJ71600HJZ" localSheetId="4" hidden="1">#REF!</definedName>
    <definedName name="BExW8K0SSIPSKBVP06IJ71600HJZ" localSheetId="14" hidden="1">#REF!</definedName>
    <definedName name="BExW8K0SSIPSKBVP06IJ71600HJZ" localSheetId="6" hidden="1">#REF!</definedName>
    <definedName name="BExW8K0SSIPSKBVP06IJ71600HJZ" localSheetId="7" hidden="1">#REF!</definedName>
    <definedName name="BExW8K0SSIPSKBVP06IJ71600HJZ" localSheetId="8" hidden="1">#REF!</definedName>
    <definedName name="BExW8K0SSIPSKBVP06IJ71600HJZ" localSheetId="9" hidden="1">#REF!</definedName>
    <definedName name="BExW8K0SSIPSKBVP06IJ71600HJZ" localSheetId="10" hidden="1">#REF!</definedName>
    <definedName name="BExW8K0SSIPSKBVP06IJ71600HJZ" localSheetId="11" hidden="1">#REF!</definedName>
    <definedName name="BExW8K0SSIPSKBVP06IJ71600HJZ" localSheetId="12" hidden="1">#REF!</definedName>
    <definedName name="BExW8K0SSIPSKBVP06IJ71600HJZ" localSheetId="13" hidden="1">#REF!</definedName>
    <definedName name="BExW8K0SSIPSKBVP06IJ71600HJZ" localSheetId="17" hidden="1">#REF!</definedName>
    <definedName name="BExW8K0SSIPSKBVP06IJ71600HJZ" localSheetId="16" hidden="1">#REF!</definedName>
    <definedName name="BExW8K0SSIPSKBVP06IJ71600HJZ" hidden="1">#REF!</definedName>
    <definedName name="BExW8T0GVY3ZYO4ACSBLHS8SH895" localSheetId="19" hidden="1">#REF!</definedName>
    <definedName name="BExW8T0GVY3ZYO4ACSBLHS8SH895" localSheetId="27" hidden="1">#REF!</definedName>
    <definedName name="BExW8T0GVY3ZYO4ACSBLHS8SH895" localSheetId="18" hidden="1">#REF!</definedName>
    <definedName name="BExW8T0GVY3ZYO4ACSBLHS8SH895" localSheetId="30" hidden="1">#REF!</definedName>
    <definedName name="BExW8T0GVY3ZYO4ACSBLHS8SH895" localSheetId="4" hidden="1">#REF!</definedName>
    <definedName name="BExW8T0GVY3ZYO4ACSBLHS8SH895" localSheetId="14" hidden="1">#REF!</definedName>
    <definedName name="BExW8T0GVY3ZYO4ACSBLHS8SH895" localSheetId="6" hidden="1">#REF!</definedName>
    <definedName name="BExW8T0GVY3ZYO4ACSBLHS8SH895" localSheetId="7" hidden="1">#REF!</definedName>
    <definedName name="BExW8T0GVY3ZYO4ACSBLHS8SH895" localSheetId="8" hidden="1">#REF!</definedName>
    <definedName name="BExW8T0GVY3ZYO4ACSBLHS8SH895" localSheetId="9" hidden="1">#REF!</definedName>
    <definedName name="BExW8T0GVY3ZYO4ACSBLHS8SH895" localSheetId="10" hidden="1">#REF!</definedName>
    <definedName name="BExW8T0GVY3ZYO4ACSBLHS8SH895" localSheetId="11" hidden="1">#REF!</definedName>
    <definedName name="BExW8T0GVY3ZYO4ACSBLHS8SH895" localSheetId="12" hidden="1">#REF!</definedName>
    <definedName name="BExW8T0GVY3ZYO4ACSBLHS8SH895" localSheetId="13" hidden="1">#REF!</definedName>
    <definedName name="BExW8T0GVY3ZYO4ACSBLHS8SH895" localSheetId="17" hidden="1">#REF!</definedName>
    <definedName name="BExW8T0GVY3ZYO4ACSBLHS8SH895" localSheetId="16" hidden="1">#REF!</definedName>
    <definedName name="BExW8T0GVY3ZYO4ACSBLHS8SH895" hidden="1">#REF!</definedName>
    <definedName name="BExW8YEP73JMMU9HZ08PM4WHJQZ4" localSheetId="19" hidden="1">#REF!</definedName>
    <definedName name="BExW8YEP73JMMU9HZ08PM4WHJQZ4" localSheetId="27" hidden="1">#REF!</definedName>
    <definedName name="BExW8YEP73JMMU9HZ08PM4WHJQZ4" localSheetId="18" hidden="1">#REF!</definedName>
    <definedName name="BExW8YEP73JMMU9HZ08PM4WHJQZ4" localSheetId="30" hidden="1">#REF!</definedName>
    <definedName name="BExW8YEP73JMMU9HZ08PM4WHJQZ4" localSheetId="4" hidden="1">#REF!</definedName>
    <definedName name="BExW8YEP73JMMU9HZ08PM4WHJQZ4" localSheetId="14" hidden="1">#REF!</definedName>
    <definedName name="BExW8YEP73JMMU9HZ08PM4WHJQZ4" localSheetId="6" hidden="1">#REF!</definedName>
    <definedName name="BExW8YEP73JMMU9HZ08PM4WHJQZ4" localSheetId="7" hidden="1">#REF!</definedName>
    <definedName name="BExW8YEP73JMMU9HZ08PM4WHJQZ4" localSheetId="8" hidden="1">#REF!</definedName>
    <definedName name="BExW8YEP73JMMU9HZ08PM4WHJQZ4" localSheetId="9" hidden="1">#REF!</definedName>
    <definedName name="BExW8YEP73JMMU9HZ08PM4WHJQZ4" localSheetId="10" hidden="1">#REF!</definedName>
    <definedName name="BExW8YEP73JMMU9HZ08PM4WHJQZ4" localSheetId="11" hidden="1">#REF!</definedName>
    <definedName name="BExW8YEP73JMMU9HZ08PM4WHJQZ4" localSheetId="12" hidden="1">#REF!</definedName>
    <definedName name="BExW8YEP73JMMU9HZ08PM4WHJQZ4" localSheetId="13" hidden="1">#REF!</definedName>
    <definedName name="BExW8YEP73JMMU9HZ08PM4WHJQZ4" localSheetId="17" hidden="1">#REF!</definedName>
    <definedName name="BExW8YEP73JMMU9HZ08PM4WHJQZ4" localSheetId="16" hidden="1">#REF!</definedName>
    <definedName name="BExW8YEP73JMMU9HZ08PM4WHJQZ4" hidden="1">#REF!</definedName>
    <definedName name="BExW937AT53OZQRHNWQZ5BVH24IE" localSheetId="19" hidden="1">#REF!</definedName>
    <definedName name="BExW937AT53OZQRHNWQZ5BVH24IE" localSheetId="27" hidden="1">#REF!</definedName>
    <definedName name="BExW937AT53OZQRHNWQZ5BVH24IE" localSheetId="18" hidden="1">#REF!</definedName>
    <definedName name="BExW937AT53OZQRHNWQZ5BVH24IE" localSheetId="30" hidden="1">#REF!</definedName>
    <definedName name="BExW937AT53OZQRHNWQZ5BVH24IE" localSheetId="4" hidden="1">#REF!</definedName>
    <definedName name="BExW937AT53OZQRHNWQZ5BVH24IE" localSheetId="14" hidden="1">#REF!</definedName>
    <definedName name="BExW937AT53OZQRHNWQZ5BVH24IE" localSheetId="6" hidden="1">#REF!</definedName>
    <definedName name="BExW937AT53OZQRHNWQZ5BVH24IE" localSheetId="7" hidden="1">#REF!</definedName>
    <definedName name="BExW937AT53OZQRHNWQZ5BVH24IE" localSheetId="8" hidden="1">#REF!</definedName>
    <definedName name="BExW937AT53OZQRHNWQZ5BVH24IE" localSheetId="9" hidden="1">#REF!</definedName>
    <definedName name="BExW937AT53OZQRHNWQZ5BVH24IE" localSheetId="10" hidden="1">#REF!</definedName>
    <definedName name="BExW937AT53OZQRHNWQZ5BVH24IE" localSheetId="11" hidden="1">#REF!</definedName>
    <definedName name="BExW937AT53OZQRHNWQZ5BVH24IE" localSheetId="12" hidden="1">#REF!</definedName>
    <definedName name="BExW937AT53OZQRHNWQZ5BVH24IE" localSheetId="13" hidden="1">#REF!</definedName>
    <definedName name="BExW937AT53OZQRHNWQZ5BVH24IE" localSheetId="17" hidden="1">#REF!</definedName>
    <definedName name="BExW937AT53OZQRHNWQZ5BVH24IE" localSheetId="16" hidden="1">#REF!</definedName>
    <definedName name="BExW937AT53OZQRHNWQZ5BVH24IE" hidden="1">#REF!</definedName>
    <definedName name="BExW95LN5N0LYFFVP7GJEGDVDLF0" localSheetId="19" hidden="1">#REF!</definedName>
    <definedName name="BExW95LN5N0LYFFVP7GJEGDVDLF0" localSheetId="27" hidden="1">#REF!</definedName>
    <definedName name="BExW95LN5N0LYFFVP7GJEGDVDLF0" localSheetId="18" hidden="1">#REF!</definedName>
    <definedName name="BExW95LN5N0LYFFVP7GJEGDVDLF0" localSheetId="30" hidden="1">#REF!</definedName>
    <definedName name="BExW95LN5N0LYFFVP7GJEGDVDLF0" localSheetId="4" hidden="1">#REF!</definedName>
    <definedName name="BExW95LN5N0LYFFVP7GJEGDVDLF0" localSheetId="14" hidden="1">#REF!</definedName>
    <definedName name="BExW95LN5N0LYFFVP7GJEGDVDLF0" localSheetId="6" hidden="1">#REF!</definedName>
    <definedName name="BExW95LN5N0LYFFVP7GJEGDVDLF0" localSheetId="7" hidden="1">#REF!</definedName>
    <definedName name="BExW95LN5N0LYFFVP7GJEGDVDLF0" localSheetId="8" hidden="1">#REF!</definedName>
    <definedName name="BExW95LN5N0LYFFVP7GJEGDVDLF0" localSheetId="9" hidden="1">#REF!</definedName>
    <definedName name="BExW95LN5N0LYFFVP7GJEGDVDLF0" localSheetId="10" hidden="1">#REF!</definedName>
    <definedName name="BExW95LN5N0LYFFVP7GJEGDVDLF0" localSheetId="11" hidden="1">#REF!</definedName>
    <definedName name="BExW95LN5N0LYFFVP7GJEGDVDLF0" localSheetId="12" hidden="1">#REF!</definedName>
    <definedName name="BExW95LN5N0LYFFVP7GJEGDVDLF0" localSheetId="13" hidden="1">#REF!</definedName>
    <definedName name="BExW95LN5N0LYFFVP7GJEGDVDLF0" localSheetId="17" hidden="1">#REF!</definedName>
    <definedName name="BExW95LN5N0LYFFVP7GJEGDVDLF0" localSheetId="16" hidden="1">#REF!</definedName>
    <definedName name="BExW95LN5N0LYFFVP7GJEGDVDLF0" hidden="1">#REF!</definedName>
    <definedName name="BExW967733Q8RAJOHR2GJ3HO8JIW" localSheetId="19" hidden="1">#REF!</definedName>
    <definedName name="BExW967733Q8RAJOHR2GJ3HO8JIW" localSheetId="27" hidden="1">#REF!</definedName>
    <definedName name="BExW967733Q8RAJOHR2GJ3HO8JIW" localSheetId="18" hidden="1">#REF!</definedName>
    <definedName name="BExW967733Q8RAJOHR2GJ3HO8JIW" localSheetId="30" hidden="1">#REF!</definedName>
    <definedName name="BExW967733Q8RAJOHR2GJ3HO8JIW" localSheetId="4" hidden="1">#REF!</definedName>
    <definedName name="BExW967733Q8RAJOHR2GJ3HO8JIW" localSheetId="14" hidden="1">#REF!</definedName>
    <definedName name="BExW967733Q8RAJOHR2GJ3HO8JIW" localSheetId="6" hidden="1">#REF!</definedName>
    <definedName name="BExW967733Q8RAJOHR2GJ3HO8JIW" localSheetId="7" hidden="1">#REF!</definedName>
    <definedName name="BExW967733Q8RAJOHR2GJ3HO8JIW" localSheetId="8" hidden="1">#REF!</definedName>
    <definedName name="BExW967733Q8RAJOHR2GJ3HO8JIW" localSheetId="9" hidden="1">#REF!</definedName>
    <definedName name="BExW967733Q8RAJOHR2GJ3HO8JIW" localSheetId="10" hidden="1">#REF!</definedName>
    <definedName name="BExW967733Q8RAJOHR2GJ3HO8JIW" localSheetId="11" hidden="1">#REF!</definedName>
    <definedName name="BExW967733Q8RAJOHR2GJ3HO8JIW" localSheetId="12" hidden="1">#REF!</definedName>
    <definedName name="BExW967733Q8RAJOHR2GJ3HO8JIW" localSheetId="13" hidden="1">#REF!</definedName>
    <definedName name="BExW967733Q8RAJOHR2GJ3HO8JIW" localSheetId="17" hidden="1">#REF!</definedName>
    <definedName name="BExW967733Q8RAJOHR2GJ3HO8JIW" localSheetId="16" hidden="1">#REF!</definedName>
    <definedName name="BExW967733Q8RAJOHR2GJ3HO8JIW" hidden="1">#REF!</definedName>
    <definedName name="BExW9POK1KIOI0ALS5MZIKTDIYMA" localSheetId="19" hidden="1">#REF!</definedName>
    <definedName name="BExW9POK1KIOI0ALS5MZIKTDIYMA" localSheetId="27" hidden="1">#REF!</definedName>
    <definedName name="BExW9POK1KIOI0ALS5MZIKTDIYMA" localSheetId="18" hidden="1">#REF!</definedName>
    <definedName name="BExW9POK1KIOI0ALS5MZIKTDIYMA" localSheetId="30" hidden="1">#REF!</definedName>
    <definedName name="BExW9POK1KIOI0ALS5MZIKTDIYMA" localSheetId="4" hidden="1">#REF!</definedName>
    <definedName name="BExW9POK1KIOI0ALS5MZIKTDIYMA" localSheetId="14" hidden="1">#REF!</definedName>
    <definedName name="BExW9POK1KIOI0ALS5MZIKTDIYMA" localSheetId="6" hidden="1">#REF!</definedName>
    <definedName name="BExW9POK1KIOI0ALS5MZIKTDIYMA" localSheetId="7" hidden="1">#REF!</definedName>
    <definedName name="BExW9POK1KIOI0ALS5MZIKTDIYMA" localSheetId="8" hidden="1">#REF!</definedName>
    <definedName name="BExW9POK1KIOI0ALS5MZIKTDIYMA" localSheetId="9" hidden="1">#REF!</definedName>
    <definedName name="BExW9POK1KIOI0ALS5MZIKTDIYMA" localSheetId="10" hidden="1">#REF!</definedName>
    <definedName name="BExW9POK1KIOI0ALS5MZIKTDIYMA" localSheetId="11" hidden="1">#REF!</definedName>
    <definedName name="BExW9POK1KIOI0ALS5MZIKTDIYMA" localSheetId="12" hidden="1">#REF!</definedName>
    <definedName name="BExW9POK1KIOI0ALS5MZIKTDIYMA" localSheetId="13" hidden="1">#REF!</definedName>
    <definedName name="BExW9POK1KIOI0ALS5MZIKTDIYMA" localSheetId="17" hidden="1">#REF!</definedName>
    <definedName name="BExW9POK1KIOI0ALS5MZIKTDIYMA" localSheetId="16" hidden="1">#REF!</definedName>
    <definedName name="BExW9POK1KIOI0ALS5MZIKTDIYMA" hidden="1">#REF!</definedName>
    <definedName name="BExXLDE6PN4ESWT3LXJNQCY94NE4" localSheetId="19" hidden="1">#REF!</definedName>
    <definedName name="BExXLDE6PN4ESWT3LXJNQCY94NE4" localSheetId="27" hidden="1">#REF!</definedName>
    <definedName name="BExXLDE6PN4ESWT3LXJNQCY94NE4" localSheetId="18" hidden="1">#REF!</definedName>
    <definedName name="BExXLDE6PN4ESWT3LXJNQCY94NE4" localSheetId="30" hidden="1">#REF!</definedName>
    <definedName name="BExXLDE6PN4ESWT3LXJNQCY94NE4" localSheetId="4" hidden="1">#REF!</definedName>
    <definedName name="BExXLDE6PN4ESWT3LXJNQCY94NE4" localSheetId="14" hidden="1">#REF!</definedName>
    <definedName name="BExXLDE6PN4ESWT3LXJNQCY94NE4" localSheetId="6" hidden="1">#REF!</definedName>
    <definedName name="BExXLDE6PN4ESWT3LXJNQCY94NE4" localSheetId="7" hidden="1">#REF!</definedName>
    <definedName name="BExXLDE6PN4ESWT3LXJNQCY94NE4" localSheetId="8" hidden="1">#REF!</definedName>
    <definedName name="BExXLDE6PN4ESWT3LXJNQCY94NE4" localSheetId="9" hidden="1">#REF!</definedName>
    <definedName name="BExXLDE6PN4ESWT3LXJNQCY94NE4" localSheetId="10" hidden="1">#REF!</definedName>
    <definedName name="BExXLDE6PN4ESWT3LXJNQCY94NE4" localSheetId="11" hidden="1">#REF!</definedName>
    <definedName name="BExXLDE6PN4ESWT3LXJNQCY94NE4" localSheetId="12" hidden="1">#REF!</definedName>
    <definedName name="BExXLDE6PN4ESWT3LXJNQCY94NE4" localSheetId="13" hidden="1">#REF!</definedName>
    <definedName name="BExXLDE6PN4ESWT3LXJNQCY94NE4" localSheetId="17" hidden="1">#REF!</definedName>
    <definedName name="BExXLDE6PN4ESWT3LXJNQCY94NE4" localSheetId="16" hidden="1">#REF!</definedName>
    <definedName name="BExXLDE6PN4ESWT3LXJNQCY94NE4" hidden="1">#REF!</definedName>
    <definedName name="BExXLQVPK2H3IF0NDDA5CT612EUK" localSheetId="19" hidden="1">#REF!</definedName>
    <definedName name="BExXLQVPK2H3IF0NDDA5CT612EUK" localSheetId="27" hidden="1">#REF!</definedName>
    <definedName name="BExXLQVPK2H3IF0NDDA5CT612EUK" localSheetId="18" hidden="1">#REF!</definedName>
    <definedName name="BExXLQVPK2H3IF0NDDA5CT612EUK" localSheetId="30" hidden="1">#REF!</definedName>
    <definedName name="BExXLQVPK2H3IF0NDDA5CT612EUK" localSheetId="4" hidden="1">#REF!</definedName>
    <definedName name="BExXLQVPK2H3IF0NDDA5CT612EUK" localSheetId="14" hidden="1">#REF!</definedName>
    <definedName name="BExXLQVPK2H3IF0NDDA5CT612EUK" localSheetId="6" hidden="1">#REF!</definedName>
    <definedName name="BExXLQVPK2H3IF0NDDA5CT612EUK" localSheetId="7" hidden="1">#REF!</definedName>
    <definedName name="BExXLQVPK2H3IF0NDDA5CT612EUK" localSheetId="8" hidden="1">#REF!</definedName>
    <definedName name="BExXLQVPK2H3IF0NDDA5CT612EUK" localSheetId="9" hidden="1">#REF!</definedName>
    <definedName name="BExXLQVPK2H3IF0NDDA5CT612EUK" localSheetId="10" hidden="1">#REF!</definedName>
    <definedName name="BExXLQVPK2H3IF0NDDA5CT612EUK" localSheetId="11" hidden="1">#REF!</definedName>
    <definedName name="BExXLQVPK2H3IF0NDDA5CT612EUK" localSheetId="12" hidden="1">#REF!</definedName>
    <definedName name="BExXLQVPK2H3IF0NDDA5CT612EUK" localSheetId="13" hidden="1">#REF!</definedName>
    <definedName name="BExXLQVPK2H3IF0NDDA5CT612EUK" localSheetId="17" hidden="1">#REF!</definedName>
    <definedName name="BExXLQVPK2H3IF0NDDA5CT612EUK" localSheetId="16" hidden="1">#REF!</definedName>
    <definedName name="BExXLQVPK2H3IF0NDDA5CT612EUK" hidden="1">#REF!</definedName>
    <definedName name="BExXLR6IO70TYTACKQH9M5PGV24J" localSheetId="19" hidden="1">#REF!</definedName>
    <definedName name="BExXLR6IO70TYTACKQH9M5PGV24J" localSheetId="27" hidden="1">#REF!</definedName>
    <definedName name="BExXLR6IO70TYTACKQH9M5PGV24J" localSheetId="18" hidden="1">#REF!</definedName>
    <definedName name="BExXLR6IO70TYTACKQH9M5PGV24J" localSheetId="30" hidden="1">#REF!</definedName>
    <definedName name="BExXLR6IO70TYTACKQH9M5PGV24J" localSheetId="4" hidden="1">#REF!</definedName>
    <definedName name="BExXLR6IO70TYTACKQH9M5PGV24J" localSheetId="14" hidden="1">#REF!</definedName>
    <definedName name="BExXLR6IO70TYTACKQH9M5PGV24J" localSheetId="6" hidden="1">#REF!</definedName>
    <definedName name="BExXLR6IO70TYTACKQH9M5PGV24J" localSheetId="7" hidden="1">#REF!</definedName>
    <definedName name="BExXLR6IO70TYTACKQH9M5PGV24J" localSheetId="8" hidden="1">#REF!</definedName>
    <definedName name="BExXLR6IO70TYTACKQH9M5PGV24J" localSheetId="9" hidden="1">#REF!</definedName>
    <definedName name="BExXLR6IO70TYTACKQH9M5PGV24J" localSheetId="10" hidden="1">#REF!</definedName>
    <definedName name="BExXLR6IO70TYTACKQH9M5PGV24J" localSheetId="11" hidden="1">#REF!</definedName>
    <definedName name="BExXLR6IO70TYTACKQH9M5PGV24J" localSheetId="12" hidden="1">#REF!</definedName>
    <definedName name="BExXLR6IO70TYTACKQH9M5PGV24J" localSheetId="13" hidden="1">#REF!</definedName>
    <definedName name="BExXLR6IO70TYTACKQH9M5PGV24J" localSheetId="17" hidden="1">#REF!</definedName>
    <definedName name="BExXLR6IO70TYTACKQH9M5PGV24J" localSheetId="16" hidden="1">#REF!</definedName>
    <definedName name="BExXLR6IO70TYTACKQH9M5PGV24J" hidden="1">#REF!</definedName>
    <definedName name="BExXM065WOLYRYHGHOJE0OOFXA4M" localSheetId="19" hidden="1">#REF!</definedName>
    <definedName name="BExXM065WOLYRYHGHOJE0OOFXA4M" localSheetId="27" hidden="1">#REF!</definedName>
    <definedName name="BExXM065WOLYRYHGHOJE0OOFXA4M" localSheetId="18" hidden="1">#REF!</definedName>
    <definedName name="BExXM065WOLYRYHGHOJE0OOFXA4M" localSheetId="30" hidden="1">#REF!</definedName>
    <definedName name="BExXM065WOLYRYHGHOJE0OOFXA4M" localSheetId="4" hidden="1">#REF!</definedName>
    <definedName name="BExXM065WOLYRYHGHOJE0OOFXA4M" localSheetId="14" hidden="1">#REF!</definedName>
    <definedName name="BExXM065WOLYRYHGHOJE0OOFXA4M" localSheetId="6" hidden="1">#REF!</definedName>
    <definedName name="BExXM065WOLYRYHGHOJE0OOFXA4M" localSheetId="7" hidden="1">#REF!</definedName>
    <definedName name="BExXM065WOLYRYHGHOJE0OOFXA4M" localSheetId="8" hidden="1">#REF!</definedName>
    <definedName name="BExXM065WOLYRYHGHOJE0OOFXA4M" localSheetId="9" hidden="1">#REF!</definedName>
    <definedName name="BExXM065WOLYRYHGHOJE0OOFXA4M" localSheetId="10" hidden="1">#REF!</definedName>
    <definedName name="BExXM065WOLYRYHGHOJE0OOFXA4M" localSheetId="11" hidden="1">#REF!</definedName>
    <definedName name="BExXM065WOLYRYHGHOJE0OOFXA4M" localSheetId="12" hidden="1">#REF!</definedName>
    <definedName name="BExXM065WOLYRYHGHOJE0OOFXA4M" localSheetId="13" hidden="1">#REF!</definedName>
    <definedName name="BExXM065WOLYRYHGHOJE0OOFXA4M" localSheetId="17" hidden="1">#REF!</definedName>
    <definedName name="BExXM065WOLYRYHGHOJE0OOFXA4M" localSheetId="16" hidden="1">#REF!</definedName>
    <definedName name="BExXM065WOLYRYHGHOJE0OOFXA4M" hidden="1">#REF!</definedName>
    <definedName name="BExXM3GUNXVDM82KUR17NNUMQCNI" localSheetId="19" hidden="1">#REF!</definedName>
    <definedName name="BExXM3GUNXVDM82KUR17NNUMQCNI" localSheetId="27" hidden="1">#REF!</definedName>
    <definedName name="BExXM3GUNXVDM82KUR17NNUMQCNI" localSheetId="18" hidden="1">#REF!</definedName>
    <definedName name="BExXM3GUNXVDM82KUR17NNUMQCNI" localSheetId="30" hidden="1">#REF!</definedName>
    <definedName name="BExXM3GUNXVDM82KUR17NNUMQCNI" localSheetId="4" hidden="1">#REF!</definedName>
    <definedName name="BExXM3GUNXVDM82KUR17NNUMQCNI" localSheetId="14" hidden="1">#REF!</definedName>
    <definedName name="BExXM3GUNXVDM82KUR17NNUMQCNI" localSheetId="6" hidden="1">#REF!</definedName>
    <definedName name="BExXM3GUNXVDM82KUR17NNUMQCNI" localSheetId="7" hidden="1">#REF!</definedName>
    <definedName name="BExXM3GUNXVDM82KUR17NNUMQCNI" localSheetId="8" hidden="1">#REF!</definedName>
    <definedName name="BExXM3GUNXVDM82KUR17NNUMQCNI" localSheetId="9" hidden="1">#REF!</definedName>
    <definedName name="BExXM3GUNXVDM82KUR17NNUMQCNI" localSheetId="10" hidden="1">#REF!</definedName>
    <definedName name="BExXM3GUNXVDM82KUR17NNUMQCNI" localSheetId="11" hidden="1">#REF!</definedName>
    <definedName name="BExXM3GUNXVDM82KUR17NNUMQCNI" localSheetId="12" hidden="1">#REF!</definedName>
    <definedName name="BExXM3GUNXVDM82KUR17NNUMQCNI" localSheetId="13" hidden="1">#REF!</definedName>
    <definedName name="BExXM3GUNXVDM82KUR17NNUMQCNI" localSheetId="17" hidden="1">#REF!</definedName>
    <definedName name="BExXM3GUNXVDM82KUR17NNUMQCNI" localSheetId="16" hidden="1">#REF!</definedName>
    <definedName name="BExXM3GUNXVDM82KUR17NNUMQCNI" hidden="1">#REF!</definedName>
    <definedName name="BExXMA28M8SH7MKIGETSDA72WUIZ" localSheetId="19" hidden="1">#REF!</definedName>
    <definedName name="BExXMA28M8SH7MKIGETSDA72WUIZ" localSheetId="27" hidden="1">#REF!</definedName>
    <definedName name="BExXMA28M8SH7MKIGETSDA72WUIZ" localSheetId="18" hidden="1">#REF!</definedName>
    <definedName name="BExXMA28M8SH7MKIGETSDA72WUIZ" localSheetId="30" hidden="1">#REF!</definedName>
    <definedName name="BExXMA28M8SH7MKIGETSDA72WUIZ" localSheetId="4" hidden="1">#REF!</definedName>
    <definedName name="BExXMA28M8SH7MKIGETSDA72WUIZ" localSheetId="14" hidden="1">#REF!</definedName>
    <definedName name="BExXMA28M8SH7MKIGETSDA72WUIZ" localSheetId="6" hidden="1">#REF!</definedName>
    <definedName name="BExXMA28M8SH7MKIGETSDA72WUIZ" localSheetId="7" hidden="1">#REF!</definedName>
    <definedName name="BExXMA28M8SH7MKIGETSDA72WUIZ" localSheetId="8" hidden="1">#REF!</definedName>
    <definedName name="BExXMA28M8SH7MKIGETSDA72WUIZ" localSheetId="9" hidden="1">#REF!</definedName>
    <definedName name="BExXMA28M8SH7MKIGETSDA72WUIZ" localSheetId="10" hidden="1">#REF!</definedName>
    <definedName name="BExXMA28M8SH7MKIGETSDA72WUIZ" localSheetId="11" hidden="1">#REF!</definedName>
    <definedName name="BExXMA28M8SH7MKIGETSDA72WUIZ" localSheetId="12" hidden="1">#REF!</definedName>
    <definedName name="BExXMA28M8SH7MKIGETSDA72WUIZ" localSheetId="13" hidden="1">#REF!</definedName>
    <definedName name="BExXMA28M8SH7MKIGETSDA72WUIZ" localSheetId="17" hidden="1">#REF!</definedName>
    <definedName name="BExXMA28M8SH7MKIGETSDA72WUIZ" localSheetId="16" hidden="1">#REF!</definedName>
    <definedName name="BExXMA28M8SH7MKIGETSDA72WUIZ" hidden="1">#REF!</definedName>
    <definedName name="BExXMOLHIAHDLFSA31PUB36SC3I9" localSheetId="19" hidden="1">#REF!</definedName>
    <definedName name="BExXMOLHIAHDLFSA31PUB36SC3I9" localSheetId="27" hidden="1">#REF!</definedName>
    <definedName name="BExXMOLHIAHDLFSA31PUB36SC3I9" localSheetId="18" hidden="1">#REF!</definedName>
    <definedName name="BExXMOLHIAHDLFSA31PUB36SC3I9" localSheetId="30" hidden="1">#REF!</definedName>
    <definedName name="BExXMOLHIAHDLFSA31PUB36SC3I9" localSheetId="4" hidden="1">#REF!</definedName>
    <definedName name="BExXMOLHIAHDLFSA31PUB36SC3I9" localSheetId="14" hidden="1">#REF!</definedName>
    <definedName name="BExXMOLHIAHDLFSA31PUB36SC3I9" localSheetId="6" hidden="1">#REF!</definedName>
    <definedName name="BExXMOLHIAHDLFSA31PUB36SC3I9" localSheetId="7" hidden="1">#REF!</definedName>
    <definedName name="BExXMOLHIAHDLFSA31PUB36SC3I9" localSheetId="8" hidden="1">#REF!</definedName>
    <definedName name="BExXMOLHIAHDLFSA31PUB36SC3I9" localSheetId="9" hidden="1">#REF!</definedName>
    <definedName name="BExXMOLHIAHDLFSA31PUB36SC3I9" localSheetId="10" hidden="1">#REF!</definedName>
    <definedName name="BExXMOLHIAHDLFSA31PUB36SC3I9" localSheetId="11" hidden="1">#REF!</definedName>
    <definedName name="BExXMOLHIAHDLFSA31PUB36SC3I9" localSheetId="12" hidden="1">#REF!</definedName>
    <definedName name="BExXMOLHIAHDLFSA31PUB36SC3I9" localSheetId="13" hidden="1">#REF!</definedName>
    <definedName name="BExXMOLHIAHDLFSA31PUB36SC3I9" localSheetId="17" hidden="1">#REF!</definedName>
    <definedName name="BExXMOLHIAHDLFSA31PUB36SC3I9" localSheetId="16" hidden="1">#REF!</definedName>
    <definedName name="BExXMOLHIAHDLFSA31PUB36SC3I9" hidden="1">#REF!</definedName>
    <definedName name="BExXMT8T5Z3M2JBQN65X2LKH0YQI" localSheetId="19" hidden="1">#REF!</definedName>
    <definedName name="BExXMT8T5Z3M2JBQN65X2LKH0YQI" localSheetId="27" hidden="1">#REF!</definedName>
    <definedName name="BExXMT8T5Z3M2JBQN65X2LKH0YQI" localSheetId="18" hidden="1">#REF!</definedName>
    <definedName name="BExXMT8T5Z3M2JBQN65X2LKH0YQI" localSheetId="30" hidden="1">#REF!</definedName>
    <definedName name="BExXMT8T5Z3M2JBQN65X2LKH0YQI" localSheetId="4" hidden="1">#REF!</definedName>
    <definedName name="BExXMT8T5Z3M2JBQN65X2LKH0YQI" localSheetId="14" hidden="1">#REF!</definedName>
    <definedName name="BExXMT8T5Z3M2JBQN65X2LKH0YQI" localSheetId="6" hidden="1">#REF!</definedName>
    <definedName name="BExXMT8T5Z3M2JBQN65X2LKH0YQI" localSheetId="7" hidden="1">#REF!</definedName>
    <definedName name="BExXMT8T5Z3M2JBQN65X2LKH0YQI" localSheetId="8" hidden="1">#REF!</definedName>
    <definedName name="BExXMT8T5Z3M2JBQN65X2LKH0YQI" localSheetId="9" hidden="1">#REF!</definedName>
    <definedName name="BExXMT8T5Z3M2JBQN65X2LKH0YQI" localSheetId="10" hidden="1">#REF!</definedName>
    <definedName name="BExXMT8T5Z3M2JBQN65X2LKH0YQI" localSheetId="11" hidden="1">#REF!</definedName>
    <definedName name="BExXMT8T5Z3M2JBQN65X2LKH0YQI" localSheetId="12" hidden="1">#REF!</definedName>
    <definedName name="BExXMT8T5Z3M2JBQN65X2LKH0YQI" localSheetId="13" hidden="1">#REF!</definedName>
    <definedName name="BExXMT8T5Z3M2JBQN65X2LKH0YQI" localSheetId="17" hidden="1">#REF!</definedName>
    <definedName name="BExXMT8T5Z3M2JBQN65X2LKH0YQI" localSheetId="16" hidden="1">#REF!</definedName>
    <definedName name="BExXMT8T5Z3M2JBQN65X2LKH0YQI" hidden="1">#REF!</definedName>
    <definedName name="BExXN1XNO7H60M9X1E7EVWFJDM5N" localSheetId="19" hidden="1">#REF!</definedName>
    <definedName name="BExXN1XNO7H60M9X1E7EVWFJDM5N" localSheetId="27" hidden="1">#REF!</definedName>
    <definedName name="BExXN1XNO7H60M9X1E7EVWFJDM5N" localSheetId="18" hidden="1">#REF!</definedName>
    <definedName name="BExXN1XNO7H60M9X1E7EVWFJDM5N" localSheetId="30" hidden="1">#REF!</definedName>
    <definedName name="BExXN1XNO7H60M9X1E7EVWFJDM5N" localSheetId="4" hidden="1">#REF!</definedName>
    <definedName name="BExXN1XNO7H60M9X1E7EVWFJDM5N" localSheetId="14" hidden="1">#REF!</definedName>
    <definedName name="BExXN1XNO7H60M9X1E7EVWFJDM5N" localSheetId="6" hidden="1">#REF!</definedName>
    <definedName name="BExXN1XNO7H60M9X1E7EVWFJDM5N" localSheetId="7" hidden="1">#REF!</definedName>
    <definedName name="BExXN1XNO7H60M9X1E7EVWFJDM5N" localSheetId="8" hidden="1">#REF!</definedName>
    <definedName name="BExXN1XNO7H60M9X1E7EVWFJDM5N" localSheetId="9" hidden="1">#REF!</definedName>
    <definedName name="BExXN1XNO7H60M9X1E7EVWFJDM5N" localSheetId="10" hidden="1">#REF!</definedName>
    <definedName name="BExXN1XNO7H60M9X1E7EVWFJDM5N" localSheetId="11" hidden="1">#REF!</definedName>
    <definedName name="BExXN1XNO7H60M9X1E7EVWFJDM5N" localSheetId="12" hidden="1">#REF!</definedName>
    <definedName name="BExXN1XNO7H60M9X1E7EVWFJDM5N" localSheetId="13" hidden="1">#REF!</definedName>
    <definedName name="BExXN1XNO7H60M9X1E7EVWFJDM5N" localSheetId="17" hidden="1">#REF!</definedName>
    <definedName name="BExXN1XNO7H60M9X1E7EVWFJDM5N" localSheetId="16" hidden="1">#REF!</definedName>
    <definedName name="BExXN1XNO7H60M9X1E7EVWFJDM5N" hidden="1">#REF!</definedName>
    <definedName name="BExXN1XOOOY51EZQ6II0LWEU2OYT" localSheetId="19" hidden="1">#REF!</definedName>
    <definedName name="BExXN1XOOOY51EZQ6II0LWEU2OYT" localSheetId="27" hidden="1">#REF!</definedName>
    <definedName name="BExXN1XOOOY51EZQ6II0LWEU2OYT" localSheetId="18" hidden="1">#REF!</definedName>
    <definedName name="BExXN1XOOOY51EZQ6II0LWEU2OYT" localSheetId="30" hidden="1">#REF!</definedName>
    <definedName name="BExXN1XOOOY51EZQ6II0LWEU2OYT" localSheetId="4" hidden="1">#REF!</definedName>
    <definedName name="BExXN1XOOOY51EZQ6II0LWEU2OYT" localSheetId="14" hidden="1">#REF!</definedName>
    <definedName name="BExXN1XOOOY51EZQ6II0LWEU2OYT" localSheetId="6" hidden="1">#REF!</definedName>
    <definedName name="BExXN1XOOOY51EZQ6II0LWEU2OYT" localSheetId="7" hidden="1">#REF!</definedName>
    <definedName name="BExXN1XOOOY51EZQ6II0LWEU2OYT" localSheetId="8" hidden="1">#REF!</definedName>
    <definedName name="BExXN1XOOOY51EZQ6II0LWEU2OYT" localSheetId="9" hidden="1">#REF!</definedName>
    <definedName name="BExXN1XOOOY51EZQ6II0LWEU2OYT" localSheetId="10" hidden="1">#REF!</definedName>
    <definedName name="BExXN1XOOOY51EZQ6II0LWEU2OYT" localSheetId="11" hidden="1">#REF!</definedName>
    <definedName name="BExXN1XOOOY51EZQ6II0LWEU2OYT" localSheetId="12" hidden="1">#REF!</definedName>
    <definedName name="BExXN1XOOOY51EZQ6II0LWEU2OYT" localSheetId="13" hidden="1">#REF!</definedName>
    <definedName name="BExXN1XOOOY51EZQ6II0LWEU2OYT" localSheetId="17" hidden="1">#REF!</definedName>
    <definedName name="BExXN1XOOOY51EZQ6II0LWEU2OYT" localSheetId="16" hidden="1">#REF!</definedName>
    <definedName name="BExXN1XOOOY51EZQ6II0LWEU2OYT" hidden="1">#REF!</definedName>
    <definedName name="BExXN22ZOTIW49GPLWFYKVM90FNZ" localSheetId="19" hidden="1">#REF!</definedName>
    <definedName name="BExXN22ZOTIW49GPLWFYKVM90FNZ" localSheetId="27" hidden="1">#REF!</definedName>
    <definedName name="BExXN22ZOTIW49GPLWFYKVM90FNZ" localSheetId="18" hidden="1">#REF!</definedName>
    <definedName name="BExXN22ZOTIW49GPLWFYKVM90FNZ" localSheetId="30" hidden="1">#REF!</definedName>
    <definedName name="BExXN22ZOTIW49GPLWFYKVM90FNZ" localSheetId="4" hidden="1">#REF!</definedName>
    <definedName name="BExXN22ZOTIW49GPLWFYKVM90FNZ" localSheetId="14" hidden="1">#REF!</definedName>
    <definedName name="BExXN22ZOTIW49GPLWFYKVM90FNZ" localSheetId="6" hidden="1">#REF!</definedName>
    <definedName name="BExXN22ZOTIW49GPLWFYKVM90FNZ" localSheetId="7" hidden="1">#REF!</definedName>
    <definedName name="BExXN22ZOTIW49GPLWFYKVM90FNZ" localSheetId="8" hidden="1">#REF!</definedName>
    <definedName name="BExXN22ZOTIW49GPLWFYKVM90FNZ" localSheetId="9" hidden="1">#REF!</definedName>
    <definedName name="BExXN22ZOTIW49GPLWFYKVM90FNZ" localSheetId="10" hidden="1">#REF!</definedName>
    <definedName name="BExXN22ZOTIW49GPLWFYKVM90FNZ" localSheetId="11" hidden="1">#REF!</definedName>
    <definedName name="BExXN22ZOTIW49GPLWFYKVM90FNZ" localSheetId="12" hidden="1">#REF!</definedName>
    <definedName name="BExXN22ZOTIW49GPLWFYKVM90FNZ" localSheetId="13" hidden="1">#REF!</definedName>
    <definedName name="BExXN22ZOTIW49GPLWFYKVM90FNZ" localSheetId="17" hidden="1">#REF!</definedName>
    <definedName name="BExXN22ZOTIW49GPLWFYKVM90FNZ" localSheetId="16" hidden="1">#REF!</definedName>
    <definedName name="BExXN22ZOTIW49GPLWFYKVM90FNZ" hidden="1">#REF!</definedName>
    <definedName name="BExXN6QAP8UJQVN4R4BQKPP4QK35" localSheetId="19" hidden="1">#REF!</definedName>
    <definedName name="BExXN6QAP8UJQVN4R4BQKPP4QK35" localSheetId="27" hidden="1">#REF!</definedName>
    <definedName name="BExXN6QAP8UJQVN4R4BQKPP4QK35" localSheetId="18" hidden="1">#REF!</definedName>
    <definedName name="BExXN6QAP8UJQVN4R4BQKPP4QK35" localSheetId="30" hidden="1">#REF!</definedName>
    <definedName name="BExXN6QAP8UJQVN4R4BQKPP4QK35" localSheetId="4" hidden="1">#REF!</definedName>
    <definedName name="BExXN6QAP8UJQVN4R4BQKPP4QK35" localSheetId="14" hidden="1">#REF!</definedName>
    <definedName name="BExXN6QAP8UJQVN4R4BQKPP4QK35" localSheetId="6" hidden="1">#REF!</definedName>
    <definedName name="BExXN6QAP8UJQVN4R4BQKPP4QK35" localSheetId="7" hidden="1">#REF!</definedName>
    <definedName name="BExXN6QAP8UJQVN4R4BQKPP4QK35" localSheetId="8" hidden="1">#REF!</definedName>
    <definedName name="BExXN6QAP8UJQVN4R4BQKPP4QK35" localSheetId="9" hidden="1">#REF!</definedName>
    <definedName name="BExXN6QAP8UJQVN4R4BQKPP4QK35" localSheetId="10" hidden="1">#REF!</definedName>
    <definedName name="BExXN6QAP8UJQVN4R4BQKPP4QK35" localSheetId="11" hidden="1">#REF!</definedName>
    <definedName name="BExXN6QAP8UJQVN4R4BQKPP4QK35" localSheetId="12" hidden="1">#REF!</definedName>
    <definedName name="BExXN6QAP8UJQVN4R4BQKPP4QK35" localSheetId="13" hidden="1">#REF!</definedName>
    <definedName name="BExXN6QAP8UJQVN4R4BQKPP4QK35" localSheetId="17" hidden="1">#REF!</definedName>
    <definedName name="BExXN6QAP8UJQVN4R4BQKPP4QK35" localSheetId="16" hidden="1">#REF!</definedName>
    <definedName name="BExXN6QAP8UJQVN4R4BQKPP4QK35" hidden="1">#REF!</definedName>
    <definedName name="BExXNBOA39T2X6Y5Y5GZ5DDNA1AX" localSheetId="19" hidden="1">#REF!</definedName>
    <definedName name="BExXNBOA39T2X6Y5Y5GZ5DDNA1AX" localSheetId="27" hidden="1">#REF!</definedName>
    <definedName name="BExXNBOA39T2X6Y5Y5GZ5DDNA1AX" localSheetId="18" hidden="1">#REF!</definedName>
    <definedName name="BExXNBOA39T2X6Y5Y5GZ5DDNA1AX" localSheetId="30" hidden="1">#REF!</definedName>
    <definedName name="BExXNBOA39T2X6Y5Y5GZ5DDNA1AX" localSheetId="4" hidden="1">#REF!</definedName>
    <definedName name="BExXNBOA39T2X6Y5Y5GZ5DDNA1AX" localSheetId="14" hidden="1">#REF!</definedName>
    <definedName name="BExXNBOA39T2X6Y5Y5GZ5DDNA1AX" localSheetId="6" hidden="1">#REF!</definedName>
    <definedName name="BExXNBOA39T2X6Y5Y5GZ5DDNA1AX" localSheetId="7" hidden="1">#REF!</definedName>
    <definedName name="BExXNBOA39T2X6Y5Y5GZ5DDNA1AX" localSheetId="8" hidden="1">#REF!</definedName>
    <definedName name="BExXNBOA39T2X6Y5Y5GZ5DDNA1AX" localSheetId="9" hidden="1">#REF!</definedName>
    <definedName name="BExXNBOA39T2X6Y5Y5GZ5DDNA1AX" localSheetId="10" hidden="1">#REF!</definedName>
    <definedName name="BExXNBOA39T2X6Y5Y5GZ5DDNA1AX" localSheetId="11" hidden="1">#REF!</definedName>
    <definedName name="BExXNBOA39T2X6Y5Y5GZ5DDNA1AX" localSheetId="12" hidden="1">#REF!</definedName>
    <definedName name="BExXNBOA39T2X6Y5Y5GZ5DDNA1AX" localSheetId="13" hidden="1">#REF!</definedName>
    <definedName name="BExXNBOA39T2X6Y5Y5GZ5DDNA1AX" localSheetId="17" hidden="1">#REF!</definedName>
    <definedName name="BExXNBOA39T2X6Y5Y5GZ5DDNA1AX" localSheetId="16" hidden="1">#REF!</definedName>
    <definedName name="BExXNBOA39T2X6Y5Y5GZ5DDNA1AX" hidden="1">#REF!</definedName>
    <definedName name="BExXNBZ1BRDK73S9XPRR1645KLVB" localSheetId="19" hidden="1">#REF!</definedName>
    <definedName name="BExXNBZ1BRDK73S9XPRR1645KLVB" localSheetId="27" hidden="1">#REF!</definedName>
    <definedName name="BExXNBZ1BRDK73S9XPRR1645KLVB" localSheetId="18" hidden="1">#REF!</definedName>
    <definedName name="BExXNBZ1BRDK73S9XPRR1645KLVB" localSheetId="30" hidden="1">#REF!</definedName>
    <definedName name="BExXNBZ1BRDK73S9XPRR1645KLVB" localSheetId="4" hidden="1">#REF!</definedName>
    <definedName name="BExXNBZ1BRDK73S9XPRR1645KLVB" localSheetId="14" hidden="1">#REF!</definedName>
    <definedName name="BExXNBZ1BRDK73S9XPRR1645KLVB" localSheetId="6" hidden="1">#REF!</definedName>
    <definedName name="BExXNBZ1BRDK73S9XPRR1645KLVB" localSheetId="7" hidden="1">#REF!</definedName>
    <definedName name="BExXNBZ1BRDK73S9XPRR1645KLVB" localSheetId="8" hidden="1">#REF!</definedName>
    <definedName name="BExXNBZ1BRDK73S9XPRR1645KLVB" localSheetId="9" hidden="1">#REF!</definedName>
    <definedName name="BExXNBZ1BRDK73S9XPRR1645KLVB" localSheetId="10" hidden="1">#REF!</definedName>
    <definedName name="BExXNBZ1BRDK73S9XPRR1645KLVB" localSheetId="11" hidden="1">#REF!</definedName>
    <definedName name="BExXNBZ1BRDK73S9XPRR1645KLVB" localSheetId="12" hidden="1">#REF!</definedName>
    <definedName name="BExXNBZ1BRDK73S9XPRR1645KLVB" localSheetId="13" hidden="1">#REF!</definedName>
    <definedName name="BExXNBZ1BRDK73S9XPRR1645KLVB" localSheetId="17" hidden="1">#REF!</definedName>
    <definedName name="BExXNBZ1BRDK73S9XPRR1645KLVB" localSheetId="16" hidden="1">#REF!</definedName>
    <definedName name="BExXNBZ1BRDK73S9XPRR1645KLVB" hidden="1">#REF!</definedName>
    <definedName name="BExXND6872VJ3M2PGT056WQMWBHD" localSheetId="19" hidden="1">#REF!</definedName>
    <definedName name="BExXND6872VJ3M2PGT056WQMWBHD" localSheetId="27" hidden="1">#REF!</definedName>
    <definedName name="BExXND6872VJ3M2PGT056WQMWBHD" localSheetId="18" hidden="1">#REF!</definedName>
    <definedName name="BExXND6872VJ3M2PGT056WQMWBHD" localSheetId="30" hidden="1">#REF!</definedName>
    <definedName name="BExXND6872VJ3M2PGT056WQMWBHD" localSheetId="4" hidden="1">#REF!</definedName>
    <definedName name="BExXND6872VJ3M2PGT056WQMWBHD" localSheetId="14" hidden="1">#REF!</definedName>
    <definedName name="BExXND6872VJ3M2PGT056WQMWBHD" localSheetId="6" hidden="1">#REF!</definedName>
    <definedName name="BExXND6872VJ3M2PGT056WQMWBHD" localSheetId="7" hidden="1">#REF!</definedName>
    <definedName name="BExXND6872VJ3M2PGT056WQMWBHD" localSheetId="8" hidden="1">#REF!</definedName>
    <definedName name="BExXND6872VJ3M2PGT056WQMWBHD" localSheetId="9" hidden="1">#REF!</definedName>
    <definedName name="BExXND6872VJ3M2PGT056WQMWBHD" localSheetId="10" hidden="1">#REF!</definedName>
    <definedName name="BExXND6872VJ3M2PGT056WQMWBHD" localSheetId="11" hidden="1">#REF!</definedName>
    <definedName name="BExXND6872VJ3M2PGT056WQMWBHD" localSheetId="12" hidden="1">#REF!</definedName>
    <definedName name="BExXND6872VJ3M2PGT056WQMWBHD" localSheetId="13" hidden="1">#REF!</definedName>
    <definedName name="BExXND6872VJ3M2PGT056WQMWBHD" localSheetId="17" hidden="1">#REF!</definedName>
    <definedName name="BExXND6872VJ3M2PGT056WQMWBHD" localSheetId="16" hidden="1">#REF!</definedName>
    <definedName name="BExXND6872VJ3M2PGT056WQMWBHD" hidden="1">#REF!</definedName>
    <definedName name="BExXNPM24UN2PGVL9D1TUBFRIKR4" localSheetId="19" hidden="1">#REF!</definedName>
    <definedName name="BExXNPM24UN2PGVL9D1TUBFRIKR4" localSheetId="27" hidden="1">#REF!</definedName>
    <definedName name="BExXNPM24UN2PGVL9D1TUBFRIKR4" localSheetId="18" hidden="1">#REF!</definedName>
    <definedName name="BExXNPM24UN2PGVL9D1TUBFRIKR4" localSheetId="30" hidden="1">#REF!</definedName>
    <definedName name="BExXNPM24UN2PGVL9D1TUBFRIKR4" localSheetId="4" hidden="1">#REF!</definedName>
    <definedName name="BExXNPM24UN2PGVL9D1TUBFRIKR4" localSheetId="14" hidden="1">#REF!</definedName>
    <definedName name="BExXNPM24UN2PGVL9D1TUBFRIKR4" localSheetId="6" hidden="1">#REF!</definedName>
    <definedName name="BExXNPM24UN2PGVL9D1TUBFRIKR4" localSheetId="7" hidden="1">#REF!</definedName>
    <definedName name="BExXNPM24UN2PGVL9D1TUBFRIKR4" localSheetId="8" hidden="1">#REF!</definedName>
    <definedName name="BExXNPM24UN2PGVL9D1TUBFRIKR4" localSheetId="9" hidden="1">#REF!</definedName>
    <definedName name="BExXNPM24UN2PGVL9D1TUBFRIKR4" localSheetId="10" hidden="1">#REF!</definedName>
    <definedName name="BExXNPM24UN2PGVL9D1TUBFRIKR4" localSheetId="11" hidden="1">#REF!</definedName>
    <definedName name="BExXNPM24UN2PGVL9D1TUBFRIKR4" localSheetId="12" hidden="1">#REF!</definedName>
    <definedName name="BExXNPM24UN2PGVL9D1TUBFRIKR4" localSheetId="13" hidden="1">#REF!</definedName>
    <definedName name="BExXNPM24UN2PGVL9D1TUBFRIKR4" localSheetId="17" hidden="1">#REF!</definedName>
    <definedName name="BExXNPM24UN2PGVL9D1TUBFRIKR4" localSheetId="16" hidden="1">#REF!</definedName>
    <definedName name="BExXNPM24UN2PGVL9D1TUBFRIKR4" hidden="1">#REF!</definedName>
    <definedName name="BExXNWCR6WOY5G3VTC96QCIFQE0E" localSheetId="19" hidden="1">#REF!</definedName>
    <definedName name="BExXNWCR6WOY5G3VTC96QCIFQE0E" localSheetId="27" hidden="1">#REF!</definedName>
    <definedName name="BExXNWCR6WOY5G3VTC96QCIFQE0E" localSheetId="18" hidden="1">#REF!</definedName>
    <definedName name="BExXNWCR6WOY5G3VTC96QCIFQE0E" localSheetId="30" hidden="1">#REF!</definedName>
    <definedName name="BExXNWCR6WOY5G3VTC96QCIFQE0E" localSheetId="4" hidden="1">#REF!</definedName>
    <definedName name="BExXNWCR6WOY5G3VTC96QCIFQE0E" localSheetId="14" hidden="1">#REF!</definedName>
    <definedName name="BExXNWCR6WOY5G3VTC96QCIFQE0E" localSheetId="6" hidden="1">#REF!</definedName>
    <definedName name="BExXNWCR6WOY5G3VTC96QCIFQE0E" localSheetId="7" hidden="1">#REF!</definedName>
    <definedName name="BExXNWCR6WOY5G3VTC96QCIFQE0E" localSheetId="8" hidden="1">#REF!</definedName>
    <definedName name="BExXNWCR6WOY5G3VTC96QCIFQE0E" localSheetId="9" hidden="1">#REF!</definedName>
    <definedName name="BExXNWCR6WOY5G3VTC96QCIFQE0E" localSheetId="10" hidden="1">#REF!</definedName>
    <definedName name="BExXNWCR6WOY5G3VTC96QCIFQE0E" localSheetId="11" hidden="1">#REF!</definedName>
    <definedName name="BExXNWCR6WOY5G3VTC96QCIFQE0E" localSheetId="12" hidden="1">#REF!</definedName>
    <definedName name="BExXNWCR6WOY5G3VTC96QCIFQE0E" localSheetId="13" hidden="1">#REF!</definedName>
    <definedName name="BExXNWCR6WOY5G3VTC96QCIFQE0E" localSheetId="17" hidden="1">#REF!</definedName>
    <definedName name="BExXNWCR6WOY5G3VTC96QCIFQE0E" localSheetId="16" hidden="1">#REF!</definedName>
    <definedName name="BExXNWCR6WOY5G3VTC96QCIFQE0E" hidden="1">#REF!</definedName>
    <definedName name="BExXNWYB165VO9MHARCL5WLCHWS0" localSheetId="19" hidden="1">#REF!</definedName>
    <definedName name="BExXNWYB165VO9MHARCL5WLCHWS0" localSheetId="27" hidden="1">#REF!</definedName>
    <definedName name="BExXNWYB165VO9MHARCL5WLCHWS0" localSheetId="18" hidden="1">#REF!</definedName>
    <definedName name="BExXNWYB165VO9MHARCL5WLCHWS0" localSheetId="30" hidden="1">#REF!</definedName>
    <definedName name="BExXNWYB165VO9MHARCL5WLCHWS0" localSheetId="4" hidden="1">#REF!</definedName>
    <definedName name="BExXNWYB165VO9MHARCL5WLCHWS0" localSheetId="14" hidden="1">#REF!</definedName>
    <definedName name="BExXNWYB165VO9MHARCL5WLCHWS0" localSheetId="6" hidden="1">#REF!</definedName>
    <definedName name="BExXNWYB165VO9MHARCL5WLCHWS0" localSheetId="7" hidden="1">#REF!</definedName>
    <definedName name="BExXNWYB165VO9MHARCL5WLCHWS0" localSheetId="8" hidden="1">#REF!</definedName>
    <definedName name="BExXNWYB165VO9MHARCL5WLCHWS0" localSheetId="9" hidden="1">#REF!</definedName>
    <definedName name="BExXNWYB165VO9MHARCL5WLCHWS0" localSheetId="10" hidden="1">#REF!</definedName>
    <definedName name="BExXNWYB165VO9MHARCL5WLCHWS0" localSheetId="11" hidden="1">#REF!</definedName>
    <definedName name="BExXNWYB165VO9MHARCL5WLCHWS0" localSheetId="12" hidden="1">#REF!</definedName>
    <definedName name="BExXNWYB165VO9MHARCL5WLCHWS0" localSheetId="13" hidden="1">#REF!</definedName>
    <definedName name="BExXNWYB165VO9MHARCL5WLCHWS0" localSheetId="17" hidden="1">#REF!</definedName>
    <definedName name="BExXNWYB165VO9MHARCL5WLCHWS0" localSheetId="16" hidden="1">#REF!</definedName>
    <definedName name="BExXNWYB165VO9MHARCL5WLCHWS0" hidden="1">#REF!</definedName>
    <definedName name="BExXO278QHQN8JDK5425EJ615ECC" localSheetId="19" hidden="1">#REF!</definedName>
    <definedName name="BExXO278QHQN8JDK5425EJ615ECC" localSheetId="27" hidden="1">#REF!</definedName>
    <definedName name="BExXO278QHQN8JDK5425EJ615ECC" localSheetId="18" hidden="1">#REF!</definedName>
    <definedName name="BExXO278QHQN8JDK5425EJ615ECC" localSheetId="30" hidden="1">#REF!</definedName>
    <definedName name="BExXO278QHQN8JDK5425EJ615ECC" localSheetId="4" hidden="1">#REF!</definedName>
    <definedName name="BExXO278QHQN8JDK5425EJ615ECC" localSheetId="14" hidden="1">#REF!</definedName>
    <definedName name="BExXO278QHQN8JDK5425EJ615ECC" localSheetId="6" hidden="1">#REF!</definedName>
    <definedName name="BExXO278QHQN8JDK5425EJ615ECC" localSheetId="7" hidden="1">#REF!</definedName>
    <definedName name="BExXO278QHQN8JDK5425EJ615ECC" localSheetId="8" hidden="1">#REF!</definedName>
    <definedName name="BExXO278QHQN8JDK5425EJ615ECC" localSheetId="9" hidden="1">#REF!</definedName>
    <definedName name="BExXO278QHQN8JDK5425EJ615ECC" localSheetId="10" hidden="1">#REF!</definedName>
    <definedName name="BExXO278QHQN8JDK5425EJ615ECC" localSheetId="11" hidden="1">#REF!</definedName>
    <definedName name="BExXO278QHQN8JDK5425EJ615ECC" localSheetId="12" hidden="1">#REF!</definedName>
    <definedName name="BExXO278QHQN8JDK5425EJ615ECC" localSheetId="13" hidden="1">#REF!</definedName>
    <definedName name="BExXO278QHQN8JDK5425EJ615ECC" localSheetId="17" hidden="1">#REF!</definedName>
    <definedName name="BExXO278QHQN8JDK5425EJ615ECC" localSheetId="16" hidden="1">#REF!</definedName>
    <definedName name="BExXO278QHQN8JDK5425EJ615ECC" hidden="1">#REF!</definedName>
    <definedName name="BExXO4QVV7YZ6L5A7WZEMIA5AZOV" localSheetId="19" hidden="1">#REF!</definedName>
    <definedName name="BExXO4QVV7YZ6L5A7WZEMIA5AZOV" localSheetId="18" hidden="1">#REF!</definedName>
    <definedName name="BExXO4QVV7YZ6L5A7WZEMIA5AZOV" localSheetId="8" hidden="1">#REF!</definedName>
    <definedName name="BExXO4QVV7YZ6L5A7WZEMIA5AZOV" localSheetId="12" hidden="1">#REF!</definedName>
    <definedName name="BExXO4QVV7YZ6L5A7WZEMIA5AZOV" hidden="1">#REF!</definedName>
    <definedName name="BExXOBHOP0WGFHI2Y9AO4L440UVQ" localSheetId="19" hidden="1">#REF!</definedName>
    <definedName name="BExXOBHOP0WGFHI2Y9AO4L440UVQ" localSheetId="27" hidden="1">#REF!</definedName>
    <definedName name="BExXOBHOP0WGFHI2Y9AO4L440UVQ" localSheetId="18" hidden="1">#REF!</definedName>
    <definedName name="BExXOBHOP0WGFHI2Y9AO4L440UVQ" localSheetId="30" hidden="1">#REF!</definedName>
    <definedName name="BExXOBHOP0WGFHI2Y9AO4L440UVQ" localSheetId="4" hidden="1">#REF!</definedName>
    <definedName name="BExXOBHOP0WGFHI2Y9AO4L440UVQ" localSheetId="14" hidden="1">#REF!</definedName>
    <definedName name="BExXOBHOP0WGFHI2Y9AO4L440UVQ" localSheetId="6" hidden="1">#REF!</definedName>
    <definedName name="BExXOBHOP0WGFHI2Y9AO4L440UVQ" localSheetId="7" hidden="1">#REF!</definedName>
    <definedName name="BExXOBHOP0WGFHI2Y9AO4L440UVQ" localSheetId="8" hidden="1">#REF!</definedName>
    <definedName name="BExXOBHOP0WGFHI2Y9AO4L440UVQ" localSheetId="9" hidden="1">#REF!</definedName>
    <definedName name="BExXOBHOP0WGFHI2Y9AO4L440UVQ" localSheetId="10" hidden="1">#REF!</definedName>
    <definedName name="BExXOBHOP0WGFHI2Y9AO4L440UVQ" localSheetId="11" hidden="1">#REF!</definedName>
    <definedName name="BExXOBHOP0WGFHI2Y9AO4L440UVQ" localSheetId="12" hidden="1">#REF!</definedName>
    <definedName name="BExXOBHOP0WGFHI2Y9AO4L440UVQ" localSheetId="13" hidden="1">#REF!</definedName>
    <definedName name="BExXOBHOP0WGFHI2Y9AO4L440UVQ" localSheetId="17" hidden="1">#REF!</definedName>
    <definedName name="BExXOBHOP0WGFHI2Y9AO4L440UVQ" localSheetId="16" hidden="1">#REF!</definedName>
    <definedName name="BExXOBHOP0WGFHI2Y9AO4L440UVQ" hidden="1">#REF!</definedName>
    <definedName name="BExXOHHHX25B8F97636QMXFUDZQK" localSheetId="19" hidden="1">#REF!</definedName>
    <definedName name="BExXOHHHX25B8F97636QMXFUDZQK" localSheetId="27" hidden="1">#REF!</definedName>
    <definedName name="BExXOHHHX25B8F97636QMXFUDZQK" localSheetId="18" hidden="1">#REF!</definedName>
    <definedName name="BExXOHHHX25B8F97636QMXFUDZQK" localSheetId="30" hidden="1">#REF!</definedName>
    <definedName name="BExXOHHHX25B8F97636QMXFUDZQK" localSheetId="4" hidden="1">#REF!</definedName>
    <definedName name="BExXOHHHX25B8F97636QMXFUDZQK" localSheetId="14" hidden="1">#REF!</definedName>
    <definedName name="BExXOHHHX25B8F97636QMXFUDZQK" localSheetId="6" hidden="1">#REF!</definedName>
    <definedName name="BExXOHHHX25B8F97636QMXFUDZQK" localSheetId="7" hidden="1">#REF!</definedName>
    <definedName name="BExXOHHHX25B8F97636QMXFUDZQK" localSheetId="8" hidden="1">#REF!</definedName>
    <definedName name="BExXOHHHX25B8F97636QMXFUDZQK" localSheetId="9" hidden="1">#REF!</definedName>
    <definedName name="BExXOHHHX25B8F97636QMXFUDZQK" localSheetId="10" hidden="1">#REF!</definedName>
    <definedName name="BExXOHHHX25B8F97636QMXFUDZQK" localSheetId="11" hidden="1">#REF!</definedName>
    <definedName name="BExXOHHHX25B8F97636QMXFUDZQK" localSheetId="12" hidden="1">#REF!</definedName>
    <definedName name="BExXOHHHX25B8F97636QMXFUDZQK" localSheetId="13" hidden="1">#REF!</definedName>
    <definedName name="BExXOHHHX25B8F97636QMXFUDZQK" localSheetId="17" hidden="1">#REF!</definedName>
    <definedName name="BExXOHHHX25B8F97636QMXFUDZQK" localSheetId="16" hidden="1">#REF!</definedName>
    <definedName name="BExXOHHHX25B8F97636QMXFUDZQK" hidden="1">#REF!</definedName>
    <definedName name="BExXOHSAD2NSHOLLMZ2JWA4I3I1R" localSheetId="19" hidden="1">#REF!</definedName>
    <definedName name="BExXOHSAD2NSHOLLMZ2JWA4I3I1R" localSheetId="27" hidden="1">#REF!</definedName>
    <definedName name="BExXOHSAD2NSHOLLMZ2JWA4I3I1R" localSheetId="18" hidden="1">#REF!</definedName>
    <definedName name="BExXOHSAD2NSHOLLMZ2JWA4I3I1R" localSheetId="30" hidden="1">#REF!</definedName>
    <definedName name="BExXOHSAD2NSHOLLMZ2JWA4I3I1R" localSheetId="4" hidden="1">#REF!</definedName>
    <definedName name="BExXOHSAD2NSHOLLMZ2JWA4I3I1R" localSheetId="14" hidden="1">#REF!</definedName>
    <definedName name="BExXOHSAD2NSHOLLMZ2JWA4I3I1R" localSheetId="6" hidden="1">#REF!</definedName>
    <definedName name="BExXOHSAD2NSHOLLMZ2JWA4I3I1R" localSheetId="7" hidden="1">#REF!</definedName>
    <definedName name="BExXOHSAD2NSHOLLMZ2JWA4I3I1R" localSheetId="8" hidden="1">#REF!</definedName>
    <definedName name="BExXOHSAD2NSHOLLMZ2JWA4I3I1R" localSheetId="9" hidden="1">#REF!</definedName>
    <definedName name="BExXOHSAD2NSHOLLMZ2JWA4I3I1R" localSheetId="10" hidden="1">#REF!</definedName>
    <definedName name="BExXOHSAD2NSHOLLMZ2JWA4I3I1R" localSheetId="11" hidden="1">#REF!</definedName>
    <definedName name="BExXOHSAD2NSHOLLMZ2JWA4I3I1R" localSheetId="12" hidden="1">#REF!</definedName>
    <definedName name="BExXOHSAD2NSHOLLMZ2JWA4I3I1R" localSheetId="13" hidden="1">#REF!</definedName>
    <definedName name="BExXOHSAD2NSHOLLMZ2JWA4I3I1R" localSheetId="17" hidden="1">#REF!</definedName>
    <definedName name="BExXOHSAD2NSHOLLMZ2JWA4I3I1R" localSheetId="16" hidden="1">#REF!</definedName>
    <definedName name="BExXOHSAD2NSHOLLMZ2JWA4I3I1R" hidden="1">#REF!</definedName>
    <definedName name="BExXOJKWIJ6IFTV1RHIWHR91EZMW" localSheetId="19" hidden="1">#REF!</definedName>
    <definedName name="BExXOJKWIJ6IFTV1RHIWHR91EZMW" localSheetId="27" hidden="1">#REF!</definedName>
    <definedName name="BExXOJKWIJ6IFTV1RHIWHR91EZMW" localSheetId="18" hidden="1">#REF!</definedName>
    <definedName name="BExXOJKWIJ6IFTV1RHIWHR91EZMW" localSheetId="30" hidden="1">#REF!</definedName>
    <definedName name="BExXOJKWIJ6IFTV1RHIWHR91EZMW" localSheetId="4" hidden="1">#REF!</definedName>
    <definedName name="BExXOJKWIJ6IFTV1RHIWHR91EZMW" localSheetId="14" hidden="1">#REF!</definedName>
    <definedName name="BExXOJKWIJ6IFTV1RHIWHR91EZMW" localSheetId="6" hidden="1">#REF!</definedName>
    <definedName name="BExXOJKWIJ6IFTV1RHIWHR91EZMW" localSheetId="7" hidden="1">#REF!</definedName>
    <definedName name="BExXOJKWIJ6IFTV1RHIWHR91EZMW" localSheetId="8" hidden="1">#REF!</definedName>
    <definedName name="BExXOJKWIJ6IFTV1RHIWHR91EZMW" localSheetId="9" hidden="1">#REF!</definedName>
    <definedName name="BExXOJKWIJ6IFTV1RHIWHR91EZMW" localSheetId="10" hidden="1">#REF!</definedName>
    <definedName name="BExXOJKWIJ6IFTV1RHIWHR91EZMW" localSheetId="11" hidden="1">#REF!</definedName>
    <definedName name="BExXOJKWIJ6IFTV1RHIWHR91EZMW" localSheetId="12" hidden="1">#REF!</definedName>
    <definedName name="BExXOJKWIJ6IFTV1RHIWHR91EZMW" localSheetId="13" hidden="1">#REF!</definedName>
    <definedName name="BExXOJKWIJ6IFTV1RHIWHR91EZMW" localSheetId="17" hidden="1">#REF!</definedName>
    <definedName name="BExXOJKWIJ6IFTV1RHIWHR91EZMW" localSheetId="16" hidden="1">#REF!</definedName>
    <definedName name="BExXOJKWIJ6IFTV1RHIWHR91EZMW" hidden="1">#REF!</definedName>
    <definedName name="BExXP80B5FGA00JCM7UXKPI3PB7Y" localSheetId="19" hidden="1">#REF!</definedName>
    <definedName name="BExXP80B5FGA00JCM7UXKPI3PB7Y" localSheetId="27" hidden="1">#REF!</definedName>
    <definedName name="BExXP80B5FGA00JCM7UXKPI3PB7Y" localSheetId="18" hidden="1">#REF!</definedName>
    <definedName name="BExXP80B5FGA00JCM7UXKPI3PB7Y" localSheetId="30" hidden="1">#REF!</definedName>
    <definedName name="BExXP80B5FGA00JCM7UXKPI3PB7Y" localSheetId="4" hidden="1">#REF!</definedName>
    <definedName name="BExXP80B5FGA00JCM7UXKPI3PB7Y" localSheetId="14" hidden="1">#REF!</definedName>
    <definedName name="BExXP80B5FGA00JCM7UXKPI3PB7Y" localSheetId="6" hidden="1">#REF!</definedName>
    <definedName name="BExXP80B5FGA00JCM7UXKPI3PB7Y" localSheetId="7" hidden="1">#REF!</definedName>
    <definedName name="BExXP80B5FGA00JCM7UXKPI3PB7Y" localSheetId="8" hidden="1">#REF!</definedName>
    <definedName name="BExXP80B5FGA00JCM7UXKPI3PB7Y" localSheetId="9" hidden="1">#REF!</definedName>
    <definedName name="BExXP80B5FGA00JCM7UXKPI3PB7Y" localSheetId="10" hidden="1">#REF!</definedName>
    <definedName name="BExXP80B5FGA00JCM7UXKPI3PB7Y" localSheetId="11" hidden="1">#REF!</definedName>
    <definedName name="BExXP80B5FGA00JCM7UXKPI3PB7Y" localSheetId="12" hidden="1">#REF!</definedName>
    <definedName name="BExXP80B5FGA00JCM7UXKPI3PB7Y" localSheetId="13" hidden="1">#REF!</definedName>
    <definedName name="BExXP80B5FGA00JCM7UXKPI3PB7Y" localSheetId="17" hidden="1">#REF!</definedName>
    <definedName name="BExXP80B5FGA00JCM7UXKPI3PB7Y" localSheetId="16" hidden="1">#REF!</definedName>
    <definedName name="BExXP80B5FGA00JCM7UXKPI3PB7Y" hidden="1">#REF!</definedName>
    <definedName name="BExXP85M4WXYVN1UVHUTOEKEG5XS" localSheetId="19" hidden="1">#REF!</definedName>
    <definedName name="BExXP85M4WXYVN1UVHUTOEKEG5XS" localSheetId="27" hidden="1">#REF!</definedName>
    <definedName name="BExXP85M4WXYVN1UVHUTOEKEG5XS" localSheetId="18" hidden="1">#REF!</definedName>
    <definedName name="BExXP85M4WXYVN1UVHUTOEKEG5XS" localSheetId="30" hidden="1">#REF!</definedName>
    <definedName name="BExXP85M4WXYVN1UVHUTOEKEG5XS" localSheetId="4" hidden="1">#REF!</definedName>
    <definedName name="BExXP85M4WXYVN1UVHUTOEKEG5XS" localSheetId="14" hidden="1">#REF!</definedName>
    <definedName name="BExXP85M4WXYVN1UVHUTOEKEG5XS" localSheetId="6" hidden="1">#REF!</definedName>
    <definedName name="BExXP85M4WXYVN1UVHUTOEKEG5XS" localSheetId="7" hidden="1">#REF!</definedName>
    <definedName name="BExXP85M4WXYVN1UVHUTOEKEG5XS" localSheetId="8" hidden="1">#REF!</definedName>
    <definedName name="BExXP85M4WXYVN1UVHUTOEKEG5XS" localSheetId="9" hidden="1">#REF!</definedName>
    <definedName name="BExXP85M4WXYVN1UVHUTOEKEG5XS" localSheetId="10" hidden="1">#REF!</definedName>
    <definedName name="BExXP85M4WXYVN1UVHUTOEKEG5XS" localSheetId="11" hidden="1">#REF!</definedName>
    <definedName name="BExXP85M4WXYVN1UVHUTOEKEG5XS" localSheetId="12" hidden="1">#REF!</definedName>
    <definedName name="BExXP85M4WXYVN1UVHUTOEKEG5XS" localSheetId="13" hidden="1">#REF!</definedName>
    <definedName name="BExXP85M4WXYVN1UVHUTOEKEG5XS" localSheetId="17" hidden="1">#REF!</definedName>
    <definedName name="BExXP85M4WXYVN1UVHUTOEKEG5XS" localSheetId="16" hidden="1">#REF!</definedName>
    <definedName name="BExXP85M4WXYVN1UVHUTOEKEG5XS" hidden="1">#REF!</definedName>
    <definedName name="BExXPELOTHOAG0OWILLAH94OZV5J" localSheetId="19" hidden="1">#REF!</definedName>
    <definedName name="BExXPELOTHOAG0OWILLAH94OZV5J" localSheetId="27" hidden="1">#REF!</definedName>
    <definedName name="BExXPELOTHOAG0OWILLAH94OZV5J" localSheetId="18" hidden="1">#REF!</definedName>
    <definedName name="BExXPELOTHOAG0OWILLAH94OZV5J" localSheetId="30" hidden="1">#REF!</definedName>
    <definedName name="BExXPELOTHOAG0OWILLAH94OZV5J" localSheetId="4" hidden="1">#REF!</definedName>
    <definedName name="BExXPELOTHOAG0OWILLAH94OZV5J" localSheetId="14" hidden="1">#REF!</definedName>
    <definedName name="BExXPELOTHOAG0OWILLAH94OZV5J" localSheetId="6" hidden="1">#REF!</definedName>
    <definedName name="BExXPELOTHOAG0OWILLAH94OZV5J" localSheetId="7" hidden="1">#REF!</definedName>
    <definedName name="BExXPELOTHOAG0OWILLAH94OZV5J" localSheetId="8" hidden="1">#REF!</definedName>
    <definedName name="BExXPELOTHOAG0OWILLAH94OZV5J" localSheetId="9" hidden="1">#REF!</definedName>
    <definedName name="BExXPELOTHOAG0OWILLAH94OZV5J" localSheetId="10" hidden="1">#REF!</definedName>
    <definedName name="BExXPELOTHOAG0OWILLAH94OZV5J" localSheetId="11" hidden="1">#REF!</definedName>
    <definedName name="BExXPELOTHOAG0OWILLAH94OZV5J" localSheetId="12" hidden="1">#REF!</definedName>
    <definedName name="BExXPELOTHOAG0OWILLAH94OZV5J" localSheetId="13" hidden="1">#REF!</definedName>
    <definedName name="BExXPELOTHOAG0OWILLAH94OZV5J" localSheetId="17" hidden="1">#REF!</definedName>
    <definedName name="BExXPELOTHOAG0OWILLAH94OZV5J" localSheetId="16" hidden="1">#REF!</definedName>
    <definedName name="BExXPELOTHOAG0OWILLAH94OZV5J" hidden="1">#REF!</definedName>
    <definedName name="BExXPOSJRLJNYPU01QNNQ5URXP2U" localSheetId="19" hidden="1">#REF!</definedName>
    <definedName name="BExXPOSJRLJNYPU01QNNQ5URXP2U" localSheetId="27" hidden="1">#REF!</definedName>
    <definedName name="BExXPOSJRLJNYPU01QNNQ5URXP2U" localSheetId="18" hidden="1">#REF!</definedName>
    <definedName name="BExXPOSJRLJNYPU01QNNQ5URXP2U" localSheetId="30" hidden="1">#REF!</definedName>
    <definedName name="BExXPOSJRLJNYPU01QNNQ5URXP2U" localSheetId="4" hidden="1">#REF!</definedName>
    <definedName name="BExXPOSJRLJNYPU01QNNQ5URXP2U" localSheetId="14" hidden="1">#REF!</definedName>
    <definedName name="BExXPOSJRLJNYPU01QNNQ5URXP2U" localSheetId="6" hidden="1">#REF!</definedName>
    <definedName name="BExXPOSJRLJNYPU01QNNQ5URXP2U" localSheetId="7" hidden="1">#REF!</definedName>
    <definedName name="BExXPOSJRLJNYPU01QNNQ5URXP2U" localSheetId="8" hidden="1">#REF!</definedName>
    <definedName name="BExXPOSJRLJNYPU01QNNQ5URXP2U" localSheetId="9" hidden="1">#REF!</definedName>
    <definedName name="BExXPOSJRLJNYPU01QNNQ5URXP2U" localSheetId="10" hidden="1">#REF!</definedName>
    <definedName name="BExXPOSJRLJNYPU01QNNQ5URXP2U" localSheetId="11" hidden="1">#REF!</definedName>
    <definedName name="BExXPOSJRLJNYPU01QNNQ5URXP2U" localSheetId="12" hidden="1">#REF!</definedName>
    <definedName name="BExXPOSJRLJNYPU01QNNQ5URXP2U" localSheetId="13" hidden="1">#REF!</definedName>
    <definedName name="BExXPOSJRLJNYPU01QNNQ5URXP2U" localSheetId="17" hidden="1">#REF!</definedName>
    <definedName name="BExXPOSJRLJNYPU01QNNQ5URXP2U" localSheetId="16" hidden="1">#REF!</definedName>
    <definedName name="BExXPOSJRLJNYPU01QNNQ5URXP2U" hidden="1">#REF!</definedName>
    <definedName name="BExXPS31W1VD2NMIE4E37LHVDF0L" localSheetId="19" hidden="1">#REF!</definedName>
    <definedName name="BExXPS31W1VD2NMIE4E37LHVDF0L" localSheetId="27" hidden="1">#REF!</definedName>
    <definedName name="BExXPS31W1VD2NMIE4E37LHVDF0L" localSheetId="18" hidden="1">#REF!</definedName>
    <definedName name="BExXPS31W1VD2NMIE4E37LHVDF0L" localSheetId="30" hidden="1">#REF!</definedName>
    <definedName name="BExXPS31W1VD2NMIE4E37LHVDF0L" localSheetId="4" hidden="1">#REF!</definedName>
    <definedName name="BExXPS31W1VD2NMIE4E37LHVDF0L" localSheetId="14" hidden="1">#REF!</definedName>
    <definedName name="BExXPS31W1VD2NMIE4E37LHVDF0L" localSheetId="6" hidden="1">#REF!</definedName>
    <definedName name="BExXPS31W1VD2NMIE4E37LHVDF0L" localSheetId="7" hidden="1">#REF!</definedName>
    <definedName name="BExXPS31W1VD2NMIE4E37LHVDF0L" localSheetId="8" hidden="1">#REF!</definedName>
    <definedName name="BExXPS31W1VD2NMIE4E37LHVDF0L" localSheetId="9" hidden="1">#REF!</definedName>
    <definedName name="BExXPS31W1VD2NMIE4E37LHVDF0L" localSheetId="10" hidden="1">#REF!</definedName>
    <definedName name="BExXPS31W1VD2NMIE4E37LHVDF0L" localSheetId="11" hidden="1">#REF!</definedName>
    <definedName name="BExXPS31W1VD2NMIE4E37LHVDF0L" localSheetId="12" hidden="1">#REF!</definedName>
    <definedName name="BExXPS31W1VD2NMIE4E37LHVDF0L" localSheetId="13" hidden="1">#REF!</definedName>
    <definedName name="BExXPS31W1VD2NMIE4E37LHVDF0L" localSheetId="17" hidden="1">#REF!</definedName>
    <definedName name="BExXPS31W1VD2NMIE4E37LHVDF0L" localSheetId="16" hidden="1">#REF!</definedName>
    <definedName name="BExXPS31W1VD2NMIE4E37LHVDF0L" hidden="1">#REF!</definedName>
    <definedName name="BExXPZKYEMVF5JOC14HYOOYQK6JK" localSheetId="19" hidden="1">#REF!</definedName>
    <definedName name="BExXPZKYEMVF5JOC14HYOOYQK6JK" localSheetId="27" hidden="1">#REF!</definedName>
    <definedName name="BExXPZKYEMVF5JOC14HYOOYQK6JK" localSheetId="18" hidden="1">#REF!</definedName>
    <definedName name="BExXPZKYEMVF5JOC14HYOOYQK6JK" localSheetId="30" hidden="1">#REF!</definedName>
    <definedName name="BExXPZKYEMVF5JOC14HYOOYQK6JK" localSheetId="4" hidden="1">#REF!</definedName>
    <definedName name="BExXPZKYEMVF5JOC14HYOOYQK6JK" localSheetId="14" hidden="1">#REF!</definedName>
    <definedName name="BExXPZKYEMVF5JOC14HYOOYQK6JK" localSheetId="6" hidden="1">#REF!</definedName>
    <definedName name="BExXPZKYEMVF5JOC14HYOOYQK6JK" localSheetId="7" hidden="1">#REF!</definedName>
    <definedName name="BExXPZKYEMVF5JOC14HYOOYQK6JK" localSheetId="8" hidden="1">#REF!</definedName>
    <definedName name="BExXPZKYEMVF5JOC14HYOOYQK6JK" localSheetId="9" hidden="1">#REF!</definedName>
    <definedName name="BExXPZKYEMVF5JOC14HYOOYQK6JK" localSheetId="10" hidden="1">#REF!</definedName>
    <definedName name="BExXPZKYEMVF5JOC14HYOOYQK6JK" localSheetId="11" hidden="1">#REF!</definedName>
    <definedName name="BExXPZKYEMVF5JOC14HYOOYQK6JK" localSheetId="12" hidden="1">#REF!</definedName>
    <definedName name="BExXPZKYEMVF5JOC14HYOOYQK6JK" localSheetId="13" hidden="1">#REF!</definedName>
    <definedName name="BExXPZKYEMVF5JOC14HYOOYQK6JK" localSheetId="17" hidden="1">#REF!</definedName>
    <definedName name="BExXPZKYEMVF5JOC14HYOOYQK6JK" localSheetId="16" hidden="1">#REF!</definedName>
    <definedName name="BExXPZKYEMVF5JOC14HYOOYQK6JK" hidden="1">#REF!</definedName>
    <definedName name="BExXQ89PA10X79WBWOEP1AJX1OQM" localSheetId="19" hidden="1">#REF!</definedName>
    <definedName name="BExXQ89PA10X79WBWOEP1AJX1OQM" localSheetId="27" hidden="1">#REF!</definedName>
    <definedName name="BExXQ89PA10X79WBWOEP1AJX1OQM" localSheetId="18" hidden="1">#REF!</definedName>
    <definedName name="BExXQ89PA10X79WBWOEP1AJX1OQM" localSheetId="30" hidden="1">#REF!</definedName>
    <definedName name="BExXQ89PA10X79WBWOEP1AJX1OQM" localSheetId="4" hidden="1">#REF!</definedName>
    <definedName name="BExXQ89PA10X79WBWOEP1AJX1OQM" localSheetId="14" hidden="1">#REF!</definedName>
    <definedName name="BExXQ89PA10X79WBWOEP1AJX1OQM" localSheetId="6" hidden="1">#REF!</definedName>
    <definedName name="BExXQ89PA10X79WBWOEP1AJX1OQM" localSheetId="7" hidden="1">#REF!</definedName>
    <definedName name="BExXQ89PA10X79WBWOEP1AJX1OQM" localSheetId="8" hidden="1">#REF!</definedName>
    <definedName name="BExXQ89PA10X79WBWOEP1AJX1OQM" localSheetId="9" hidden="1">#REF!</definedName>
    <definedName name="BExXQ89PA10X79WBWOEP1AJX1OQM" localSheetId="10" hidden="1">#REF!</definedName>
    <definedName name="BExXQ89PA10X79WBWOEP1AJX1OQM" localSheetId="11" hidden="1">#REF!</definedName>
    <definedName name="BExXQ89PA10X79WBWOEP1AJX1OQM" localSheetId="12" hidden="1">#REF!</definedName>
    <definedName name="BExXQ89PA10X79WBWOEP1AJX1OQM" localSheetId="13" hidden="1">#REF!</definedName>
    <definedName name="BExXQ89PA10X79WBWOEP1AJX1OQM" localSheetId="17" hidden="1">#REF!</definedName>
    <definedName name="BExXQ89PA10X79WBWOEP1AJX1OQM" localSheetId="16" hidden="1">#REF!</definedName>
    <definedName name="BExXQ89PA10X79WBWOEP1AJX1OQM" hidden="1">#REF!</definedName>
    <definedName name="BExXQCGQGGYSI0LTRVR73MUO50AW" localSheetId="19" hidden="1">#REF!</definedName>
    <definedName name="BExXQCGQGGYSI0LTRVR73MUO50AW" localSheetId="27" hidden="1">#REF!</definedName>
    <definedName name="BExXQCGQGGYSI0LTRVR73MUO50AW" localSheetId="18" hidden="1">#REF!</definedName>
    <definedName name="BExXQCGQGGYSI0LTRVR73MUO50AW" localSheetId="30" hidden="1">#REF!</definedName>
    <definedName name="BExXQCGQGGYSI0LTRVR73MUO50AW" localSheetId="4" hidden="1">#REF!</definedName>
    <definedName name="BExXQCGQGGYSI0LTRVR73MUO50AW" localSheetId="14" hidden="1">#REF!</definedName>
    <definedName name="BExXQCGQGGYSI0LTRVR73MUO50AW" localSheetId="6" hidden="1">#REF!</definedName>
    <definedName name="BExXQCGQGGYSI0LTRVR73MUO50AW" localSheetId="7" hidden="1">#REF!</definedName>
    <definedName name="BExXQCGQGGYSI0LTRVR73MUO50AW" localSheetId="8" hidden="1">#REF!</definedName>
    <definedName name="BExXQCGQGGYSI0LTRVR73MUO50AW" localSheetId="9" hidden="1">#REF!</definedName>
    <definedName name="BExXQCGQGGYSI0LTRVR73MUO50AW" localSheetId="10" hidden="1">#REF!</definedName>
    <definedName name="BExXQCGQGGYSI0LTRVR73MUO50AW" localSheetId="11" hidden="1">#REF!</definedName>
    <definedName name="BExXQCGQGGYSI0LTRVR73MUO50AW" localSheetId="12" hidden="1">#REF!</definedName>
    <definedName name="BExXQCGQGGYSI0LTRVR73MUO50AW" localSheetId="13" hidden="1">#REF!</definedName>
    <definedName name="BExXQCGQGGYSI0LTRVR73MUO50AW" localSheetId="17" hidden="1">#REF!</definedName>
    <definedName name="BExXQCGQGGYSI0LTRVR73MUO50AW" localSheetId="16" hidden="1">#REF!</definedName>
    <definedName name="BExXQCGQGGYSI0LTRVR73MUO50AW" hidden="1">#REF!</definedName>
    <definedName name="BExXQEEXFHDQ8DSRAJSB5ET6J004" localSheetId="19" hidden="1">#REF!</definedName>
    <definedName name="BExXQEEXFHDQ8DSRAJSB5ET6J004" localSheetId="27" hidden="1">#REF!</definedName>
    <definedName name="BExXQEEXFHDQ8DSRAJSB5ET6J004" localSheetId="18" hidden="1">#REF!</definedName>
    <definedName name="BExXQEEXFHDQ8DSRAJSB5ET6J004" localSheetId="30" hidden="1">#REF!</definedName>
    <definedName name="BExXQEEXFHDQ8DSRAJSB5ET6J004" localSheetId="4" hidden="1">#REF!</definedName>
    <definedName name="BExXQEEXFHDQ8DSRAJSB5ET6J004" localSheetId="14" hidden="1">#REF!</definedName>
    <definedName name="BExXQEEXFHDQ8DSRAJSB5ET6J004" localSheetId="6" hidden="1">#REF!</definedName>
    <definedName name="BExXQEEXFHDQ8DSRAJSB5ET6J004" localSheetId="7" hidden="1">#REF!</definedName>
    <definedName name="BExXQEEXFHDQ8DSRAJSB5ET6J004" localSheetId="8" hidden="1">#REF!</definedName>
    <definedName name="BExXQEEXFHDQ8DSRAJSB5ET6J004" localSheetId="9" hidden="1">#REF!</definedName>
    <definedName name="BExXQEEXFHDQ8DSRAJSB5ET6J004" localSheetId="10" hidden="1">#REF!</definedName>
    <definedName name="BExXQEEXFHDQ8DSRAJSB5ET6J004" localSheetId="11" hidden="1">#REF!</definedName>
    <definedName name="BExXQEEXFHDQ8DSRAJSB5ET6J004" localSheetId="12" hidden="1">#REF!</definedName>
    <definedName name="BExXQEEXFHDQ8DSRAJSB5ET6J004" localSheetId="13" hidden="1">#REF!</definedName>
    <definedName name="BExXQEEXFHDQ8DSRAJSB5ET6J004" localSheetId="17" hidden="1">#REF!</definedName>
    <definedName name="BExXQEEXFHDQ8DSRAJSB5ET6J004" localSheetId="16" hidden="1">#REF!</definedName>
    <definedName name="BExXQEEXFHDQ8DSRAJSB5ET6J004" hidden="1">#REF!</definedName>
    <definedName name="BExXQH41O5HZAH8BO6HCFY8YC3TU" localSheetId="19" hidden="1">#REF!</definedName>
    <definedName name="BExXQH41O5HZAH8BO6HCFY8YC3TU" localSheetId="27" hidden="1">#REF!</definedName>
    <definedName name="BExXQH41O5HZAH8BO6HCFY8YC3TU" localSheetId="18" hidden="1">#REF!</definedName>
    <definedName name="BExXQH41O5HZAH8BO6HCFY8YC3TU" localSheetId="30" hidden="1">#REF!</definedName>
    <definedName name="BExXQH41O5HZAH8BO6HCFY8YC3TU" localSheetId="4" hidden="1">#REF!</definedName>
    <definedName name="BExXQH41O5HZAH8BO6HCFY8YC3TU" localSheetId="14" hidden="1">#REF!</definedName>
    <definedName name="BExXQH41O5HZAH8BO6HCFY8YC3TU" localSheetId="6" hidden="1">#REF!</definedName>
    <definedName name="BExXQH41O5HZAH8BO6HCFY8YC3TU" localSheetId="7" hidden="1">#REF!</definedName>
    <definedName name="BExXQH41O5HZAH8BO6HCFY8YC3TU" localSheetId="8" hidden="1">#REF!</definedName>
    <definedName name="BExXQH41O5HZAH8BO6HCFY8YC3TU" localSheetId="9" hidden="1">#REF!</definedName>
    <definedName name="BExXQH41O5HZAH8BO6HCFY8YC3TU" localSheetId="10" hidden="1">#REF!</definedName>
    <definedName name="BExXQH41O5HZAH8BO6HCFY8YC3TU" localSheetId="11" hidden="1">#REF!</definedName>
    <definedName name="BExXQH41O5HZAH8BO6HCFY8YC3TU" localSheetId="12" hidden="1">#REF!</definedName>
    <definedName name="BExXQH41O5HZAH8BO6HCFY8YC3TU" localSheetId="13" hidden="1">#REF!</definedName>
    <definedName name="BExXQH41O5HZAH8BO6HCFY8YC3TU" localSheetId="17" hidden="1">#REF!</definedName>
    <definedName name="BExXQH41O5HZAH8BO6HCFY8YC3TU" localSheetId="16" hidden="1">#REF!</definedName>
    <definedName name="BExXQH41O5HZAH8BO6HCFY8YC3TU" hidden="1">#REF!</definedName>
    <definedName name="BExXQJIEF5R3QQ6D8HO3NGPU0IQC" localSheetId="19" hidden="1">#REF!</definedName>
    <definedName name="BExXQJIEF5R3QQ6D8HO3NGPU0IQC" localSheetId="27" hidden="1">#REF!</definedName>
    <definedName name="BExXQJIEF5R3QQ6D8HO3NGPU0IQC" localSheetId="18" hidden="1">#REF!</definedName>
    <definedName name="BExXQJIEF5R3QQ6D8HO3NGPU0IQC" localSheetId="30" hidden="1">#REF!</definedName>
    <definedName name="BExXQJIEF5R3QQ6D8HO3NGPU0IQC" localSheetId="4" hidden="1">#REF!</definedName>
    <definedName name="BExXQJIEF5R3QQ6D8HO3NGPU0IQC" localSheetId="14" hidden="1">#REF!</definedName>
    <definedName name="BExXQJIEF5R3QQ6D8HO3NGPU0IQC" localSheetId="6" hidden="1">#REF!</definedName>
    <definedName name="BExXQJIEF5R3QQ6D8HO3NGPU0IQC" localSheetId="7" hidden="1">#REF!</definedName>
    <definedName name="BExXQJIEF5R3QQ6D8HO3NGPU0IQC" localSheetId="8" hidden="1">#REF!</definedName>
    <definedName name="BExXQJIEF5R3QQ6D8HO3NGPU0IQC" localSheetId="9" hidden="1">#REF!</definedName>
    <definedName name="BExXQJIEF5R3QQ6D8HO3NGPU0IQC" localSheetId="10" hidden="1">#REF!</definedName>
    <definedName name="BExXQJIEF5R3QQ6D8HO3NGPU0IQC" localSheetId="11" hidden="1">#REF!</definedName>
    <definedName name="BExXQJIEF5R3QQ6D8HO3NGPU0IQC" localSheetId="12" hidden="1">#REF!</definedName>
    <definedName name="BExXQJIEF5R3QQ6D8HO3NGPU0IQC" localSheetId="13" hidden="1">#REF!</definedName>
    <definedName name="BExXQJIEF5R3QQ6D8HO3NGPU0IQC" localSheetId="17" hidden="1">#REF!</definedName>
    <definedName name="BExXQJIEF5R3QQ6D8HO3NGPU0IQC" localSheetId="16" hidden="1">#REF!</definedName>
    <definedName name="BExXQJIEF5R3QQ6D8HO3NGPU0IQC" hidden="1">#REF!</definedName>
    <definedName name="BExXQRAVW0KPQXIJ59NG6UGTZB59" localSheetId="19" hidden="1">#REF!</definedName>
    <definedName name="BExXQRAVW0KPQXIJ59NG6UGTZB59" localSheetId="27" hidden="1">#REF!</definedName>
    <definedName name="BExXQRAVW0KPQXIJ59NG6UGTZB59" localSheetId="18" hidden="1">#REF!</definedName>
    <definedName name="BExXQRAVW0KPQXIJ59NG6UGTZB59" localSheetId="30" hidden="1">#REF!</definedName>
    <definedName name="BExXQRAVW0KPQXIJ59NG6UGTZB59" localSheetId="4" hidden="1">#REF!</definedName>
    <definedName name="BExXQRAVW0KPQXIJ59NG6UGTZB59" localSheetId="14" hidden="1">#REF!</definedName>
    <definedName name="BExXQRAVW0KPQXIJ59NG6UGTZB59" localSheetId="6" hidden="1">#REF!</definedName>
    <definedName name="BExXQRAVW0KPQXIJ59NG6UGTZB59" localSheetId="7" hidden="1">#REF!</definedName>
    <definedName name="BExXQRAVW0KPQXIJ59NG6UGTZB59" localSheetId="8" hidden="1">#REF!</definedName>
    <definedName name="BExXQRAVW0KPQXIJ59NG6UGTZB59" localSheetId="9" hidden="1">#REF!</definedName>
    <definedName name="BExXQRAVW0KPQXIJ59NG6UGTZB59" localSheetId="10" hidden="1">#REF!</definedName>
    <definedName name="BExXQRAVW0KPQXIJ59NG6UGTZB59" localSheetId="11" hidden="1">#REF!</definedName>
    <definedName name="BExXQRAVW0KPQXIJ59NG6UGTZB59" localSheetId="12" hidden="1">#REF!</definedName>
    <definedName name="BExXQRAVW0KPQXIJ59NG6UGTZB59" localSheetId="13" hidden="1">#REF!</definedName>
    <definedName name="BExXQRAVW0KPQXIJ59NG6UGTZB59" localSheetId="17" hidden="1">#REF!</definedName>
    <definedName name="BExXQRAVW0KPQXIJ59NG6UGTZB59" localSheetId="16" hidden="1">#REF!</definedName>
    <definedName name="BExXQRAVW0KPQXIJ59NG6UGTZB59" hidden="1">#REF!</definedName>
    <definedName name="BExXQU00K9ER4I1WM7T9J0W1E7ZC" localSheetId="19" hidden="1">#REF!</definedName>
    <definedName name="BExXQU00K9ER4I1WM7T9J0W1E7ZC" localSheetId="27" hidden="1">#REF!</definedName>
    <definedName name="BExXQU00K9ER4I1WM7T9J0W1E7ZC" localSheetId="18" hidden="1">#REF!</definedName>
    <definedName name="BExXQU00K9ER4I1WM7T9J0W1E7ZC" localSheetId="30" hidden="1">#REF!</definedName>
    <definedName name="BExXQU00K9ER4I1WM7T9J0W1E7ZC" localSheetId="4" hidden="1">#REF!</definedName>
    <definedName name="BExXQU00K9ER4I1WM7T9J0W1E7ZC" localSheetId="14" hidden="1">#REF!</definedName>
    <definedName name="BExXQU00K9ER4I1WM7T9J0W1E7ZC" localSheetId="6" hidden="1">#REF!</definedName>
    <definedName name="BExXQU00K9ER4I1WM7T9J0W1E7ZC" localSheetId="7" hidden="1">#REF!</definedName>
    <definedName name="BExXQU00K9ER4I1WM7T9J0W1E7ZC" localSheetId="8" hidden="1">#REF!</definedName>
    <definedName name="BExXQU00K9ER4I1WM7T9J0W1E7ZC" localSheetId="9" hidden="1">#REF!</definedName>
    <definedName name="BExXQU00K9ER4I1WM7T9J0W1E7ZC" localSheetId="10" hidden="1">#REF!</definedName>
    <definedName name="BExXQU00K9ER4I1WM7T9J0W1E7ZC" localSheetId="11" hidden="1">#REF!</definedName>
    <definedName name="BExXQU00K9ER4I1WM7T9J0W1E7ZC" localSheetId="12" hidden="1">#REF!</definedName>
    <definedName name="BExXQU00K9ER4I1WM7T9J0W1E7ZC" localSheetId="13" hidden="1">#REF!</definedName>
    <definedName name="BExXQU00K9ER4I1WM7T9J0W1E7ZC" localSheetId="17" hidden="1">#REF!</definedName>
    <definedName name="BExXQU00K9ER4I1WM7T9J0W1E7ZC" localSheetId="16" hidden="1">#REF!</definedName>
    <definedName name="BExXQU00K9ER4I1WM7T9J0W1E7ZC" hidden="1">#REF!</definedName>
    <definedName name="BExXQU00KOR7XLM8B13DGJ1MIQDY" localSheetId="19" hidden="1">#REF!</definedName>
    <definedName name="BExXQU00KOR7XLM8B13DGJ1MIQDY" localSheetId="27" hidden="1">#REF!</definedName>
    <definedName name="BExXQU00KOR7XLM8B13DGJ1MIQDY" localSheetId="18" hidden="1">#REF!</definedName>
    <definedName name="BExXQU00KOR7XLM8B13DGJ1MIQDY" localSheetId="30" hidden="1">#REF!</definedName>
    <definedName name="BExXQU00KOR7XLM8B13DGJ1MIQDY" localSheetId="4" hidden="1">#REF!</definedName>
    <definedName name="BExXQU00KOR7XLM8B13DGJ1MIQDY" localSheetId="14" hidden="1">#REF!</definedName>
    <definedName name="BExXQU00KOR7XLM8B13DGJ1MIQDY" localSheetId="6" hidden="1">#REF!</definedName>
    <definedName name="BExXQU00KOR7XLM8B13DGJ1MIQDY" localSheetId="7" hidden="1">#REF!</definedName>
    <definedName name="BExXQU00KOR7XLM8B13DGJ1MIQDY" localSheetId="8" hidden="1">#REF!</definedName>
    <definedName name="BExXQU00KOR7XLM8B13DGJ1MIQDY" localSheetId="9" hidden="1">#REF!</definedName>
    <definedName name="BExXQU00KOR7XLM8B13DGJ1MIQDY" localSheetId="10" hidden="1">#REF!</definedName>
    <definedName name="BExXQU00KOR7XLM8B13DGJ1MIQDY" localSheetId="11" hidden="1">#REF!</definedName>
    <definedName name="BExXQU00KOR7XLM8B13DGJ1MIQDY" localSheetId="12" hidden="1">#REF!</definedName>
    <definedName name="BExXQU00KOR7XLM8B13DGJ1MIQDY" localSheetId="13" hidden="1">#REF!</definedName>
    <definedName name="BExXQU00KOR7XLM8B13DGJ1MIQDY" localSheetId="17" hidden="1">#REF!</definedName>
    <definedName name="BExXQU00KOR7XLM8B13DGJ1MIQDY" localSheetId="16" hidden="1">#REF!</definedName>
    <definedName name="BExXQU00KOR7XLM8B13DGJ1MIQDY" hidden="1">#REF!</definedName>
    <definedName name="BExXQUG48Q1ISN53FE4MRROM0HSJ" localSheetId="19" hidden="1">#REF!</definedName>
    <definedName name="BExXQUG48Q1ISN53FE4MRROM0HSJ" localSheetId="27" hidden="1">#REF!</definedName>
    <definedName name="BExXQUG48Q1ISN53FE4MRROM0HSJ" localSheetId="18" hidden="1">#REF!</definedName>
    <definedName name="BExXQUG48Q1ISN53FE4MRROM0HSJ" localSheetId="30" hidden="1">#REF!</definedName>
    <definedName name="BExXQUG48Q1ISN53FE4MRROM0HSJ" localSheetId="4" hidden="1">#REF!</definedName>
    <definedName name="BExXQUG48Q1ISN53FE4MRROM0HSJ" localSheetId="14" hidden="1">#REF!</definedName>
    <definedName name="BExXQUG48Q1ISN53FE4MRROM0HSJ" localSheetId="6" hidden="1">#REF!</definedName>
    <definedName name="BExXQUG48Q1ISN53FE4MRROM0HSJ" localSheetId="7" hidden="1">#REF!</definedName>
    <definedName name="BExXQUG48Q1ISN53FE4MRROM0HSJ" localSheetId="8" hidden="1">#REF!</definedName>
    <definedName name="BExXQUG48Q1ISN53FE4MRROM0HSJ" localSheetId="9" hidden="1">#REF!</definedName>
    <definedName name="BExXQUG48Q1ISN53FE4MRROM0HSJ" localSheetId="10" hidden="1">#REF!</definedName>
    <definedName name="BExXQUG48Q1ISN53FE4MRROM0HSJ" localSheetId="11" hidden="1">#REF!</definedName>
    <definedName name="BExXQUG48Q1ISN53FE4MRROM0HSJ" localSheetId="12" hidden="1">#REF!</definedName>
    <definedName name="BExXQUG48Q1ISN53FE4MRROM0HSJ" localSheetId="13" hidden="1">#REF!</definedName>
    <definedName name="BExXQUG48Q1ISN53FE4MRROM0HSJ" localSheetId="17" hidden="1">#REF!</definedName>
    <definedName name="BExXQUG48Q1ISN53FE4MRROM0HSJ" localSheetId="16" hidden="1">#REF!</definedName>
    <definedName name="BExXQUG48Q1ISN53FE4MRROM0HSJ" hidden="1">#REF!</definedName>
    <definedName name="BExXQXG18PS8HGBOS03OSTQ0KEYC" localSheetId="19" hidden="1">#REF!</definedName>
    <definedName name="BExXQXG18PS8HGBOS03OSTQ0KEYC" localSheetId="27" hidden="1">#REF!</definedName>
    <definedName name="BExXQXG18PS8HGBOS03OSTQ0KEYC" localSheetId="18" hidden="1">#REF!</definedName>
    <definedName name="BExXQXG18PS8HGBOS03OSTQ0KEYC" localSheetId="30" hidden="1">#REF!</definedName>
    <definedName name="BExXQXG18PS8HGBOS03OSTQ0KEYC" localSheetId="4" hidden="1">#REF!</definedName>
    <definedName name="BExXQXG18PS8HGBOS03OSTQ0KEYC" localSheetId="14" hidden="1">#REF!</definedName>
    <definedName name="BExXQXG18PS8HGBOS03OSTQ0KEYC" localSheetId="6" hidden="1">#REF!</definedName>
    <definedName name="BExXQXG18PS8HGBOS03OSTQ0KEYC" localSheetId="7" hidden="1">#REF!</definedName>
    <definedName name="BExXQXG18PS8HGBOS03OSTQ0KEYC" localSheetId="8" hidden="1">#REF!</definedName>
    <definedName name="BExXQXG18PS8HGBOS03OSTQ0KEYC" localSheetId="9" hidden="1">#REF!</definedName>
    <definedName name="BExXQXG18PS8HGBOS03OSTQ0KEYC" localSheetId="10" hidden="1">#REF!</definedName>
    <definedName name="BExXQXG18PS8HGBOS03OSTQ0KEYC" localSheetId="11" hidden="1">#REF!</definedName>
    <definedName name="BExXQXG18PS8HGBOS03OSTQ0KEYC" localSheetId="12" hidden="1">#REF!</definedName>
    <definedName name="BExXQXG18PS8HGBOS03OSTQ0KEYC" localSheetId="13" hidden="1">#REF!</definedName>
    <definedName name="BExXQXG18PS8HGBOS03OSTQ0KEYC" localSheetId="17" hidden="1">#REF!</definedName>
    <definedName name="BExXQXG18PS8HGBOS03OSTQ0KEYC" localSheetId="16" hidden="1">#REF!</definedName>
    <definedName name="BExXQXG18PS8HGBOS03OSTQ0KEYC" hidden="1">#REF!</definedName>
    <definedName name="BExXQXQT4OAFQT5B0YB3USDJOJOB" localSheetId="19" hidden="1">#REF!</definedName>
    <definedName name="BExXQXQT4OAFQT5B0YB3USDJOJOB" localSheetId="27" hidden="1">#REF!</definedName>
    <definedName name="BExXQXQT4OAFQT5B0YB3USDJOJOB" localSheetId="18" hidden="1">#REF!</definedName>
    <definedName name="BExXQXQT4OAFQT5B0YB3USDJOJOB" localSheetId="30" hidden="1">#REF!</definedName>
    <definedName name="BExXQXQT4OAFQT5B0YB3USDJOJOB" localSheetId="4" hidden="1">#REF!</definedName>
    <definedName name="BExXQXQT4OAFQT5B0YB3USDJOJOB" localSheetId="14" hidden="1">#REF!</definedName>
    <definedName name="BExXQXQT4OAFQT5B0YB3USDJOJOB" localSheetId="6" hidden="1">#REF!</definedName>
    <definedName name="BExXQXQT4OAFQT5B0YB3USDJOJOB" localSheetId="7" hidden="1">#REF!</definedName>
    <definedName name="BExXQXQT4OAFQT5B0YB3USDJOJOB" localSheetId="8" hidden="1">#REF!</definedName>
    <definedName name="BExXQXQT4OAFQT5B0YB3USDJOJOB" localSheetId="9" hidden="1">#REF!</definedName>
    <definedName name="BExXQXQT4OAFQT5B0YB3USDJOJOB" localSheetId="10" hidden="1">#REF!</definedName>
    <definedName name="BExXQXQT4OAFQT5B0YB3USDJOJOB" localSheetId="11" hidden="1">#REF!</definedName>
    <definedName name="BExXQXQT4OAFQT5B0YB3USDJOJOB" localSheetId="12" hidden="1">#REF!</definedName>
    <definedName name="BExXQXQT4OAFQT5B0YB3USDJOJOB" localSheetId="13" hidden="1">#REF!</definedName>
    <definedName name="BExXQXQT4OAFQT5B0YB3USDJOJOB" localSheetId="17" hidden="1">#REF!</definedName>
    <definedName name="BExXQXQT4OAFQT5B0YB3USDJOJOB" localSheetId="16" hidden="1">#REF!</definedName>
    <definedName name="BExXQXQT4OAFQT5B0YB3USDJOJOB" hidden="1">#REF!</definedName>
    <definedName name="BExXR3FSEXAHSXEQNJORWFCPX86N" localSheetId="19" hidden="1">#REF!</definedName>
    <definedName name="BExXR3FSEXAHSXEQNJORWFCPX86N" localSheetId="27" hidden="1">#REF!</definedName>
    <definedName name="BExXR3FSEXAHSXEQNJORWFCPX86N" localSheetId="18" hidden="1">#REF!</definedName>
    <definedName name="BExXR3FSEXAHSXEQNJORWFCPX86N" localSheetId="30" hidden="1">#REF!</definedName>
    <definedName name="BExXR3FSEXAHSXEQNJORWFCPX86N" localSheetId="4" hidden="1">#REF!</definedName>
    <definedName name="BExXR3FSEXAHSXEQNJORWFCPX86N" localSheetId="14" hidden="1">#REF!</definedName>
    <definedName name="BExXR3FSEXAHSXEQNJORWFCPX86N" localSheetId="6" hidden="1">#REF!</definedName>
    <definedName name="BExXR3FSEXAHSXEQNJORWFCPX86N" localSheetId="7" hidden="1">#REF!</definedName>
    <definedName name="BExXR3FSEXAHSXEQNJORWFCPX86N" localSheetId="8" hidden="1">#REF!</definedName>
    <definedName name="BExXR3FSEXAHSXEQNJORWFCPX86N" localSheetId="9" hidden="1">#REF!</definedName>
    <definedName name="BExXR3FSEXAHSXEQNJORWFCPX86N" localSheetId="10" hidden="1">#REF!</definedName>
    <definedName name="BExXR3FSEXAHSXEQNJORWFCPX86N" localSheetId="11" hidden="1">#REF!</definedName>
    <definedName name="BExXR3FSEXAHSXEQNJORWFCPX86N" localSheetId="12" hidden="1">#REF!</definedName>
    <definedName name="BExXR3FSEXAHSXEQNJORWFCPX86N" localSheetId="13" hidden="1">#REF!</definedName>
    <definedName name="BExXR3FSEXAHSXEQNJORWFCPX86N" localSheetId="17" hidden="1">#REF!</definedName>
    <definedName name="BExXR3FSEXAHSXEQNJORWFCPX86N" localSheetId="16" hidden="1">#REF!</definedName>
    <definedName name="BExXR3FSEXAHSXEQNJORWFCPX86N" hidden="1">#REF!</definedName>
    <definedName name="BExXR3W3FKYQBLR299HO9RZ70C43" localSheetId="19" hidden="1">#REF!</definedName>
    <definedName name="BExXR3W3FKYQBLR299HO9RZ70C43" localSheetId="27" hidden="1">#REF!</definedName>
    <definedName name="BExXR3W3FKYQBLR299HO9RZ70C43" localSheetId="18" hidden="1">#REF!</definedName>
    <definedName name="BExXR3W3FKYQBLR299HO9RZ70C43" localSheetId="30" hidden="1">#REF!</definedName>
    <definedName name="BExXR3W3FKYQBLR299HO9RZ70C43" localSheetId="4" hidden="1">#REF!</definedName>
    <definedName name="BExXR3W3FKYQBLR299HO9RZ70C43" localSheetId="14" hidden="1">#REF!</definedName>
    <definedName name="BExXR3W3FKYQBLR299HO9RZ70C43" localSheetId="6" hidden="1">#REF!</definedName>
    <definedName name="BExXR3W3FKYQBLR299HO9RZ70C43" localSheetId="7" hidden="1">#REF!</definedName>
    <definedName name="BExXR3W3FKYQBLR299HO9RZ70C43" localSheetId="8" hidden="1">#REF!</definedName>
    <definedName name="BExXR3W3FKYQBLR299HO9RZ70C43" localSheetId="9" hidden="1">#REF!</definedName>
    <definedName name="BExXR3W3FKYQBLR299HO9RZ70C43" localSheetId="10" hidden="1">#REF!</definedName>
    <definedName name="BExXR3W3FKYQBLR299HO9RZ70C43" localSheetId="11" hidden="1">#REF!</definedName>
    <definedName name="BExXR3W3FKYQBLR299HO9RZ70C43" localSheetId="12" hidden="1">#REF!</definedName>
    <definedName name="BExXR3W3FKYQBLR299HO9RZ70C43" localSheetId="13" hidden="1">#REF!</definedName>
    <definedName name="BExXR3W3FKYQBLR299HO9RZ70C43" localSheetId="17" hidden="1">#REF!</definedName>
    <definedName name="BExXR3W3FKYQBLR299HO9RZ70C43" localSheetId="16" hidden="1">#REF!</definedName>
    <definedName name="BExXR3W3FKYQBLR299HO9RZ70C43" hidden="1">#REF!</definedName>
    <definedName name="BExXR46U23CRRBV6IZT982MAEQKI" localSheetId="19" hidden="1">#REF!</definedName>
    <definedName name="BExXR46U23CRRBV6IZT982MAEQKI" localSheetId="27" hidden="1">#REF!</definedName>
    <definedName name="BExXR46U23CRRBV6IZT982MAEQKI" localSheetId="18" hidden="1">#REF!</definedName>
    <definedName name="BExXR46U23CRRBV6IZT982MAEQKI" localSheetId="30" hidden="1">#REF!</definedName>
    <definedName name="BExXR46U23CRRBV6IZT982MAEQKI" localSheetId="4" hidden="1">#REF!</definedName>
    <definedName name="BExXR46U23CRRBV6IZT982MAEQKI" localSheetId="14" hidden="1">#REF!</definedName>
    <definedName name="BExXR46U23CRRBV6IZT982MAEQKI" localSheetId="6" hidden="1">#REF!</definedName>
    <definedName name="BExXR46U23CRRBV6IZT982MAEQKI" localSheetId="7" hidden="1">#REF!</definedName>
    <definedName name="BExXR46U23CRRBV6IZT982MAEQKI" localSheetId="8" hidden="1">#REF!</definedName>
    <definedName name="BExXR46U23CRRBV6IZT982MAEQKI" localSheetId="9" hidden="1">#REF!</definedName>
    <definedName name="BExXR46U23CRRBV6IZT982MAEQKI" localSheetId="10" hidden="1">#REF!</definedName>
    <definedName name="BExXR46U23CRRBV6IZT982MAEQKI" localSheetId="11" hidden="1">#REF!</definedName>
    <definedName name="BExXR46U23CRRBV6IZT982MAEQKI" localSheetId="12" hidden="1">#REF!</definedName>
    <definedName name="BExXR46U23CRRBV6IZT982MAEQKI" localSheetId="13" hidden="1">#REF!</definedName>
    <definedName name="BExXR46U23CRRBV6IZT982MAEQKI" localSheetId="17" hidden="1">#REF!</definedName>
    <definedName name="BExXR46U23CRRBV6IZT982MAEQKI" localSheetId="16" hidden="1">#REF!</definedName>
    <definedName name="BExXR46U23CRRBV6IZT982MAEQKI" hidden="1">#REF!</definedName>
    <definedName name="BExXR6A8W3ND3XDZXBMQZ1VCAXHG" localSheetId="19" hidden="1">#REF!</definedName>
    <definedName name="BExXR6A8W3ND3XDZXBMQZ1VCAXHG" localSheetId="27" hidden="1">#REF!</definedName>
    <definedName name="BExXR6A8W3ND3XDZXBMQZ1VCAXHG" localSheetId="18" hidden="1">#REF!</definedName>
    <definedName name="BExXR6A8W3ND3XDZXBMQZ1VCAXHG" localSheetId="30" hidden="1">#REF!</definedName>
    <definedName name="BExXR6A8W3ND3XDZXBMQZ1VCAXHG" localSheetId="4" hidden="1">#REF!</definedName>
    <definedName name="BExXR6A8W3ND3XDZXBMQZ1VCAXHG" localSheetId="14" hidden="1">#REF!</definedName>
    <definedName name="BExXR6A8W3ND3XDZXBMQZ1VCAXHG" localSheetId="6" hidden="1">#REF!</definedName>
    <definedName name="BExXR6A8W3ND3XDZXBMQZ1VCAXHG" localSheetId="7" hidden="1">#REF!</definedName>
    <definedName name="BExXR6A8W3ND3XDZXBMQZ1VCAXHG" localSheetId="8" hidden="1">#REF!</definedName>
    <definedName name="BExXR6A8W3ND3XDZXBMQZ1VCAXHG" localSheetId="9" hidden="1">#REF!</definedName>
    <definedName name="BExXR6A8W3ND3XDZXBMQZ1VCAXHG" localSheetId="10" hidden="1">#REF!</definedName>
    <definedName name="BExXR6A8W3ND3XDZXBMQZ1VCAXHG" localSheetId="11" hidden="1">#REF!</definedName>
    <definedName name="BExXR6A8W3ND3XDZXBMQZ1VCAXHG" localSheetId="12" hidden="1">#REF!</definedName>
    <definedName name="BExXR6A8W3ND3XDZXBMQZ1VCAXHG" localSheetId="13" hidden="1">#REF!</definedName>
    <definedName name="BExXR6A8W3ND3XDZXBMQZ1VCAXHG" localSheetId="17" hidden="1">#REF!</definedName>
    <definedName name="BExXR6A8W3ND3XDZXBMQZ1VCAXHG" localSheetId="16" hidden="1">#REF!</definedName>
    <definedName name="BExXR6A8W3ND3XDZXBMQZ1VCAXHG" hidden="1">#REF!</definedName>
    <definedName name="BExXR7HKNHT37B4OOA9K9191PP22" localSheetId="19" hidden="1">#REF!</definedName>
    <definedName name="BExXR7HKNHT37B4OOA9K9191PP22" localSheetId="27" hidden="1">#REF!</definedName>
    <definedName name="BExXR7HKNHT37B4OOA9K9191PP22" localSheetId="18" hidden="1">#REF!</definedName>
    <definedName name="BExXR7HKNHT37B4OOA9K9191PP22" localSheetId="30" hidden="1">#REF!</definedName>
    <definedName name="BExXR7HKNHT37B4OOA9K9191PP22" localSheetId="4" hidden="1">#REF!</definedName>
    <definedName name="BExXR7HKNHT37B4OOA9K9191PP22" localSheetId="14" hidden="1">#REF!</definedName>
    <definedName name="BExXR7HKNHT37B4OOA9K9191PP22" localSheetId="6" hidden="1">#REF!</definedName>
    <definedName name="BExXR7HKNHT37B4OOA9K9191PP22" localSheetId="7" hidden="1">#REF!</definedName>
    <definedName name="BExXR7HKNHT37B4OOA9K9191PP22" localSheetId="8" hidden="1">#REF!</definedName>
    <definedName name="BExXR7HKNHT37B4OOA9K9191PP22" localSheetId="9" hidden="1">#REF!</definedName>
    <definedName name="BExXR7HKNHT37B4OOA9K9191PP22" localSheetId="10" hidden="1">#REF!</definedName>
    <definedName name="BExXR7HKNHT37B4OOA9K9191PP22" localSheetId="11" hidden="1">#REF!</definedName>
    <definedName name="BExXR7HKNHT37B4OOA9K9191PP22" localSheetId="12" hidden="1">#REF!</definedName>
    <definedName name="BExXR7HKNHT37B4OOA9K9191PP22" localSheetId="13" hidden="1">#REF!</definedName>
    <definedName name="BExXR7HKNHT37B4OOA9K9191PP22" localSheetId="17" hidden="1">#REF!</definedName>
    <definedName name="BExXR7HKNHT37B4OOA9K9191PP22" localSheetId="16" hidden="1">#REF!</definedName>
    <definedName name="BExXR7HKNHT37B4OOA9K9191PP22" hidden="1">#REF!</definedName>
    <definedName name="BExXR8OKAVX7O70V5IYG2PRKXSTI" localSheetId="19" hidden="1">#REF!</definedName>
    <definedName name="BExXR8OKAVX7O70V5IYG2PRKXSTI" localSheetId="27" hidden="1">#REF!</definedName>
    <definedName name="BExXR8OKAVX7O70V5IYG2PRKXSTI" localSheetId="18" hidden="1">#REF!</definedName>
    <definedName name="BExXR8OKAVX7O70V5IYG2PRKXSTI" localSheetId="30" hidden="1">#REF!</definedName>
    <definedName name="BExXR8OKAVX7O70V5IYG2PRKXSTI" localSheetId="4" hidden="1">#REF!</definedName>
    <definedName name="BExXR8OKAVX7O70V5IYG2PRKXSTI" localSheetId="14" hidden="1">#REF!</definedName>
    <definedName name="BExXR8OKAVX7O70V5IYG2PRKXSTI" localSheetId="6" hidden="1">#REF!</definedName>
    <definedName name="BExXR8OKAVX7O70V5IYG2PRKXSTI" localSheetId="7" hidden="1">#REF!</definedName>
    <definedName name="BExXR8OKAVX7O70V5IYG2PRKXSTI" localSheetId="8" hidden="1">#REF!</definedName>
    <definedName name="BExXR8OKAVX7O70V5IYG2PRKXSTI" localSheetId="9" hidden="1">#REF!</definedName>
    <definedName name="BExXR8OKAVX7O70V5IYG2PRKXSTI" localSheetId="10" hidden="1">#REF!</definedName>
    <definedName name="BExXR8OKAVX7O70V5IYG2PRKXSTI" localSheetId="11" hidden="1">#REF!</definedName>
    <definedName name="BExXR8OKAVX7O70V5IYG2PRKXSTI" localSheetId="12" hidden="1">#REF!</definedName>
    <definedName name="BExXR8OKAVX7O70V5IYG2PRKXSTI" localSheetId="13" hidden="1">#REF!</definedName>
    <definedName name="BExXR8OKAVX7O70V5IYG2PRKXSTI" localSheetId="17" hidden="1">#REF!</definedName>
    <definedName name="BExXR8OKAVX7O70V5IYG2PRKXSTI" localSheetId="16" hidden="1">#REF!</definedName>
    <definedName name="BExXR8OKAVX7O70V5IYG2PRKXSTI" hidden="1">#REF!</definedName>
    <definedName name="BExXRA6N6XCLQM6XDV724ZIH6G93" localSheetId="19" hidden="1">#REF!</definedName>
    <definedName name="BExXRA6N6XCLQM6XDV724ZIH6G93" localSheetId="27" hidden="1">#REF!</definedName>
    <definedName name="BExXRA6N6XCLQM6XDV724ZIH6G93" localSheetId="18" hidden="1">#REF!</definedName>
    <definedName name="BExXRA6N6XCLQM6XDV724ZIH6G93" localSheetId="30" hidden="1">#REF!</definedName>
    <definedName name="BExXRA6N6XCLQM6XDV724ZIH6G93" localSheetId="4" hidden="1">#REF!</definedName>
    <definedName name="BExXRA6N6XCLQM6XDV724ZIH6G93" localSheetId="14" hidden="1">#REF!</definedName>
    <definedName name="BExXRA6N6XCLQM6XDV724ZIH6G93" localSheetId="6" hidden="1">#REF!</definedName>
    <definedName name="BExXRA6N6XCLQM6XDV724ZIH6G93" localSheetId="7" hidden="1">#REF!</definedName>
    <definedName name="BExXRA6N6XCLQM6XDV724ZIH6G93" localSheetId="8" hidden="1">#REF!</definedName>
    <definedName name="BExXRA6N6XCLQM6XDV724ZIH6G93" localSheetId="9" hidden="1">#REF!</definedName>
    <definedName name="BExXRA6N6XCLQM6XDV724ZIH6G93" localSheetId="10" hidden="1">#REF!</definedName>
    <definedName name="BExXRA6N6XCLQM6XDV724ZIH6G93" localSheetId="11" hidden="1">#REF!</definedName>
    <definedName name="BExXRA6N6XCLQM6XDV724ZIH6G93" localSheetId="12" hidden="1">#REF!</definedName>
    <definedName name="BExXRA6N6XCLQM6XDV724ZIH6G93" localSheetId="13" hidden="1">#REF!</definedName>
    <definedName name="BExXRA6N6XCLQM6XDV724ZIH6G93" localSheetId="17" hidden="1">#REF!</definedName>
    <definedName name="BExXRA6N6XCLQM6XDV724ZIH6G93" localSheetId="16" hidden="1">#REF!</definedName>
    <definedName name="BExXRA6N6XCLQM6XDV724ZIH6G93" hidden="1">#REF!</definedName>
    <definedName name="BExXRABZ1CNKCG6K1MR6OUFHF7J9" localSheetId="19" hidden="1">#REF!</definedName>
    <definedName name="BExXRABZ1CNKCG6K1MR6OUFHF7J9" localSheetId="27" hidden="1">#REF!</definedName>
    <definedName name="BExXRABZ1CNKCG6K1MR6OUFHF7J9" localSheetId="18" hidden="1">#REF!</definedName>
    <definedName name="BExXRABZ1CNKCG6K1MR6OUFHF7J9" localSheetId="30" hidden="1">#REF!</definedName>
    <definedName name="BExXRABZ1CNKCG6K1MR6OUFHF7J9" localSheetId="4" hidden="1">#REF!</definedName>
    <definedName name="BExXRABZ1CNKCG6K1MR6OUFHF7J9" localSheetId="14" hidden="1">#REF!</definedName>
    <definedName name="BExXRABZ1CNKCG6K1MR6OUFHF7J9" localSheetId="6" hidden="1">#REF!</definedName>
    <definedName name="BExXRABZ1CNKCG6K1MR6OUFHF7J9" localSheetId="7" hidden="1">#REF!</definedName>
    <definedName name="BExXRABZ1CNKCG6K1MR6OUFHF7J9" localSheetId="8" hidden="1">#REF!</definedName>
    <definedName name="BExXRABZ1CNKCG6K1MR6OUFHF7J9" localSheetId="9" hidden="1">#REF!</definedName>
    <definedName name="BExXRABZ1CNKCG6K1MR6OUFHF7J9" localSheetId="10" hidden="1">#REF!</definedName>
    <definedName name="BExXRABZ1CNKCG6K1MR6OUFHF7J9" localSheetId="11" hidden="1">#REF!</definedName>
    <definedName name="BExXRABZ1CNKCG6K1MR6OUFHF7J9" localSheetId="12" hidden="1">#REF!</definedName>
    <definedName name="BExXRABZ1CNKCG6K1MR6OUFHF7J9" localSheetId="13" hidden="1">#REF!</definedName>
    <definedName name="BExXRABZ1CNKCG6K1MR6OUFHF7J9" localSheetId="17" hidden="1">#REF!</definedName>
    <definedName name="BExXRABZ1CNKCG6K1MR6OUFHF7J9" localSheetId="16" hidden="1">#REF!</definedName>
    <definedName name="BExXRABZ1CNKCG6K1MR6OUFHF7J9" hidden="1">#REF!</definedName>
    <definedName name="BExXRBOFETC0OTJ6WY3VPMFH03VB" localSheetId="19" hidden="1">#REF!</definedName>
    <definedName name="BExXRBOFETC0OTJ6WY3VPMFH03VB" localSheetId="27" hidden="1">#REF!</definedName>
    <definedName name="BExXRBOFETC0OTJ6WY3VPMFH03VB" localSheetId="18" hidden="1">#REF!</definedName>
    <definedName name="BExXRBOFETC0OTJ6WY3VPMFH03VB" localSheetId="30" hidden="1">#REF!</definedName>
    <definedName name="BExXRBOFETC0OTJ6WY3VPMFH03VB" localSheetId="4" hidden="1">#REF!</definedName>
    <definedName name="BExXRBOFETC0OTJ6WY3VPMFH03VB" localSheetId="14" hidden="1">#REF!</definedName>
    <definedName name="BExXRBOFETC0OTJ6WY3VPMFH03VB" localSheetId="6" hidden="1">#REF!</definedName>
    <definedName name="BExXRBOFETC0OTJ6WY3VPMFH03VB" localSheetId="7" hidden="1">#REF!</definedName>
    <definedName name="BExXRBOFETC0OTJ6WY3VPMFH03VB" localSheetId="8" hidden="1">#REF!</definedName>
    <definedName name="BExXRBOFETC0OTJ6WY3VPMFH03VB" localSheetId="9" hidden="1">#REF!</definedName>
    <definedName name="BExXRBOFETC0OTJ6WY3VPMFH03VB" localSheetId="10" hidden="1">#REF!</definedName>
    <definedName name="BExXRBOFETC0OTJ6WY3VPMFH03VB" localSheetId="11" hidden="1">#REF!</definedName>
    <definedName name="BExXRBOFETC0OTJ6WY3VPMFH03VB" localSheetId="12" hidden="1">#REF!</definedName>
    <definedName name="BExXRBOFETC0OTJ6WY3VPMFH03VB" localSheetId="13" hidden="1">#REF!</definedName>
    <definedName name="BExXRBOFETC0OTJ6WY3VPMFH03VB" localSheetId="17" hidden="1">#REF!</definedName>
    <definedName name="BExXRBOFETC0OTJ6WY3VPMFH03VB" localSheetId="16" hidden="1">#REF!</definedName>
    <definedName name="BExXRBOFETC0OTJ6WY3VPMFH03VB" hidden="1">#REF!</definedName>
    <definedName name="BExXRD13K1S9Y3JGR7CXSONT7RJZ" localSheetId="19" hidden="1">#REF!</definedName>
    <definedName name="BExXRD13K1S9Y3JGR7CXSONT7RJZ" localSheetId="27" hidden="1">#REF!</definedName>
    <definedName name="BExXRD13K1S9Y3JGR7CXSONT7RJZ" localSheetId="18" hidden="1">#REF!</definedName>
    <definedName name="BExXRD13K1S9Y3JGR7CXSONT7RJZ" localSheetId="30" hidden="1">#REF!</definedName>
    <definedName name="BExXRD13K1S9Y3JGR7CXSONT7RJZ" localSheetId="4" hidden="1">#REF!</definedName>
    <definedName name="BExXRD13K1S9Y3JGR7CXSONT7RJZ" localSheetId="14" hidden="1">#REF!</definedName>
    <definedName name="BExXRD13K1S9Y3JGR7CXSONT7RJZ" localSheetId="6" hidden="1">#REF!</definedName>
    <definedName name="BExXRD13K1S9Y3JGR7CXSONT7RJZ" localSheetId="7" hidden="1">#REF!</definedName>
    <definedName name="BExXRD13K1S9Y3JGR7CXSONT7RJZ" localSheetId="8" hidden="1">#REF!</definedName>
    <definedName name="BExXRD13K1S9Y3JGR7CXSONT7RJZ" localSheetId="9" hidden="1">#REF!</definedName>
    <definedName name="BExXRD13K1S9Y3JGR7CXSONT7RJZ" localSheetId="10" hidden="1">#REF!</definedName>
    <definedName name="BExXRD13K1S9Y3JGR7CXSONT7RJZ" localSheetId="11" hidden="1">#REF!</definedName>
    <definedName name="BExXRD13K1S9Y3JGR7CXSONT7RJZ" localSheetId="12" hidden="1">#REF!</definedName>
    <definedName name="BExXRD13K1S9Y3JGR7CXSONT7RJZ" localSheetId="13" hidden="1">#REF!</definedName>
    <definedName name="BExXRD13K1S9Y3JGR7CXSONT7RJZ" localSheetId="17" hidden="1">#REF!</definedName>
    <definedName name="BExXRD13K1S9Y3JGR7CXSONT7RJZ" localSheetId="16" hidden="1">#REF!</definedName>
    <definedName name="BExXRD13K1S9Y3JGR7CXSONT7RJZ" hidden="1">#REF!</definedName>
    <definedName name="BExXRIFB4QQ87QIGA9AG0NXP577K" localSheetId="19" hidden="1">#REF!</definedName>
    <definedName name="BExXRIFB4QQ87QIGA9AG0NXP577K" localSheetId="27" hidden="1">#REF!</definedName>
    <definedName name="BExXRIFB4QQ87QIGA9AG0NXP577K" localSheetId="18" hidden="1">#REF!</definedName>
    <definedName name="BExXRIFB4QQ87QIGA9AG0NXP577K" localSheetId="30" hidden="1">#REF!</definedName>
    <definedName name="BExXRIFB4QQ87QIGA9AG0NXP577K" localSheetId="4" hidden="1">#REF!</definedName>
    <definedName name="BExXRIFB4QQ87QIGA9AG0NXP577K" localSheetId="14" hidden="1">#REF!</definedName>
    <definedName name="BExXRIFB4QQ87QIGA9AG0NXP577K" localSheetId="6" hidden="1">#REF!</definedName>
    <definedName name="BExXRIFB4QQ87QIGA9AG0NXP577K" localSheetId="7" hidden="1">#REF!</definedName>
    <definedName name="BExXRIFB4QQ87QIGA9AG0NXP577K" localSheetId="8" hidden="1">#REF!</definedName>
    <definedName name="BExXRIFB4QQ87QIGA9AG0NXP577K" localSheetId="9" hidden="1">#REF!</definedName>
    <definedName name="BExXRIFB4QQ87QIGA9AG0NXP577K" localSheetId="10" hidden="1">#REF!</definedName>
    <definedName name="BExXRIFB4QQ87QIGA9AG0NXP577K" localSheetId="11" hidden="1">#REF!</definedName>
    <definedName name="BExXRIFB4QQ87QIGA9AG0NXP577K" localSheetId="12" hidden="1">#REF!</definedName>
    <definedName name="BExXRIFB4QQ87QIGA9AG0NXP577K" localSheetId="13" hidden="1">#REF!</definedName>
    <definedName name="BExXRIFB4QQ87QIGA9AG0NXP577K" localSheetId="17" hidden="1">#REF!</definedName>
    <definedName name="BExXRIFB4QQ87QIGA9AG0NXP577K" localSheetId="16" hidden="1">#REF!</definedName>
    <definedName name="BExXRIFB4QQ87QIGA9AG0NXP577K" hidden="1">#REF!</definedName>
    <definedName name="BExXRIQ2JF2CVTRDQX2D9SPH7FTN" localSheetId="19" hidden="1">#REF!</definedName>
    <definedName name="BExXRIQ2JF2CVTRDQX2D9SPH7FTN" localSheetId="27" hidden="1">#REF!</definedName>
    <definedName name="BExXRIQ2JF2CVTRDQX2D9SPH7FTN" localSheetId="18" hidden="1">#REF!</definedName>
    <definedName name="BExXRIQ2JF2CVTRDQX2D9SPH7FTN" localSheetId="30" hidden="1">#REF!</definedName>
    <definedName name="BExXRIQ2JF2CVTRDQX2D9SPH7FTN" localSheetId="4" hidden="1">#REF!</definedName>
    <definedName name="BExXRIQ2JF2CVTRDQX2D9SPH7FTN" localSheetId="14" hidden="1">#REF!</definedName>
    <definedName name="BExXRIQ2JF2CVTRDQX2D9SPH7FTN" localSheetId="6" hidden="1">#REF!</definedName>
    <definedName name="BExXRIQ2JF2CVTRDQX2D9SPH7FTN" localSheetId="7" hidden="1">#REF!</definedName>
    <definedName name="BExXRIQ2JF2CVTRDQX2D9SPH7FTN" localSheetId="8" hidden="1">#REF!</definedName>
    <definedName name="BExXRIQ2JF2CVTRDQX2D9SPH7FTN" localSheetId="9" hidden="1">#REF!</definedName>
    <definedName name="BExXRIQ2JF2CVTRDQX2D9SPH7FTN" localSheetId="10" hidden="1">#REF!</definedName>
    <definedName name="BExXRIQ2JF2CVTRDQX2D9SPH7FTN" localSheetId="11" hidden="1">#REF!</definedName>
    <definedName name="BExXRIQ2JF2CVTRDQX2D9SPH7FTN" localSheetId="12" hidden="1">#REF!</definedName>
    <definedName name="BExXRIQ2JF2CVTRDQX2D9SPH7FTN" localSheetId="13" hidden="1">#REF!</definedName>
    <definedName name="BExXRIQ2JF2CVTRDQX2D9SPH7FTN" localSheetId="17" hidden="1">#REF!</definedName>
    <definedName name="BExXRIQ2JF2CVTRDQX2D9SPH7FTN" localSheetId="16" hidden="1">#REF!</definedName>
    <definedName name="BExXRIQ2JF2CVTRDQX2D9SPH7FTN" hidden="1">#REF!</definedName>
    <definedName name="BExXRO4A6VUH1F4XV8N1BRJ4896W" localSheetId="19" hidden="1">#REF!</definedName>
    <definedName name="BExXRO4A6VUH1F4XV8N1BRJ4896W" localSheetId="27" hidden="1">#REF!</definedName>
    <definedName name="BExXRO4A6VUH1F4XV8N1BRJ4896W" localSheetId="18" hidden="1">#REF!</definedName>
    <definedName name="BExXRO4A6VUH1F4XV8N1BRJ4896W" localSheetId="30" hidden="1">#REF!</definedName>
    <definedName name="BExXRO4A6VUH1F4XV8N1BRJ4896W" localSheetId="4" hidden="1">#REF!</definedName>
    <definedName name="BExXRO4A6VUH1F4XV8N1BRJ4896W" localSheetId="14" hidden="1">#REF!</definedName>
    <definedName name="BExXRO4A6VUH1F4XV8N1BRJ4896W" localSheetId="6" hidden="1">#REF!</definedName>
    <definedName name="BExXRO4A6VUH1F4XV8N1BRJ4896W" localSheetId="7" hidden="1">#REF!</definedName>
    <definedName name="BExXRO4A6VUH1F4XV8N1BRJ4896W" localSheetId="8" hidden="1">#REF!</definedName>
    <definedName name="BExXRO4A6VUH1F4XV8N1BRJ4896W" localSheetId="9" hidden="1">#REF!</definedName>
    <definedName name="BExXRO4A6VUH1F4XV8N1BRJ4896W" localSheetId="10" hidden="1">#REF!</definedName>
    <definedName name="BExXRO4A6VUH1F4XV8N1BRJ4896W" localSheetId="11" hidden="1">#REF!</definedName>
    <definedName name="BExXRO4A6VUH1F4XV8N1BRJ4896W" localSheetId="12" hidden="1">#REF!</definedName>
    <definedName name="BExXRO4A6VUH1F4XV8N1BRJ4896W" localSheetId="13" hidden="1">#REF!</definedName>
    <definedName name="BExXRO4A6VUH1F4XV8N1BRJ4896W" localSheetId="17" hidden="1">#REF!</definedName>
    <definedName name="BExXRO4A6VUH1F4XV8N1BRJ4896W" localSheetId="16" hidden="1">#REF!</definedName>
    <definedName name="BExXRO4A6VUH1F4XV8N1BRJ4896W" hidden="1">#REF!</definedName>
    <definedName name="BExXRO9N1SNJZGKD90P4K7FU1J0P" localSheetId="19" hidden="1">#REF!</definedName>
    <definedName name="BExXRO9N1SNJZGKD90P4K7FU1J0P" localSheetId="27" hidden="1">#REF!</definedName>
    <definedName name="BExXRO9N1SNJZGKD90P4K7FU1J0P" localSheetId="18" hidden="1">#REF!</definedName>
    <definedName name="BExXRO9N1SNJZGKD90P4K7FU1J0P" localSheetId="30" hidden="1">#REF!</definedName>
    <definedName name="BExXRO9N1SNJZGKD90P4K7FU1J0P" localSheetId="4" hidden="1">#REF!</definedName>
    <definedName name="BExXRO9N1SNJZGKD90P4K7FU1J0P" localSheetId="14" hidden="1">#REF!</definedName>
    <definedName name="BExXRO9N1SNJZGKD90P4K7FU1J0P" localSheetId="6" hidden="1">#REF!</definedName>
    <definedName name="BExXRO9N1SNJZGKD90P4K7FU1J0P" localSheetId="7" hidden="1">#REF!</definedName>
    <definedName name="BExXRO9N1SNJZGKD90P4K7FU1J0P" localSheetId="8" hidden="1">#REF!</definedName>
    <definedName name="BExXRO9N1SNJZGKD90P4K7FU1J0P" localSheetId="9" hidden="1">#REF!</definedName>
    <definedName name="BExXRO9N1SNJZGKD90P4K7FU1J0P" localSheetId="10" hidden="1">#REF!</definedName>
    <definedName name="BExXRO9N1SNJZGKD90P4K7FU1J0P" localSheetId="11" hidden="1">#REF!</definedName>
    <definedName name="BExXRO9N1SNJZGKD90P4K7FU1J0P" localSheetId="12" hidden="1">#REF!</definedName>
    <definedName name="BExXRO9N1SNJZGKD90P4K7FU1J0P" localSheetId="13" hidden="1">#REF!</definedName>
    <definedName name="BExXRO9N1SNJZGKD90P4K7FU1J0P" localSheetId="17" hidden="1">#REF!</definedName>
    <definedName name="BExXRO9N1SNJZGKD90P4K7FU1J0P" localSheetId="16" hidden="1">#REF!</definedName>
    <definedName name="BExXRO9N1SNJZGKD90P4K7FU1J0P" hidden="1">#REF!</definedName>
    <definedName name="BExXROF2MWDZ7IFXX27XOJ79Q86E" localSheetId="19" hidden="1">#REF!</definedName>
    <definedName name="BExXROF2MWDZ7IFXX27XOJ79Q86E" localSheetId="27" hidden="1">#REF!</definedName>
    <definedName name="BExXROF2MWDZ7IFXX27XOJ79Q86E" localSheetId="18" hidden="1">#REF!</definedName>
    <definedName name="BExXROF2MWDZ7IFXX27XOJ79Q86E" localSheetId="30" hidden="1">#REF!</definedName>
    <definedName name="BExXROF2MWDZ7IFXX27XOJ79Q86E" localSheetId="4" hidden="1">#REF!</definedName>
    <definedName name="BExXROF2MWDZ7IFXX27XOJ79Q86E" localSheetId="14" hidden="1">#REF!</definedName>
    <definedName name="BExXROF2MWDZ7IFXX27XOJ79Q86E" localSheetId="6" hidden="1">#REF!</definedName>
    <definedName name="BExXROF2MWDZ7IFXX27XOJ79Q86E" localSheetId="7" hidden="1">#REF!</definedName>
    <definedName name="BExXROF2MWDZ7IFXX27XOJ79Q86E" localSheetId="8" hidden="1">#REF!</definedName>
    <definedName name="BExXROF2MWDZ7IFXX27XOJ79Q86E" localSheetId="9" hidden="1">#REF!</definedName>
    <definedName name="BExXROF2MWDZ7IFXX27XOJ79Q86E" localSheetId="10" hidden="1">#REF!</definedName>
    <definedName name="BExXROF2MWDZ7IFXX27XOJ79Q86E" localSheetId="11" hidden="1">#REF!</definedName>
    <definedName name="BExXROF2MWDZ7IFXX27XOJ79Q86E" localSheetId="12" hidden="1">#REF!</definedName>
    <definedName name="BExXROF2MWDZ7IFXX27XOJ79Q86E" localSheetId="13" hidden="1">#REF!</definedName>
    <definedName name="BExXROF2MWDZ7IFXX27XOJ79Q86E" localSheetId="17" hidden="1">#REF!</definedName>
    <definedName name="BExXROF2MWDZ7IFXX27XOJ79Q86E" localSheetId="16" hidden="1">#REF!</definedName>
    <definedName name="BExXROF2MWDZ7IFXX27XOJ79Q86E" hidden="1">#REF!</definedName>
    <definedName name="BExXRV5QP3Z0KAQ1EQT9JYT2FV0L" localSheetId="19" hidden="1">#REF!</definedName>
    <definedName name="BExXRV5QP3Z0KAQ1EQT9JYT2FV0L" localSheetId="27" hidden="1">#REF!</definedName>
    <definedName name="BExXRV5QP3Z0KAQ1EQT9JYT2FV0L" localSheetId="18" hidden="1">#REF!</definedName>
    <definedName name="BExXRV5QP3Z0KAQ1EQT9JYT2FV0L" localSheetId="30" hidden="1">#REF!</definedName>
    <definedName name="BExXRV5QP3Z0KAQ1EQT9JYT2FV0L" localSheetId="4" hidden="1">#REF!</definedName>
    <definedName name="BExXRV5QP3Z0KAQ1EQT9JYT2FV0L" localSheetId="14" hidden="1">#REF!</definedName>
    <definedName name="BExXRV5QP3Z0KAQ1EQT9JYT2FV0L" localSheetId="6" hidden="1">#REF!</definedName>
    <definedName name="BExXRV5QP3Z0KAQ1EQT9JYT2FV0L" localSheetId="7" hidden="1">#REF!</definedName>
    <definedName name="BExXRV5QP3Z0KAQ1EQT9JYT2FV0L" localSheetId="8" hidden="1">#REF!</definedName>
    <definedName name="BExXRV5QP3Z0KAQ1EQT9JYT2FV0L" localSheetId="9" hidden="1">#REF!</definedName>
    <definedName name="BExXRV5QP3Z0KAQ1EQT9JYT2FV0L" localSheetId="10" hidden="1">#REF!</definedName>
    <definedName name="BExXRV5QP3Z0KAQ1EQT9JYT2FV0L" localSheetId="11" hidden="1">#REF!</definedName>
    <definedName name="BExXRV5QP3Z0KAQ1EQT9JYT2FV0L" localSheetId="12" hidden="1">#REF!</definedName>
    <definedName name="BExXRV5QP3Z0KAQ1EQT9JYT2FV0L" localSheetId="13" hidden="1">#REF!</definedName>
    <definedName name="BExXRV5QP3Z0KAQ1EQT9JYT2FV0L" localSheetId="17" hidden="1">#REF!</definedName>
    <definedName name="BExXRV5QP3Z0KAQ1EQT9JYT2FV0L" localSheetId="16" hidden="1">#REF!</definedName>
    <definedName name="BExXRV5QP3Z0KAQ1EQT9JYT2FV0L" hidden="1">#REF!</definedName>
    <definedName name="BExXRZ20LZZCW8LVGDK0XETOTSAI" localSheetId="19" hidden="1">#REF!</definedName>
    <definedName name="BExXRZ20LZZCW8LVGDK0XETOTSAI" localSheetId="27" hidden="1">#REF!</definedName>
    <definedName name="BExXRZ20LZZCW8LVGDK0XETOTSAI" localSheetId="18" hidden="1">#REF!</definedName>
    <definedName name="BExXRZ20LZZCW8LVGDK0XETOTSAI" localSheetId="30" hidden="1">#REF!</definedName>
    <definedName name="BExXRZ20LZZCW8LVGDK0XETOTSAI" localSheetId="4" hidden="1">#REF!</definedName>
    <definedName name="BExXRZ20LZZCW8LVGDK0XETOTSAI" localSheetId="14" hidden="1">#REF!</definedName>
    <definedName name="BExXRZ20LZZCW8LVGDK0XETOTSAI" localSheetId="6" hidden="1">#REF!</definedName>
    <definedName name="BExXRZ20LZZCW8LVGDK0XETOTSAI" localSheetId="7" hidden="1">#REF!</definedName>
    <definedName name="BExXRZ20LZZCW8LVGDK0XETOTSAI" localSheetId="8" hidden="1">#REF!</definedName>
    <definedName name="BExXRZ20LZZCW8LVGDK0XETOTSAI" localSheetId="9" hidden="1">#REF!</definedName>
    <definedName name="BExXRZ20LZZCW8LVGDK0XETOTSAI" localSheetId="10" hidden="1">#REF!</definedName>
    <definedName name="BExXRZ20LZZCW8LVGDK0XETOTSAI" localSheetId="11" hidden="1">#REF!</definedName>
    <definedName name="BExXRZ20LZZCW8LVGDK0XETOTSAI" localSheetId="12" hidden="1">#REF!</definedName>
    <definedName name="BExXRZ20LZZCW8LVGDK0XETOTSAI" localSheetId="13" hidden="1">#REF!</definedName>
    <definedName name="BExXRZ20LZZCW8LVGDK0XETOTSAI" localSheetId="17" hidden="1">#REF!</definedName>
    <definedName name="BExXRZ20LZZCW8LVGDK0XETOTSAI" localSheetId="16" hidden="1">#REF!</definedName>
    <definedName name="BExXRZ20LZZCW8LVGDK0XETOTSAI" hidden="1">#REF!</definedName>
    <definedName name="BExXS4R1GKUJQX6MHUIUN4S3SCAS" localSheetId="19" hidden="1">#REF!</definedName>
    <definedName name="BExXS4R1GKUJQX6MHUIUN4S3SCAS" localSheetId="27" hidden="1">#REF!</definedName>
    <definedName name="BExXS4R1GKUJQX6MHUIUN4S3SCAS" localSheetId="18" hidden="1">#REF!</definedName>
    <definedName name="BExXS4R1GKUJQX6MHUIUN4S3SCAS" localSheetId="30" hidden="1">#REF!</definedName>
    <definedName name="BExXS4R1GKUJQX6MHUIUN4S3SCAS" localSheetId="4" hidden="1">#REF!</definedName>
    <definedName name="BExXS4R1GKUJQX6MHUIUN4S3SCAS" localSheetId="14" hidden="1">#REF!</definedName>
    <definedName name="BExXS4R1GKUJQX6MHUIUN4S3SCAS" localSheetId="6" hidden="1">#REF!</definedName>
    <definedName name="BExXS4R1GKUJQX6MHUIUN4S3SCAS" localSheetId="7" hidden="1">#REF!</definedName>
    <definedName name="BExXS4R1GKUJQX6MHUIUN4S3SCAS" localSheetId="8" hidden="1">#REF!</definedName>
    <definedName name="BExXS4R1GKUJQX6MHUIUN4S3SCAS" localSheetId="9" hidden="1">#REF!</definedName>
    <definedName name="BExXS4R1GKUJQX6MHUIUN4S3SCAS" localSheetId="10" hidden="1">#REF!</definedName>
    <definedName name="BExXS4R1GKUJQX6MHUIUN4S3SCAS" localSheetId="11" hidden="1">#REF!</definedName>
    <definedName name="BExXS4R1GKUJQX6MHUIUN4S3SCAS" localSheetId="12" hidden="1">#REF!</definedName>
    <definedName name="BExXS4R1GKUJQX6MHUIUN4S3SCAS" localSheetId="13" hidden="1">#REF!</definedName>
    <definedName name="BExXS4R1GKUJQX6MHUIUN4S3SCAS" localSheetId="17" hidden="1">#REF!</definedName>
    <definedName name="BExXS4R1GKUJQX6MHUIUN4S3SCAS" localSheetId="16" hidden="1">#REF!</definedName>
    <definedName name="BExXS4R1GKUJQX6MHUIUN4S3SCAS" hidden="1">#REF!</definedName>
    <definedName name="BExXS63O4OMWMNXXAODZQFSDG33N" localSheetId="19" hidden="1">#REF!</definedName>
    <definedName name="BExXS63O4OMWMNXXAODZQFSDG33N" localSheetId="27" hidden="1">#REF!</definedName>
    <definedName name="BExXS63O4OMWMNXXAODZQFSDG33N" localSheetId="18" hidden="1">#REF!</definedName>
    <definedName name="BExXS63O4OMWMNXXAODZQFSDG33N" localSheetId="30" hidden="1">#REF!</definedName>
    <definedName name="BExXS63O4OMWMNXXAODZQFSDG33N" localSheetId="4" hidden="1">#REF!</definedName>
    <definedName name="BExXS63O4OMWMNXXAODZQFSDG33N" localSheetId="14" hidden="1">#REF!</definedName>
    <definedName name="BExXS63O4OMWMNXXAODZQFSDG33N" localSheetId="6" hidden="1">#REF!</definedName>
    <definedName name="BExXS63O4OMWMNXXAODZQFSDG33N" localSheetId="7" hidden="1">#REF!</definedName>
    <definedName name="BExXS63O4OMWMNXXAODZQFSDG33N" localSheetId="8" hidden="1">#REF!</definedName>
    <definedName name="BExXS63O4OMWMNXXAODZQFSDG33N" localSheetId="9" hidden="1">#REF!</definedName>
    <definedName name="BExXS63O4OMWMNXXAODZQFSDG33N" localSheetId="10" hidden="1">#REF!</definedName>
    <definedName name="BExXS63O4OMWMNXXAODZQFSDG33N" localSheetId="11" hidden="1">#REF!</definedName>
    <definedName name="BExXS63O4OMWMNXXAODZQFSDG33N" localSheetId="12" hidden="1">#REF!</definedName>
    <definedName name="BExXS63O4OMWMNXXAODZQFSDG33N" localSheetId="13" hidden="1">#REF!</definedName>
    <definedName name="BExXS63O4OMWMNXXAODZQFSDG33N" localSheetId="17" hidden="1">#REF!</definedName>
    <definedName name="BExXS63O4OMWMNXXAODZQFSDG33N" localSheetId="16" hidden="1">#REF!</definedName>
    <definedName name="BExXS63O4OMWMNXXAODZQFSDG33N" hidden="1">#REF!</definedName>
    <definedName name="BExXSBSP1TOY051HSPEPM0AEIO2M" localSheetId="19" hidden="1">#REF!</definedName>
    <definedName name="BExXSBSP1TOY051HSPEPM0AEIO2M" localSheetId="27" hidden="1">#REF!</definedName>
    <definedName name="BExXSBSP1TOY051HSPEPM0AEIO2M" localSheetId="18" hidden="1">#REF!</definedName>
    <definedName name="BExXSBSP1TOY051HSPEPM0AEIO2M" localSheetId="30" hidden="1">#REF!</definedName>
    <definedName name="BExXSBSP1TOY051HSPEPM0AEIO2M" localSheetId="4" hidden="1">#REF!</definedName>
    <definedName name="BExXSBSP1TOY051HSPEPM0AEIO2M" localSheetId="14" hidden="1">#REF!</definedName>
    <definedName name="BExXSBSP1TOY051HSPEPM0AEIO2M" localSheetId="6" hidden="1">#REF!</definedName>
    <definedName name="BExXSBSP1TOY051HSPEPM0AEIO2M" localSheetId="7" hidden="1">#REF!</definedName>
    <definedName name="BExXSBSP1TOY051HSPEPM0AEIO2M" localSheetId="8" hidden="1">#REF!</definedName>
    <definedName name="BExXSBSP1TOY051HSPEPM0AEIO2M" localSheetId="9" hidden="1">#REF!</definedName>
    <definedName name="BExXSBSP1TOY051HSPEPM0AEIO2M" localSheetId="10" hidden="1">#REF!</definedName>
    <definedName name="BExXSBSP1TOY051HSPEPM0AEIO2M" localSheetId="11" hidden="1">#REF!</definedName>
    <definedName name="BExXSBSP1TOY051HSPEPM0AEIO2M" localSheetId="12" hidden="1">#REF!</definedName>
    <definedName name="BExXSBSP1TOY051HSPEPM0AEIO2M" localSheetId="13" hidden="1">#REF!</definedName>
    <definedName name="BExXSBSP1TOY051HSPEPM0AEIO2M" localSheetId="17" hidden="1">#REF!</definedName>
    <definedName name="BExXSBSP1TOY051HSPEPM0AEIO2M" localSheetId="16" hidden="1">#REF!</definedName>
    <definedName name="BExXSBSP1TOY051HSPEPM0AEIO2M" hidden="1">#REF!</definedName>
    <definedName name="BExXSC8RFK5D68FJD2HI4K66SA6I" localSheetId="19" hidden="1">#REF!</definedName>
    <definedName name="BExXSC8RFK5D68FJD2HI4K66SA6I" localSheetId="27" hidden="1">#REF!</definedName>
    <definedName name="BExXSC8RFK5D68FJD2HI4K66SA6I" localSheetId="18" hidden="1">#REF!</definedName>
    <definedName name="BExXSC8RFK5D68FJD2HI4K66SA6I" localSheetId="30" hidden="1">#REF!</definedName>
    <definedName name="BExXSC8RFK5D68FJD2HI4K66SA6I" localSheetId="4" hidden="1">#REF!</definedName>
    <definedName name="BExXSC8RFK5D68FJD2HI4K66SA6I" localSheetId="14" hidden="1">#REF!</definedName>
    <definedName name="BExXSC8RFK5D68FJD2HI4K66SA6I" localSheetId="6" hidden="1">#REF!</definedName>
    <definedName name="BExXSC8RFK5D68FJD2HI4K66SA6I" localSheetId="7" hidden="1">#REF!</definedName>
    <definedName name="BExXSC8RFK5D68FJD2HI4K66SA6I" localSheetId="8" hidden="1">#REF!</definedName>
    <definedName name="BExXSC8RFK5D68FJD2HI4K66SA6I" localSheetId="9" hidden="1">#REF!</definedName>
    <definedName name="BExXSC8RFK5D68FJD2HI4K66SA6I" localSheetId="10" hidden="1">#REF!</definedName>
    <definedName name="BExXSC8RFK5D68FJD2HI4K66SA6I" localSheetId="11" hidden="1">#REF!</definedName>
    <definedName name="BExXSC8RFK5D68FJD2HI4K66SA6I" localSheetId="12" hidden="1">#REF!</definedName>
    <definedName name="BExXSC8RFK5D68FJD2HI4K66SA6I" localSheetId="13" hidden="1">#REF!</definedName>
    <definedName name="BExXSC8RFK5D68FJD2HI4K66SA6I" localSheetId="17" hidden="1">#REF!</definedName>
    <definedName name="BExXSC8RFK5D68FJD2HI4K66SA6I" localSheetId="16" hidden="1">#REF!</definedName>
    <definedName name="BExXSC8RFK5D68FJD2HI4K66SA6I" hidden="1">#REF!</definedName>
    <definedName name="BExXSCP0AZ5MYCC2UFG2GLBCV1CC" localSheetId="19" hidden="1">#REF!</definedName>
    <definedName name="BExXSCP0AZ5MYCC2UFG2GLBCV1CC" localSheetId="27" hidden="1">#REF!</definedName>
    <definedName name="BExXSCP0AZ5MYCC2UFG2GLBCV1CC" localSheetId="18" hidden="1">#REF!</definedName>
    <definedName name="BExXSCP0AZ5MYCC2UFG2GLBCV1CC" localSheetId="30" hidden="1">#REF!</definedName>
    <definedName name="BExXSCP0AZ5MYCC2UFG2GLBCV1CC" localSheetId="4" hidden="1">#REF!</definedName>
    <definedName name="BExXSCP0AZ5MYCC2UFG2GLBCV1CC" localSheetId="14" hidden="1">#REF!</definedName>
    <definedName name="BExXSCP0AZ5MYCC2UFG2GLBCV1CC" localSheetId="6" hidden="1">#REF!</definedName>
    <definedName name="BExXSCP0AZ5MYCC2UFG2GLBCV1CC" localSheetId="7" hidden="1">#REF!</definedName>
    <definedName name="BExXSCP0AZ5MYCC2UFG2GLBCV1CC" localSheetId="8" hidden="1">#REF!</definedName>
    <definedName name="BExXSCP0AZ5MYCC2UFG2GLBCV1CC" localSheetId="9" hidden="1">#REF!</definedName>
    <definedName name="BExXSCP0AZ5MYCC2UFG2GLBCV1CC" localSheetId="10" hidden="1">#REF!</definedName>
    <definedName name="BExXSCP0AZ5MYCC2UFG2GLBCV1CC" localSheetId="11" hidden="1">#REF!</definedName>
    <definedName name="BExXSCP0AZ5MYCC2UFG2GLBCV1CC" localSheetId="12" hidden="1">#REF!</definedName>
    <definedName name="BExXSCP0AZ5MYCC2UFG2GLBCV1CC" localSheetId="13" hidden="1">#REF!</definedName>
    <definedName name="BExXSCP0AZ5MYCC2UFG2GLBCV1CC" localSheetId="17" hidden="1">#REF!</definedName>
    <definedName name="BExXSCP0AZ5MYCC2UFG2GLBCV1CC" localSheetId="16" hidden="1">#REF!</definedName>
    <definedName name="BExXSCP0AZ5MYCC2UFG2GLBCV1CC" hidden="1">#REF!</definedName>
    <definedName name="BExXSNHC88W4UMXEOIOOATJAIKZO" localSheetId="19" hidden="1">#REF!</definedName>
    <definedName name="BExXSNHC88W4UMXEOIOOATJAIKZO" localSheetId="27" hidden="1">#REF!</definedName>
    <definedName name="BExXSNHC88W4UMXEOIOOATJAIKZO" localSheetId="18" hidden="1">#REF!</definedName>
    <definedName name="BExXSNHC88W4UMXEOIOOATJAIKZO" localSheetId="30" hidden="1">#REF!</definedName>
    <definedName name="BExXSNHC88W4UMXEOIOOATJAIKZO" localSheetId="4" hidden="1">#REF!</definedName>
    <definedName name="BExXSNHC88W4UMXEOIOOATJAIKZO" localSheetId="14" hidden="1">#REF!</definedName>
    <definedName name="BExXSNHC88W4UMXEOIOOATJAIKZO" localSheetId="6" hidden="1">#REF!</definedName>
    <definedName name="BExXSNHC88W4UMXEOIOOATJAIKZO" localSheetId="7" hidden="1">#REF!</definedName>
    <definedName name="BExXSNHC88W4UMXEOIOOATJAIKZO" localSheetId="8" hidden="1">#REF!</definedName>
    <definedName name="BExXSNHC88W4UMXEOIOOATJAIKZO" localSheetId="9" hidden="1">#REF!</definedName>
    <definedName name="BExXSNHC88W4UMXEOIOOATJAIKZO" localSheetId="10" hidden="1">#REF!</definedName>
    <definedName name="BExXSNHC88W4UMXEOIOOATJAIKZO" localSheetId="11" hidden="1">#REF!</definedName>
    <definedName name="BExXSNHC88W4UMXEOIOOATJAIKZO" localSheetId="12" hidden="1">#REF!</definedName>
    <definedName name="BExXSNHC88W4UMXEOIOOATJAIKZO" localSheetId="13" hidden="1">#REF!</definedName>
    <definedName name="BExXSNHC88W4UMXEOIOOATJAIKZO" localSheetId="17" hidden="1">#REF!</definedName>
    <definedName name="BExXSNHC88W4UMXEOIOOATJAIKZO" localSheetId="16" hidden="1">#REF!</definedName>
    <definedName name="BExXSNHC88W4UMXEOIOOATJAIKZO" hidden="1">#REF!</definedName>
    <definedName name="BExXSTBS08WIA9TLALV3UQ2Z3MRG" localSheetId="19" hidden="1">#REF!</definedName>
    <definedName name="BExXSTBS08WIA9TLALV3UQ2Z3MRG" localSheetId="27" hidden="1">#REF!</definedName>
    <definedName name="BExXSTBS08WIA9TLALV3UQ2Z3MRG" localSheetId="18" hidden="1">#REF!</definedName>
    <definedName name="BExXSTBS08WIA9TLALV3UQ2Z3MRG" localSheetId="30" hidden="1">#REF!</definedName>
    <definedName name="BExXSTBS08WIA9TLALV3UQ2Z3MRG" localSheetId="4" hidden="1">#REF!</definedName>
    <definedName name="BExXSTBS08WIA9TLALV3UQ2Z3MRG" localSheetId="14" hidden="1">#REF!</definedName>
    <definedName name="BExXSTBS08WIA9TLALV3UQ2Z3MRG" localSheetId="6" hidden="1">#REF!</definedName>
    <definedName name="BExXSTBS08WIA9TLALV3UQ2Z3MRG" localSheetId="7" hidden="1">#REF!</definedName>
    <definedName name="BExXSTBS08WIA9TLALV3UQ2Z3MRG" localSheetId="8" hidden="1">#REF!</definedName>
    <definedName name="BExXSTBS08WIA9TLALV3UQ2Z3MRG" localSheetId="9" hidden="1">#REF!</definedName>
    <definedName name="BExXSTBS08WIA9TLALV3UQ2Z3MRG" localSheetId="10" hidden="1">#REF!</definedName>
    <definedName name="BExXSTBS08WIA9TLALV3UQ2Z3MRG" localSheetId="11" hidden="1">#REF!</definedName>
    <definedName name="BExXSTBS08WIA9TLALV3UQ2Z3MRG" localSheetId="12" hidden="1">#REF!</definedName>
    <definedName name="BExXSTBS08WIA9TLALV3UQ2Z3MRG" localSheetId="13" hidden="1">#REF!</definedName>
    <definedName name="BExXSTBS08WIA9TLALV3UQ2Z3MRG" localSheetId="17" hidden="1">#REF!</definedName>
    <definedName name="BExXSTBS08WIA9TLALV3UQ2Z3MRG" localSheetId="16" hidden="1">#REF!</definedName>
    <definedName name="BExXSTBS08WIA9TLALV3UQ2Z3MRG" hidden="1">#REF!</definedName>
    <definedName name="BExXSVQ2WOJJ73YEO8Q2FK60V4G8" localSheetId="19" hidden="1">#REF!</definedName>
    <definedName name="BExXSVQ2WOJJ73YEO8Q2FK60V4G8" localSheetId="27" hidden="1">#REF!</definedName>
    <definedName name="BExXSVQ2WOJJ73YEO8Q2FK60V4G8" localSheetId="18" hidden="1">#REF!</definedName>
    <definedName name="BExXSVQ2WOJJ73YEO8Q2FK60V4G8" localSheetId="30" hidden="1">#REF!</definedName>
    <definedName name="BExXSVQ2WOJJ73YEO8Q2FK60V4G8" localSheetId="4" hidden="1">#REF!</definedName>
    <definedName name="BExXSVQ2WOJJ73YEO8Q2FK60V4G8" localSheetId="14" hidden="1">#REF!</definedName>
    <definedName name="BExXSVQ2WOJJ73YEO8Q2FK60V4G8" localSheetId="6" hidden="1">#REF!</definedName>
    <definedName name="BExXSVQ2WOJJ73YEO8Q2FK60V4G8" localSheetId="7" hidden="1">#REF!</definedName>
    <definedName name="BExXSVQ2WOJJ73YEO8Q2FK60V4G8" localSheetId="8" hidden="1">#REF!</definedName>
    <definedName name="BExXSVQ2WOJJ73YEO8Q2FK60V4G8" localSheetId="9" hidden="1">#REF!</definedName>
    <definedName name="BExXSVQ2WOJJ73YEO8Q2FK60V4G8" localSheetId="10" hidden="1">#REF!</definedName>
    <definedName name="BExXSVQ2WOJJ73YEO8Q2FK60V4G8" localSheetId="11" hidden="1">#REF!</definedName>
    <definedName name="BExXSVQ2WOJJ73YEO8Q2FK60V4G8" localSheetId="12" hidden="1">#REF!</definedName>
    <definedName name="BExXSVQ2WOJJ73YEO8Q2FK60V4G8" localSheetId="13" hidden="1">#REF!</definedName>
    <definedName name="BExXSVQ2WOJJ73YEO8Q2FK60V4G8" localSheetId="17" hidden="1">#REF!</definedName>
    <definedName name="BExXSVQ2WOJJ73YEO8Q2FK60V4G8" localSheetId="16" hidden="1">#REF!</definedName>
    <definedName name="BExXSVQ2WOJJ73YEO8Q2FK60V4G8" hidden="1">#REF!</definedName>
    <definedName name="BExXTER5A2EQ14KN6J0MVATIHVKN" localSheetId="19" hidden="1">#REF!</definedName>
    <definedName name="BExXTER5A2EQ14KN6J0MVATIHVKN" localSheetId="27" hidden="1">#REF!</definedName>
    <definedName name="BExXTER5A2EQ14KN6J0MVATIHVKN" localSheetId="18" hidden="1">#REF!</definedName>
    <definedName name="BExXTER5A2EQ14KN6J0MVATIHVKN" localSheetId="30" hidden="1">#REF!</definedName>
    <definedName name="BExXTER5A2EQ14KN6J0MVATIHVKN" localSheetId="4" hidden="1">#REF!</definedName>
    <definedName name="BExXTER5A2EQ14KN6J0MVATIHVKN" localSheetId="14" hidden="1">#REF!</definedName>
    <definedName name="BExXTER5A2EQ14KN6J0MVATIHVKN" localSheetId="6" hidden="1">#REF!</definedName>
    <definedName name="BExXTER5A2EQ14KN6J0MVATIHVKN" localSheetId="7" hidden="1">#REF!</definedName>
    <definedName name="BExXTER5A2EQ14KN6J0MVATIHVKN" localSheetId="8" hidden="1">#REF!</definedName>
    <definedName name="BExXTER5A2EQ14KN6J0MVATIHVKN" localSheetId="9" hidden="1">#REF!</definedName>
    <definedName name="BExXTER5A2EQ14KN6J0MVATIHVKN" localSheetId="10" hidden="1">#REF!</definedName>
    <definedName name="BExXTER5A2EQ14KN6J0MVATIHVKN" localSheetId="11" hidden="1">#REF!</definedName>
    <definedName name="BExXTER5A2EQ14KN6J0MVATIHVKN" localSheetId="12" hidden="1">#REF!</definedName>
    <definedName name="BExXTER5A2EQ14KN6J0MVATIHVKN" localSheetId="13" hidden="1">#REF!</definedName>
    <definedName name="BExXTER5A2EQ14KN6J0MVATIHVKN" localSheetId="17" hidden="1">#REF!</definedName>
    <definedName name="BExXTER5A2EQ14KN6J0MVATIHVKN" localSheetId="16" hidden="1">#REF!</definedName>
    <definedName name="BExXTER5A2EQ14KN6J0MVATIHVKN" hidden="1">#REF!</definedName>
    <definedName name="BExXTHLRNL82GN7KZY3TOLO508N7" localSheetId="19" hidden="1">#REF!</definedName>
    <definedName name="BExXTHLRNL82GN7KZY3TOLO508N7" localSheetId="27" hidden="1">#REF!</definedName>
    <definedName name="BExXTHLRNL82GN7KZY3TOLO508N7" localSheetId="18" hidden="1">#REF!</definedName>
    <definedName name="BExXTHLRNL82GN7KZY3TOLO508N7" localSheetId="30" hidden="1">#REF!</definedName>
    <definedName name="BExXTHLRNL82GN7KZY3TOLO508N7" localSheetId="4" hidden="1">#REF!</definedName>
    <definedName name="BExXTHLRNL82GN7KZY3TOLO508N7" localSheetId="14" hidden="1">#REF!</definedName>
    <definedName name="BExXTHLRNL82GN7KZY3TOLO508N7" localSheetId="6" hidden="1">#REF!</definedName>
    <definedName name="BExXTHLRNL82GN7KZY3TOLO508N7" localSheetId="7" hidden="1">#REF!</definedName>
    <definedName name="BExXTHLRNL82GN7KZY3TOLO508N7" localSheetId="8" hidden="1">#REF!</definedName>
    <definedName name="BExXTHLRNL82GN7KZY3TOLO508N7" localSheetId="9" hidden="1">#REF!</definedName>
    <definedName name="BExXTHLRNL82GN7KZY3TOLO508N7" localSheetId="10" hidden="1">#REF!</definedName>
    <definedName name="BExXTHLRNL82GN7KZY3TOLO508N7" localSheetId="11" hidden="1">#REF!</definedName>
    <definedName name="BExXTHLRNL82GN7KZY3TOLO508N7" localSheetId="12" hidden="1">#REF!</definedName>
    <definedName name="BExXTHLRNL82GN7KZY3TOLO508N7" localSheetId="13" hidden="1">#REF!</definedName>
    <definedName name="BExXTHLRNL82GN7KZY3TOLO508N7" localSheetId="17" hidden="1">#REF!</definedName>
    <definedName name="BExXTHLRNL82GN7KZY3TOLO508N7" localSheetId="16" hidden="1">#REF!</definedName>
    <definedName name="BExXTHLRNL82GN7KZY3TOLO508N7" hidden="1">#REF!</definedName>
    <definedName name="BExXTL72MKEQSQH9L2OTFLU8DM2B" localSheetId="19" hidden="1">#REF!</definedName>
    <definedName name="BExXTL72MKEQSQH9L2OTFLU8DM2B" localSheetId="27" hidden="1">#REF!</definedName>
    <definedName name="BExXTL72MKEQSQH9L2OTFLU8DM2B" localSheetId="18" hidden="1">#REF!</definedName>
    <definedName name="BExXTL72MKEQSQH9L2OTFLU8DM2B" localSheetId="30" hidden="1">#REF!</definedName>
    <definedName name="BExXTL72MKEQSQH9L2OTFLU8DM2B" localSheetId="4" hidden="1">#REF!</definedName>
    <definedName name="BExXTL72MKEQSQH9L2OTFLU8DM2B" localSheetId="14" hidden="1">#REF!</definedName>
    <definedName name="BExXTL72MKEQSQH9L2OTFLU8DM2B" localSheetId="6" hidden="1">#REF!</definedName>
    <definedName name="BExXTL72MKEQSQH9L2OTFLU8DM2B" localSheetId="7" hidden="1">#REF!</definedName>
    <definedName name="BExXTL72MKEQSQH9L2OTFLU8DM2B" localSheetId="8" hidden="1">#REF!</definedName>
    <definedName name="BExXTL72MKEQSQH9L2OTFLU8DM2B" localSheetId="9" hidden="1">#REF!</definedName>
    <definedName name="BExXTL72MKEQSQH9L2OTFLU8DM2B" localSheetId="10" hidden="1">#REF!</definedName>
    <definedName name="BExXTL72MKEQSQH9L2OTFLU8DM2B" localSheetId="11" hidden="1">#REF!</definedName>
    <definedName name="BExXTL72MKEQSQH9L2OTFLU8DM2B" localSheetId="12" hidden="1">#REF!</definedName>
    <definedName name="BExXTL72MKEQSQH9L2OTFLU8DM2B" localSheetId="13" hidden="1">#REF!</definedName>
    <definedName name="BExXTL72MKEQSQH9L2OTFLU8DM2B" localSheetId="17" hidden="1">#REF!</definedName>
    <definedName name="BExXTL72MKEQSQH9L2OTFLU8DM2B" localSheetId="16" hidden="1">#REF!</definedName>
    <definedName name="BExXTL72MKEQSQH9L2OTFLU8DM2B" hidden="1">#REF!</definedName>
    <definedName name="BExXTM3M4RTCRSX7VGAXGQNPP668" localSheetId="19" hidden="1">#REF!</definedName>
    <definedName name="BExXTM3M4RTCRSX7VGAXGQNPP668" localSheetId="27" hidden="1">#REF!</definedName>
    <definedName name="BExXTM3M4RTCRSX7VGAXGQNPP668" localSheetId="18" hidden="1">#REF!</definedName>
    <definedName name="BExXTM3M4RTCRSX7VGAXGQNPP668" localSheetId="30" hidden="1">#REF!</definedName>
    <definedName name="BExXTM3M4RTCRSX7VGAXGQNPP668" localSheetId="4" hidden="1">#REF!</definedName>
    <definedName name="BExXTM3M4RTCRSX7VGAXGQNPP668" localSheetId="14" hidden="1">#REF!</definedName>
    <definedName name="BExXTM3M4RTCRSX7VGAXGQNPP668" localSheetId="6" hidden="1">#REF!</definedName>
    <definedName name="BExXTM3M4RTCRSX7VGAXGQNPP668" localSheetId="7" hidden="1">#REF!</definedName>
    <definedName name="BExXTM3M4RTCRSX7VGAXGQNPP668" localSheetId="8" hidden="1">#REF!</definedName>
    <definedName name="BExXTM3M4RTCRSX7VGAXGQNPP668" localSheetId="9" hidden="1">#REF!</definedName>
    <definedName name="BExXTM3M4RTCRSX7VGAXGQNPP668" localSheetId="10" hidden="1">#REF!</definedName>
    <definedName name="BExXTM3M4RTCRSX7VGAXGQNPP668" localSheetId="11" hidden="1">#REF!</definedName>
    <definedName name="BExXTM3M4RTCRSX7VGAXGQNPP668" localSheetId="12" hidden="1">#REF!</definedName>
    <definedName name="BExXTM3M4RTCRSX7VGAXGQNPP668" localSheetId="13" hidden="1">#REF!</definedName>
    <definedName name="BExXTM3M4RTCRSX7VGAXGQNPP668" localSheetId="17" hidden="1">#REF!</definedName>
    <definedName name="BExXTM3M4RTCRSX7VGAXGQNPP668" localSheetId="16" hidden="1">#REF!</definedName>
    <definedName name="BExXTM3M4RTCRSX7VGAXGQNPP668" hidden="1">#REF!</definedName>
    <definedName name="BExXTOCF78J7WY6FOVBRY1N2RBBR" localSheetId="19" hidden="1">#REF!</definedName>
    <definedName name="BExXTOCF78J7WY6FOVBRY1N2RBBR" localSheetId="27" hidden="1">#REF!</definedName>
    <definedName name="BExXTOCF78J7WY6FOVBRY1N2RBBR" localSheetId="18" hidden="1">#REF!</definedName>
    <definedName name="BExXTOCF78J7WY6FOVBRY1N2RBBR" localSheetId="30" hidden="1">#REF!</definedName>
    <definedName name="BExXTOCF78J7WY6FOVBRY1N2RBBR" localSheetId="4" hidden="1">#REF!</definedName>
    <definedName name="BExXTOCF78J7WY6FOVBRY1N2RBBR" localSheetId="14" hidden="1">#REF!</definedName>
    <definedName name="BExXTOCF78J7WY6FOVBRY1N2RBBR" localSheetId="6" hidden="1">#REF!</definedName>
    <definedName name="BExXTOCF78J7WY6FOVBRY1N2RBBR" localSheetId="7" hidden="1">#REF!</definedName>
    <definedName name="BExXTOCF78J7WY6FOVBRY1N2RBBR" localSheetId="8" hidden="1">#REF!</definedName>
    <definedName name="BExXTOCF78J7WY6FOVBRY1N2RBBR" localSheetId="9" hidden="1">#REF!</definedName>
    <definedName name="BExXTOCF78J7WY6FOVBRY1N2RBBR" localSheetId="10" hidden="1">#REF!</definedName>
    <definedName name="BExXTOCF78J7WY6FOVBRY1N2RBBR" localSheetId="11" hidden="1">#REF!</definedName>
    <definedName name="BExXTOCF78J7WY6FOVBRY1N2RBBR" localSheetId="12" hidden="1">#REF!</definedName>
    <definedName name="BExXTOCF78J7WY6FOVBRY1N2RBBR" localSheetId="13" hidden="1">#REF!</definedName>
    <definedName name="BExXTOCF78J7WY6FOVBRY1N2RBBR" localSheetId="17" hidden="1">#REF!</definedName>
    <definedName name="BExXTOCF78J7WY6FOVBRY1N2RBBR" localSheetId="16" hidden="1">#REF!</definedName>
    <definedName name="BExXTOCF78J7WY6FOVBRY1N2RBBR" hidden="1">#REF!</definedName>
    <definedName name="BExXTP3GYO6Z9RTKKT10XA0UTV3T" localSheetId="19" hidden="1">#REF!</definedName>
    <definedName name="BExXTP3GYO6Z9RTKKT10XA0UTV3T" localSheetId="27" hidden="1">#REF!</definedName>
    <definedName name="BExXTP3GYO6Z9RTKKT10XA0UTV3T" localSheetId="18" hidden="1">#REF!</definedName>
    <definedName name="BExXTP3GYO6Z9RTKKT10XA0UTV3T" localSheetId="30" hidden="1">#REF!</definedName>
    <definedName name="BExXTP3GYO6Z9RTKKT10XA0UTV3T" localSheetId="4" hidden="1">#REF!</definedName>
    <definedName name="BExXTP3GYO6Z9RTKKT10XA0UTV3T" localSheetId="14" hidden="1">#REF!</definedName>
    <definedName name="BExXTP3GYO6Z9RTKKT10XA0UTV3T" localSheetId="6" hidden="1">#REF!</definedName>
    <definedName name="BExXTP3GYO6Z9RTKKT10XA0UTV3T" localSheetId="7" hidden="1">#REF!</definedName>
    <definedName name="BExXTP3GYO6Z9RTKKT10XA0UTV3T" localSheetId="8" hidden="1">#REF!</definedName>
    <definedName name="BExXTP3GYO6Z9RTKKT10XA0UTV3T" localSheetId="9" hidden="1">#REF!</definedName>
    <definedName name="BExXTP3GYO6Z9RTKKT10XA0UTV3T" localSheetId="10" hidden="1">#REF!</definedName>
    <definedName name="BExXTP3GYO6Z9RTKKT10XA0UTV3T" localSheetId="11" hidden="1">#REF!</definedName>
    <definedName name="BExXTP3GYO6Z9RTKKT10XA0UTV3T" localSheetId="12" hidden="1">#REF!</definedName>
    <definedName name="BExXTP3GYO6Z9RTKKT10XA0UTV3T" localSheetId="13" hidden="1">#REF!</definedName>
    <definedName name="BExXTP3GYO6Z9RTKKT10XA0UTV3T" localSheetId="17" hidden="1">#REF!</definedName>
    <definedName name="BExXTP3GYO6Z9RTKKT10XA0UTV3T" localSheetId="16" hidden="1">#REF!</definedName>
    <definedName name="BExXTP3GYO6Z9RTKKT10XA0UTV3T" hidden="1">#REF!</definedName>
    <definedName name="BExXTRN4AFX9QW6YC4HNGBBD5R08" localSheetId="19" hidden="1">#REF!</definedName>
    <definedName name="BExXTRN4AFX9QW6YC4HNGBBD5R08" localSheetId="27" hidden="1">#REF!</definedName>
    <definedName name="BExXTRN4AFX9QW6YC4HNGBBD5R08" localSheetId="18" hidden="1">#REF!</definedName>
    <definedName name="BExXTRN4AFX9QW6YC4HNGBBD5R08" localSheetId="30" hidden="1">#REF!</definedName>
    <definedName name="BExXTRN4AFX9QW6YC4HNGBBD5R08" localSheetId="4" hidden="1">#REF!</definedName>
    <definedName name="BExXTRN4AFX9QW6YC4HNGBBD5R08" localSheetId="14" hidden="1">#REF!</definedName>
    <definedName name="BExXTRN4AFX9QW6YC4HNGBBD5R08" localSheetId="6" hidden="1">#REF!</definedName>
    <definedName name="BExXTRN4AFX9QW6YC4HNGBBD5R08" localSheetId="7" hidden="1">#REF!</definedName>
    <definedName name="BExXTRN4AFX9QW6YC4HNGBBD5R08" localSheetId="8" hidden="1">#REF!</definedName>
    <definedName name="BExXTRN4AFX9QW6YC4HNGBBD5R08" localSheetId="9" hidden="1">#REF!</definedName>
    <definedName name="BExXTRN4AFX9QW6YC4HNGBBD5R08" localSheetId="10" hidden="1">#REF!</definedName>
    <definedName name="BExXTRN4AFX9QW6YC4HNGBBD5R08" localSheetId="11" hidden="1">#REF!</definedName>
    <definedName name="BExXTRN4AFX9QW6YC4HNGBBD5R08" localSheetId="12" hidden="1">#REF!</definedName>
    <definedName name="BExXTRN4AFX9QW6YC4HNGBBD5R08" localSheetId="13" hidden="1">#REF!</definedName>
    <definedName name="BExXTRN4AFX9QW6YC4HNGBBD5R08" localSheetId="17" hidden="1">#REF!</definedName>
    <definedName name="BExXTRN4AFX9QW6YC4HNGBBD5R08" localSheetId="16" hidden="1">#REF!</definedName>
    <definedName name="BExXTRN4AFX9QW6YC4HNGBBD5R08" hidden="1">#REF!</definedName>
    <definedName name="BExXTV8M7YIG5C64O046DN613ZRO" localSheetId="19" hidden="1">#REF!</definedName>
    <definedName name="BExXTV8M7YIG5C64O046DN613ZRO" localSheetId="27" hidden="1">#REF!</definedName>
    <definedName name="BExXTV8M7YIG5C64O046DN613ZRO" localSheetId="18" hidden="1">#REF!</definedName>
    <definedName name="BExXTV8M7YIG5C64O046DN613ZRO" localSheetId="30" hidden="1">#REF!</definedName>
    <definedName name="BExXTV8M7YIG5C64O046DN613ZRO" localSheetId="4" hidden="1">#REF!</definedName>
    <definedName name="BExXTV8M7YIG5C64O046DN613ZRO" localSheetId="14" hidden="1">#REF!</definedName>
    <definedName name="BExXTV8M7YIG5C64O046DN613ZRO" localSheetId="6" hidden="1">#REF!</definedName>
    <definedName name="BExXTV8M7YIG5C64O046DN613ZRO" localSheetId="7" hidden="1">#REF!</definedName>
    <definedName name="BExXTV8M7YIG5C64O046DN613ZRO" localSheetId="8" hidden="1">#REF!</definedName>
    <definedName name="BExXTV8M7YIG5C64O046DN613ZRO" localSheetId="9" hidden="1">#REF!</definedName>
    <definedName name="BExXTV8M7YIG5C64O046DN613ZRO" localSheetId="10" hidden="1">#REF!</definedName>
    <definedName name="BExXTV8M7YIG5C64O046DN613ZRO" localSheetId="11" hidden="1">#REF!</definedName>
    <definedName name="BExXTV8M7YIG5C64O046DN613ZRO" localSheetId="12" hidden="1">#REF!</definedName>
    <definedName name="BExXTV8M7YIG5C64O046DN613ZRO" localSheetId="13" hidden="1">#REF!</definedName>
    <definedName name="BExXTV8M7YIG5C64O046DN613ZRO" localSheetId="17" hidden="1">#REF!</definedName>
    <definedName name="BExXTV8M7YIG5C64O046DN613ZRO" localSheetId="16" hidden="1">#REF!</definedName>
    <definedName name="BExXTV8M7YIG5C64O046DN613ZRO" hidden="1">#REF!</definedName>
    <definedName name="BExXTVDXQ7ZX3THNLFJXFAONW0AI" localSheetId="19" hidden="1">#REF!</definedName>
    <definedName name="BExXTVDXQ7ZX3THNLFJXFAONW0AI" localSheetId="27" hidden="1">#REF!</definedName>
    <definedName name="BExXTVDXQ7ZX3THNLFJXFAONW0AI" localSheetId="18" hidden="1">#REF!</definedName>
    <definedName name="BExXTVDXQ7ZX3THNLFJXFAONW0AI" localSheetId="30" hidden="1">#REF!</definedName>
    <definedName name="BExXTVDXQ7ZX3THNLFJXFAONW0AI" localSheetId="4" hidden="1">#REF!</definedName>
    <definedName name="BExXTVDXQ7ZX3THNLFJXFAONW0AI" localSheetId="14" hidden="1">#REF!</definedName>
    <definedName name="BExXTVDXQ7ZX3THNLFJXFAONW0AI" localSheetId="6" hidden="1">#REF!</definedName>
    <definedName name="BExXTVDXQ7ZX3THNLFJXFAONW0AI" localSheetId="7" hidden="1">#REF!</definedName>
    <definedName name="BExXTVDXQ7ZX3THNLFJXFAONW0AI" localSheetId="8" hidden="1">#REF!</definedName>
    <definedName name="BExXTVDXQ7ZX3THNLFJXFAONW0AI" localSheetId="9" hidden="1">#REF!</definedName>
    <definedName name="BExXTVDXQ7ZX3THNLFJXFAONW0AI" localSheetId="10" hidden="1">#REF!</definedName>
    <definedName name="BExXTVDXQ7ZX3THNLFJXFAONW0AI" localSheetId="11" hidden="1">#REF!</definedName>
    <definedName name="BExXTVDXQ7ZX3THNLFJXFAONW0AI" localSheetId="12" hidden="1">#REF!</definedName>
    <definedName name="BExXTVDXQ7ZX3THNLFJXFAONW0AI" localSheetId="13" hidden="1">#REF!</definedName>
    <definedName name="BExXTVDXQ7ZX3THNLFJXFAONW0AI" localSheetId="17" hidden="1">#REF!</definedName>
    <definedName name="BExXTVDXQ7ZX3THNLFJXFAONW0AI" localSheetId="16" hidden="1">#REF!</definedName>
    <definedName name="BExXTVDXQ7ZX3THNLFJXFAONW0AI" hidden="1">#REF!</definedName>
    <definedName name="BExXTZKZ4CG92ZQLIRKEXXH9BFIR" localSheetId="19" hidden="1">#REF!</definedName>
    <definedName name="BExXTZKZ4CG92ZQLIRKEXXH9BFIR" localSheetId="27" hidden="1">#REF!</definedName>
    <definedName name="BExXTZKZ4CG92ZQLIRKEXXH9BFIR" localSheetId="18" hidden="1">#REF!</definedName>
    <definedName name="BExXTZKZ4CG92ZQLIRKEXXH9BFIR" localSheetId="30" hidden="1">#REF!</definedName>
    <definedName name="BExXTZKZ4CG92ZQLIRKEXXH9BFIR" localSheetId="4" hidden="1">#REF!</definedName>
    <definedName name="BExXTZKZ4CG92ZQLIRKEXXH9BFIR" localSheetId="14" hidden="1">#REF!</definedName>
    <definedName name="BExXTZKZ4CG92ZQLIRKEXXH9BFIR" localSheetId="6" hidden="1">#REF!</definedName>
    <definedName name="BExXTZKZ4CG92ZQLIRKEXXH9BFIR" localSheetId="7" hidden="1">#REF!</definedName>
    <definedName name="BExXTZKZ4CG92ZQLIRKEXXH9BFIR" localSheetId="8" hidden="1">#REF!</definedName>
    <definedName name="BExXTZKZ4CG92ZQLIRKEXXH9BFIR" localSheetId="9" hidden="1">#REF!</definedName>
    <definedName name="BExXTZKZ4CG92ZQLIRKEXXH9BFIR" localSheetId="10" hidden="1">#REF!</definedName>
    <definedName name="BExXTZKZ4CG92ZQLIRKEXXH9BFIR" localSheetId="11" hidden="1">#REF!</definedName>
    <definedName name="BExXTZKZ4CG92ZQLIRKEXXH9BFIR" localSheetId="12" hidden="1">#REF!</definedName>
    <definedName name="BExXTZKZ4CG92ZQLIRKEXXH9BFIR" localSheetId="13" hidden="1">#REF!</definedName>
    <definedName name="BExXTZKZ4CG92ZQLIRKEXXH9BFIR" localSheetId="17" hidden="1">#REF!</definedName>
    <definedName name="BExXTZKZ4CG92ZQLIRKEXXH9BFIR" localSheetId="16" hidden="1">#REF!</definedName>
    <definedName name="BExXTZKZ4CG92ZQLIRKEXXH9BFIR" hidden="1">#REF!</definedName>
    <definedName name="BExXU4J2BM2964GD5UZHM752Q4NS" localSheetId="19" hidden="1">#REF!</definedName>
    <definedName name="BExXU4J2BM2964GD5UZHM752Q4NS" localSheetId="27" hidden="1">#REF!</definedName>
    <definedName name="BExXU4J2BM2964GD5UZHM752Q4NS" localSheetId="18" hidden="1">#REF!</definedName>
    <definedName name="BExXU4J2BM2964GD5UZHM752Q4NS" localSheetId="30" hidden="1">#REF!</definedName>
    <definedName name="BExXU4J2BM2964GD5UZHM752Q4NS" localSheetId="4" hidden="1">#REF!</definedName>
    <definedName name="BExXU4J2BM2964GD5UZHM752Q4NS" localSheetId="14" hidden="1">#REF!</definedName>
    <definedName name="BExXU4J2BM2964GD5UZHM752Q4NS" localSheetId="6" hidden="1">#REF!</definedName>
    <definedName name="BExXU4J2BM2964GD5UZHM752Q4NS" localSheetId="7" hidden="1">#REF!</definedName>
    <definedName name="BExXU4J2BM2964GD5UZHM752Q4NS" localSheetId="8" hidden="1">#REF!</definedName>
    <definedName name="BExXU4J2BM2964GD5UZHM752Q4NS" localSheetId="9" hidden="1">#REF!</definedName>
    <definedName name="BExXU4J2BM2964GD5UZHM752Q4NS" localSheetId="10" hidden="1">#REF!</definedName>
    <definedName name="BExXU4J2BM2964GD5UZHM752Q4NS" localSheetId="11" hidden="1">#REF!</definedName>
    <definedName name="BExXU4J2BM2964GD5UZHM752Q4NS" localSheetId="12" hidden="1">#REF!</definedName>
    <definedName name="BExXU4J2BM2964GD5UZHM752Q4NS" localSheetId="13" hidden="1">#REF!</definedName>
    <definedName name="BExXU4J2BM2964GD5UZHM752Q4NS" localSheetId="17" hidden="1">#REF!</definedName>
    <definedName name="BExXU4J2BM2964GD5UZHM752Q4NS" localSheetId="16" hidden="1">#REF!</definedName>
    <definedName name="BExXU4J2BM2964GD5UZHM752Q4NS" hidden="1">#REF!</definedName>
    <definedName name="BExXU6XDTT7RM93KILIDEYPA9XKF" localSheetId="19" hidden="1">#REF!</definedName>
    <definedName name="BExXU6XDTT7RM93KILIDEYPA9XKF" localSheetId="27" hidden="1">#REF!</definedName>
    <definedName name="BExXU6XDTT7RM93KILIDEYPA9XKF" localSheetId="18" hidden="1">#REF!</definedName>
    <definedName name="BExXU6XDTT7RM93KILIDEYPA9XKF" localSheetId="30" hidden="1">#REF!</definedName>
    <definedName name="BExXU6XDTT7RM93KILIDEYPA9XKF" localSheetId="4" hidden="1">#REF!</definedName>
    <definedName name="BExXU6XDTT7RM93KILIDEYPA9XKF" localSheetId="14" hidden="1">#REF!</definedName>
    <definedName name="BExXU6XDTT7RM93KILIDEYPA9XKF" localSheetId="6" hidden="1">#REF!</definedName>
    <definedName name="BExXU6XDTT7RM93KILIDEYPA9XKF" localSheetId="7" hidden="1">#REF!</definedName>
    <definedName name="BExXU6XDTT7RM93KILIDEYPA9XKF" localSheetId="8" hidden="1">#REF!</definedName>
    <definedName name="BExXU6XDTT7RM93KILIDEYPA9XKF" localSheetId="9" hidden="1">#REF!</definedName>
    <definedName name="BExXU6XDTT7RM93KILIDEYPA9XKF" localSheetId="10" hidden="1">#REF!</definedName>
    <definedName name="BExXU6XDTT7RM93KILIDEYPA9XKF" localSheetId="11" hidden="1">#REF!</definedName>
    <definedName name="BExXU6XDTT7RM93KILIDEYPA9XKF" localSheetId="12" hidden="1">#REF!</definedName>
    <definedName name="BExXU6XDTT7RM93KILIDEYPA9XKF" localSheetId="13" hidden="1">#REF!</definedName>
    <definedName name="BExXU6XDTT7RM93KILIDEYPA9XKF" localSheetId="17" hidden="1">#REF!</definedName>
    <definedName name="BExXU6XDTT7RM93KILIDEYPA9XKF" localSheetId="16" hidden="1">#REF!</definedName>
    <definedName name="BExXU6XDTT7RM93KILIDEYPA9XKF" hidden="1">#REF!</definedName>
    <definedName name="BExXU8VLZA7WLPZ3RAQZGNERUD26" localSheetId="19" hidden="1">#REF!</definedName>
    <definedName name="BExXU8VLZA7WLPZ3RAQZGNERUD26" localSheetId="27" hidden="1">#REF!</definedName>
    <definedName name="BExXU8VLZA7WLPZ3RAQZGNERUD26" localSheetId="18" hidden="1">#REF!</definedName>
    <definedName name="BExXU8VLZA7WLPZ3RAQZGNERUD26" localSheetId="30" hidden="1">#REF!</definedName>
    <definedName name="BExXU8VLZA7WLPZ3RAQZGNERUD26" localSheetId="4" hidden="1">#REF!</definedName>
    <definedName name="BExXU8VLZA7WLPZ3RAQZGNERUD26" localSheetId="14" hidden="1">#REF!</definedName>
    <definedName name="BExXU8VLZA7WLPZ3RAQZGNERUD26" localSheetId="6" hidden="1">#REF!</definedName>
    <definedName name="BExXU8VLZA7WLPZ3RAQZGNERUD26" localSheetId="7" hidden="1">#REF!</definedName>
    <definedName name="BExXU8VLZA7WLPZ3RAQZGNERUD26" localSheetId="8" hidden="1">#REF!</definedName>
    <definedName name="BExXU8VLZA7WLPZ3RAQZGNERUD26" localSheetId="9" hidden="1">#REF!</definedName>
    <definedName name="BExXU8VLZA7WLPZ3RAQZGNERUD26" localSheetId="10" hidden="1">#REF!</definedName>
    <definedName name="BExXU8VLZA7WLPZ3RAQZGNERUD26" localSheetId="11" hidden="1">#REF!</definedName>
    <definedName name="BExXU8VLZA7WLPZ3RAQZGNERUD26" localSheetId="12" hidden="1">#REF!</definedName>
    <definedName name="BExXU8VLZA7WLPZ3RAQZGNERUD26" localSheetId="13" hidden="1">#REF!</definedName>
    <definedName name="BExXU8VLZA7WLPZ3RAQZGNERUD26" localSheetId="17" hidden="1">#REF!</definedName>
    <definedName name="BExXU8VLZA7WLPZ3RAQZGNERUD26" localSheetId="16" hidden="1">#REF!</definedName>
    <definedName name="BExXU8VLZA7WLPZ3RAQZGNERUD26" hidden="1">#REF!</definedName>
    <definedName name="BExXUB9RSLSCNN5ETLXY72DAPZZM" localSheetId="19" hidden="1">#REF!</definedName>
    <definedName name="BExXUB9RSLSCNN5ETLXY72DAPZZM" localSheetId="27" hidden="1">#REF!</definedName>
    <definedName name="BExXUB9RSLSCNN5ETLXY72DAPZZM" localSheetId="18" hidden="1">#REF!</definedName>
    <definedName name="BExXUB9RSLSCNN5ETLXY72DAPZZM" localSheetId="30" hidden="1">#REF!</definedName>
    <definedName name="BExXUB9RSLSCNN5ETLXY72DAPZZM" localSheetId="4" hidden="1">#REF!</definedName>
    <definedName name="BExXUB9RSLSCNN5ETLXY72DAPZZM" localSheetId="14" hidden="1">#REF!</definedName>
    <definedName name="BExXUB9RSLSCNN5ETLXY72DAPZZM" localSheetId="6" hidden="1">#REF!</definedName>
    <definedName name="BExXUB9RSLSCNN5ETLXY72DAPZZM" localSheetId="7" hidden="1">#REF!</definedName>
    <definedName name="BExXUB9RSLSCNN5ETLXY72DAPZZM" localSheetId="8" hidden="1">#REF!</definedName>
    <definedName name="BExXUB9RSLSCNN5ETLXY72DAPZZM" localSheetId="9" hidden="1">#REF!</definedName>
    <definedName name="BExXUB9RSLSCNN5ETLXY72DAPZZM" localSheetId="10" hidden="1">#REF!</definedName>
    <definedName name="BExXUB9RSLSCNN5ETLXY72DAPZZM" localSheetId="11" hidden="1">#REF!</definedName>
    <definedName name="BExXUB9RSLSCNN5ETLXY72DAPZZM" localSheetId="12" hidden="1">#REF!</definedName>
    <definedName name="BExXUB9RSLSCNN5ETLXY72DAPZZM" localSheetId="13" hidden="1">#REF!</definedName>
    <definedName name="BExXUB9RSLSCNN5ETLXY72DAPZZM" localSheetId="17" hidden="1">#REF!</definedName>
    <definedName name="BExXUB9RSLSCNN5ETLXY72DAPZZM" localSheetId="16" hidden="1">#REF!</definedName>
    <definedName name="BExXUB9RSLSCNN5ETLXY72DAPZZM" hidden="1">#REF!</definedName>
    <definedName name="BExXUFRM82XQIN2T8KGLDQL1IBQW" localSheetId="19" hidden="1">#REF!</definedName>
    <definedName name="BExXUFRM82XQIN2T8KGLDQL1IBQW" localSheetId="27" hidden="1">#REF!</definedName>
    <definedName name="BExXUFRM82XQIN2T8KGLDQL1IBQW" localSheetId="18" hidden="1">#REF!</definedName>
    <definedName name="BExXUFRM82XQIN2T8KGLDQL1IBQW" localSheetId="30" hidden="1">#REF!</definedName>
    <definedName name="BExXUFRM82XQIN2T8KGLDQL1IBQW" localSheetId="4" hidden="1">#REF!</definedName>
    <definedName name="BExXUFRM82XQIN2T8KGLDQL1IBQW" localSheetId="14" hidden="1">#REF!</definedName>
    <definedName name="BExXUFRM82XQIN2T8KGLDQL1IBQW" localSheetId="6" hidden="1">#REF!</definedName>
    <definedName name="BExXUFRM82XQIN2T8KGLDQL1IBQW" localSheetId="7" hidden="1">#REF!</definedName>
    <definedName name="BExXUFRM82XQIN2T8KGLDQL1IBQW" localSheetId="8" hidden="1">#REF!</definedName>
    <definedName name="BExXUFRM82XQIN2T8KGLDQL1IBQW" localSheetId="9" hidden="1">#REF!</definedName>
    <definedName name="BExXUFRM82XQIN2T8KGLDQL1IBQW" localSheetId="10" hidden="1">#REF!</definedName>
    <definedName name="BExXUFRM82XQIN2T8KGLDQL1IBQW" localSheetId="11" hidden="1">#REF!</definedName>
    <definedName name="BExXUFRM82XQIN2T8KGLDQL1IBQW" localSheetId="12" hidden="1">#REF!</definedName>
    <definedName name="BExXUFRM82XQIN2T8KGLDQL1IBQW" localSheetId="13" hidden="1">#REF!</definedName>
    <definedName name="BExXUFRM82XQIN2T8KGLDQL1IBQW" localSheetId="17" hidden="1">#REF!</definedName>
    <definedName name="BExXUFRM82XQIN2T8KGLDQL1IBQW" localSheetId="16" hidden="1">#REF!</definedName>
    <definedName name="BExXUFRM82XQIN2T8KGLDQL1IBQW" hidden="1">#REF!</definedName>
    <definedName name="BExXUQEQBF6FI240ZGIF9YXZSRAU" localSheetId="19" hidden="1">#REF!</definedName>
    <definedName name="BExXUQEQBF6FI240ZGIF9YXZSRAU" localSheetId="27" hidden="1">#REF!</definedName>
    <definedName name="BExXUQEQBF6FI240ZGIF9YXZSRAU" localSheetId="18" hidden="1">#REF!</definedName>
    <definedName name="BExXUQEQBF6FI240ZGIF9YXZSRAU" localSheetId="30" hidden="1">#REF!</definedName>
    <definedName name="BExXUQEQBF6FI240ZGIF9YXZSRAU" localSheetId="4" hidden="1">#REF!</definedName>
    <definedName name="BExXUQEQBF6FI240ZGIF9YXZSRAU" localSheetId="14" hidden="1">#REF!</definedName>
    <definedName name="BExXUQEQBF6FI240ZGIF9YXZSRAU" localSheetId="6" hidden="1">#REF!</definedName>
    <definedName name="BExXUQEQBF6FI240ZGIF9YXZSRAU" localSheetId="7" hidden="1">#REF!</definedName>
    <definedName name="BExXUQEQBF6FI240ZGIF9YXZSRAU" localSheetId="8" hidden="1">#REF!</definedName>
    <definedName name="BExXUQEQBF6FI240ZGIF9YXZSRAU" localSheetId="9" hidden="1">#REF!</definedName>
    <definedName name="BExXUQEQBF6FI240ZGIF9YXZSRAU" localSheetId="10" hidden="1">#REF!</definedName>
    <definedName name="BExXUQEQBF6FI240ZGIF9YXZSRAU" localSheetId="11" hidden="1">#REF!</definedName>
    <definedName name="BExXUQEQBF6FI240ZGIF9YXZSRAU" localSheetId="12" hidden="1">#REF!</definedName>
    <definedName name="BExXUQEQBF6FI240ZGIF9YXZSRAU" localSheetId="13" hidden="1">#REF!</definedName>
    <definedName name="BExXUQEQBF6FI240ZGIF9YXZSRAU" localSheetId="17" hidden="1">#REF!</definedName>
    <definedName name="BExXUQEQBF6FI240ZGIF9YXZSRAU" localSheetId="16" hidden="1">#REF!</definedName>
    <definedName name="BExXUQEQBF6FI240ZGIF9YXZSRAU" hidden="1">#REF!</definedName>
    <definedName name="BExXUX02UQ8LJPBZ4YBORILFR0W0" localSheetId="19" hidden="1">#REF!</definedName>
    <definedName name="BExXUX02UQ8LJPBZ4YBORILFR0W0" localSheetId="27" hidden="1">#REF!</definedName>
    <definedName name="BExXUX02UQ8LJPBZ4YBORILFR0W0" localSheetId="18" hidden="1">#REF!</definedName>
    <definedName name="BExXUX02UQ8LJPBZ4YBORILFR0W0" localSheetId="30" hidden="1">#REF!</definedName>
    <definedName name="BExXUX02UQ8LJPBZ4YBORILFR0W0" localSheetId="4" hidden="1">#REF!</definedName>
    <definedName name="BExXUX02UQ8LJPBZ4YBORILFR0W0" localSheetId="14" hidden="1">#REF!</definedName>
    <definedName name="BExXUX02UQ8LJPBZ4YBORILFR0W0" localSheetId="6" hidden="1">#REF!</definedName>
    <definedName name="BExXUX02UQ8LJPBZ4YBORILFR0W0" localSheetId="7" hidden="1">#REF!</definedName>
    <definedName name="BExXUX02UQ8LJPBZ4YBORILFR0W0" localSheetId="8" hidden="1">#REF!</definedName>
    <definedName name="BExXUX02UQ8LJPBZ4YBORILFR0W0" localSheetId="9" hidden="1">#REF!</definedName>
    <definedName name="BExXUX02UQ8LJPBZ4YBORILFR0W0" localSheetId="10" hidden="1">#REF!</definedName>
    <definedName name="BExXUX02UQ8LJPBZ4YBORILFR0W0" localSheetId="11" hidden="1">#REF!</definedName>
    <definedName name="BExXUX02UQ8LJPBZ4YBORILFR0W0" localSheetId="12" hidden="1">#REF!</definedName>
    <definedName name="BExXUX02UQ8LJPBZ4YBORILFR0W0" localSheetId="13" hidden="1">#REF!</definedName>
    <definedName name="BExXUX02UQ8LJPBZ4YBORILFR0W0" localSheetId="17" hidden="1">#REF!</definedName>
    <definedName name="BExXUX02UQ8LJPBZ4YBORILFR0W0" localSheetId="16" hidden="1">#REF!</definedName>
    <definedName name="BExXUX02UQ8LJPBZ4YBORILFR0W0" hidden="1">#REF!</definedName>
    <definedName name="BExXUYND6EJO7CJ5KRICV4O1JNWK" localSheetId="19" hidden="1">#REF!</definedName>
    <definedName name="BExXUYND6EJO7CJ5KRICV4O1JNWK" localSheetId="27" hidden="1">#REF!</definedName>
    <definedName name="BExXUYND6EJO7CJ5KRICV4O1JNWK" localSheetId="18" hidden="1">#REF!</definedName>
    <definedName name="BExXUYND6EJO7CJ5KRICV4O1JNWK" localSheetId="30" hidden="1">#REF!</definedName>
    <definedName name="BExXUYND6EJO7CJ5KRICV4O1JNWK" localSheetId="4" hidden="1">#REF!</definedName>
    <definedName name="BExXUYND6EJO7CJ5KRICV4O1JNWK" localSheetId="14" hidden="1">#REF!</definedName>
    <definedName name="BExXUYND6EJO7CJ5KRICV4O1JNWK" localSheetId="6" hidden="1">#REF!</definedName>
    <definedName name="BExXUYND6EJO7CJ5KRICV4O1JNWK" localSheetId="7" hidden="1">#REF!</definedName>
    <definedName name="BExXUYND6EJO7CJ5KRICV4O1JNWK" localSheetId="8" hidden="1">#REF!</definedName>
    <definedName name="BExXUYND6EJO7CJ5KRICV4O1JNWK" localSheetId="9" hidden="1">#REF!</definedName>
    <definedName name="BExXUYND6EJO7CJ5KRICV4O1JNWK" localSheetId="10" hidden="1">#REF!</definedName>
    <definedName name="BExXUYND6EJO7CJ5KRICV4O1JNWK" localSheetId="11" hidden="1">#REF!</definedName>
    <definedName name="BExXUYND6EJO7CJ5KRICV4O1JNWK" localSheetId="12" hidden="1">#REF!</definedName>
    <definedName name="BExXUYND6EJO7CJ5KRICV4O1JNWK" localSheetId="13" hidden="1">#REF!</definedName>
    <definedName name="BExXUYND6EJO7CJ5KRICV4O1JNWK" localSheetId="17" hidden="1">#REF!</definedName>
    <definedName name="BExXUYND6EJO7CJ5KRICV4O1JNWK" localSheetId="16" hidden="1">#REF!</definedName>
    <definedName name="BExXUYND6EJO7CJ5KRICV4O1JNWK" hidden="1">#REF!</definedName>
    <definedName name="BExXV6FWG4H3S2QEUJZYIXILNGJ7" localSheetId="19" hidden="1">#REF!</definedName>
    <definedName name="BExXV6FWG4H3S2QEUJZYIXILNGJ7" localSheetId="27" hidden="1">#REF!</definedName>
    <definedName name="BExXV6FWG4H3S2QEUJZYIXILNGJ7" localSheetId="18" hidden="1">#REF!</definedName>
    <definedName name="BExXV6FWG4H3S2QEUJZYIXILNGJ7" localSheetId="30" hidden="1">#REF!</definedName>
    <definedName name="BExXV6FWG4H3S2QEUJZYIXILNGJ7" localSheetId="4" hidden="1">#REF!</definedName>
    <definedName name="BExXV6FWG4H3S2QEUJZYIXILNGJ7" localSheetId="14" hidden="1">#REF!</definedName>
    <definedName name="BExXV6FWG4H3S2QEUJZYIXILNGJ7" localSheetId="6" hidden="1">#REF!</definedName>
    <definedName name="BExXV6FWG4H3S2QEUJZYIXILNGJ7" localSheetId="7" hidden="1">#REF!</definedName>
    <definedName name="BExXV6FWG4H3S2QEUJZYIXILNGJ7" localSheetId="8" hidden="1">#REF!</definedName>
    <definedName name="BExXV6FWG4H3S2QEUJZYIXILNGJ7" localSheetId="9" hidden="1">#REF!</definedName>
    <definedName name="BExXV6FWG4H3S2QEUJZYIXILNGJ7" localSheetId="10" hidden="1">#REF!</definedName>
    <definedName name="BExXV6FWG4H3S2QEUJZYIXILNGJ7" localSheetId="11" hidden="1">#REF!</definedName>
    <definedName name="BExXV6FWG4H3S2QEUJZYIXILNGJ7" localSheetId="12" hidden="1">#REF!</definedName>
    <definedName name="BExXV6FWG4H3S2QEUJZYIXILNGJ7" localSheetId="13" hidden="1">#REF!</definedName>
    <definedName name="BExXV6FWG4H3S2QEUJZYIXILNGJ7" localSheetId="17" hidden="1">#REF!</definedName>
    <definedName name="BExXV6FWG4H3S2QEUJZYIXILNGJ7" localSheetId="16" hidden="1">#REF!</definedName>
    <definedName name="BExXV6FWG4H3S2QEUJZYIXILNGJ7" hidden="1">#REF!</definedName>
    <definedName name="BExXVK87BMMO6LHKV0CFDNIQVIBS" localSheetId="19" hidden="1">#REF!</definedName>
    <definedName name="BExXVK87BMMO6LHKV0CFDNIQVIBS" localSheetId="27" hidden="1">#REF!</definedName>
    <definedName name="BExXVK87BMMO6LHKV0CFDNIQVIBS" localSheetId="18" hidden="1">#REF!</definedName>
    <definedName name="BExXVK87BMMO6LHKV0CFDNIQVIBS" localSheetId="30" hidden="1">#REF!</definedName>
    <definedName name="BExXVK87BMMO6LHKV0CFDNIQVIBS" localSheetId="4" hidden="1">#REF!</definedName>
    <definedName name="BExXVK87BMMO6LHKV0CFDNIQVIBS" localSheetId="14" hidden="1">#REF!</definedName>
    <definedName name="BExXVK87BMMO6LHKV0CFDNIQVIBS" localSheetId="6" hidden="1">#REF!</definedName>
    <definedName name="BExXVK87BMMO6LHKV0CFDNIQVIBS" localSheetId="7" hidden="1">#REF!</definedName>
    <definedName name="BExXVK87BMMO6LHKV0CFDNIQVIBS" localSheetId="8" hidden="1">#REF!</definedName>
    <definedName name="BExXVK87BMMO6LHKV0CFDNIQVIBS" localSheetId="9" hidden="1">#REF!</definedName>
    <definedName name="BExXVK87BMMO6LHKV0CFDNIQVIBS" localSheetId="10" hidden="1">#REF!</definedName>
    <definedName name="BExXVK87BMMO6LHKV0CFDNIQVIBS" localSheetId="11" hidden="1">#REF!</definedName>
    <definedName name="BExXVK87BMMO6LHKV0CFDNIQVIBS" localSheetId="12" hidden="1">#REF!</definedName>
    <definedName name="BExXVK87BMMO6LHKV0CFDNIQVIBS" localSheetId="13" hidden="1">#REF!</definedName>
    <definedName name="BExXVK87BMMO6LHKV0CFDNIQVIBS" localSheetId="17" hidden="1">#REF!</definedName>
    <definedName name="BExXVK87BMMO6LHKV0CFDNIQVIBS" localSheetId="16" hidden="1">#REF!</definedName>
    <definedName name="BExXVK87BMMO6LHKV0CFDNIQVIBS" hidden="1">#REF!</definedName>
    <definedName name="BExXVKZ9WXPGL6IVY6T61IDD771I" localSheetId="19" hidden="1">#REF!</definedName>
    <definedName name="BExXVKZ9WXPGL6IVY6T61IDD771I" localSheetId="27" hidden="1">#REF!</definedName>
    <definedName name="BExXVKZ9WXPGL6IVY6T61IDD771I" localSheetId="18" hidden="1">#REF!</definedName>
    <definedName name="BExXVKZ9WXPGL6IVY6T61IDD771I" localSheetId="30" hidden="1">#REF!</definedName>
    <definedName name="BExXVKZ9WXPGL6IVY6T61IDD771I" localSheetId="4" hidden="1">#REF!</definedName>
    <definedName name="BExXVKZ9WXPGL6IVY6T61IDD771I" localSheetId="14" hidden="1">#REF!</definedName>
    <definedName name="BExXVKZ9WXPGL6IVY6T61IDD771I" localSheetId="6" hidden="1">#REF!</definedName>
    <definedName name="BExXVKZ9WXPGL6IVY6T61IDD771I" localSheetId="7" hidden="1">#REF!</definedName>
    <definedName name="BExXVKZ9WXPGL6IVY6T61IDD771I" localSheetId="8" hidden="1">#REF!</definedName>
    <definedName name="BExXVKZ9WXPGL6IVY6T61IDD771I" localSheetId="9" hidden="1">#REF!</definedName>
    <definedName name="BExXVKZ9WXPGL6IVY6T61IDD771I" localSheetId="10" hidden="1">#REF!</definedName>
    <definedName name="BExXVKZ9WXPGL6IVY6T61IDD771I" localSheetId="11" hidden="1">#REF!</definedName>
    <definedName name="BExXVKZ9WXPGL6IVY6T61IDD771I" localSheetId="12" hidden="1">#REF!</definedName>
    <definedName name="BExXVKZ9WXPGL6IVY6T61IDD771I" localSheetId="13" hidden="1">#REF!</definedName>
    <definedName name="BExXVKZ9WXPGL6IVY6T61IDD771I" localSheetId="17" hidden="1">#REF!</definedName>
    <definedName name="BExXVKZ9WXPGL6IVY6T61IDD771I" localSheetId="16" hidden="1">#REF!</definedName>
    <definedName name="BExXVKZ9WXPGL6IVY6T61IDD771I" hidden="1">#REF!</definedName>
    <definedName name="BExXVLA319WCSEOVHB05KDUSU054" localSheetId="19" hidden="1">#REF!</definedName>
    <definedName name="BExXVLA319WCSEOVHB05KDUSU054" localSheetId="27" hidden="1">#REF!</definedName>
    <definedName name="BExXVLA319WCSEOVHB05KDUSU054" localSheetId="18" hidden="1">#REF!</definedName>
    <definedName name="BExXVLA319WCSEOVHB05KDUSU054" localSheetId="30" hidden="1">#REF!</definedName>
    <definedName name="BExXVLA319WCSEOVHB05KDUSU054" localSheetId="4" hidden="1">#REF!</definedName>
    <definedName name="BExXVLA319WCSEOVHB05KDUSU054" localSheetId="14" hidden="1">#REF!</definedName>
    <definedName name="BExXVLA319WCSEOVHB05KDUSU054" localSheetId="6" hidden="1">#REF!</definedName>
    <definedName name="BExXVLA319WCSEOVHB05KDUSU054" localSheetId="7" hidden="1">#REF!</definedName>
    <definedName name="BExXVLA319WCSEOVHB05KDUSU054" localSheetId="8" hidden="1">#REF!</definedName>
    <definedName name="BExXVLA319WCSEOVHB05KDUSU054" localSheetId="9" hidden="1">#REF!</definedName>
    <definedName name="BExXVLA319WCSEOVHB05KDUSU054" localSheetId="10" hidden="1">#REF!</definedName>
    <definedName name="BExXVLA319WCSEOVHB05KDUSU054" localSheetId="11" hidden="1">#REF!</definedName>
    <definedName name="BExXVLA319WCSEOVHB05KDUSU054" localSheetId="12" hidden="1">#REF!</definedName>
    <definedName name="BExXVLA319WCSEOVHB05KDUSU054" localSheetId="13" hidden="1">#REF!</definedName>
    <definedName name="BExXVLA319WCSEOVHB05KDUSU054" localSheetId="17" hidden="1">#REF!</definedName>
    <definedName name="BExXVLA319WCSEOVHB05KDUSU054" localSheetId="16" hidden="1">#REF!</definedName>
    <definedName name="BExXVLA319WCSEOVHB05KDUSU054" hidden="1">#REF!</definedName>
    <definedName name="BExXVTTG5YRCSTI0UL141BKR36SU" localSheetId="19" hidden="1">#REF!</definedName>
    <definedName name="BExXVTTG5YRCSTI0UL141BKR36SU" localSheetId="27" hidden="1">#REF!</definedName>
    <definedName name="BExXVTTG5YRCSTI0UL141BKR36SU" localSheetId="18" hidden="1">#REF!</definedName>
    <definedName name="BExXVTTG5YRCSTI0UL141BKR36SU" localSheetId="30" hidden="1">#REF!</definedName>
    <definedName name="BExXVTTG5YRCSTI0UL141BKR36SU" localSheetId="4" hidden="1">#REF!</definedName>
    <definedName name="BExXVTTG5YRCSTI0UL141BKR36SU" localSheetId="14" hidden="1">#REF!</definedName>
    <definedName name="BExXVTTG5YRCSTI0UL141BKR36SU" localSheetId="6" hidden="1">#REF!</definedName>
    <definedName name="BExXVTTG5YRCSTI0UL141BKR36SU" localSheetId="7" hidden="1">#REF!</definedName>
    <definedName name="BExXVTTG5YRCSTI0UL141BKR36SU" localSheetId="8" hidden="1">#REF!</definedName>
    <definedName name="BExXVTTG5YRCSTI0UL141BKR36SU" localSheetId="9" hidden="1">#REF!</definedName>
    <definedName name="BExXVTTG5YRCSTI0UL141BKR36SU" localSheetId="10" hidden="1">#REF!</definedName>
    <definedName name="BExXVTTG5YRCSTI0UL141BKR36SU" localSheetId="11" hidden="1">#REF!</definedName>
    <definedName name="BExXVTTG5YRCSTI0UL141BKR36SU" localSheetId="12" hidden="1">#REF!</definedName>
    <definedName name="BExXVTTG5YRCSTI0UL141BKR36SU" localSheetId="13" hidden="1">#REF!</definedName>
    <definedName name="BExXVTTG5YRCSTI0UL141BKR36SU" localSheetId="17" hidden="1">#REF!</definedName>
    <definedName name="BExXVTTG5YRCSTI0UL141BKR36SU" localSheetId="16" hidden="1">#REF!</definedName>
    <definedName name="BExXVTTG5YRCSTI0UL141BKR36SU" hidden="1">#REF!</definedName>
    <definedName name="BExXVYWX74VKI8BDDSX9U85460MB" localSheetId="19" hidden="1">#REF!</definedName>
    <definedName name="BExXVYWX74VKI8BDDSX9U85460MB" localSheetId="27" hidden="1">#REF!</definedName>
    <definedName name="BExXVYWX74VKI8BDDSX9U85460MB" localSheetId="18" hidden="1">#REF!</definedName>
    <definedName name="BExXVYWX74VKI8BDDSX9U85460MB" localSheetId="30" hidden="1">#REF!</definedName>
    <definedName name="BExXVYWX74VKI8BDDSX9U85460MB" localSheetId="4" hidden="1">#REF!</definedName>
    <definedName name="BExXVYWX74VKI8BDDSX9U85460MB" localSheetId="14" hidden="1">#REF!</definedName>
    <definedName name="BExXVYWX74VKI8BDDSX9U85460MB" localSheetId="6" hidden="1">#REF!</definedName>
    <definedName name="BExXVYWX74VKI8BDDSX9U85460MB" localSheetId="7" hidden="1">#REF!</definedName>
    <definedName name="BExXVYWX74VKI8BDDSX9U85460MB" localSheetId="8" hidden="1">#REF!</definedName>
    <definedName name="BExXVYWX74VKI8BDDSX9U85460MB" localSheetId="9" hidden="1">#REF!</definedName>
    <definedName name="BExXVYWX74VKI8BDDSX9U85460MB" localSheetId="10" hidden="1">#REF!</definedName>
    <definedName name="BExXVYWX74VKI8BDDSX9U85460MB" localSheetId="11" hidden="1">#REF!</definedName>
    <definedName name="BExXVYWX74VKI8BDDSX9U85460MB" localSheetId="12" hidden="1">#REF!</definedName>
    <definedName name="BExXVYWX74VKI8BDDSX9U85460MB" localSheetId="13" hidden="1">#REF!</definedName>
    <definedName name="BExXVYWX74VKI8BDDSX9U85460MB" localSheetId="17" hidden="1">#REF!</definedName>
    <definedName name="BExXVYWX74VKI8BDDSX9U85460MB" localSheetId="16" hidden="1">#REF!</definedName>
    <definedName name="BExXVYWX74VKI8BDDSX9U85460MB" hidden="1">#REF!</definedName>
    <definedName name="BExXW27MMXHXUXX78SDTBE1JYTHT" localSheetId="19" hidden="1">#REF!</definedName>
    <definedName name="BExXW27MMXHXUXX78SDTBE1JYTHT" localSheetId="27" hidden="1">#REF!</definedName>
    <definedName name="BExXW27MMXHXUXX78SDTBE1JYTHT" localSheetId="18" hidden="1">#REF!</definedName>
    <definedName name="BExXW27MMXHXUXX78SDTBE1JYTHT" localSheetId="30" hidden="1">#REF!</definedName>
    <definedName name="BExXW27MMXHXUXX78SDTBE1JYTHT" localSheetId="4" hidden="1">#REF!</definedName>
    <definedName name="BExXW27MMXHXUXX78SDTBE1JYTHT" localSheetId="14" hidden="1">#REF!</definedName>
    <definedName name="BExXW27MMXHXUXX78SDTBE1JYTHT" localSheetId="6" hidden="1">#REF!</definedName>
    <definedName name="BExXW27MMXHXUXX78SDTBE1JYTHT" localSheetId="7" hidden="1">#REF!</definedName>
    <definedName name="BExXW27MMXHXUXX78SDTBE1JYTHT" localSheetId="8" hidden="1">#REF!</definedName>
    <definedName name="BExXW27MMXHXUXX78SDTBE1JYTHT" localSheetId="9" hidden="1">#REF!</definedName>
    <definedName name="BExXW27MMXHXUXX78SDTBE1JYTHT" localSheetId="10" hidden="1">#REF!</definedName>
    <definedName name="BExXW27MMXHXUXX78SDTBE1JYTHT" localSheetId="11" hidden="1">#REF!</definedName>
    <definedName name="BExXW27MMXHXUXX78SDTBE1JYTHT" localSheetId="12" hidden="1">#REF!</definedName>
    <definedName name="BExXW27MMXHXUXX78SDTBE1JYTHT" localSheetId="13" hidden="1">#REF!</definedName>
    <definedName name="BExXW27MMXHXUXX78SDTBE1JYTHT" localSheetId="17" hidden="1">#REF!</definedName>
    <definedName name="BExXW27MMXHXUXX78SDTBE1JYTHT" localSheetId="16" hidden="1">#REF!</definedName>
    <definedName name="BExXW27MMXHXUXX78SDTBE1JYTHT" hidden="1">#REF!</definedName>
    <definedName name="BExXW2YIM2MYBSHRIX0RP9D4PRMN" localSheetId="19" hidden="1">#REF!</definedName>
    <definedName name="BExXW2YIM2MYBSHRIX0RP9D4PRMN" localSheetId="27" hidden="1">#REF!</definedName>
    <definedName name="BExXW2YIM2MYBSHRIX0RP9D4PRMN" localSheetId="18" hidden="1">#REF!</definedName>
    <definedName name="BExXW2YIM2MYBSHRIX0RP9D4PRMN" localSheetId="30" hidden="1">#REF!</definedName>
    <definedName name="BExXW2YIM2MYBSHRIX0RP9D4PRMN" localSheetId="4" hidden="1">#REF!</definedName>
    <definedName name="BExXW2YIM2MYBSHRIX0RP9D4PRMN" localSheetId="14" hidden="1">#REF!</definedName>
    <definedName name="BExXW2YIM2MYBSHRIX0RP9D4PRMN" localSheetId="6" hidden="1">#REF!</definedName>
    <definedName name="BExXW2YIM2MYBSHRIX0RP9D4PRMN" localSheetId="7" hidden="1">#REF!</definedName>
    <definedName name="BExXW2YIM2MYBSHRIX0RP9D4PRMN" localSheetId="8" hidden="1">#REF!</definedName>
    <definedName name="BExXW2YIM2MYBSHRIX0RP9D4PRMN" localSheetId="9" hidden="1">#REF!</definedName>
    <definedName name="BExXW2YIM2MYBSHRIX0RP9D4PRMN" localSheetId="10" hidden="1">#REF!</definedName>
    <definedName name="BExXW2YIM2MYBSHRIX0RP9D4PRMN" localSheetId="11" hidden="1">#REF!</definedName>
    <definedName name="BExXW2YIM2MYBSHRIX0RP9D4PRMN" localSheetId="12" hidden="1">#REF!</definedName>
    <definedName name="BExXW2YIM2MYBSHRIX0RP9D4PRMN" localSheetId="13" hidden="1">#REF!</definedName>
    <definedName name="BExXW2YIM2MYBSHRIX0RP9D4PRMN" localSheetId="17" hidden="1">#REF!</definedName>
    <definedName name="BExXW2YIM2MYBSHRIX0RP9D4PRMN" localSheetId="16" hidden="1">#REF!</definedName>
    <definedName name="BExXW2YIM2MYBSHRIX0RP9D4PRMN" hidden="1">#REF!</definedName>
    <definedName name="BExXWBNE4KTFSXKVSRF6WX039WPB" localSheetId="19" hidden="1">#REF!</definedName>
    <definedName name="BExXWBNE4KTFSXKVSRF6WX039WPB" localSheetId="27" hidden="1">#REF!</definedName>
    <definedName name="BExXWBNE4KTFSXKVSRF6WX039WPB" localSheetId="18" hidden="1">#REF!</definedName>
    <definedName name="BExXWBNE4KTFSXKVSRF6WX039WPB" localSheetId="30" hidden="1">#REF!</definedName>
    <definedName name="BExXWBNE4KTFSXKVSRF6WX039WPB" localSheetId="4" hidden="1">#REF!</definedName>
    <definedName name="BExXWBNE4KTFSXKVSRF6WX039WPB" localSheetId="14" hidden="1">#REF!</definedName>
    <definedName name="BExXWBNE4KTFSXKVSRF6WX039WPB" localSheetId="6" hidden="1">#REF!</definedName>
    <definedName name="BExXWBNE4KTFSXKVSRF6WX039WPB" localSheetId="7" hidden="1">#REF!</definedName>
    <definedName name="BExXWBNE4KTFSXKVSRF6WX039WPB" localSheetId="8" hidden="1">#REF!</definedName>
    <definedName name="BExXWBNE4KTFSXKVSRF6WX039WPB" localSheetId="9" hidden="1">#REF!</definedName>
    <definedName name="BExXWBNE4KTFSXKVSRF6WX039WPB" localSheetId="10" hidden="1">#REF!</definedName>
    <definedName name="BExXWBNE4KTFSXKVSRF6WX039WPB" localSheetId="11" hidden="1">#REF!</definedName>
    <definedName name="BExXWBNE4KTFSXKVSRF6WX039WPB" localSheetId="12" hidden="1">#REF!</definedName>
    <definedName name="BExXWBNE4KTFSXKVSRF6WX039WPB" localSheetId="13" hidden="1">#REF!</definedName>
    <definedName name="BExXWBNE4KTFSXKVSRF6WX039WPB" localSheetId="17" hidden="1">#REF!</definedName>
    <definedName name="BExXWBNE4KTFSXKVSRF6WX039WPB" localSheetId="16" hidden="1">#REF!</definedName>
    <definedName name="BExXWBNE4KTFSXKVSRF6WX039WPB" hidden="1">#REF!</definedName>
    <definedName name="BExXWFP5AYE7EHYTJWBZSQ8PQ0YX" localSheetId="19" hidden="1">#REF!</definedName>
    <definedName name="BExXWFP5AYE7EHYTJWBZSQ8PQ0YX" localSheetId="27" hidden="1">#REF!</definedName>
    <definedName name="BExXWFP5AYE7EHYTJWBZSQ8PQ0YX" localSheetId="18" hidden="1">#REF!</definedName>
    <definedName name="BExXWFP5AYE7EHYTJWBZSQ8PQ0YX" localSheetId="30" hidden="1">#REF!</definedName>
    <definedName name="BExXWFP5AYE7EHYTJWBZSQ8PQ0YX" localSheetId="4" hidden="1">#REF!</definedName>
    <definedName name="BExXWFP5AYE7EHYTJWBZSQ8PQ0YX" localSheetId="14" hidden="1">#REF!</definedName>
    <definedName name="BExXWFP5AYE7EHYTJWBZSQ8PQ0YX" localSheetId="6" hidden="1">#REF!</definedName>
    <definedName name="BExXWFP5AYE7EHYTJWBZSQ8PQ0YX" localSheetId="7" hidden="1">#REF!</definedName>
    <definedName name="BExXWFP5AYE7EHYTJWBZSQ8PQ0YX" localSheetId="8" hidden="1">#REF!</definedName>
    <definedName name="BExXWFP5AYE7EHYTJWBZSQ8PQ0YX" localSheetId="9" hidden="1">#REF!</definedName>
    <definedName name="BExXWFP5AYE7EHYTJWBZSQ8PQ0YX" localSheetId="10" hidden="1">#REF!</definedName>
    <definedName name="BExXWFP5AYE7EHYTJWBZSQ8PQ0YX" localSheetId="11" hidden="1">#REF!</definedName>
    <definedName name="BExXWFP5AYE7EHYTJWBZSQ8PQ0YX" localSheetId="12" hidden="1">#REF!</definedName>
    <definedName name="BExXWFP5AYE7EHYTJWBZSQ8PQ0YX" localSheetId="13" hidden="1">#REF!</definedName>
    <definedName name="BExXWFP5AYE7EHYTJWBZSQ8PQ0YX" localSheetId="17" hidden="1">#REF!</definedName>
    <definedName name="BExXWFP5AYE7EHYTJWBZSQ8PQ0YX" localSheetId="16" hidden="1">#REF!</definedName>
    <definedName name="BExXWFP5AYE7EHYTJWBZSQ8PQ0YX" hidden="1">#REF!</definedName>
    <definedName name="BExXWIUCR0LXM58OVKZT2APLVTIA" localSheetId="19" hidden="1">#REF!</definedName>
    <definedName name="BExXWIUCR0LXM58OVKZT2APLVTIA" localSheetId="27" hidden="1">#REF!</definedName>
    <definedName name="BExXWIUCR0LXM58OVKZT2APLVTIA" localSheetId="18" hidden="1">#REF!</definedName>
    <definedName name="BExXWIUCR0LXM58OVKZT2APLVTIA" localSheetId="30" hidden="1">#REF!</definedName>
    <definedName name="BExXWIUCR0LXM58OVKZT2APLVTIA" localSheetId="4" hidden="1">#REF!</definedName>
    <definedName name="BExXWIUCR0LXM58OVKZT2APLVTIA" localSheetId="14" hidden="1">#REF!</definedName>
    <definedName name="BExXWIUCR0LXM58OVKZT2APLVTIA" localSheetId="6" hidden="1">#REF!</definedName>
    <definedName name="BExXWIUCR0LXM58OVKZT2APLVTIA" localSheetId="7" hidden="1">#REF!</definedName>
    <definedName name="BExXWIUCR0LXM58OVKZT2APLVTIA" localSheetId="8" hidden="1">#REF!</definedName>
    <definedName name="BExXWIUCR0LXM58OVKZT2APLVTIA" localSheetId="9" hidden="1">#REF!</definedName>
    <definedName name="BExXWIUCR0LXM58OVKZT2APLVTIA" localSheetId="10" hidden="1">#REF!</definedName>
    <definedName name="BExXWIUCR0LXM58OVKZT2APLVTIA" localSheetId="11" hidden="1">#REF!</definedName>
    <definedName name="BExXWIUCR0LXM58OVKZT2APLVTIA" localSheetId="12" hidden="1">#REF!</definedName>
    <definedName name="BExXWIUCR0LXM58OVKZT2APLVTIA" localSheetId="13" hidden="1">#REF!</definedName>
    <definedName name="BExXWIUCR0LXM58OVKZT2APLVTIA" localSheetId="17" hidden="1">#REF!</definedName>
    <definedName name="BExXWIUCR0LXM58OVKZT2APLVTIA" localSheetId="16" hidden="1">#REF!</definedName>
    <definedName name="BExXWIUCR0LXM58OVKZT2APLVTIA" hidden="1">#REF!</definedName>
    <definedName name="BExXWTXJEA32DLC6QKN10QB955JT" localSheetId="19" hidden="1">#REF!</definedName>
    <definedName name="BExXWTXJEA32DLC6QKN10QB955JT" localSheetId="27" hidden="1">#REF!</definedName>
    <definedName name="BExXWTXJEA32DLC6QKN10QB955JT" localSheetId="18" hidden="1">#REF!</definedName>
    <definedName name="BExXWTXJEA32DLC6QKN10QB955JT" localSheetId="30" hidden="1">#REF!</definedName>
    <definedName name="BExXWTXJEA32DLC6QKN10QB955JT" localSheetId="4" hidden="1">#REF!</definedName>
    <definedName name="BExXWTXJEA32DLC6QKN10QB955JT" localSheetId="14" hidden="1">#REF!</definedName>
    <definedName name="BExXWTXJEA32DLC6QKN10QB955JT" localSheetId="6" hidden="1">#REF!</definedName>
    <definedName name="BExXWTXJEA32DLC6QKN10QB955JT" localSheetId="7" hidden="1">#REF!</definedName>
    <definedName name="BExXWTXJEA32DLC6QKN10QB955JT" localSheetId="8" hidden="1">#REF!</definedName>
    <definedName name="BExXWTXJEA32DLC6QKN10QB955JT" localSheetId="9" hidden="1">#REF!</definedName>
    <definedName name="BExXWTXJEA32DLC6QKN10QB955JT" localSheetId="10" hidden="1">#REF!</definedName>
    <definedName name="BExXWTXJEA32DLC6QKN10QB955JT" localSheetId="11" hidden="1">#REF!</definedName>
    <definedName name="BExXWTXJEA32DLC6QKN10QB955JT" localSheetId="12" hidden="1">#REF!</definedName>
    <definedName name="BExXWTXJEA32DLC6QKN10QB955JT" localSheetId="13" hidden="1">#REF!</definedName>
    <definedName name="BExXWTXJEA32DLC6QKN10QB955JT" localSheetId="17" hidden="1">#REF!</definedName>
    <definedName name="BExXWTXJEA32DLC6QKN10QB955JT" localSheetId="16" hidden="1">#REF!</definedName>
    <definedName name="BExXWTXJEA32DLC6QKN10QB955JT" hidden="1">#REF!</definedName>
    <definedName name="BExXWVFIBQT8OY1O41FRFPFGXQHK" localSheetId="19" hidden="1">#REF!</definedName>
    <definedName name="BExXWVFIBQT8OY1O41FRFPFGXQHK" localSheetId="27" hidden="1">#REF!</definedName>
    <definedName name="BExXWVFIBQT8OY1O41FRFPFGXQHK" localSheetId="18" hidden="1">#REF!</definedName>
    <definedName name="BExXWVFIBQT8OY1O41FRFPFGXQHK" localSheetId="30" hidden="1">#REF!</definedName>
    <definedName name="BExXWVFIBQT8OY1O41FRFPFGXQHK" localSheetId="4" hidden="1">#REF!</definedName>
    <definedName name="BExXWVFIBQT8OY1O41FRFPFGXQHK" localSheetId="14" hidden="1">#REF!</definedName>
    <definedName name="BExXWVFIBQT8OY1O41FRFPFGXQHK" localSheetId="6" hidden="1">#REF!</definedName>
    <definedName name="BExXWVFIBQT8OY1O41FRFPFGXQHK" localSheetId="7" hidden="1">#REF!</definedName>
    <definedName name="BExXWVFIBQT8OY1O41FRFPFGXQHK" localSheetId="8" hidden="1">#REF!</definedName>
    <definedName name="BExXWVFIBQT8OY1O41FRFPFGXQHK" localSheetId="9" hidden="1">#REF!</definedName>
    <definedName name="BExXWVFIBQT8OY1O41FRFPFGXQHK" localSheetId="10" hidden="1">#REF!</definedName>
    <definedName name="BExXWVFIBQT8OY1O41FRFPFGXQHK" localSheetId="11" hidden="1">#REF!</definedName>
    <definedName name="BExXWVFIBQT8OY1O41FRFPFGXQHK" localSheetId="12" hidden="1">#REF!</definedName>
    <definedName name="BExXWVFIBQT8OY1O41FRFPFGXQHK" localSheetId="13" hidden="1">#REF!</definedName>
    <definedName name="BExXWVFIBQT8OY1O41FRFPFGXQHK" localSheetId="17" hidden="1">#REF!</definedName>
    <definedName name="BExXWVFIBQT8OY1O41FRFPFGXQHK" localSheetId="16" hidden="1">#REF!</definedName>
    <definedName name="BExXWVFIBQT8OY1O41FRFPFGXQHK" hidden="1">#REF!</definedName>
    <definedName name="BExXWWXHBZHA9J3N8K47F84X0M0L" localSheetId="19" hidden="1">#REF!</definedName>
    <definedName name="BExXWWXHBZHA9J3N8K47F84X0M0L" localSheetId="27" hidden="1">#REF!</definedName>
    <definedName name="BExXWWXHBZHA9J3N8K47F84X0M0L" localSheetId="18" hidden="1">#REF!</definedName>
    <definedName name="BExXWWXHBZHA9J3N8K47F84X0M0L" localSheetId="30" hidden="1">#REF!</definedName>
    <definedName name="BExXWWXHBZHA9J3N8K47F84X0M0L" localSheetId="4" hidden="1">#REF!</definedName>
    <definedName name="BExXWWXHBZHA9J3N8K47F84X0M0L" localSheetId="14" hidden="1">#REF!</definedName>
    <definedName name="BExXWWXHBZHA9J3N8K47F84X0M0L" localSheetId="6" hidden="1">#REF!</definedName>
    <definedName name="BExXWWXHBZHA9J3N8K47F84X0M0L" localSheetId="7" hidden="1">#REF!</definedName>
    <definedName name="BExXWWXHBZHA9J3N8K47F84X0M0L" localSheetId="8" hidden="1">#REF!</definedName>
    <definedName name="BExXWWXHBZHA9J3N8K47F84X0M0L" localSheetId="9" hidden="1">#REF!</definedName>
    <definedName name="BExXWWXHBZHA9J3N8K47F84X0M0L" localSheetId="10" hidden="1">#REF!</definedName>
    <definedName name="BExXWWXHBZHA9J3N8K47F84X0M0L" localSheetId="11" hidden="1">#REF!</definedName>
    <definedName name="BExXWWXHBZHA9J3N8K47F84X0M0L" localSheetId="12" hidden="1">#REF!</definedName>
    <definedName name="BExXWWXHBZHA9J3N8K47F84X0M0L" localSheetId="13" hidden="1">#REF!</definedName>
    <definedName name="BExXWWXHBZHA9J3N8K47F84X0M0L" localSheetId="17" hidden="1">#REF!</definedName>
    <definedName name="BExXWWXHBZHA9J3N8K47F84X0M0L" localSheetId="16" hidden="1">#REF!</definedName>
    <definedName name="BExXWWXHBZHA9J3N8K47F84X0M0L" hidden="1">#REF!</definedName>
    <definedName name="BExXXBM521DL8R4ZX7NZ3DBCUOR5" localSheetId="19" hidden="1">#REF!</definedName>
    <definedName name="BExXXBM521DL8R4ZX7NZ3DBCUOR5" localSheetId="27" hidden="1">#REF!</definedName>
    <definedName name="BExXXBM521DL8R4ZX7NZ3DBCUOR5" localSheetId="18" hidden="1">#REF!</definedName>
    <definedName name="BExXXBM521DL8R4ZX7NZ3DBCUOR5" localSheetId="30" hidden="1">#REF!</definedName>
    <definedName name="BExXXBM521DL8R4ZX7NZ3DBCUOR5" localSheetId="4" hidden="1">#REF!</definedName>
    <definedName name="BExXXBM521DL8R4ZX7NZ3DBCUOR5" localSheetId="14" hidden="1">#REF!</definedName>
    <definedName name="BExXXBM521DL8R4ZX7NZ3DBCUOR5" localSheetId="6" hidden="1">#REF!</definedName>
    <definedName name="BExXXBM521DL8R4ZX7NZ3DBCUOR5" localSheetId="7" hidden="1">#REF!</definedName>
    <definedName name="BExXXBM521DL8R4ZX7NZ3DBCUOR5" localSheetId="8" hidden="1">#REF!</definedName>
    <definedName name="BExXXBM521DL8R4ZX7NZ3DBCUOR5" localSheetId="9" hidden="1">#REF!</definedName>
    <definedName name="BExXXBM521DL8R4ZX7NZ3DBCUOR5" localSheetId="10" hidden="1">#REF!</definedName>
    <definedName name="BExXXBM521DL8R4ZX7NZ3DBCUOR5" localSheetId="11" hidden="1">#REF!</definedName>
    <definedName name="BExXXBM521DL8R4ZX7NZ3DBCUOR5" localSheetId="12" hidden="1">#REF!</definedName>
    <definedName name="BExXXBM521DL8R4ZX7NZ3DBCUOR5" localSheetId="13" hidden="1">#REF!</definedName>
    <definedName name="BExXXBM521DL8R4ZX7NZ3DBCUOR5" localSheetId="17" hidden="1">#REF!</definedName>
    <definedName name="BExXXBM521DL8R4ZX7NZ3DBCUOR5" localSheetId="16" hidden="1">#REF!</definedName>
    <definedName name="BExXXBM521DL8R4ZX7NZ3DBCUOR5" hidden="1">#REF!</definedName>
    <definedName name="BExXXC7OZI33XZ03NRMEP7VRLQK4" localSheetId="19" hidden="1">#REF!</definedName>
    <definedName name="BExXXC7OZI33XZ03NRMEP7VRLQK4" localSheetId="27" hidden="1">#REF!</definedName>
    <definedName name="BExXXC7OZI33XZ03NRMEP7VRLQK4" localSheetId="18" hidden="1">#REF!</definedName>
    <definedName name="BExXXC7OZI33XZ03NRMEP7VRLQK4" localSheetId="30" hidden="1">#REF!</definedName>
    <definedName name="BExXXC7OZI33XZ03NRMEP7VRLQK4" localSheetId="4" hidden="1">#REF!</definedName>
    <definedName name="BExXXC7OZI33XZ03NRMEP7VRLQK4" localSheetId="14" hidden="1">#REF!</definedName>
    <definedName name="BExXXC7OZI33XZ03NRMEP7VRLQK4" localSheetId="6" hidden="1">#REF!</definedName>
    <definedName name="BExXXC7OZI33XZ03NRMEP7VRLQK4" localSheetId="7" hidden="1">#REF!</definedName>
    <definedName name="BExXXC7OZI33XZ03NRMEP7VRLQK4" localSheetId="8" hidden="1">#REF!</definedName>
    <definedName name="BExXXC7OZI33XZ03NRMEP7VRLQK4" localSheetId="9" hidden="1">#REF!</definedName>
    <definedName name="BExXXC7OZI33XZ03NRMEP7VRLQK4" localSheetId="10" hidden="1">#REF!</definedName>
    <definedName name="BExXXC7OZI33XZ03NRMEP7VRLQK4" localSheetId="11" hidden="1">#REF!</definedName>
    <definedName name="BExXXC7OZI33XZ03NRMEP7VRLQK4" localSheetId="12" hidden="1">#REF!</definedName>
    <definedName name="BExXXC7OZI33XZ03NRMEP7VRLQK4" localSheetId="13" hidden="1">#REF!</definedName>
    <definedName name="BExXXC7OZI33XZ03NRMEP7VRLQK4" localSheetId="17" hidden="1">#REF!</definedName>
    <definedName name="BExXXC7OZI33XZ03NRMEP7VRLQK4" localSheetId="16" hidden="1">#REF!</definedName>
    <definedName name="BExXXC7OZI33XZ03NRMEP7VRLQK4" hidden="1">#REF!</definedName>
    <definedName name="BExXXH5N3NKBQ7BCJPJTBF8CYM2Q" localSheetId="19" hidden="1">#REF!</definedName>
    <definedName name="BExXXH5N3NKBQ7BCJPJTBF8CYM2Q" localSheetId="27" hidden="1">#REF!</definedName>
    <definedName name="BExXXH5N3NKBQ7BCJPJTBF8CYM2Q" localSheetId="18" hidden="1">#REF!</definedName>
    <definedName name="BExXXH5N3NKBQ7BCJPJTBF8CYM2Q" localSheetId="30" hidden="1">#REF!</definedName>
    <definedName name="BExXXH5N3NKBQ7BCJPJTBF8CYM2Q" localSheetId="4" hidden="1">#REF!</definedName>
    <definedName name="BExXXH5N3NKBQ7BCJPJTBF8CYM2Q" localSheetId="14" hidden="1">#REF!</definedName>
    <definedName name="BExXXH5N3NKBQ7BCJPJTBF8CYM2Q" localSheetId="6" hidden="1">#REF!</definedName>
    <definedName name="BExXXH5N3NKBQ7BCJPJTBF8CYM2Q" localSheetId="7" hidden="1">#REF!</definedName>
    <definedName name="BExXXH5N3NKBQ7BCJPJTBF8CYM2Q" localSheetId="8" hidden="1">#REF!</definedName>
    <definedName name="BExXXH5N3NKBQ7BCJPJTBF8CYM2Q" localSheetId="9" hidden="1">#REF!</definedName>
    <definedName name="BExXXH5N3NKBQ7BCJPJTBF8CYM2Q" localSheetId="10" hidden="1">#REF!</definedName>
    <definedName name="BExXXH5N3NKBQ7BCJPJTBF8CYM2Q" localSheetId="11" hidden="1">#REF!</definedName>
    <definedName name="BExXXH5N3NKBQ7BCJPJTBF8CYM2Q" localSheetId="12" hidden="1">#REF!</definedName>
    <definedName name="BExXXH5N3NKBQ7BCJPJTBF8CYM2Q" localSheetId="13" hidden="1">#REF!</definedName>
    <definedName name="BExXXH5N3NKBQ7BCJPJTBF8CYM2Q" localSheetId="17" hidden="1">#REF!</definedName>
    <definedName name="BExXXH5N3NKBQ7BCJPJTBF8CYM2Q" localSheetId="16" hidden="1">#REF!</definedName>
    <definedName name="BExXXH5N3NKBQ7BCJPJTBF8CYM2Q" hidden="1">#REF!</definedName>
    <definedName name="BExXXI7HHXLBLUEW7EQ73TALJF48" localSheetId="19" hidden="1">#REF!</definedName>
    <definedName name="BExXXI7HHXLBLUEW7EQ73TALJF48" localSheetId="27" hidden="1">#REF!</definedName>
    <definedName name="BExXXI7HHXLBLUEW7EQ73TALJF48" localSheetId="18" hidden="1">#REF!</definedName>
    <definedName name="BExXXI7HHXLBLUEW7EQ73TALJF48" localSheetId="30" hidden="1">#REF!</definedName>
    <definedName name="BExXXI7HHXLBLUEW7EQ73TALJF48" localSheetId="4" hidden="1">#REF!</definedName>
    <definedName name="BExXXI7HHXLBLUEW7EQ73TALJF48" localSheetId="14" hidden="1">#REF!</definedName>
    <definedName name="BExXXI7HHXLBLUEW7EQ73TALJF48" localSheetId="6" hidden="1">#REF!</definedName>
    <definedName name="BExXXI7HHXLBLUEW7EQ73TALJF48" localSheetId="7" hidden="1">#REF!</definedName>
    <definedName name="BExXXI7HHXLBLUEW7EQ73TALJF48" localSheetId="8" hidden="1">#REF!</definedName>
    <definedName name="BExXXI7HHXLBLUEW7EQ73TALJF48" localSheetId="9" hidden="1">#REF!</definedName>
    <definedName name="BExXXI7HHXLBLUEW7EQ73TALJF48" localSheetId="10" hidden="1">#REF!</definedName>
    <definedName name="BExXXI7HHXLBLUEW7EQ73TALJF48" localSheetId="11" hidden="1">#REF!</definedName>
    <definedName name="BExXXI7HHXLBLUEW7EQ73TALJF48" localSheetId="12" hidden="1">#REF!</definedName>
    <definedName name="BExXXI7HHXLBLUEW7EQ73TALJF48" localSheetId="13" hidden="1">#REF!</definedName>
    <definedName name="BExXXI7HHXLBLUEW7EQ73TALJF48" localSheetId="17" hidden="1">#REF!</definedName>
    <definedName name="BExXXI7HHXLBLUEW7EQ73TALJF48" localSheetId="16" hidden="1">#REF!</definedName>
    <definedName name="BExXXI7HHXLBLUEW7EQ73TALJF48" hidden="1">#REF!</definedName>
    <definedName name="BExXXKWLM4D541BH6O8GOJMHFHMW" localSheetId="19" hidden="1">#REF!</definedName>
    <definedName name="BExXXKWLM4D541BH6O8GOJMHFHMW" localSheetId="27" hidden="1">#REF!</definedName>
    <definedName name="BExXXKWLM4D541BH6O8GOJMHFHMW" localSheetId="18" hidden="1">#REF!</definedName>
    <definedName name="BExXXKWLM4D541BH6O8GOJMHFHMW" localSheetId="30" hidden="1">#REF!</definedName>
    <definedName name="BExXXKWLM4D541BH6O8GOJMHFHMW" localSheetId="4" hidden="1">#REF!</definedName>
    <definedName name="BExXXKWLM4D541BH6O8GOJMHFHMW" localSheetId="14" hidden="1">#REF!</definedName>
    <definedName name="BExXXKWLM4D541BH6O8GOJMHFHMW" localSheetId="6" hidden="1">#REF!</definedName>
    <definedName name="BExXXKWLM4D541BH6O8GOJMHFHMW" localSheetId="7" hidden="1">#REF!</definedName>
    <definedName name="BExXXKWLM4D541BH6O8GOJMHFHMW" localSheetId="8" hidden="1">#REF!</definedName>
    <definedName name="BExXXKWLM4D541BH6O8GOJMHFHMW" localSheetId="9" hidden="1">#REF!</definedName>
    <definedName name="BExXXKWLM4D541BH6O8GOJMHFHMW" localSheetId="10" hidden="1">#REF!</definedName>
    <definedName name="BExXXKWLM4D541BH6O8GOJMHFHMW" localSheetId="11" hidden="1">#REF!</definedName>
    <definedName name="BExXXKWLM4D541BH6O8GOJMHFHMW" localSheetId="12" hidden="1">#REF!</definedName>
    <definedName name="BExXXKWLM4D541BH6O8GOJMHFHMW" localSheetId="13" hidden="1">#REF!</definedName>
    <definedName name="BExXXKWLM4D541BH6O8GOJMHFHMW" localSheetId="17" hidden="1">#REF!</definedName>
    <definedName name="BExXXKWLM4D541BH6O8GOJMHFHMW" localSheetId="16" hidden="1">#REF!</definedName>
    <definedName name="BExXXKWLM4D541BH6O8GOJMHFHMW" hidden="1">#REF!</definedName>
    <definedName name="BExXXNR17I6P4FQZPQF2ZXDFYB6C" localSheetId="19" hidden="1">#REF!</definedName>
    <definedName name="BExXXNR17I6P4FQZPQF2ZXDFYB6C" localSheetId="27" hidden="1">#REF!</definedName>
    <definedName name="BExXXNR17I6P4FQZPQF2ZXDFYB6C" localSheetId="18" hidden="1">#REF!</definedName>
    <definedName name="BExXXNR17I6P4FQZPQF2ZXDFYB6C" localSheetId="30" hidden="1">#REF!</definedName>
    <definedName name="BExXXNR17I6P4FQZPQF2ZXDFYB6C" localSheetId="4" hidden="1">#REF!</definedName>
    <definedName name="BExXXNR17I6P4FQZPQF2ZXDFYB6C" localSheetId="14" hidden="1">#REF!</definedName>
    <definedName name="BExXXNR17I6P4FQZPQF2ZXDFYB6C" localSheetId="6" hidden="1">#REF!</definedName>
    <definedName name="BExXXNR17I6P4FQZPQF2ZXDFYB6C" localSheetId="7" hidden="1">#REF!</definedName>
    <definedName name="BExXXNR17I6P4FQZPQF2ZXDFYB6C" localSheetId="8" hidden="1">#REF!</definedName>
    <definedName name="BExXXNR17I6P4FQZPQF2ZXDFYB6C" localSheetId="9" hidden="1">#REF!</definedName>
    <definedName name="BExXXNR17I6P4FQZPQF2ZXDFYB6C" localSheetId="10" hidden="1">#REF!</definedName>
    <definedName name="BExXXNR17I6P4FQZPQF2ZXDFYB6C" localSheetId="11" hidden="1">#REF!</definedName>
    <definedName name="BExXXNR17I6P4FQZPQF2ZXDFYB6C" localSheetId="12" hidden="1">#REF!</definedName>
    <definedName name="BExXXNR17I6P4FQZPQF2ZXDFYB6C" localSheetId="13" hidden="1">#REF!</definedName>
    <definedName name="BExXXNR17I6P4FQZPQF2ZXDFYB6C" localSheetId="17" hidden="1">#REF!</definedName>
    <definedName name="BExXXNR17I6P4FQZPQF2ZXDFYB6C" localSheetId="16" hidden="1">#REF!</definedName>
    <definedName name="BExXXNR17I6P4FQZPQF2ZXDFYB6C" hidden="1">#REF!</definedName>
    <definedName name="BExXXPPA1Q87XPI97X0OXCPBPDON" localSheetId="19" hidden="1">#REF!</definedName>
    <definedName name="BExXXPPA1Q87XPI97X0OXCPBPDON" localSheetId="27" hidden="1">#REF!</definedName>
    <definedName name="BExXXPPA1Q87XPI97X0OXCPBPDON" localSheetId="18" hidden="1">#REF!</definedName>
    <definedName name="BExXXPPA1Q87XPI97X0OXCPBPDON" localSheetId="30" hidden="1">#REF!</definedName>
    <definedName name="BExXXPPA1Q87XPI97X0OXCPBPDON" localSheetId="4" hidden="1">#REF!</definedName>
    <definedName name="BExXXPPA1Q87XPI97X0OXCPBPDON" localSheetId="14" hidden="1">#REF!</definedName>
    <definedName name="BExXXPPA1Q87XPI97X0OXCPBPDON" localSheetId="6" hidden="1">#REF!</definedName>
    <definedName name="BExXXPPA1Q87XPI97X0OXCPBPDON" localSheetId="7" hidden="1">#REF!</definedName>
    <definedName name="BExXXPPA1Q87XPI97X0OXCPBPDON" localSheetId="8" hidden="1">#REF!</definedName>
    <definedName name="BExXXPPA1Q87XPI97X0OXCPBPDON" localSheetId="9" hidden="1">#REF!</definedName>
    <definedName name="BExXXPPA1Q87XPI97X0OXCPBPDON" localSheetId="10" hidden="1">#REF!</definedName>
    <definedName name="BExXXPPA1Q87XPI97X0OXCPBPDON" localSheetId="11" hidden="1">#REF!</definedName>
    <definedName name="BExXXPPA1Q87XPI97X0OXCPBPDON" localSheetId="12" hidden="1">#REF!</definedName>
    <definedName name="BExXXPPA1Q87XPI97X0OXCPBPDON" localSheetId="13" hidden="1">#REF!</definedName>
    <definedName name="BExXXPPA1Q87XPI97X0OXCPBPDON" localSheetId="17" hidden="1">#REF!</definedName>
    <definedName name="BExXXPPA1Q87XPI97X0OXCPBPDON" localSheetId="16" hidden="1">#REF!</definedName>
    <definedName name="BExXXPPA1Q87XPI97X0OXCPBPDON" hidden="1">#REF!</definedName>
    <definedName name="BExXXVUDA98IZTQ6MANKU4MTTDVR" localSheetId="19" hidden="1">#REF!</definedName>
    <definedName name="BExXXVUDA98IZTQ6MANKU4MTTDVR" localSheetId="27" hidden="1">#REF!</definedName>
    <definedName name="BExXXVUDA98IZTQ6MANKU4MTTDVR" localSheetId="18" hidden="1">#REF!</definedName>
    <definedName name="BExXXVUDA98IZTQ6MANKU4MTTDVR" localSheetId="30" hidden="1">#REF!</definedName>
    <definedName name="BExXXVUDA98IZTQ6MANKU4MTTDVR" localSheetId="4" hidden="1">#REF!</definedName>
    <definedName name="BExXXVUDA98IZTQ6MANKU4MTTDVR" localSheetId="14" hidden="1">#REF!</definedName>
    <definedName name="BExXXVUDA98IZTQ6MANKU4MTTDVR" localSheetId="6" hidden="1">#REF!</definedName>
    <definedName name="BExXXVUDA98IZTQ6MANKU4MTTDVR" localSheetId="7" hidden="1">#REF!</definedName>
    <definedName name="BExXXVUDA98IZTQ6MANKU4MTTDVR" localSheetId="8" hidden="1">#REF!</definedName>
    <definedName name="BExXXVUDA98IZTQ6MANKU4MTTDVR" localSheetId="9" hidden="1">#REF!</definedName>
    <definedName name="BExXXVUDA98IZTQ6MANKU4MTTDVR" localSheetId="10" hidden="1">#REF!</definedName>
    <definedName name="BExXXVUDA98IZTQ6MANKU4MTTDVR" localSheetId="11" hidden="1">#REF!</definedName>
    <definedName name="BExXXVUDA98IZTQ6MANKU4MTTDVR" localSheetId="12" hidden="1">#REF!</definedName>
    <definedName name="BExXXVUDA98IZTQ6MANKU4MTTDVR" localSheetId="13" hidden="1">#REF!</definedName>
    <definedName name="BExXXVUDA98IZTQ6MANKU4MTTDVR" localSheetId="17" hidden="1">#REF!</definedName>
    <definedName name="BExXXVUDA98IZTQ6MANKU4MTTDVR" localSheetId="16" hidden="1">#REF!</definedName>
    <definedName name="BExXXVUDA98IZTQ6MANKU4MTTDVR" hidden="1">#REF!</definedName>
    <definedName name="BExXXZQNZY6IZI45DJXJK0MQZWA7" localSheetId="19" hidden="1">#REF!</definedName>
    <definedName name="BExXXZQNZY6IZI45DJXJK0MQZWA7" localSheetId="27" hidden="1">#REF!</definedName>
    <definedName name="BExXXZQNZY6IZI45DJXJK0MQZWA7" localSheetId="18" hidden="1">#REF!</definedName>
    <definedName name="BExXXZQNZY6IZI45DJXJK0MQZWA7" localSheetId="30" hidden="1">#REF!</definedName>
    <definedName name="BExXXZQNZY6IZI45DJXJK0MQZWA7" localSheetId="4" hidden="1">#REF!</definedName>
    <definedName name="BExXXZQNZY6IZI45DJXJK0MQZWA7" localSheetId="14" hidden="1">#REF!</definedName>
    <definedName name="BExXXZQNZY6IZI45DJXJK0MQZWA7" localSheetId="6" hidden="1">#REF!</definedName>
    <definedName name="BExXXZQNZY6IZI45DJXJK0MQZWA7" localSheetId="7" hidden="1">#REF!</definedName>
    <definedName name="BExXXZQNZY6IZI45DJXJK0MQZWA7" localSheetId="8" hidden="1">#REF!</definedName>
    <definedName name="BExXXZQNZY6IZI45DJXJK0MQZWA7" localSheetId="9" hidden="1">#REF!</definedName>
    <definedName name="BExXXZQNZY6IZI45DJXJK0MQZWA7" localSheetId="10" hidden="1">#REF!</definedName>
    <definedName name="BExXXZQNZY6IZI45DJXJK0MQZWA7" localSheetId="11" hidden="1">#REF!</definedName>
    <definedName name="BExXXZQNZY6IZI45DJXJK0MQZWA7" localSheetId="12" hidden="1">#REF!</definedName>
    <definedName name="BExXXZQNZY6IZI45DJXJK0MQZWA7" localSheetId="13" hidden="1">#REF!</definedName>
    <definedName name="BExXXZQNZY6IZI45DJXJK0MQZWA7" localSheetId="17" hidden="1">#REF!</definedName>
    <definedName name="BExXXZQNZY6IZI45DJXJK0MQZWA7" localSheetId="16" hidden="1">#REF!</definedName>
    <definedName name="BExXXZQNZY6IZI45DJXJK0MQZWA7" hidden="1">#REF!</definedName>
    <definedName name="BExXY5QFG6QP94SFT3935OBM8Y4K" localSheetId="19" hidden="1">#REF!</definedName>
    <definedName name="BExXY5QFG6QP94SFT3935OBM8Y4K" localSheetId="27" hidden="1">#REF!</definedName>
    <definedName name="BExXY5QFG6QP94SFT3935OBM8Y4K" localSheetId="18" hidden="1">#REF!</definedName>
    <definedName name="BExXY5QFG6QP94SFT3935OBM8Y4K" localSheetId="30" hidden="1">#REF!</definedName>
    <definedName name="BExXY5QFG6QP94SFT3935OBM8Y4K" localSheetId="4" hidden="1">#REF!</definedName>
    <definedName name="BExXY5QFG6QP94SFT3935OBM8Y4K" localSheetId="14" hidden="1">#REF!</definedName>
    <definedName name="BExXY5QFG6QP94SFT3935OBM8Y4K" localSheetId="6" hidden="1">#REF!</definedName>
    <definedName name="BExXY5QFG6QP94SFT3935OBM8Y4K" localSheetId="7" hidden="1">#REF!</definedName>
    <definedName name="BExXY5QFG6QP94SFT3935OBM8Y4K" localSheetId="8" hidden="1">#REF!</definedName>
    <definedName name="BExXY5QFG6QP94SFT3935OBM8Y4K" localSheetId="9" hidden="1">#REF!</definedName>
    <definedName name="BExXY5QFG6QP94SFT3935OBM8Y4K" localSheetId="10" hidden="1">#REF!</definedName>
    <definedName name="BExXY5QFG6QP94SFT3935OBM8Y4K" localSheetId="11" hidden="1">#REF!</definedName>
    <definedName name="BExXY5QFG6QP94SFT3935OBM8Y4K" localSheetId="12" hidden="1">#REF!</definedName>
    <definedName name="BExXY5QFG6QP94SFT3935OBM8Y4K" localSheetId="13" hidden="1">#REF!</definedName>
    <definedName name="BExXY5QFG6QP94SFT3935OBM8Y4K" localSheetId="17" hidden="1">#REF!</definedName>
    <definedName name="BExXY5QFG6QP94SFT3935OBM8Y4K" localSheetId="16" hidden="1">#REF!</definedName>
    <definedName name="BExXY5QFG6QP94SFT3935OBM8Y4K" hidden="1">#REF!</definedName>
    <definedName name="BExXY7TYEBFXRYUYIFHTN65RJ8EW" localSheetId="19" hidden="1">#REF!</definedName>
    <definedName name="BExXY7TYEBFXRYUYIFHTN65RJ8EW" localSheetId="27" hidden="1">#REF!</definedName>
    <definedName name="BExXY7TYEBFXRYUYIFHTN65RJ8EW" localSheetId="18" hidden="1">#REF!</definedName>
    <definedName name="BExXY7TYEBFXRYUYIFHTN65RJ8EW" localSheetId="30" hidden="1">#REF!</definedName>
    <definedName name="BExXY7TYEBFXRYUYIFHTN65RJ8EW" localSheetId="4" hidden="1">#REF!</definedName>
    <definedName name="BExXY7TYEBFXRYUYIFHTN65RJ8EW" localSheetId="14" hidden="1">#REF!</definedName>
    <definedName name="BExXY7TYEBFXRYUYIFHTN65RJ8EW" localSheetId="6" hidden="1">#REF!</definedName>
    <definedName name="BExXY7TYEBFXRYUYIFHTN65RJ8EW" localSheetId="7" hidden="1">#REF!</definedName>
    <definedName name="BExXY7TYEBFXRYUYIFHTN65RJ8EW" localSheetId="8" hidden="1">#REF!</definedName>
    <definedName name="BExXY7TYEBFXRYUYIFHTN65RJ8EW" localSheetId="9" hidden="1">#REF!</definedName>
    <definedName name="BExXY7TYEBFXRYUYIFHTN65RJ8EW" localSheetId="10" hidden="1">#REF!</definedName>
    <definedName name="BExXY7TYEBFXRYUYIFHTN65RJ8EW" localSheetId="11" hidden="1">#REF!</definedName>
    <definedName name="BExXY7TYEBFXRYUYIFHTN65RJ8EW" localSheetId="12" hidden="1">#REF!</definedName>
    <definedName name="BExXY7TYEBFXRYUYIFHTN65RJ8EW" localSheetId="13" hidden="1">#REF!</definedName>
    <definedName name="BExXY7TYEBFXRYUYIFHTN65RJ8EW" localSheetId="17" hidden="1">#REF!</definedName>
    <definedName name="BExXY7TYEBFXRYUYIFHTN65RJ8EW" localSheetId="16" hidden="1">#REF!</definedName>
    <definedName name="BExXY7TYEBFXRYUYIFHTN65RJ8EW" hidden="1">#REF!</definedName>
    <definedName name="BExXYLBHANUXC5FCTDDTGOVD3GQS" localSheetId="19" hidden="1">#REF!</definedName>
    <definedName name="BExXYLBHANUXC5FCTDDTGOVD3GQS" localSheetId="27" hidden="1">#REF!</definedName>
    <definedName name="BExXYLBHANUXC5FCTDDTGOVD3GQS" localSheetId="18" hidden="1">#REF!</definedName>
    <definedName name="BExXYLBHANUXC5FCTDDTGOVD3GQS" localSheetId="30" hidden="1">#REF!</definedName>
    <definedName name="BExXYLBHANUXC5FCTDDTGOVD3GQS" localSheetId="4" hidden="1">#REF!</definedName>
    <definedName name="BExXYLBHANUXC5FCTDDTGOVD3GQS" localSheetId="14" hidden="1">#REF!</definedName>
    <definedName name="BExXYLBHANUXC5FCTDDTGOVD3GQS" localSheetId="6" hidden="1">#REF!</definedName>
    <definedName name="BExXYLBHANUXC5FCTDDTGOVD3GQS" localSheetId="7" hidden="1">#REF!</definedName>
    <definedName name="BExXYLBHANUXC5FCTDDTGOVD3GQS" localSheetId="8" hidden="1">#REF!</definedName>
    <definedName name="BExXYLBHANUXC5FCTDDTGOVD3GQS" localSheetId="9" hidden="1">#REF!</definedName>
    <definedName name="BExXYLBHANUXC5FCTDDTGOVD3GQS" localSheetId="10" hidden="1">#REF!</definedName>
    <definedName name="BExXYLBHANUXC5FCTDDTGOVD3GQS" localSheetId="11" hidden="1">#REF!</definedName>
    <definedName name="BExXYLBHANUXC5FCTDDTGOVD3GQS" localSheetId="12" hidden="1">#REF!</definedName>
    <definedName name="BExXYLBHANUXC5FCTDDTGOVD3GQS" localSheetId="13" hidden="1">#REF!</definedName>
    <definedName name="BExXYLBHANUXC5FCTDDTGOVD3GQS" localSheetId="17" hidden="1">#REF!</definedName>
    <definedName name="BExXYLBHANUXC5FCTDDTGOVD3GQS" localSheetId="16" hidden="1">#REF!</definedName>
    <definedName name="BExXYLBHANUXC5FCTDDTGOVD3GQS" hidden="1">#REF!</definedName>
    <definedName name="BExXYMNYAYH3WA2ZCFAYKZID9ZCI" localSheetId="19" hidden="1">#REF!</definedName>
    <definedName name="BExXYMNYAYH3WA2ZCFAYKZID9ZCI" localSheetId="27" hidden="1">#REF!</definedName>
    <definedName name="BExXYMNYAYH3WA2ZCFAYKZID9ZCI" localSheetId="18" hidden="1">#REF!</definedName>
    <definedName name="BExXYMNYAYH3WA2ZCFAYKZID9ZCI" localSheetId="30" hidden="1">#REF!</definedName>
    <definedName name="BExXYMNYAYH3WA2ZCFAYKZID9ZCI" localSheetId="4" hidden="1">#REF!</definedName>
    <definedName name="BExXYMNYAYH3WA2ZCFAYKZID9ZCI" localSheetId="14" hidden="1">#REF!</definedName>
    <definedName name="BExXYMNYAYH3WA2ZCFAYKZID9ZCI" localSheetId="6" hidden="1">#REF!</definedName>
    <definedName name="BExXYMNYAYH3WA2ZCFAYKZID9ZCI" localSheetId="7" hidden="1">#REF!</definedName>
    <definedName name="BExXYMNYAYH3WA2ZCFAYKZID9ZCI" localSheetId="8" hidden="1">#REF!</definedName>
    <definedName name="BExXYMNYAYH3WA2ZCFAYKZID9ZCI" localSheetId="9" hidden="1">#REF!</definedName>
    <definedName name="BExXYMNYAYH3WA2ZCFAYKZID9ZCI" localSheetId="10" hidden="1">#REF!</definedName>
    <definedName name="BExXYMNYAYH3WA2ZCFAYKZID9ZCI" localSheetId="11" hidden="1">#REF!</definedName>
    <definedName name="BExXYMNYAYH3WA2ZCFAYKZID9ZCI" localSheetId="12" hidden="1">#REF!</definedName>
    <definedName name="BExXYMNYAYH3WA2ZCFAYKZID9ZCI" localSheetId="13" hidden="1">#REF!</definedName>
    <definedName name="BExXYMNYAYH3WA2ZCFAYKZID9ZCI" localSheetId="17" hidden="1">#REF!</definedName>
    <definedName name="BExXYMNYAYH3WA2ZCFAYKZID9ZCI" localSheetId="16" hidden="1">#REF!</definedName>
    <definedName name="BExXYMNYAYH3WA2ZCFAYKZID9ZCI" hidden="1">#REF!</definedName>
    <definedName name="BExXYYT12SVN2VDMLVNV4P3ISD8T" localSheetId="19" hidden="1">#REF!</definedName>
    <definedName name="BExXYYT12SVN2VDMLVNV4P3ISD8T" localSheetId="27" hidden="1">#REF!</definedName>
    <definedName name="BExXYYT12SVN2VDMLVNV4P3ISD8T" localSheetId="18" hidden="1">#REF!</definedName>
    <definedName name="BExXYYT12SVN2VDMLVNV4P3ISD8T" localSheetId="30" hidden="1">#REF!</definedName>
    <definedName name="BExXYYT12SVN2VDMLVNV4P3ISD8T" localSheetId="4" hidden="1">#REF!</definedName>
    <definedName name="BExXYYT12SVN2VDMLVNV4P3ISD8T" localSheetId="14" hidden="1">#REF!</definedName>
    <definedName name="BExXYYT12SVN2VDMLVNV4P3ISD8T" localSheetId="6" hidden="1">#REF!</definedName>
    <definedName name="BExXYYT12SVN2VDMLVNV4P3ISD8T" localSheetId="7" hidden="1">#REF!</definedName>
    <definedName name="BExXYYT12SVN2VDMLVNV4P3ISD8T" localSheetId="8" hidden="1">#REF!</definedName>
    <definedName name="BExXYYT12SVN2VDMLVNV4P3ISD8T" localSheetId="9" hidden="1">#REF!</definedName>
    <definedName name="BExXYYT12SVN2VDMLVNV4P3ISD8T" localSheetId="10" hidden="1">#REF!</definedName>
    <definedName name="BExXYYT12SVN2VDMLVNV4P3ISD8T" localSheetId="11" hidden="1">#REF!</definedName>
    <definedName name="BExXYYT12SVN2VDMLVNV4P3ISD8T" localSheetId="12" hidden="1">#REF!</definedName>
    <definedName name="BExXYYT12SVN2VDMLVNV4P3ISD8T" localSheetId="13" hidden="1">#REF!</definedName>
    <definedName name="BExXYYT12SVN2VDMLVNV4P3ISD8T" localSheetId="17" hidden="1">#REF!</definedName>
    <definedName name="BExXYYT12SVN2VDMLVNV4P3ISD8T" localSheetId="16" hidden="1">#REF!</definedName>
    <definedName name="BExXYYT12SVN2VDMLVNV4P3ISD8T" hidden="1">#REF!</definedName>
    <definedName name="BExXYZ3SPSRCWM4YHTPZDCOLZPHR" localSheetId="19" hidden="1">#REF!</definedName>
    <definedName name="BExXYZ3SPSRCWM4YHTPZDCOLZPHR" localSheetId="27" hidden="1">#REF!</definedName>
    <definedName name="BExXYZ3SPSRCWM4YHTPZDCOLZPHR" localSheetId="18" hidden="1">#REF!</definedName>
    <definedName name="BExXYZ3SPSRCWM4YHTPZDCOLZPHR" localSheetId="30" hidden="1">#REF!</definedName>
    <definedName name="BExXYZ3SPSRCWM4YHTPZDCOLZPHR" localSheetId="4" hidden="1">#REF!</definedName>
    <definedName name="BExXYZ3SPSRCWM4YHTPZDCOLZPHR" localSheetId="14" hidden="1">#REF!</definedName>
    <definedName name="BExXYZ3SPSRCWM4YHTPZDCOLZPHR" localSheetId="6" hidden="1">#REF!</definedName>
    <definedName name="BExXYZ3SPSRCWM4YHTPZDCOLZPHR" localSheetId="7" hidden="1">#REF!</definedName>
    <definedName name="BExXYZ3SPSRCWM4YHTPZDCOLZPHR" localSheetId="8" hidden="1">#REF!</definedName>
    <definedName name="BExXYZ3SPSRCWM4YHTPZDCOLZPHR" localSheetId="9" hidden="1">#REF!</definedName>
    <definedName name="BExXYZ3SPSRCWM4YHTPZDCOLZPHR" localSheetId="10" hidden="1">#REF!</definedName>
    <definedName name="BExXYZ3SPSRCWM4YHTPZDCOLZPHR" localSheetId="11" hidden="1">#REF!</definedName>
    <definedName name="BExXYZ3SPSRCWM4YHTPZDCOLZPHR" localSheetId="12" hidden="1">#REF!</definedName>
    <definedName name="BExXYZ3SPSRCWM4YHTPZDCOLZPHR" localSheetId="13" hidden="1">#REF!</definedName>
    <definedName name="BExXYZ3SPSRCWM4YHTPZDCOLZPHR" localSheetId="17" hidden="1">#REF!</definedName>
    <definedName name="BExXYZ3SPSRCWM4YHTPZDCOLZPHR" localSheetId="16" hidden="1">#REF!</definedName>
    <definedName name="BExXYZ3SPSRCWM4YHTPZDCOLZPHR" hidden="1">#REF!</definedName>
    <definedName name="BExXZFVV4YB42AZ3H1I40YG3JAPU" localSheetId="19" hidden="1">#REF!</definedName>
    <definedName name="BExXZFVV4YB42AZ3H1I40YG3JAPU" localSheetId="27" hidden="1">#REF!</definedName>
    <definedName name="BExXZFVV4YB42AZ3H1I40YG3JAPU" localSheetId="18" hidden="1">#REF!</definedName>
    <definedName name="BExXZFVV4YB42AZ3H1I40YG3JAPU" localSheetId="30" hidden="1">#REF!</definedName>
    <definedName name="BExXZFVV4YB42AZ3H1I40YG3JAPU" localSheetId="4" hidden="1">#REF!</definedName>
    <definedName name="BExXZFVV4YB42AZ3H1I40YG3JAPU" localSheetId="14" hidden="1">#REF!</definedName>
    <definedName name="BExXZFVV4YB42AZ3H1I40YG3JAPU" localSheetId="6" hidden="1">#REF!</definedName>
    <definedName name="BExXZFVV4YB42AZ3H1I40YG3JAPU" localSheetId="7" hidden="1">#REF!</definedName>
    <definedName name="BExXZFVV4YB42AZ3H1I40YG3JAPU" localSheetId="8" hidden="1">#REF!</definedName>
    <definedName name="BExXZFVV4YB42AZ3H1I40YG3JAPU" localSheetId="9" hidden="1">#REF!</definedName>
    <definedName name="BExXZFVV4YB42AZ3H1I40YG3JAPU" localSheetId="10" hidden="1">#REF!</definedName>
    <definedName name="BExXZFVV4YB42AZ3H1I40YG3JAPU" localSheetId="11" hidden="1">#REF!</definedName>
    <definedName name="BExXZFVV4YB42AZ3H1I40YG3JAPU" localSheetId="12" hidden="1">#REF!</definedName>
    <definedName name="BExXZFVV4YB42AZ3H1I40YG3JAPU" localSheetId="13" hidden="1">#REF!</definedName>
    <definedName name="BExXZFVV4YB42AZ3H1I40YG3JAPU" localSheetId="17" hidden="1">#REF!</definedName>
    <definedName name="BExXZFVV4YB42AZ3H1I40YG3JAPU" localSheetId="16" hidden="1">#REF!</definedName>
    <definedName name="BExXZFVV4YB42AZ3H1I40YG3JAPU" hidden="1">#REF!</definedName>
    <definedName name="BExXZG1CQE1M9TDJ99253H6JVGIH" localSheetId="19" hidden="1">#REF!</definedName>
    <definedName name="BExXZG1CQE1M9TDJ99253H6JVGIH" localSheetId="27" hidden="1">#REF!</definedName>
    <definedName name="BExXZG1CQE1M9TDJ99253H6JVGIH" localSheetId="18" hidden="1">#REF!</definedName>
    <definedName name="BExXZG1CQE1M9TDJ99253H6JVGIH" localSheetId="30" hidden="1">#REF!</definedName>
    <definedName name="BExXZG1CQE1M9TDJ99253H6JVGIH" localSheetId="4" hidden="1">#REF!</definedName>
    <definedName name="BExXZG1CQE1M9TDJ99253H6JVGIH" localSheetId="14" hidden="1">#REF!</definedName>
    <definedName name="BExXZG1CQE1M9TDJ99253H6JVGIH" localSheetId="6" hidden="1">#REF!</definedName>
    <definedName name="BExXZG1CQE1M9TDJ99253H6JVGIH" localSheetId="7" hidden="1">#REF!</definedName>
    <definedName name="BExXZG1CQE1M9TDJ99253H6JVGIH" localSheetId="8" hidden="1">#REF!</definedName>
    <definedName name="BExXZG1CQE1M9TDJ99253H6JVGIH" localSheetId="9" hidden="1">#REF!</definedName>
    <definedName name="BExXZG1CQE1M9TDJ99253H6JVGIH" localSheetId="10" hidden="1">#REF!</definedName>
    <definedName name="BExXZG1CQE1M9TDJ99253H6JVGIH" localSheetId="11" hidden="1">#REF!</definedName>
    <definedName name="BExXZG1CQE1M9TDJ99253H6JVGIH" localSheetId="12" hidden="1">#REF!</definedName>
    <definedName name="BExXZG1CQE1M9TDJ99253H6JVGIH" localSheetId="13" hidden="1">#REF!</definedName>
    <definedName name="BExXZG1CQE1M9TDJ99253H6JVGIH" localSheetId="17" hidden="1">#REF!</definedName>
    <definedName name="BExXZG1CQE1M9TDJ99253H6JVGIH" localSheetId="16" hidden="1">#REF!</definedName>
    <definedName name="BExXZG1CQE1M9TDJ99253H6JVGIH" hidden="1">#REF!</definedName>
    <definedName name="BExXZHJ9T2JELF12CHHGD54J1B0C" localSheetId="19" hidden="1">#REF!</definedName>
    <definedName name="BExXZHJ9T2JELF12CHHGD54J1B0C" localSheetId="27" hidden="1">#REF!</definedName>
    <definedName name="BExXZHJ9T2JELF12CHHGD54J1B0C" localSheetId="18" hidden="1">#REF!</definedName>
    <definedName name="BExXZHJ9T2JELF12CHHGD54J1B0C" localSheetId="30" hidden="1">#REF!</definedName>
    <definedName name="BExXZHJ9T2JELF12CHHGD54J1B0C" localSheetId="4" hidden="1">#REF!</definedName>
    <definedName name="BExXZHJ9T2JELF12CHHGD54J1B0C" localSheetId="14" hidden="1">#REF!</definedName>
    <definedName name="BExXZHJ9T2JELF12CHHGD54J1B0C" localSheetId="6" hidden="1">#REF!</definedName>
    <definedName name="BExXZHJ9T2JELF12CHHGD54J1B0C" localSheetId="7" hidden="1">#REF!</definedName>
    <definedName name="BExXZHJ9T2JELF12CHHGD54J1B0C" localSheetId="8" hidden="1">#REF!</definedName>
    <definedName name="BExXZHJ9T2JELF12CHHGD54J1B0C" localSheetId="9" hidden="1">#REF!</definedName>
    <definedName name="BExXZHJ9T2JELF12CHHGD54J1B0C" localSheetId="10" hidden="1">#REF!</definedName>
    <definedName name="BExXZHJ9T2JELF12CHHGD54J1B0C" localSheetId="11" hidden="1">#REF!</definedName>
    <definedName name="BExXZHJ9T2JELF12CHHGD54J1B0C" localSheetId="12" hidden="1">#REF!</definedName>
    <definedName name="BExXZHJ9T2JELF12CHHGD54J1B0C" localSheetId="13" hidden="1">#REF!</definedName>
    <definedName name="BExXZHJ9T2JELF12CHHGD54J1B0C" localSheetId="17" hidden="1">#REF!</definedName>
    <definedName name="BExXZHJ9T2JELF12CHHGD54J1B0C" localSheetId="16" hidden="1">#REF!</definedName>
    <definedName name="BExXZHJ9T2JELF12CHHGD54J1B0C" hidden="1">#REF!</definedName>
    <definedName name="BExXZNJ2X1TK2LRK5ZY3MX49H5T7" localSheetId="19" hidden="1">#REF!</definedName>
    <definedName name="BExXZNJ2X1TK2LRK5ZY3MX49H5T7" localSheetId="27" hidden="1">#REF!</definedName>
    <definedName name="BExXZNJ2X1TK2LRK5ZY3MX49H5T7" localSheetId="18" hidden="1">#REF!</definedName>
    <definedName name="BExXZNJ2X1TK2LRK5ZY3MX49H5T7" localSheetId="30" hidden="1">#REF!</definedName>
    <definedName name="BExXZNJ2X1TK2LRK5ZY3MX49H5T7" localSheetId="4" hidden="1">#REF!</definedName>
    <definedName name="BExXZNJ2X1TK2LRK5ZY3MX49H5T7" localSheetId="14" hidden="1">#REF!</definedName>
    <definedName name="BExXZNJ2X1TK2LRK5ZY3MX49H5T7" localSheetId="6" hidden="1">#REF!</definedName>
    <definedName name="BExXZNJ2X1TK2LRK5ZY3MX49H5T7" localSheetId="7" hidden="1">#REF!</definedName>
    <definedName name="BExXZNJ2X1TK2LRK5ZY3MX49H5T7" localSheetId="8" hidden="1">#REF!</definedName>
    <definedName name="BExXZNJ2X1TK2LRK5ZY3MX49H5T7" localSheetId="9" hidden="1">#REF!</definedName>
    <definedName name="BExXZNJ2X1TK2LRK5ZY3MX49H5T7" localSheetId="10" hidden="1">#REF!</definedName>
    <definedName name="BExXZNJ2X1TK2LRK5ZY3MX49H5T7" localSheetId="11" hidden="1">#REF!</definedName>
    <definedName name="BExXZNJ2X1TK2LRK5ZY3MX49H5T7" localSheetId="12" hidden="1">#REF!</definedName>
    <definedName name="BExXZNJ2X1TK2LRK5ZY3MX49H5T7" localSheetId="13" hidden="1">#REF!</definedName>
    <definedName name="BExXZNJ2X1TK2LRK5ZY3MX49H5T7" localSheetId="17" hidden="1">#REF!</definedName>
    <definedName name="BExXZNJ2X1TK2LRK5ZY3MX49H5T7" localSheetId="16" hidden="1">#REF!</definedName>
    <definedName name="BExXZNJ2X1TK2LRK5ZY3MX49H5T7" hidden="1">#REF!</definedName>
    <definedName name="BExXZOVPCEP495TQSON6PSRQ8XCY" localSheetId="19" hidden="1">#REF!</definedName>
    <definedName name="BExXZOVPCEP495TQSON6PSRQ8XCY" localSheetId="27" hidden="1">#REF!</definedName>
    <definedName name="BExXZOVPCEP495TQSON6PSRQ8XCY" localSheetId="18" hidden="1">#REF!</definedName>
    <definedName name="BExXZOVPCEP495TQSON6PSRQ8XCY" localSheetId="30" hidden="1">#REF!</definedName>
    <definedName name="BExXZOVPCEP495TQSON6PSRQ8XCY" localSheetId="4" hidden="1">#REF!</definedName>
    <definedName name="BExXZOVPCEP495TQSON6PSRQ8XCY" localSheetId="14" hidden="1">#REF!</definedName>
    <definedName name="BExXZOVPCEP495TQSON6PSRQ8XCY" localSheetId="6" hidden="1">#REF!</definedName>
    <definedName name="BExXZOVPCEP495TQSON6PSRQ8XCY" localSheetId="7" hidden="1">#REF!</definedName>
    <definedName name="BExXZOVPCEP495TQSON6PSRQ8XCY" localSheetId="8" hidden="1">#REF!</definedName>
    <definedName name="BExXZOVPCEP495TQSON6PSRQ8XCY" localSheetId="9" hidden="1">#REF!</definedName>
    <definedName name="BExXZOVPCEP495TQSON6PSRQ8XCY" localSheetId="10" hidden="1">#REF!</definedName>
    <definedName name="BExXZOVPCEP495TQSON6PSRQ8XCY" localSheetId="11" hidden="1">#REF!</definedName>
    <definedName name="BExXZOVPCEP495TQSON6PSRQ8XCY" localSheetId="12" hidden="1">#REF!</definedName>
    <definedName name="BExXZOVPCEP495TQSON6PSRQ8XCY" localSheetId="13" hidden="1">#REF!</definedName>
    <definedName name="BExXZOVPCEP495TQSON6PSRQ8XCY" localSheetId="17" hidden="1">#REF!</definedName>
    <definedName name="BExXZOVPCEP495TQSON6PSRQ8XCY" localSheetId="16" hidden="1">#REF!</definedName>
    <definedName name="BExXZOVPCEP495TQSON6PSRQ8XCY" hidden="1">#REF!</definedName>
    <definedName name="BExXZXKH7NBARQQAZM69Z57IH1MM" localSheetId="19" hidden="1">#REF!</definedName>
    <definedName name="BExXZXKH7NBARQQAZM69Z57IH1MM" localSheetId="27" hidden="1">#REF!</definedName>
    <definedName name="BExXZXKH7NBARQQAZM69Z57IH1MM" localSheetId="18" hidden="1">#REF!</definedName>
    <definedName name="BExXZXKH7NBARQQAZM69Z57IH1MM" localSheetId="30" hidden="1">#REF!</definedName>
    <definedName name="BExXZXKH7NBARQQAZM69Z57IH1MM" localSheetId="4" hidden="1">#REF!</definedName>
    <definedName name="BExXZXKH7NBARQQAZM69Z57IH1MM" localSheetId="14" hidden="1">#REF!</definedName>
    <definedName name="BExXZXKH7NBARQQAZM69Z57IH1MM" localSheetId="6" hidden="1">#REF!</definedName>
    <definedName name="BExXZXKH7NBARQQAZM69Z57IH1MM" localSheetId="7" hidden="1">#REF!</definedName>
    <definedName name="BExXZXKH7NBARQQAZM69Z57IH1MM" localSheetId="8" hidden="1">#REF!</definedName>
    <definedName name="BExXZXKH7NBARQQAZM69Z57IH1MM" localSheetId="9" hidden="1">#REF!</definedName>
    <definedName name="BExXZXKH7NBARQQAZM69Z57IH1MM" localSheetId="10" hidden="1">#REF!</definedName>
    <definedName name="BExXZXKH7NBARQQAZM69Z57IH1MM" localSheetId="11" hidden="1">#REF!</definedName>
    <definedName name="BExXZXKH7NBARQQAZM69Z57IH1MM" localSheetId="12" hidden="1">#REF!</definedName>
    <definedName name="BExXZXKH7NBARQQAZM69Z57IH1MM" localSheetId="13" hidden="1">#REF!</definedName>
    <definedName name="BExXZXKH7NBARQQAZM69Z57IH1MM" localSheetId="17" hidden="1">#REF!</definedName>
    <definedName name="BExXZXKH7NBARQQAZM69Z57IH1MM" localSheetId="16" hidden="1">#REF!</definedName>
    <definedName name="BExXZXKH7NBARQQAZM69Z57IH1MM" hidden="1">#REF!</definedName>
    <definedName name="BExY07WSDH5QEVM7BJXJK2ZRAI1O" localSheetId="19" hidden="1">#REF!</definedName>
    <definedName name="BExY07WSDH5QEVM7BJXJK2ZRAI1O" localSheetId="27" hidden="1">#REF!</definedName>
    <definedName name="BExY07WSDH5QEVM7BJXJK2ZRAI1O" localSheetId="18" hidden="1">#REF!</definedName>
    <definedName name="BExY07WSDH5QEVM7BJXJK2ZRAI1O" localSheetId="30" hidden="1">#REF!</definedName>
    <definedName name="BExY07WSDH5QEVM7BJXJK2ZRAI1O" localSheetId="4" hidden="1">#REF!</definedName>
    <definedName name="BExY07WSDH5QEVM7BJXJK2ZRAI1O" localSheetId="14" hidden="1">#REF!</definedName>
    <definedName name="BExY07WSDH5QEVM7BJXJK2ZRAI1O" localSheetId="6" hidden="1">#REF!</definedName>
    <definedName name="BExY07WSDH5QEVM7BJXJK2ZRAI1O" localSheetId="7" hidden="1">#REF!</definedName>
    <definedName name="BExY07WSDH5QEVM7BJXJK2ZRAI1O" localSheetId="8" hidden="1">#REF!</definedName>
    <definedName name="BExY07WSDH5QEVM7BJXJK2ZRAI1O" localSheetId="9" hidden="1">#REF!</definedName>
    <definedName name="BExY07WSDH5QEVM7BJXJK2ZRAI1O" localSheetId="10" hidden="1">#REF!</definedName>
    <definedName name="BExY07WSDH5QEVM7BJXJK2ZRAI1O" localSheetId="11" hidden="1">#REF!</definedName>
    <definedName name="BExY07WSDH5QEVM7BJXJK2ZRAI1O" localSheetId="12" hidden="1">#REF!</definedName>
    <definedName name="BExY07WSDH5QEVM7BJXJK2ZRAI1O" localSheetId="13" hidden="1">#REF!</definedName>
    <definedName name="BExY07WSDH5QEVM7BJXJK2ZRAI1O" localSheetId="17" hidden="1">#REF!</definedName>
    <definedName name="BExY07WSDH5QEVM7BJXJK2ZRAI1O" localSheetId="16" hidden="1">#REF!</definedName>
    <definedName name="BExY07WSDH5QEVM7BJXJK2ZRAI1O" hidden="1">#REF!</definedName>
    <definedName name="BExY09PJJWYWGWWLX3YT8EVK0YV4" localSheetId="19" hidden="1">#REF!</definedName>
    <definedName name="BExY09PJJWYWGWWLX3YT8EVK0YV4" localSheetId="27" hidden="1">#REF!</definedName>
    <definedName name="BExY09PJJWYWGWWLX3YT8EVK0YV4" localSheetId="18" hidden="1">#REF!</definedName>
    <definedName name="BExY09PJJWYWGWWLX3YT8EVK0YV4" localSheetId="30" hidden="1">#REF!</definedName>
    <definedName name="BExY09PJJWYWGWWLX3YT8EVK0YV4" localSheetId="4" hidden="1">#REF!</definedName>
    <definedName name="BExY09PJJWYWGWWLX3YT8EVK0YV4" localSheetId="14" hidden="1">#REF!</definedName>
    <definedName name="BExY09PJJWYWGWWLX3YT8EVK0YV4" localSheetId="6" hidden="1">#REF!</definedName>
    <definedName name="BExY09PJJWYWGWWLX3YT8EVK0YV4" localSheetId="7" hidden="1">#REF!</definedName>
    <definedName name="BExY09PJJWYWGWWLX3YT8EVK0YV4" localSheetId="8" hidden="1">#REF!</definedName>
    <definedName name="BExY09PJJWYWGWWLX3YT8EVK0YV4" localSheetId="9" hidden="1">#REF!</definedName>
    <definedName name="BExY09PJJWYWGWWLX3YT8EVK0YV4" localSheetId="10" hidden="1">#REF!</definedName>
    <definedName name="BExY09PJJWYWGWWLX3YT8EVK0YV4" localSheetId="11" hidden="1">#REF!</definedName>
    <definedName name="BExY09PJJWYWGWWLX3YT8EVK0YV4" localSheetId="12" hidden="1">#REF!</definedName>
    <definedName name="BExY09PJJWYWGWWLX3YT8EVK0YV4" localSheetId="13" hidden="1">#REF!</definedName>
    <definedName name="BExY09PJJWYWGWWLX3YT8EVK0YV4" localSheetId="17" hidden="1">#REF!</definedName>
    <definedName name="BExY09PJJWYWGWWLX3YT8EVK0YV4" localSheetId="16" hidden="1">#REF!</definedName>
    <definedName name="BExY09PJJWYWGWWLX3YT8EVK0YV4" hidden="1">#REF!</definedName>
    <definedName name="BExY0C3UBVC4M59JIRXVQ8OWAJC1" localSheetId="19" hidden="1">#REF!</definedName>
    <definedName name="BExY0C3UBVC4M59JIRXVQ8OWAJC1" localSheetId="27" hidden="1">#REF!</definedName>
    <definedName name="BExY0C3UBVC4M59JIRXVQ8OWAJC1" localSheetId="18" hidden="1">#REF!</definedName>
    <definedName name="BExY0C3UBVC4M59JIRXVQ8OWAJC1" localSheetId="30" hidden="1">#REF!</definedName>
    <definedName name="BExY0C3UBVC4M59JIRXVQ8OWAJC1" localSheetId="4" hidden="1">#REF!</definedName>
    <definedName name="BExY0C3UBVC4M59JIRXVQ8OWAJC1" localSheetId="14" hidden="1">#REF!</definedName>
    <definedName name="BExY0C3UBVC4M59JIRXVQ8OWAJC1" localSheetId="6" hidden="1">#REF!</definedName>
    <definedName name="BExY0C3UBVC4M59JIRXVQ8OWAJC1" localSheetId="7" hidden="1">#REF!</definedName>
    <definedName name="BExY0C3UBVC4M59JIRXVQ8OWAJC1" localSheetId="8" hidden="1">#REF!</definedName>
    <definedName name="BExY0C3UBVC4M59JIRXVQ8OWAJC1" localSheetId="9" hidden="1">#REF!</definedName>
    <definedName name="BExY0C3UBVC4M59JIRXVQ8OWAJC1" localSheetId="10" hidden="1">#REF!</definedName>
    <definedName name="BExY0C3UBVC4M59JIRXVQ8OWAJC1" localSheetId="11" hidden="1">#REF!</definedName>
    <definedName name="BExY0C3UBVC4M59JIRXVQ8OWAJC1" localSheetId="12" hidden="1">#REF!</definedName>
    <definedName name="BExY0C3UBVC4M59JIRXVQ8OWAJC1" localSheetId="13" hidden="1">#REF!</definedName>
    <definedName name="BExY0C3UBVC4M59JIRXVQ8OWAJC1" localSheetId="17" hidden="1">#REF!</definedName>
    <definedName name="BExY0C3UBVC4M59JIRXVQ8OWAJC1" localSheetId="16" hidden="1">#REF!</definedName>
    <definedName name="BExY0C3UBVC4M59JIRXVQ8OWAJC1" hidden="1">#REF!</definedName>
    <definedName name="BExY0ENH6ZXHW155XIGS0F46T43M" localSheetId="19" hidden="1">#REF!</definedName>
    <definedName name="BExY0ENH6ZXHW155XIGS0F46T43M" localSheetId="27" hidden="1">#REF!</definedName>
    <definedName name="BExY0ENH6ZXHW155XIGS0F46T43M" localSheetId="18" hidden="1">#REF!</definedName>
    <definedName name="BExY0ENH6ZXHW155XIGS0F46T43M" localSheetId="30" hidden="1">#REF!</definedName>
    <definedName name="BExY0ENH6ZXHW155XIGS0F46T43M" localSheetId="4" hidden="1">#REF!</definedName>
    <definedName name="BExY0ENH6ZXHW155XIGS0F46T43M" localSheetId="14" hidden="1">#REF!</definedName>
    <definedName name="BExY0ENH6ZXHW155XIGS0F46T43M" localSheetId="6" hidden="1">#REF!</definedName>
    <definedName name="BExY0ENH6ZXHW155XIGS0F46T43M" localSheetId="7" hidden="1">#REF!</definedName>
    <definedName name="BExY0ENH6ZXHW155XIGS0F46T43M" localSheetId="8" hidden="1">#REF!</definedName>
    <definedName name="BExY0ENH6ZXHW155XIGS0F46T43M" localSheetId="9" hidden="1">#REF!</definedName>
    <definedName name="BExY0ENH6ZXHW155XIGS0F46T43M" localSheetId="10" hidden="1">#REF!</definedName>
    <definedName name="BExY0ENH6ZXHW155XIGS0F46T43M" localSheetId="11" hidden="1">#REF!</definedName>
    <definedName name="BExY0ENH6ZXHW155XIGS0F46T43M" localSheetId="12" hidden="1">#REF!</definedName>
    <definedName name="BExY0ENH6ZXHW155XIGS0F46T43M" localSheetId="13" hidden="1">#REF!</definedName>
    <definedName name="BExY0ENH6ZXHW155XIGS0F46T43M" localSheetId="17" hidden="1">#REF!</definedName>
    <definedName name="BExY0ENH6ZXHW155XIGS0F46T43M" localSheetId="16" hidden="1">#REF!</definedName>
    <definedName name="BExY0ENH6ZXHW155XIGS0F46T43M" hidden="1">#REF!</definedName>
    <definedName name="BExY0IEEUB9SRGD9I14IDCPO5GV4" localSheetId="19" hidden="1">#REF!</definedName>
    <definedName name="BExY0IEEUB9SRGD9I14IDCPO5GV4" localSheetId="27" hidden="1">#REF!</definedName>
    <definedName name="BExY0IEEUB9SRGD9I14IDCPO5GV4" localSheetId="18" hidden="1">#REF!</definedName>
    <definedName name="BExY0IEEUB9SRGD9I14IDCPO5GV4" localSheetId="30" hidden="1">#REF!</definedName>
    <definedName name="BExY0IEEUB9SRGD9I14IDCPO5GV4" localSheetId="4" hidden="1">#REF!</definedName>
    <definedName name="BExY0IEEUB9SRGD9I14IDCPO5GV4" localSheetId="14" hidden="1">#REF!</definedName>
    <definedName name="BExY0IEEUB9SRGD9I14IDCPO5GV4" localSheetId="6" hidden="1">#REF!</definedName>
    <definedName name="BExY0IEEUB9SRGD9I14IDCPO5GV4" localSheetId="7" hidden="1">#REF!</definedName>
    <definedName name="BExY0IEEUB9SRGD9I14IDCPO5GV4" localSheetId="8" hidden="1">#REF!</definedName>
    <definedName name="BExY0IEEUB9SRGD9I14IDCPO5GV4" localSheetId="9" hidden="1">#REF!</definedName>
    <definedName name="BExY0IEEUB9SRGD9I14IDCPO5GV4" localSheetId="10" hidden="1">#REF!</definedName>
    <definedName name="BExY0IEEUB9SRGD9I14IDCPO5GV4" localSheetId="11" hidden="1">#REF!</definedName>
    <definedName name="BExY0IEEUB9SRGD9I14IDCPO5GV4" localSheetId="12" hidden="1">#REF!</definedName>
    <definedName name="BExY0IEEUB9SRGD9I14IDCPO5GV4" localSheetId="13" hidden="1">#REF!</definedName>
    <definedName name="BExY0IEEUB9SRGD9I14IDCPO5GV4" localSheetId="17" hidden="1">#REF!</definedName>
    <definedName name="BExY0IEEUB9SRGD9I14IDCPO5GV4" localSheetId="16" hidden="1">#REF!</definedName>
    <definedName name="BExY0IEEUB9SRGD9I14IDCPO5GV4" hidden="1">#REF!</definedName>
    <definedName name="BExY0LEAAM7MUGBRLXD6KXBOHZ6S" localSheetId="19" hidden="1">#REF!</definedName>
    <definedName name="BExY0LEAAM7MUGBRLXD6KXBOHZ6S" localSheetId="27" hidden="1">#REF!</definedName>
    <definedName name="BExY0LEAAM7MUGBRLXD6KXBOHZ6S" localSheetId="18" hidden="1">#REF!</definedName>
    <definedName name="BExY0LEAAM7MUGBRLXD6KXBOHZ6S" localSheetId="30" hidden="1">#REF!</definedName>
    <definedName name="BExY0LEAAM7MUGBRLXD6KXBOHZ6S" localSheetId="4" hidden="1">#REF!</definedName>
    <definedName name="BExY0LEAAM7MUGBRLXD6KXBOHZ6S" localSheetId="14" hidden="1">#REF!</definedName>
    <definedName name="BExY0LEAAM7MUGBRLXD6KXBOHZ6S" localSheetId="6" hidden="1">#REF!</definedName>
    <definedName name="BExY0LEAAM7MUGBRLXD6KXBOHZ6S" localSheetId="7" hidden="1">#REF!</definedName>
    <definedName name="BExY0LEAAM7MUGBRLXD6KXBOHZ6S" localSheetId="8" hidden="1">#REF!</definedName>
    <definedName name="BExY0LEAAM7MUGBRLXD6KXBOHZ6S" localSheetId="9" hidden="1">#REF!</definedName>
    <definedName name="BExY0LEAAM7MUGBRLXD6KXBOHZ6S" localSheetId="10" hidden="1">#REF!</definedName>
    <definedName name="BExY0LEAAM7MUGBRLXD6KXBOHZ6S" localSheetId="11" hidden="1">#REF!</definedName>
    <definedName name="BExY0LEAAM7MUGBRLXD6KXBOHZ6S" localSheetId="12" hidden="1">#REF!</definedName>
    <definedName name="BExY0LEAAM7MUGBRLXD6KXBOHZ6S" localSheetId="13" hidden="1">#REF!</definedName>
    <definedName name="BExY0LEAAM7MUGBRLXD6KXBOHZ6S" localSheetId="17" hidden="1">#REF!</definedName>
    <definedName name="BExY0LEAAM7MUGBRLXD6KXBOHZ6S" localSheetId="16" hidden="1">#REF!</definedName>
    <definedName name="BExY0LEAAM7MUGBRLXD6KXBOHZ6S" hidden="1">#REF!</definedName>
    <definedName name="BExY0OE8GFHMLLTEAFIOQTOPEVPB" localSheetId="19" hidden="1">#REF!</definedName>
    <definedName name="BExY0OE8GFHMLLTEAFIOQTOPEVPB" localSheetId="27" hidden="1">#REF!</definedName>
    <definedName name="BExY0OE8GFHMLLTEAFIOQTOPEVPB" localSheetId="18" hidden="1">#REF!</definedName>
    <definedName name="BExY0OE8GFHMLLTEAFIOQTOPEVPB" localSheetId="30" hidden="1">#REF!</definedName>
    <definedName name="BExY0OE8GFHMLLTEAFIOQTOPEVPB" localSheetId="4" hidden="1">#REF!</definedName>
    <definedName name="BExY0OE8GFHMLLTEAFIOQTOPEVPB" localSheetId="14" hidden="1">#REF!</definedName>
    <definedName name="BExY0OE8GFHMLLTEAFIOQTOPEVPB" localSheetId="6" hidden="1">#REF!</definedName>
    <definedName name="BExY0OE8GFHMLLTEAFIOQTOPEVPB" localSheetId="7" hidden="1">#REF!</definedName>
    <definedName name="BExY0OE8GFHMLLTEAFIOQTOPEVPB" localSheetId="8" hidden="1">#REF!</definedName>
    <definedName name="BExY0OE8GFHMLLTEAFIOQTOPEVPB" localSheetId="9" hidden="1">#REF!</definedName>
    <definedName name="BExY0OE8GFHMLLTEAFIOQTOPEVPB" localSheetId="10" hidden="1">#REF!</definedName>
    <definedName name="BExY0OE8GFHMLLTEAFIOQTOPEVPB" localSheetId="11" hidden="1">#REF!</definedName>
    <definedName name="BExY0OE8GFHMLLTEAFIOQTOPEVPB" localSheetId="12" hidden="1">#REF!</definedName>
    <definedName name="BExY0OE8GFHMLLTEAFIOQTOPEVPB" localSheetId="13" hidden="1">#REF!</definedName>
    <definedName name="BExY0OE8GFHMLLTEAFIOQTOPEVPB" localSheetId="17" hidden="1">#REF!</definedName>
    <definedName name="BExY0OE8GFHMLLTEAFIOQTOPEVPB" localSheetId="16" hidden="1">#REF!</definedName>
    <definedName name="BExY0OE8GFHMLLTEAFIOQTOPEVPB" hidden="1">#REF!</definedName>
    <definedName name="BExY0OJHW85S0VKBA8T4HTYPYBOS" localSheetId="19" hidden="1">#REF!</definedName>
    <definedName name="BExY0OJHW85S0VKBA8T4HTYPYBOS" localSheetId="27" hidden="1">#REF!</definedName>
    <definedName name="BExY0OJHW85S0VKBA8T4HTYPYBOS" localSheetId="18" hidden="1">#REF!</definedName>
    <definedName name="BExY0OJHW85S0VKBA8T4HTYPYBOS" localSheetId="30" hidden="1">#REF!</definedName>
    <definedName name="BExY0OJHW85S0VKBA8T4HTYPYBOS" localSheetId="4" hidden="1">#REF!</definedName>
    <definedName name="BExY0OJHW85S0VKBA8T4HTYPYBOS" localSheetId="14" hidden="1">#REF!</definedName>
    <definedName name="BExY0OJHW85S0VKBA8T4HTYPYBOS" localSheetId="6" hidden="1">#REF!</definedName>
    <definedName name="BExY0OJHW85S0VKBA8T4HTYPYBOS" localSheetId="7" hidden="1">#REF!</definedName>
    <definedName name="BExY0OJHW85S0VKBA8T4HTYPYBOS" localSheetId="8" hidden="1">#REF!</definedName>
    <definedName name="BExY0OJHW85S0VKBA8T4HTYPYBOS" localSheetId="9" hidden="1">#REF!</definedName>
    <definedName name="BExY0OJHW85S0VKBA8T4HTYPYBOS" localSheetId="10" hidden="1">#REF!</definedName>
    <definedName name="BExY0OJHW85S0VKBA8T4HTYPYBOS" localSheetId="11" hidden="1">#REF!</definedName>
    <definedName name="BExY0OJHW85S0VKBA8T4HTYPYBOS" localSheetId="12" hidden="1">#REF!</definedName>
    <definedName name="BExY0OJHW85S0VKBA8T4HTYPYBOS" localSheetId="13" hidden="1">#REF!</definedName>
    <definedName name="BExY0OJHW85S0VKBA8T4HTYPYBOS" localSheetId="17" hidden="1">#REF!</definedName>
    <definedName name="BExY0OJHW85S0VKBA8T4HTYPYBOS" localSheetId="16" hidden="1">#REF!</definedName>
    <definedName name="BExY0OJHW85S0VKBA8T4HTYPYBOS" hidden="1">#REF!</definedName>
    <definedName name="BExY0T1E034D7XAXNC6F7540LLIE" localSheetId="19" hidden="1">#REF!</definedName>
    <definedName name="BExY0T1E034D7XAXNC6F7540LLIE" localSheetId="27" hidden="1">#REF!</definedName>
    <definedName name="BExY0T1E034D7XAXNC6F7540LLIE" localSheetId="18" hidden="1">#REF!</definedName>
    <definedName name="BExY0T1E034D7XAXNC6F7540LLIE" localSheetId="30" hidden="1">#REF!</definedName>
    <definedName name="BExY0T1E034D7XAXNC6F7540LLIE" localSheetId="4" hidden="1">#REF!</definedName>
    <definedName name="BExY0T1E034D7XAXNC6F7540LLIE" localSheetId="14" hidden="1">#REF!</definedName>
    <definedName name="BExY0T1E034D7XAXNC6F7540LLIE" localSheetId="6" hidden="1">#REF!</definedName>
    <definedName name="BExY0T1E034D7XAXNC6F7540LLIE" localSheetId="7" hidden="1">#REF!</definedName>
    <definedName name="BExY0T1E034D7XAXNC6F7540LLIE" localSheetId="8" hidden="1">#REF!</definedName>
    <definedName name="BExY0T1E034D7XAXNC6F7540LLIE" localSheetId="9" hidden="1">#REF!</definedName>
    <definedName name="BExY0T1E034D7XAXNC6F7540LLIE" localSheetId="10" hidden="1">#REF!</definedName>
    <definedName name="BExY0T1E034D7XAXNC6F7540LLIE" localSheetId="11" hidden="1">#REF!</definedName>
    <definedName name="BExY0T1E034D7XAXNC6F7540LLIE" localSheetId="12" hidden="1">#REF!</definedName>
    <definedName name="BExY0T1E034D7XAXNC6F7540LLIE" localSheetId="13" hidden="1">#REF!</definedName>
    <definedName name="BExY0T1E034D7XAXNC6F7540LLIE" localSheetId="17" hidden="1">#REF!</definedName>
    <definedName name="BExY0T1E034D7XAXNC6F7540LLIE" localSheetId="16" hidden="1">#REF!</definedName>
    <definedName name="BExY0T1E034D7XAXNC6F7540LLIE" hidden="1">#REF!</definedName>
    <definedName name="BExY0XTZLHN49J2JH94BYTKBJLT3" localSheetId="19" hidden="1">#REF!</definedName>
    <definedName name="BExY0XTZLHN49J2JH94BYTKBJLT3" localSheetId="27" hidden="1">#REF!</definedName>
    <definedName name="BExY0XTZLHN49J2JH94BYTKBJLT3" localSheetId="18" hidden="1">#REF!</definedName>
    <definedName name="BExY0XTZLHN49J2JH94BYTKBJLT3" localSheetId="30" hidden="1">#REF!</definedName>
    <definedName name="BExY0XTZLHN49J2JH94BYTKBJLT3" localSheetId="4" hidden="1">#REF!</definedName>
    <definedName name="BExY0XTZLHN49J2JH94BYTKBJLT3" localSheetId="14" hidden="1">#REF!</definedName>
    <definedName name="BExY0XTZLHN49J2JH94BYTKBJLT3" localSheetId="6" hidden="1">#REF!</definedName>
    <definedName name="BExY0XTZLHN49J2JH94BYTKBJLT3" localSheetId="7" hidden="1">#REF!</definedName>
    <definedName name="BExY0XTZLHN49J2JH94BYTKBJLT3" localSheetId="8" hidden="1">#REF!</definedName>
    <definedName name="BExY0XTZLHN49J2JH94BYTKBJLT3" localSheetId="9" hidden="1">#REF!</definedName>
    <definedName name="BExY0XTZLHN49J2JH94BYTKBJLT3" localSheetId="10" hidden="1">#REF!</definedName>
    <definedName name="BExY0XTZLHN49J2JH94BYTKBJLT3" localSheetId="11" hidden="1">#REF!</definedName>
    <definedName name="BExY0XTZLHN49J2JH94BYTKBJLT3" localSheetId="12" hidden="1">#REF!</definedName>
    <definedName name="BExY0XTZLHN49J2JH94BYTKBJLT3" localSheetId="13" hidden="1">#REF!</definedName>
    <definedName name="BExY0XTZLHN49J2JH94BYTKBJLT3" localSheetId="17" hidden="1">#REF!</definedName>
    <definedName name="BExY0XTZLHN49J2JH94BYTKBJLT3" localSheetId="16" hidden="1">#REF!</definedName>
    <definedName name="BExY0XTZLHN49J2JH94BYTKBJLT3" hidden="1">#REF!</definedName>
    <definedName name="BExY11FH9TXHERUYGG8FE50U7H7J" localSheetId="19" hidden="1">#REF!</definedName>
    <definedName name="BExY11FH9TXHERUYGG8FE50U7H7J" localSheetId="27" hidden="1">#REF!</definedName>
    <definedName name="BExY11FH9TXHERUYGG8FE50U7H7J" localSheetId="18" hidden="1">#REF!</definedName>
    <definedName name="BExY11FH9TXHERUYGG8FE50U7H7J" localSheetId="30" hidden="1">#REF!</definedName>
    <definedName name="BExY11FH9TXHERUYGG8FE50U7H7J" localSheetId="4" hidden="1">#REF!</definedName>
    <definedName name="BExY11FH9TXHERUYGG8FE50U7H7J" localSheetId="14" hidden="1">#REF!</definedName>
    <definedName name="BExY11FH9TXHERUYGG8FE50U7H7J" localSheetId="6" hidden="1">#REF!</definedName>
    <definedName name="BExY11FH9TXHERUYGG8FE50U7H7J" localSheetId="7" hidden="1">#REF!</definedName>
    <definedName name="BExY11FH9TXHERUYGG8FE50U7H7J" localSheetId="8" hidden="1">#REF!</definedName>
    <definedName name="BExY11FH9TXHERUYGG8FE50U7H7J" localSheetId="9" hidden="1">#REF!</definedName>
    <definedName name="BExY11FH9TXHERUYGG8FE50U7H7J" localSheetId="10" hidden="1">#REF!</definedName>
    <definedName name="BExY11FH9TXHERUYGG8FE50U7H7J" localSheetId="11" hidden="1">#REF!</definedName>
    <definedName name="BExY11FH9TXHERUYGG8FE50U7H7J" localSheetId="12" hidden="1">#REF!</definedName>
    <definedName name="BExY11FH9TXHERUYGG8FE50U7H7J" localSheetId="13" hidden="1">#REF!</definedName>
    <definedName name="BExY11FH9TXHERUYGG8FE50U7H7J" localSheetId="17" hidden="1">#REF!</definedName>
    <definedName name="BExY11FH9TXHERUYGG8FE50U7H7J" localSheetId="16" hidden="1">#REF!</definedName>
    <definedName name="BExY11FH9TXHERUYGG8FE50U7H7J" hidden="1">#REF!</definedName>
    <definedName name="BExY180UKNW5NIAWD6ZUYTFEH8QS" localSheetId="19" hidden="1">#REF!</definedName>
    <definedName name="BExY180UKNW5NIAWD6ZUYTFEH8QS" localSheetId="27" hidden="1">#REF!</definedName>
    <definedName name="BExY180UKNW5NIAWD6ZUYTFEH8QS" localSheetId="18" hidden="1">#REF!</definedName>
    <definedName name="BExY180UKNW5NIAWD6ZUYTFEH8QS" localSheetId="30" hidden="1">#REF!</definedName>
    <definedName name="BExY180UKNW5NIAWD6ZUYTFEH8QS" localSheetId="4" hidden="1">#REF!</definedName>
    <definedName name="BExY180UKNW5NIAWD6ZUYTFEH8QS" localSheetId="14" hidden="1">#REF!</definedName>
    <definedName name="BExY180UKNW5NIAWD6ZUYTFEH8QS" localSheetId="6" hidden="1">#REF!</definedName>
    <definedName name="BExY180UKNW5NIAWD6ZUYTFEH8QS" localSheetId="7" hidden="1">#REF!</definedName>
    <definedName name="BExY180UKNW5NIAWD6ZUYTFEH8QS" localSheetId="8" hidden="1">#REF!</definedName>
    <definedName name="BExY180UKNW5NIAWD6ZUYTFEH8QS" localSheetId="9" hidden="1">#REF!</definedName>
    <definedName name="BExY180UKNW5NIAWD6ZUYTFEH8QS" localSheetId="10" hidden="1">#REF!</definedName>
    <definedName name="BExY180UKNW5NIAWD6ZUYTFEH8QS" localSheetId="11" hidden="1">#REF!</definedName>
    <definedName name="BExY180UKNW5NIAWD6ZUYTFEH8QS" localSheetId="12" hidden="1">#REF!</definedName>
    <definedName name="BExY180UKNW5NIAWD6ZUYTFEH8QS" localSheetId="13" hidden="1">#REF!</definedName>
    <definedName name="BExY180UKNW5NIAWD6ZUYTFEH8QS" localSheetId="17" hidden="1">#REF!</definedName>
    <definedName name="BExY180UKNW5NIAWD6ZUYTFEH8QS" localSheetId="16" hidden="1">#REF!</definedName>
    <definedName name="BExY180UKNW5NIAWD6ZUYTFEH8QS" hidden="1">#REF!</definedName>
    <definedName name="BExY1DPTV4LSY9MEOUGXF8X052NA" localSheetId="19" hidden="1">#REF!</definedName>
    <definedName name="BExY1DPTV4LSY9MEOUGXF8X052NA" localSheetId="27" hidden="1">#REF!</definedName>
    <definedName name="BExY1DPTV4LSY9MEOUGXF8X052NA" localSheetId="18" hidden="1">#REF!</definedName>
    <definedName name="BExY1DPTV4LSY9MEOUGXF8X052NA" localSheetId="30" hidden="1">#REF!</definedName>
    <definedName name="BExY1DPTV4LSY9MEOUGXF8X052NA" localSheetId="4" hidden="1">#REF!</definedName>
    <definedName name="BExY1DPTV4LSY9MEOUGXF8X052NA" localSheetId="14" hidden="1">#REF!</definedName>
    <definedName name="BExY1DPTV4LSY9MEOUGXF8X052NA" localSheetId="6" hidden="1">#REF!</definedName>
    <definedName name="BExY1DPTV4LSY9MEOUGXF8X052NA" localSheetId="7" hidden="1">#REF!</definedName>
    <definedName name="BExY1DPTV4LSY9MEOUGXF8X052NA" localSheetId="8" hidden="1">#REF!</definedName>
    <definedName name="BExY1DPTV4LSY9MEOUGXF8X052NA" localSheetId="9" hidden="1">#REF!</definedName>
    <definedName name="BExY1DPTV4LSY9MEOUGXF8X052NA" localSheetId="10" hidden="1">#REF!</definedName>
    <definedName name="BExY1DPTV4LSY9MEOUGXF8X052NA" localSheetId="11" hidden="1">#REF!</definedName>
    <definedName name="BExY1DPTV4LSY9MEOUGXF8X052NA" localSheetId="12" hidden="1">#REF!</definedName>
    <definedName name="BExY1DPTV4LSY9MEOUGXF8X052NA" localSheetId="13" hidden="1">#REF!</definedName>
    <definedName name="BExY1DPTV4LSY9MEOUGXF8X052NA" localSheetId="17" hidden="1">#REF!</definedName>
    <definedName name="BExY1DPTV4LSY9MEOUGXF8X052NA" localSheetId="16" hidden="1">#REF!</definedName>
    <definedName name="BExY1DPTV4LSY9MEOUGXF8X052NA" hidden="1">#REF!</definedName>
    <definedName name="BExY1GK9ELBEKDD7O6HR6DUO8YGO" localSheetId="19" hidden="1">#REF!</definedName>
    <definedName name="BExY1GK9ELBEKDD7O6HR6DUO8YGO" localSheetId="27" hidden="1">#REF!</definedName>
    <definedName name="BExY1GK9ELBEKDD7O6HR6DUO8YGO" localSheetId="18" hidden="1">#REF!</definedName>
    <definedName name="BExY1GK9ELBEKDD7O6HR6DUO8YGO" localSheetId="30" hidden="1">#REF!</definedName>
    <definedName name="BExY1GK9ELBEKDD7O6HR6DUO8YGO" localSheetId="4" hidden="1">#REF!</definedName>
    <definedName name="BExY1GK9ELBEKDD7O6HR6DUO8YGO" localSheetId="14" hidden="1">#REF!</definedName>
    <definedName name="BExY1GK9ELBEKDD7O6HR6DUO8YGO" localSheetId="6" hidden="1">#REF!</definedName>
    <definedName name="BExY1GK9ELBEKDD7O6HR6DUO8YGO" localSheetId="7" hidden="1">#REF!</definedName>
    <definedName name="BExY1GK9ELBEKDD7O6HR6DUO8YGO" localSheetId="8" hidden="1">#REF!</definedName>
    <definedName name="BExY1GK9ELBEKDD7O6HR6DUO8YGO" localSheetId="9" hidden="1">#REF!</definedName>
    <definedName name="BExY1GK9ELBEKDD7O6HR6DUO8YGO" localSheetId="10" hidden="1">#REF!</definedName>
    <definedName name="BExY1GK9ELBEKDD7O6HR6DUO8YGO" localSheetId="11" hidden="1">#REF!</definedName>
    <definedName name="BExY1GK9ELBEKDD7O6HR6DUO8YGO" localSheetId="12" hidden="1">#REF!</definedName>
    <definedName name="BExY1GK9ELBEKDD7O6HR6DUO8YGO" localSheetId="13" hidden="1">#REF!</definedName>
    <definedName name="BExY1GK9ELBEKDD7O6HR6DUO8YGO" localSheetId="17" hidden="1">#REF!</definedName>
    <definedName name="BExY1GK9ELBEKDD7O6HR6DUO8YGO" localSheetId="16" hidden="1">#REF!</definedName>
    <definedName name="BExY1GK9ELBEKDD7O6HR6DUO8YGO" hidden="1">#REF!</definedName>
    <definedName name="BExY1NWOXXFV9GGZ3PX444LZ8TVX" localSheetId="19" hidden="1">#REF!</definedName>
    <definedName name="BExY1NWOXXFV9GGZ3PX444LZ8TVX" localSheetId="27" hidden="1">#REF!</definedName>
    <definedName name="BExY1NWOXXFV9GGZ3PX444LZ8TVX" localSheetId="18" hidden="1">#REF!</definedName>
    <definedName name="BExY1NWOXXFV9GGZ3PX444LZ8TVX" localSheetId="30" hidden="1">#REF!</definedName>
    <definedName name="BExY1NWOXXFV9GGZ3PX444LZ8TVX" localSheetId="4" hidden="1">#REF!</definedName>
    <definedName name="BExY1NWOXXFV9GGZ3PX444LZ8TVX" localSheetId="14" hidden="1">#REF!</definedName>
    <definedName name="BExY1NWOXXFV9GGZ3PX444LZ8TVX" localSheetId="6" hidden="1">#REF!</definedName>
    <definedName name="BExY1NWOXXFV9GGZ3PX444LZ8TVX" localSheetId="7" hidden="1">#REF!</definedName>
    <definedName name="BExY1NWOXXFV9GGZ3PX444LZ8TVX" localSheetId="8" hidden="1">#REF!</definedName>
    <definedName name="BExY1NWOXXFV9GGZ3PX444LZ8TVX" localSheetId="9" hidden="1">#REF!</definedName>
    <definedName name="BExY1NWOXXFV9GGZ3PX444LZ8TVX" localSheetId="10" hidden="1">#REF!</definedName>
    <definedName name="BExY1NWOXXFV9GGZ3PX444LZ8TVX" localSheetId="11" hidden="1">#REF!</definedName>
    <definedName name="BExY1NWOXXFV9GGZ3PX444LZ8TVX" localSheetId="12" hidden="1">#REF!</definedName>
    <definedName name="BExY1NWOXXFV9GGZ3PX444LZ8TVX" localSheetId="13" hidden="1">#REF!</definedName>
    <definedName name="BExY1NWOXXFV9GGZ3PX444LZ8TVX" localSheetId="17" hidden="1">#REF!</definedName>
    <definedName name="BExY1NWOXXFV9GGZ3PX444LZ8TVX" localSheetId="16" hidden="1">#REF!</definedName>
    <definedName name="BExY1NWOXXFV9GGZ3PX444LZ8TVX" hidden="1">#REF!</definedName>
    <definedName name="BExY1UCL0RND63LLSM9X5SFRG117" localSheetId="19" hidden="1">#REF!</definedName>
    <definedName name="BExY1UCL0RND63LLSM9X5SFRG117" localSheetId="27" hidden="1">#REF!</definedName>
    <definedName name="BExY1UCL0RND63LLSM9X5SFRG117" localSheetId="18" hidden="1">#REF!</definedName>
    <definedName name="BExY1UCL0RND63LLSM9X5SFRG117" localSheetId="30" hidden="1">#REF!</definedName>
    <definedName name="BExY1UCL0RND63LLSM9X5SFRG117" localSheetId="4" hidden="1">#REF!</definedName>
    <definedName name="BExY1UCL0RND63LLSM9X5SFRG117" localSheetId="14" hidden="1">#REF!</definedName>
    <definedName name="BExY1UCL0RND63LLSM9X5SFRG117" localSheetId="6" hidden="1">#REF!</definedName>
    <definedName name="BExY1UCL0RND63LLSM9X5SFRG117" localSheetId="7" hidden="1">#REF!</definedName>
    <definedName name="BExY1UCL0RND63LLSM9X5SFRG117" localSheetId="8" hidden="1">#REF!</definedName>
    <definedName name="BExY1UCL0RND63LLSM9X5SFRG117" localSheetId="9" hidden="1">#REF!</definedName>
    <definedName name="BExY1UCL0RND63LLSM9X5SFRG117" localSheetId="10" hidden="1">#REF!</definedName>
    <definedName name="BExY1UCL0RND63LLSM9X5SFRG117" localSheetId="11" hidden="1">#REF!</definedName>
    <definedName name="BExY1UCL0RND63LLSM9X5SFRG117" localSheetId="12" hidden="1">#REF!</definedName>
    <definedName name="BExY1UCL0RND63LLSM9X5SFRG117" localSheetId="13" hidden="1">#REF!</definedName>
    <definedName name="BExY1UCL0RND63LLSM9X5SFRG117" localSheetId="17" hidden="1">#REF!</definedName>
    <definedName name="BExY1UCL0RND63LLSM9X5SFRG117" localSheetId="16" hidden="1">#REF!</definedName>
    <definedName name="BExY1UCL0RND63LLSM9X5SFRG117" hidden="1">#REF!</definedName>
    <definedName name="BExY1WAT3937L08HLHIRQHMP2A3H" localSheetId="19" hidden="1">#REF!</definedName>
    <definedName name="BExY1WAT3937L08HLHIRQHMP2A3H" localSheetId="27" hidden="1">#REF!</definedName>
    <definedName name="BExY1WAT3937L08HLHIRQHMP2A3H" localSheetId="18" hidden="1">#REF!</definedName>
    <definedName name="BExY1WAT3937L08HLHIRQHMP2A3H" localSheetId="30" hidden="1">#REF!</definedName>
    <definedName name="BExY1WAT3937L08HLHIRQHMP2A3H" localSheetId="4" hidden="1">#REF!</definedName>
    <definedName name="BExY1WAT3937L08HLHIRQHMP2A3H" localSheetId="14" hidden="1">#REF!</definedName>
    <definedName name="BExY1WAT3937L08HLHIRQHMP2A3H" localSheetId="6" hidden="1">#REF!</definedName>
    <definedName name="BExY1WAT3937L08HLHIRQHMP2A3H" localSheetId="7" hidden="1">#REF!</definedName>
    <definedName name="BExY1WAT3937L08HLHIRQHMP2A3H" localSheetId="8" hidden="1">#REF!</definedName>
    <definedName name="BExY1WAT3937L08HLHIRQHMP2A3H" localSheetId="9" hidden="1">#REF!</definedName>
    <definedName name="BExY1WAT3937L08HLHIRQHMP2A3H" localSheetId="10" hidden="1">#REF!</definedName>
    <definedName name="BExY1WAT3937L08HLHIRQHMP2A3H" localSheetId="11" hidden="1">#REF!</definedName>
    <definedName name="BExY1WAT3937L08HLHIRQHMP2A3H" localSheetId="12" hidden="1">#REF!</definedName>
    <definedName name="BExY1WAT3937L08HLHIRQHMP2A3H" localSheetId="13" hidden="1">#REF!</definedName>
    <definedName name="BExY1WAT3937L08HLHIRQHMP2A3H" localSheetId="17" hidden="1">#REF!</definedName>
    <definedName name="BExY1WAT3937L08HLHIRQHMP2A3H" localSheetId="16" hidden="1">#REF!</definedName>
    <definedName name="BExY1WAT3937L08HLHIRQHMP2A3H" hidden="1">#REF!</definedName>
    <definedName name="BExY1YEBOSLMID7LURP8QB46AI91" localSheetId="19" hidden="1">#REF!</definedName>
    <definedName name="BExY1YEBOSLMID7LURP8QB46AI91" localSheetId="27" hidden="1">#REF!</definedName>
    <definedName name="BExY1YEBOSLMID7LURP8QB46AI91" localSheetId="18" hidden="1">#REF!</definedName>
    <definedName name="BExY1YEBOSLMID7LURP8QB46AI91" localSheetId="30" hidden="1">#REF!</definedName>
    <definedName name="BExY1YEBOSLMID7LURP8QB46AI91" localSheetId="4" hidden="1">#REF!</definedName>
    <definedName name="BExY1YEBOSLMID7LURP8QB46AI91" localSheetId="14" hidden="1">#REF!</definedName>
    <definedName name="BExY1YEBOSLMID7LURP8QB46AI91" localSheetId="6" hidden="1">#REF!</definedName>
    <definedName name="BExY1YEBOSLMID7LURP8QB46AI91" localSheetId="7" hidden="1">#REF!</definedName>
    <definedName name="BExY1YEBOSLMID7LURP8QB46AI91" localSheetId="8" hidden="1">#REF!</definedName>
    <definedName name="BExY1YEBOSLMID7LURP8QB46AI91" localSheetId="9" hidden="1">#REF!</definedName>
    <definedName name="BExY1YEBOSLMID7LURP8QB46AI91" localSheetId="10" hidden="1">#REF!</definedName>
    <definedName name="BExY1YEBOSLMID7LURP8QB46AI91" localSheetId="11" hidden="1">#REF!</definedName>
    <definedName name="BExY1YEBOSLMID7LURP8QB46AI91" localSheetId="12" hidden="1">#REF!</definedName>
    <definedName name="BExY1YEBOSLMID7LURP8QB46AI91" localSheetId="13" hidden="1">#REF!</definedName>
    <definedName name="BExY1YEBOSLMID7LURP8QB46AI91" localSheetId="17" hidden="1">#REF!</definedName>
    <definedName name="BExY1YEBOSLMID7LURP8QB46AI91" localSheetId="16" hidden="1">#REF!</definedName>
    <definedName name="BExY1YEBOSLMID7LURP8QB46AI91" hidden="1">#REF!</definedName>
    <definedName name="BExY236UB98PA9PNCHMCSZYCHJBD" localSheetId="19" hidden="1">#REF!</definedName>
    <definedName name="BExY236UB98PA9PNCHMCSZYCHJBD" localSheetId="27" hidden="1">#REF!</definedName>
    <definedName name="BExY236UB98PA9PNCHMCSZYCHJBD" localSheetId="18" hidden="1">#REF!</definedName>
    <definedName name="BExY236UB98PA9PNCHMCSZYCHJBD" localSheetId="30" hidden="1">#REF!</definedName>
    <definedName name="BExY236UB98PA9PNCHMCSZYCHJBD" localSheetId="4" hidden="1">#REF!</definedName>
    <definedName name="BExY236UB98PA9PNCHMCSZYCHJBD" localSheetId="14" hidden="1">#REF!</definedName>
    <definedName name="BExY236UB98PA9PNCHMCSZYCHJBD" localSheetId="6" hidden="1">#REF!</definedName>
    <definedName name="BExY236UB98PA9PNCHMCSZYCHJBD" localSheetId="7" hidden="1">#REF!</definedName>
    <definedName name="BExY236UB98PA9PNCHMCSZYCHJBD" localSheetId="8" hidden="1">#REF!</definedName>
    <definedName name="BExY236UB98PA9PNCHMCSZYCHJBD" localSheetId="9" hidden="1">#REF!</definedName>
    <definedName name="BExY236UB98PA9PNCHMCSZYCHJBD" localSheetId="10" hidden="1">#REF!</definedName>
    <definedName name="BExY236UB98PA9PNCHMCSZYCHJBD" localSheetId="11" hidden="1">#REF!</definedName>
    <definedName name="BExY236UB98PA9PNCHMCSZYCHJBD" localSheetId="12" hidden="1">#REF!</definedName>
    <definedName name="BExY236UB98PA9PNCHMCSZYCHJBD" localSheetId="13" hidden="1">#REF!</definedName>
    <definedName name="BExY236UB98PA9PNCHMCSZYCHJBD" localSheetId="17" hidden="1">#REF!</definedName>
    <definedName name="BExY236UB98PA9PNCHMCSZYCHJBD" localSheetId="16" hidden="1">#REF!</definedName>
    <definedName name="BExY236UB98PA9PNCHMCSZYCHJBD" hidden="1">#REF!</definedName>
    <definedName name="BExY2FS4LFX9OHOTQT7SJ2PXAC25" localSheetId="19" hidden="1">#REF!</definedName>
    <definedName name="BExY2FS4LFX9OHOTQT7SJ2PXAC25" localSheetId="27" hidden="1">#REF!</definedName>
    <definedName name="BExY2FS4LFX9OHOTQT7SJ2PXAC25" localSheetId="18" hidden="1">#REF!</definedName>
    <definedName name="BExY2FS4LFX9OHOTQT7SJ2PXAC25" localSheetId="30" hidden="1">#REF!</definedName>
    <definedName name="BExY2FS4LFX9OHOTQT7SJ2PXAC25" localSheetId="4" hidden="1">#REF!</definedName>
    <definedName name="BExY2FS4LFX9OHOTQT7SJ2PXAC25" localSheetId="14" hidden="1">#REF!</definedName>
    <definedName name="BExY2FS4LFX9OHOTQT7SJ2PXAC25" localSheetId="6" hidden="1">#REF!</definedName>
    <definedName name="BExY2FS4LFX9OHOTQT7SJ2PXAC25" localSheetId="7" hidden="1">#REF!</definedName>
    <definedName name="BExY2FS4LFX9OHOTQT7SJ2PXAC25" localSheetId="8" hidden="1">#REF!</definedName>
    <definedName name="BExY2FS4LFX9OHOTQT7SJ2PXAC25" localSheetId="9" hidden="1">#REF!</definedName>
    <definedName name="BExY2FS4LFX9OHOTQT7SJ2PXAC25" localSheetId="10" hidden="1">#REF!</definedName>
    <definedName name="BExY2FS4LFX9OHOTQT7SJ2PXAC25" localSheetId="11" hidden="1">#REF!</definedName>
    <definedName name="BExY2FS4LFX9OHOTQT7SJ2PXAC25" localSheetId="12" hidden="1">#REF!</definedName>
    <definedName name="BExY2FS4LFX9OHOTQT7SJ2PXAC25" localSheetId="13" hidden="1">#REF!</definedName>
    <definedName name="BExY2FS4LFX9OHOTQT7SJ2PXAC25" localSheetId="17" hidden="1">#REF!</definedName>
    <definedName name="BExY2FS4LFX9OHOTQT7SJ2PXAC25" localSheetId="16" hidden="1">#REF!</definedName>
    <definedName name="BExY2FS4LFX9OHOTQT7SJ2PXAC25" hidden="1">#REF!</definedName>
    <definedName name="BExY2GDPCZPVU0IQ6IJIB1YQQRQ6" localSheetId="19" hidden="1">#REF!</definedName>
    <definedName name="BExY2GDPCZPVU0IQ6IJIB1YQQRQ6" localSheetId="27" hidden="1">#REF!</definedName>
    <definedName name="BExY2GDPCZPVU0IQ6IJIB1YQQRQ6" localSheetId="18" hidden="1">#REF!</definedName>
    <definedName name="BExY2GDPCZPVU0IQ6IJIB1YQQRQ6" localSheetId="30" hidden="1">#REF!</definedName>
    <definedName name="BExY2GDPCZPVU0IQ6IJIB1YQQRQ6" localSheetId="4" hidden="1">#REF!</definedName>
    <definedName name="BExY2GDPCZPVU0IQ6IJIB1YQQRQ6" localSheetId="14" hidden="1">#REF!</definedName>
    <definedName name="BExY2GDPCZPVU0IQ6IJIB1YQQRQ6" localSheetId="6" hidden="1">#REF!</definedName>
    <definedName name="BExY2GDPCZPVU0IQ6IJIB1YQQRQ6" localSheetId="7" hidden="1">#REF!</definedName>
    <definedName name="BExY2GDPCZPVU0IQ6IJIB1YQQRQ6" localSheetId="8" hidden="1">#REF!</definedName>
    <definedName name="BExY2GDPCZPVU0IQ6IJIB1YQQRQ6" localSheetId="9" hidden="1">#REF!</definedName>
    <definedName name="BExY2GDPCZPVU0IQ6IJIB1YQQRQ6" localSheetId="10" hidden="1">#REF!</definedName>
    <definedName name="BExY2GDPCZPVU0IQ6IJIB1YQQRQ6" localSheetId="11" hidden="1">#REF!</definedName>
    <definedName name="BExY2GDPCZPVU0IQ6IJIB1YQQRQ6" localSheetId="12" hidden="1">#REF!</definedName>
    <definedName name="BExY2GDPCZPVU0IQ6IJIB1YQQRQ6" localSheetId="13" hidden="1">#REF!</definedName>
    <definedName name="BExY2GDPCZPVU0IQ6IJIB1YQQRQ6" localSheetId="17" hidden="1">#REF!</definedName>
    <definedName name="BExY2GDPCZPVU0IQ6IJIB1YQQRQ6" localSheetId="16" hidden="1">#REF!</definedName>
    <definedName name="BExY2GDPCZPVU0IQ6IJIB1YQQRQ6" hidden="1">#REF!</definedName>
    <definedName name="BExY2GTSZ3VA9TXLY7KW1LIAKJ61" localSheetId="19" hidden="1">#REF!</definedName>
    <definedName name="BExY2GTSZ3VA9TXLY7KW1LIAKJ61" localSheetId="27" hidden="1">#REF!</definedName>
    <definedName name="BExY2GTSZ3VA9TXLY7KW1LIAKJ61" localSheetId="18" hidden="1">#REF!</definedName>
    <definedName name="BExY2GTSZ3VA9TXLY7KW1LIAKJ61" localSheetId="30" hidden="1">#REF!</definedName>
    <definedName name="BExY2GTSZ3VA9TXLY7KW1LIAKJ61" localSheetId="4" hidden="1">#REF!</definedName>
    <definedName name="BExY2GTSZ3VA9TXLY7KW1LIAKJ61" localSheetId="14" hidden="1">#REF!</definedName>
    <definedName name="BExY2GTSZ3VA9TXLY7KW1LIAKJ61" localSheetId="6" hidden="1">#REF!</definedName>
    <definedName name="BExY2GTSZ3VA9TXLY7KW1LIAKJ61" localSheetId="7" hidden="1">#REF!</definedName>
    <definedName name="BExY2GTSZ3VA9TXLY7KW1LIAKJ61" localSheetId="8" hidden="1">#REF!</definedName>
    <definedName name="BExY2GTSZ3VA9TXLY7KW1LIAKJ61" localSheetId="9" hidden="1">#REF!</definedName>
    <definedName name="BExY2GTSZ3VA9TXLY7KW1LIAKJ61" localSheetId="10" hidden="1">#REF!</definedName>
    <definedName name="BExY2GTSZ3VA9TXLY7KW1LIAKJ61" localSheetId="11" hidden="1">#REF!</definedName>
    <definedName name="BExY2GTSZ3VA9TXLY7KW1LIAKJ61" localSheetId="12" hidden="1">#REF!</definedName>
    <definedName name="BExY2GTSZ3VA9TXLY7KW1LIAKJ61" localSheetId="13" hidden="1">#REF!</definedName>
    <definedName name="BExY2GTSZ3VA9TXLY7KW1LIAKJ61" localSheetId="17" hidden="1">#REF!</definedName>
    <definedName name="BExY2GTSZ3VA9TXLY7KW1LIAKJ61" localSheetId="16" hidden="1">#REF!</definedName>
    <definedName name="BExY2GTSZ3VA9TXLY7KW1LIAKJ61" hidden="1">#REF!</definedName>
    <definedName name="BExY2IXBR1SGYZH08T7QHKEFS8HA" localSheetId="19" hidden="1">#REF!</definedName>
    <definedName name="BExY2IXBR1SGYZH08T7QHKEFS8HA" localSheetId="27" hidden="1">#REF!</definedName>
    <definedName name="BExY2IXBR1SGYZH08T7QHKEFS8HA" localSheetId="18" hidden="1">#REF!</definedName>
    <definedName name="BExY2IXBR1SGYZH08T7QHKEFS8HA" localSheetId="30" hidden="1">#REF!</definedName>
    <definedName name="BExY2IXBR1SGYZH08T7QHKEFS8HA" localSheetId="4" hidden="1">#REF!</definedName>
    <definedName name="BExY2IXBR1SGYZH08T7QHKEFS8HA" localSheetId="14" hidden="1">#REF!</definedName>
    <definedName name="BExY2IXBR1SGYZH08T7QHKEFS8HA" localSheetId="6" hidden="1">#REF!</definedName>
    <definedName name="BExY2IXBR1SGYZH08T7QHKEFS8HA" localSheetId="7" hidden="1">#REF!</definedName>
    <definedName name="BExY2IXBR1SGYZH08T7QHKEFS8HA" localSheetId="8" hidden="1">#REF!</definedName>
    <definedName name="BExY2IXBR1SGYZH08T7QHKEFS8HA" localSheetId="9" hidden="1">#REF!</definedName>
    <definedName name="BExY2IXBR1SGYZH08T7QHKEFS8HA" localSheetId="10" hidden="1">#REF!</definedName>
    <definedName name="BExY2IXBR1SGYZH08T7QHKEFS8HA" localSheetId="11" hidden="1">#REF!</definedName>
    <definedName name="BExY2IXBR1SGYZH08T7QHKEFS8HA" localSheetId="12" hidden="1">#REF!</definedName>
    <definedName name="BExY2IXBR1SGYZH08T7QHKEFS8HA" localSheetId="13" hidden="1">#REF!</definedName>
    <definedName name="BExY2IXBR1SGYZH08T7QHKEFS8HA" localSheetId="17" hidden="1">#REF!</definedName>
    <definedName name="BExY2IXBR1SGYZH08T7QHKEFS8HA" localSheetId="16" hidden="1">#REF!</definedName>
    <definedName name="BExY2IXBR1SGYZH08T7QHKEFS8HA" hidden="1">#REF!</definedName>
    <definedName name="BExY2Q4B5FUDA5VU4VRUHX327QN0" localSheetId="19" hidden="1">#REF!</definedName>
    <definedName name="BExY2Q4B5FUDA5VU4VRUHX327QN0" localSheetId="27" hidden="1">#REF!</definedName>
    <definedName name="BExY2Q4B5FUDA5VU4VRUHX327QN0" localSheetId="18" hidden="1">#REF!</definedName>
    <definedName name="BExY2Q4B5FUDA5VU4VRUHX327QN0" localSheetId="30" hidden="1">#REF!</definedName>
    <definedName name="BExY2Q4B5FUDA5VU4VRUHX327QN0" localSheetId="4" hidden="1">#REF!</definedName>
    <definedName name="BExY2Q4B5FUDA5VU4VRUHX327QN0" localSheetId="14" hidden="1">#REF!</definedName>
    <definedName name="BExY2Q4B5FUDA5VU4VRUHX327QN0" localSheetId="6" hidden="1">#REF!</definedName>
    <definedName name="BExY2Q4B5FUDA5VU4VRUHX327QN0" localSheetId="7" hidden="1">#REF!</definedName>
    <definedName name="BExY2Q4B5FUDA5VU4VRUHX327QN0" localSheetId="8" hidden="1">#REF!</definedName>
    <definedName name="BExY2Q4B5FUDA5VU4VRUHX327QN0" localSheetId="9" hidden="1">#REF!</definedName>
    <definedName name="BExY2Q4B5FUDA5VU4VRUHX327QN0" localSheetId="10" hidden="1">#REF!</definedName>
    <definedName name="BExY2Q4B5FUDA5VU4VRUHX327QN0" localSheetId="11" hidden="1">#REF!</definedName>
    <definedName name="BExY2Q4B5FUDA5VU4VRUHX327QN0" localSheetId="12" hidden="1">#REF!</definedName>
    <definedName name="BExY2Q4B5FUDA5VU4VRUHX327QN0" localSheetId="13" hidden="1">#REF!</definedName>
    <definedName name="BExY2Q4B5FUDA5VU4VRUHX327QN0" localSheetId="17" hidden="1">#REF!</definedName>
    <definedName name="BExY2Q4B5FUDA5VU4VRUHX327QN0" localSheetId="16" hidden="1">#REF!</definedName>
    <definedName name="BExY2Q4B5FUDA5VU4VRUHX327QN0" hidden="1">#REF!</definedName>
    <definedName name="BExY2S7TM2NG7A1NFYPWIFAIKUCO" localSheetId="19" hidden="1">#REF!</definedName>
    <definedName name="BExY2S7TM2NG7A1NFYPWIFAIKUCO" localSheetId="27" hidden="1">#REF!</definedName>
    <definedName name="BExY2S7TM2NG7A1NFYPWIFAIKUCO" localSheetId="18" hidden="1">#REF!</definedName>
    <definedName name="BExY2S7TM2NG7A1NFYPWIFAIKUCO" localSheetId="30" hidden="1">#REF!</definedName>
    <definedName name="BExY2S7TM2NG7A1NFYPWIFAIKUCO" localSheetId="4" hidden="1">#REF!</definedName>
    <definedName name="BExY2S7TM2NG7A1NFYPWIFAIKUCO" localSheetId="14" hidden="1">#REF!</definedName>
    <definedName name="BExY2S7TM2NG7A1NFYPWIFAIKUCO" localSheetId="6" hidden="1">#REF!</definedName>
    <definedName name="BExY2S7TM2NG7A1NFYPWIFAIKUCO" localSheetId="7" hidden="1">#REF!</definedName>
    <definedName name="BExY2S7TM2NG7A1NFYPWIFAIKUCO" localSheetId="8" hidden="1">#REF!</definedName>
    <definedName name="BExY2S7TM2NG7A1NFYPWIFAIKUCO" localSheetId="9" hidden="1">#REF!</definedName>
    <definedName name="BExY2S7TM2NG7A1NFYPWIFAIKUCO" localSheetId="10" hidden="1">#REF!</definedName>
    <definedName name="BExY2S7TM2NG7A1NFYPWIFAIKUCO" localSheetId="11" hidden="1">#REF!</definedName>
    <definedName name="BExY2S7TM2NG7A1NFYPWIFAIKUCO" localSheetId="12" hidden="1">#REF!</definedName>
    <definedName name="BExY2S7TM2NG7A1NFYPWIFAIKUCO" localSheetId="13" hidden="1">#REF!</definedName>
    <definedName name="BExY2S7TM2NG7A1NFYPWIFAIKUCO" localSheetId="17" hidden="1">#REF!</definedName>
    <definedName name="BExY2S7TM2NG7A1NFYPWIFAIKUCO" localSheetId="16" hidden="1">#REF!</definedName>
    <definedName name="BExY2S7TM2NG7A1NFYPWIFAIKUCO" hidden="1">#REF!</definedName>
    <definedName name="BExY2Z3ZGRGD12RWANJZ8DFQO776" localSheetId="19" hidden="1">#REF!</definedName>
    <definedName name="BExY2Z3ZGRGD12RWANJZ8DFQO776" localSheetId="27" hidden="1">#REF!</definedName>
    <definedName name="BExY2Z3ZGRGD12RWANJZ8DFQO776" localSheetId="18" hidden="1">#REF!</definedName>
    <definedName name="BExY2Z3ZGRGD12RWANJZ8DFQO776" localSheetId="30" hidden="1">#REF!</definedName>
    <definedName name="BExY2Z3ZGRGD12RWANJZ8DFQO776" localSheetId="4" hidden="1">#REF!</definedName>
    <definedName name="BExY2Z3ZGRGD12RWANJZ8DFQO776" localSheetId="14" hidden="1">#REF!</definedName>
    <definedName name="BExY2Z3ZGRGD12RWANJZ8DFQO776" localSheetId="6" hidden="1">#REF!</definedName>
    <definedName name="BExY2Z3ZGRGD12RWANJZ8DFQO776" localSheetId="7" hidden="1">#REF!</definedName>
    <definedName name="BExY2Z3ZGRGD12RWANJZ8DFQO776" localSheetId="8" hidden="1">#REF!</definedName>
    <definedName name="BExY2Z3ZGRGD12RWANJZ8DFQO776" localSheetId="9" hidden="1">#REF!</definedName>
    <definedName name="BExY2Z3ZGRGD12RWANJZ8DFQO776" localSheetId="10" hidden="1">#REF!</definedName>
    <definedName name="BExY2Z3ZGRGD12RWANJZ8DFQO776" localSheetId="11" hidden="1">#REF!</definedName>
    <definedName name="BExY2Z3ZGRGD12RWANJZ8DFQO776" localSheetId="12" hidden="1">#REF!</definedName>
    <definedName name="BExY2Z3ZGRGD12RWANJZ8DFQO776" localSheetId="13" hidden="1">#REF!</definedName>
    <definedName name="BExY2Z3ZGRGD12RWANJZ8DFQO776" localSheetId="17" hidden="1">#REF!</definedName>
    <definedName name="BExY2Z3ZGRGD12RWANJZ8DFQO776" localSheetId="16" hidden="1">#REF!</definedName>
    <definedName name="BExY2Z3ZGRGD12RWANJZ8DFQO776" hidden="1">#REF!</definedName>
    <definedName name="BExY30WPXLJ01P42XKBSUF8KNOOK" localSheetId="19" hidden="1">#REF!</definedName>
    <definedName name="BExY30WPXLJ01P42XKBSUF8KNOOK" localSheetId="27" hidden="1">#REF!</definedName>
    <definedName name="BExY30WPXLJ01P42XKBSUF8KNOOK" localSheetId="18" hidden="1">#REF!</definedName>
    <definedName name="BExY30WPXLJ01P42XKBSUF8KNOOK" localSheetId="30" hidden="1">#REF!</definedName>
    <definedName name="BExY30WPXLJ01P42XKBSUF8KNOOK" localSheetId="4" hidden="1">#REF!</definedName>
    <definedName name="BExY30WPXLJ01P42XKBSUF8KNOOK" localSheetId="14" hidden="1">#REF!</definedName>
    <definedName name="BExY30WPXLJ01P42XKBSUF8KNOOK" localSheetId="6" hidden="1">#REF!</definedName>
    <definedName name="BExY30WPXLJ01P42XKBSUF8KNOOK" localSheetId="7" hidden="1">#REF!</definedName>
    <definedName name="BExY30WPXLJ01P42XKBSUF8KNOOK" localSheetId="8" hidden="1">#REF!</definedName>
    <definedName name="BExY30WPXLJ01P42XKBSUF8KNOOK" localSheetId="9" hidden="1">#REF!</definedName>
    <definedName name="BExY30WPXLJ01P42XKBSUF8KNOOK" localSheetId="10" hidden="1">#REF!</definedName>
    <definedName name="BExY30WPXLJ01P42XKBSUF8KNOOK" localSheetId="11" hidden="1">#REF!</definedName>
    <definedName name="BExY30WPXLJ01P42XKBSUF8KNOOK" localSheetId="12" hidden="1">#REF!</definedName>
    <definedName name="BExY30WPXLJ01P42XKBSUF8KNOOK" localSheetId="13" hidden="1">#REF!</definedName>
    <definedName name="BExY30WPXLJ01P42XKBSUF8KNOOK" localSheetId="17" hidden="1">#REF!</definedName>
    <definedName name="BExY30WPXLJ01P42XKBSUF8KNOOK" localSheetId="16" hidden="1">#REF!</definedName>
    <definedName name="BExY30WPXLJ01P42XKBSUF8KNOOK" hidden="1">#REF!</definedName>
    <definedName name="BExY3297KIB0C8Z1G99OS1MCEGTO" localSheetId="19" hidden="1">#REF!</definedName>
    <definedName name="BExY3297KIB0C8Z1G99OS1MCEGTO" localSheetId="27" hidden="1">#REF!</definedName>
    <definedName name="BExY3297KIB0C8Z1G99OS1MCEGTO" localSheetId="18" hidden="1">#REF!</definedName>
    <definedName name="BExY3297KIB0C8Z1G99OS1MCEGTO" localSheetId="30" hidden="1">#REF!</definedName>
    <definedName name="BExY3297KIB0C8Z1G99OS1MCEGTO" localSheetId="4" hidden="1">#REF!</definedName>
    <definedName name="BExY3297KIB0C8Z1G99OS1MCEGTO" localSheetId="14" hidden="1">#REF!</definedName>
    <definedName name="BExY3297KIB0C8Z1G99OS1MCEGTO" localSheetId="6" hidden="1">#REF!</definedName>
    <definedName name="BExY3297KIB0C8Z1G99OS1MCEGTO" localSheetId="7" hidden="1">#REF!</definedName>
    <definedName name="BExY3297KIB0C8Z1G99OS1MCEGTO" localSheetId="8" hidden="1">#REF!</definedName>
    <definedName name="BExY3297KIB0C8Z1G99OS1MCEGTO" localSheetId="9" hidden="1">#REF!</definedName>
    <definedName name="BExY3297KIB0C8Z1G99OS1MCEGTO" localSheetId="10" hidden="1">#REF!</definedName>
    <definedName name="BExY3297KIB0C8Z1G99OS1MCEGTO" localSheetId="11" hidden="1">#REF!</definedName>
    <definedName name="BExY3297KIB0C8Z1G99OS1MCEGTO" localSheetId="12" hidden="1">#REF!</definedName>
    <definedName name="BExY3297KIB0C8Z1G99OS1MCEGTO" localSheetId="13" hidden="1">#REF!</definedName>
    <definedName name="BExY3297KIB0C8Z1G99OS1MCEGTO" localSheetId="17" hidden="1">#REF!</definedName>
    <definedName name="BExY3297KIB0C8Z1G99OS1MCEGTO" localSheetId="16" hidden="1">#REF!</definedName>
    <definedName name="BExY3297KIB0C8Z1G99OS1MCEGTO" hidden="1">#REF!</definedName>
    <definedName name="BExY3HOSK7YI364K15OX70AVR6F1" localSheetId="19" hidden="1">#REF!</definedName>
    <definedName name="BExY3HOSK7YI364K15OX70AVR6F1" localSheetId="27" hidden="1">#REF!</definedName>
    <definedName name="BExY3HOSK7YI364K15OX70AVR6F1" localSheetId="18" hidden="1">#REF!</definedName>
    <definedName name="BExY3HOSK7YI364K15OX70AVR6F1" localSheetId="30" hidden="1">#REF!</definedName>
    <definedName name="BExY3HOSK7YI364K15OX70AVR6F1" localSheetId="4" hidden="1">#REF!</definedName>
    <definedName name="BExY3HOSK7YI364K15OX70AVR6F1" localSheetId="14" hidden="1">#REF!</definedName>
    <definedName name="BExY3HOSK7YI364K15OX70AVR6F1" localSheetId="6" hidden="1">#REF!</definedName>
    <definedName name="BExY3HOSK7YI364K15OX70AVR6F1" localSheetId="7" hidden="1">#REF!</definedName>
    <definedName name="BExY3HOSK7YI364K15OX70AVR6F1" localSheetId="8" hidden="1">#REF!</definedName>
    <definedName name="BExY3HOSK7YI364K15OX70AVR6F1" localSheetId="9" hidden="1">#REF!</definedName>
    <definedName name="BExY3HOSK7YI364K15OX70AVR6F1" localSheetId="10" hidden="1">#REF!</definedName>
    <definedName name="BExY3HOSK7YI364K15OX70AVR6F1" localSheetId="11" hidden="1">#REF!</definedName>
    <definedName name="BExY3HOSK7YI364K15OX70AVR6F1" localSheetId="12" hidden="1">#REF!</definedName>
    <definedName name="BExY3HOSK7YI364K15OX70AVR6F1" localSheetId="13" hidden="1">#REF!</definedName>
    <definedName name="BExY3HOSK7YI364K15OX70AVR6F1" localSheetId="17" hidden="1">#REF!</definedName>
    <definedName name="BExY3HOSK7YI364K15OX70AVR6F1" localSheetId="16" hidden="1">#REF!</definedName>
    <definedName name="BExY3HOSK7YI364K15OX70AVR6F1" hidden="1">#REF!</definedName>
    <definedName name="BExY3I526B4VA8JBTKXWE3FGVT0D" localSheetId="19" hidden="1">#REF!</definedName>
    <definedName name="BExY3I526B4VA8JBTKXWE3FGVT0D" localSheetId="27" hidden="1">#REF!</definedName>
    <definedName name="BExY3I526B4VA8JBTKXWE3FGVT0D" localSheetId="18" hidden="1">#REF!</definedName>
    <definedName name="BExY3I526B4VA8JBTKXWE3FGVT0D" localSheetId="30" hidden="1">#REF!</definedName>
    <definedName name="BExY3I526B4VA8JBTKXWE3FGVT0D" localSheetId="4" hidden="1">#REF!</definedName>
    <definedName name="BExY3I526B4VA8JBTKXWE3FGVT0D" localSheetId="14" hidden="1">#REF!</definedName>
    <definedName name="BExY3I526B4VA8JBTKXWE3FGVT0D" localSheetId="6" hidden="1">#REF!</definedName>
    <definedName name="BExY3I526B4VA8JBTKXWE3FGVT0D" localSheetId="7" hidden="1">#REF!</definedName>
    <definedName name="BExY3I526B4VA8JBTKXWE3FGVT0D" localSheetId="8" hidden="1">#REF!</definedName>
    <definedName name="BExY3I526B4VA8JBTKXWE3FGVT0D" localSheetId="9" hidden="1">#REF!</definedName>
    <definedName name="BExY3I526B4VA8JBTKXWE3FGVT0D" localSheetId="10" hidden="1">#REF!</definedName>
    <definedName name="BExY3I526B4VA8JBTKXWE3FGVT0D" localSheetId="11" hidden="1">#REF!</definedName>
    <definedName name="BExY3I526B4VA8JBTKXWE3FGVT0D" localSheetId="12" hidden="1">#REF!</definedName>
    <definedName name="BExY3I526B4VA8JBTKXWE3FGVT0D" localSheetId="13" hidden="1">#REF!</definedName>
    <definedName name="BExY3I526B4VA8JBTKXWE3FGVT0D" localSheetId="17" hidden="1">#REF!</definedName>
    <definedName name="BExY3I526B4VA8JBTKXWE3FGVT0D" localSheetId="16" hidden="1">#REF!</definedName>
    <definedName name="BExY3I526B4VA8JBTKXWE3FGVT0D" hidden="1">#REF!</definedName>
    <definedName name="BExY3I52TZR3GXQ9HDVDNIYLIGEH" localSheetId="19" hidden="1">#REF!</definedName>
    <definedName name="BExY3I52TZR3GXQ9HDVDNIYLIGEH" localSheetId="27" hidden="1">#REF!</definedName>
    <definedName name="BExY3I52TZR3GXQ9HDVDNIYLIGEH" localSheetId="18" hidden="1">#REF!</definedName>
    <definedName name="BExY3I52TZR3GXQ9HDVDNIYLIGEH" localSheetId="30" hidden="1">#REF!</definedName>
    <definedName name="BExY3I52TZR3GXQ9HDVDNIYLIGEH" localSheetId="4" hidden="1">#REF!</definedName>
    <definedName name="BExY3I52TZR3GXQ9HDVDNIYLIGEH" localSheetId="14" hidden="1">#REF!</definedName>
    <definedName name="BExY3I52TZR3GXQ9HDVDNIYLIGEH" localSheetId="6" hidden="1">#REF!</definedName>
    <definedName name="BExY3I52TZR3GXQ9HDVDNIYLIGEH" localSheetId="7" hidden="1">#REF!</definedName>
    <definedName name="BExY3I52TZR3GXQ9HDVDNIYLIGEH" localSheetId="8" hidden="1">#REF!</definedName>
    <definedName name="BExY3I52TZR3GXQ9HDVDNIYLIGEH" localSheetId="9" hidden="1">#REF!</definedName>
    <definedName name="BExY3I52TZR3GXQ9HDVDNIYLIGEH" localSheetId="10" hidden="1">#REF!</definedName>
    <definedName name="BExY3I52TZR3GXQ9HDVDNIYLIGEH" localSheetId="11" hidden="1">#REF!</definedName>
    <definedName name="BExY3I52TZR3GXQ9HDVDNIYLIGEH" localSheetId="12" hidden="1">#REF!</definedName>
    <definedName name="BExY3I52TZR3GXQ9HDVDNIYLIGEH" localSheetId="13" hidden="1">#REF!</definedName>
    <definedName name="BExY3I52TZR3GXQ9HDVDNIYLIGEH" localSheetId="17" hidden="1">#REF!</definedName>
    <definedName name="BExY3I52TZR3GXQ9HDVDNIYLIGEH" localSheetId="16" hidden="1">#REF!</definedName>
    <definedName name="BExY3I52TZR3GXQ9HDVDNIYLIGEH" hidden="1">#REF!</definedName>
    <definedName name="BExY3T89AUR83SOAZZ3OMDEJDQ39" localSheetId="19" hidden="1">#REF!</definedName>
    <definedName name="BExY3T89AUR83SOAZZ3OMDEJDQ39" localSheetId="27" hidden="1">#REF!</definedName>
    <definedName name="BExY3T89AUR83SOAZZ3OMDEJDQ39" localSheetId="18" hidden="1">#REF!</definedName>
    <definedName name="BExY3T89AUR83SOAZZ3OMDEJDQ39" localSheetId="30" hidden="1">#REF!</definedName>
    <definedName name="BExY3T89AUR83SOAZZ3OMDEJDQ39" localSheetId="4" hidden="1">#REF!</definedName>
    <definedName name="BExY3T89AUR83SOAZZ3OMDEJDQ39" localSheetId="14" hidden="1">#REF!</definedName>
    <definedName name="BExY3T89AUR83SOAZZ3OMDEJDQ39" localSheetId="6" hidden="1">#REF!</definedName>
    <definedName name="BExY3T89AUR83SOAZZ3OMDEJDQ39" localSheetId="7" hidden="1">#REF!</definedName>
    <definedName name="BExY3T89AUR83SOAZZ3OMDEJDQ39" localSheetId="8" hidden="1">#REF!</definedName>
    <definedName name="BExY3T89AUR83SOAZZ3OMDEJDQ39" localSheetId="9" hidden="1">#REF!</definedName>
    <definedName name="BExY3T89AUR83SOAZZ3OMDEJDQ39" localSheetId="10" hidden="1">#REF!</definedName>
    <definedName name="BExY3T89AUR83SOAZZ3OMDEJDQ39" localSheetId="11" hidden="1">#REF!</definedName>
    <definedName name="BExY3T89AUR83SOAZZ3OMDEJDQ39" localSheetId="12" hidden="1">#REF!</definedName>
    <definedName name="BExY3T89AUR83SOAZZ3OMDEJDQ39" localSheetId="13" hidden="1">#REF!</definedName>
    <definedName name="BExY3T89AUR83SOAZZ3OMDEJDQ39" localSheetId="17" hidden="1">#REF!</definedName>
    <definedName name="BExY3T89AUR83SOAZZ3OMDEJDQ39" localSheetId="16" hidden="1">#REF!</definedName>
    <definedName name="BExY3T89AUR83SOAZZ3OMDEJDQ39" hidden="1">#REF!</definedName>
    <definedName name="BExY3WZ7VO2K6TYCHDY754FY24AA" localSheetId="19" hidden="1">#REF!</definedName>
    <definedName name="BExY3WZ7VO2K6TYCHDY754FY24AA" localSheetId="27" hidden="1">#REF!</definedName>
    <definedName name="BExY3WZ7VO2K6TYCHDY754FY24AA" localSheetId="18" hidden="1">#REF!</definedName>
    <definedName name="BExY3WZ7VO2K6TYCHDY754FY24AA" localSheetId="30" hidden="1">#REF!</definedName>
    <definedName name="BExY3WZ7VO2K6TYCHDY754FY24AA" localSheetId="4" hidden="1">#REF!</definedName>
    <definedName name="BExY3WZ7VO2K6TYCHDY754FY24AA" localSheetId="14" hidden="1">#REF!</definedName>
    <definedName name="BExY3WZ7VO2K6TYCHDY754FY24AA" localSheetId="6" hidden="1">#REF!</definedName>
    <definedName name="BExY3WZ7VO2K6TYCHDY754FY24AA" localSheetId="7" hidden="1">#REF!</definedName>
    <definedName name="BExY3WZ7VO2K6TYCHDY754FY24AA" localSheetId="8" hidden="1">#REF!</definedName>
    <definedName name="BExY3WZ7VO2K6TYCHDY754FY24AA" localSheetId="9" hidden="1">#REF!</definedName>
    <definedName name="BExY3WZ7VO2K6TYCHDY754FY24AA" localSheetId="10" hidden="1">#REF!</definedName>
    <definedName name="BExY3WZ7VO2K6TYCHDY754FY24AA" localSheetId="11" hidden="1">#REF!</definedName>
    <definedName name="BExY3WZ7VO2K6TYCHDY754FY24AA" localSheetId="12" hidden="1">#REF!</definedName>
    <definedName name="BExY3WZ7VO2K6TYCHDY754FY24AA" localSheetId="13" hidden="1">#REF!</definedName>
    <definedName name="BExY3WZ7VO2K6TYCHDY754FY24AA" localSheetId="17" hidden="1">#REF!</definedName>
    <definedName name="BExY3WZ7VO2K6TYCHDY754FY24AA" localSheetId="16" hidden="1">#REF!</definedName>
    <definedName name="BExY3WZ7VO2K6TYCHDY754FY24AA" hidden="1">#REF!</definedName>
    <definedName name="BExY4BIG95HDDO6MY6WBUSWJIOLR" localSheetId="19" hidden="1">#REF!</definedName>
    <definedName name="BExY4BIG95HDDO6MY6WBUSWJIOLR" localSheetId="27" hidden="1">#REF!</definedName>
    <definedName name="BExY4BIG95HDDO6MY6WBUSWJIOLR" localSheetId="18" hidden="1">#REF!</definedName>
    <definedName name="BExY4BIG95HDDO6MY6WBUSWJIOLR" localSheetId="30" hidden="1">#REF!</definedName>
    <definedName name="BExY4BIG95HDDO6MY6WBUSWJIOLR" localSheetId="4" hidden="1">#REF!</definedName>
    <definedName name="BExY4BIG95HDDO6MY6WBUSWJIOLR" localSheetId="14" hidden="1">#REF!</definedName>
    <definedName name="BExY4BIG95HDDO6MY6WBUSWJIOLR" localSheetId="6" hidden="1">#REF!</definedName>
    <definedName name="BExY4BIG95HDDO6MY6WBUSWJIOLR" localSheetId="7" hidden="1">#REF!</definedName>
    <definedName name="BExY4BIG95HDDO6MY6WBUSWJIOLR" localSheetId="8" hidden="1">#REF!</definedName>
    <definedName name="BExY4BIG95HDDO6MY6WBUSWJIOLR" localSheetId="9" hidden="1">#REF!</definedName>
    <definedName name="BExY4BIG95HDDO6MY6WBUSWJIOLR" localSheetId="10" hidden="1">#REF!</definedName>
    <definedName name="BExY4BIG95HDDO6MY6WBUSWJIOLR" localSheetId="11" hidden="1">#REF!</definedName>
    <definedName name="BExY4BIG95HDDO6MY6WBUSWJIOLR" localSheetId="12" hidden="1">#REF!</definedName>
    <definedName name="BExY4BIG95HDDO6MY6WBUSWJIOLR" localSheetId="13" hidden="1">#REF!</definedName>
    <definedName name="BExY4BIG95HDDO6MY6WBUSWJIOLR" localSheetId="17" hidden="1">#REF!</definedName>
    <definedName name="BExY4BIG95HDDO6MY6WBUSWJIOLR" localSheetId="16" hidden="1">#REF!</definedName>
    <definedName name="BExY4BIG95HDDO6MY6WBUSWJIOLR" hidden="1">#REF!</definedName>
    <definedName name="BExY4MG771JQ84EMIVB6HQGGHZY7" localSheetId="19" hidden="1">#REF!</definedName>
    <definedName name="BExY4MG771JQ84EMIVB6HQGGHZY7" localSheetId="27" hidden="1">#REF!</definedName>
    <definedName name="BExY4MG771JQ84EMIVB6HQGGHZY7" localSheetId="18" hidden="1">#REF!</definedName>
    <definedName name="BExY4MG771JQ84EMIVB6HQGGHZY7" localSheetId="30" hidden="1">#REF!</definedName>
    <definedName name="BExY4MG771JQ84EMIVB6HQGGHZY7" localSheetId="4" hidden="1">#REF!</definedName>
    <definedName name="BExY4MG771JQ84EMIVB6HQGGHZY7" localSheetId="14" hidden="1">#REF!</definedName>
    <definedName name="BExY4MG771JQ84EMIVB6HQGGHZY7" localSheetId="6" hidden="1">#REF!</definedName>
    <definedName name="BExY4MG771JQ84EMIVB6HQGGHZY7" localSheetId="7" hidden="1">#REF!</definedName>
    <definedName name="BExY4MG771JQ84EMIVB6HQGGHZY7" localSheetId="8" hidden="1">#REF!</definedName>
    <definedName name="BExY4MG771JQ84EMIVB6HQGGHZY7" localSheetId="9" hidden="1">#REF!</definedName>
    <definedName name="BExY4MG771JQ84EMIVB6HQGGHZY7" localSheetId="10" hidden="1">#REF!</definedName>
    <definedName name="BExY4MG771JQ84EMIVB6HQGGHZY7" localSheetId="11" hidden="1">#REF!</definedName>
    <definedName name="BExY4MG771JQ84EMIVB6HQGGHZY7" localSheetId="12" hidden="1">#REF!</definedName>
    <definedName name="BExY4MG771JQ84EMIVB6HQGGHZY7" localSheetId="13" hidden="1">#REF!</definedName>
    <definedName name="BExY4MG771JQ84EMIVB6HQGGHZY7" localSheetId="17" hidden="1">#REF!</definedName>
    <definedName name="BExY4MG771JQ84EMIVB6HQGGHZY7" localSheetId="16" hidden="1">#REF!</definedName>
    <definedName name="BExY4MG771JQ84EMIVB6HQGGHZY7" hidden="1">#REF!</definedName>
    <definedName name="BExY4PWCSFB8P3J3TBQB2MD67263" localSheetId="19" hidden="1">#REF!</definedName>
    <definedName name="BExY4PWCSFB8P3J3TBQB2MD67263" localSheetId="27" hidden="1">#REF!</definedName>
    <definedName name="BExY4PWCSFB8P3J3TBQB2MD67263" localSheetId="18" hidden="1">#REF!</definedName>
    <definedName name="BExY4PWCSFB8P3J3TBQB2MD67263" localSheetId="30" hidden="1">#REF!</definedName>
    <definedName name="BExY4PWCSFB8P3J3TBQB2MD67263" localSheetId="4" hidden="1">#REF!</definedName>
    <definedName name="BExY4PWCSFB8P3J3TBQB2MD67263" localSheetId="14" hidden="1">#REF!</definedName>
    <definedName name="BExY4PWCSFB8P3J3TBQB2MD67263" localSheetId="6" hidden="1">#REF!</definedName>
    <definedName name="BExY4PWCSFB8P3J3TBQB2MD67263" localSheetId="7" hidden="1">#REF!</definedName>
    <definedName name="BExY4PWCSFB8P3J3TBQB2MD67263" localSheetId="8" hidden="1">#REF!</definedName>
    <definedName name="BExY4PWCSFB8P3J3TBQB2MD67263" localSheetId="9" hidden="1">#REF!</definedName>
    <definedName name="BExY4PWCSFB8P3J3TBQB2MD67263" localSheetId="10" hidden="1">#REF!</definedName>
    <definedName name="BExY4PWCSFB8P3J3TBQB2MD67263" localSheetId="11" hidden="1">#REF!</definedName>
    <definedName name="BExY4PWCSFB8P3J3TBQB2MD67263" localSheetId="12" hidden="1">#REF!</definedName>
    <definedName name="BExY4PWCSFB8P3J3TBQB2MD67263" localSheetId="13" hidden="1">#REF!</definedName>
    <definedName name="BExY4PWCSFB8P3J3TBQB2MD67263" localSheetId="17" hidden="1">#REF!</definedName>
    <definedName name="BExY4PWCSFB8P3J3TBQB2MD67263" localSheetId="16" hidden="1">#REF!</definedName>
    <definedName name="BExY4PWCSFB8P3J3TBQB2MD67263" hidden="1">#REF!</definedName>
    <definedName name="BExY4RP3BE6KYZDIKQZO4U4DIT33" localSheetId="19" hidden="1">#REF!</definedName>
    <definedName name="BExY4RP3BE6KYZDIKQZO4U4DIT33" localSheetId="27" hidden="1">#REF!</definedName>
    <definedName name="BExY4RP3BE6KYZDIKQZO4U4DIT33" localSheetId="18" hidden="1">#REF!</definedName>
    <definedName name="BExY4RP3BE6KYZDIKQZO4U4DIT33" localSheetId="30" hidden="1">#REF!</definedName>
    <definedName name="BExY4RP3BE6KYZDIKQZO4U4DIT33" localSheetId="4" hidden="1">#REF!</definedName>
    <definedName name="BExY4RP3BE6KYZDIKQZO4U4DIT33" localSheetId="14" hidden="1">#REF!</definedName>
    <definedName name="BExY4RP3BE6KYZDIKQZO4U4DIT33" localSheetId="6" hidden="1">#REF!</definedName>
    <definedName name="BExY4RP3BE6KYZDIKQZO4U4DIT33" localSheetId="7" hidden="1">#REF!</definedName>
    <definedName name="BExY4RP3BE6KYZDIKQZO4U4DIT33" localSheetId="8" hidden="1">#REF!</definedName>
    <definedName name="BExY4RP3BE6KYZDIKQZO4U4DIT33" localSheetId="9" hidden="1">#REF!</definedName>
    <definedName name="BExY4RP3BE6KYZDIKQZO4U4DIT33" localSheetId="10" hidden="1">#REF!</definedName>
    <definedName name="BExY4RP3BE6KYZDIKQZO4U4DIT33" localSheetId="11" hidden="1">#REF!</definedName>
    <definedName name="BExY4RP3BE6KYZDIKQZO4U4DIT33" localSheetId="12" hidden="1">#REF!</definedName>
    <definedName name="BExY4RP3BE6KYZDIKQZO4U4DIT33" localSheetId="13" hidden="1">#REF!</definedName>
    <definedName name="BExY4RP3BE6KYZDIKQZO4U4DIT33" localSheetId="17" hidden="1">#REF!</definedName>
    <definedName name="BExY4RP3BE6KYZDIKQZO4U4DIT33" localSheetId="16" hidden="1">#REF!</definedName>
    <definedName name="BExY4RP3BE6KYZDIKQZO4U4DIT33" hidden="1">#REF!</definedName>
    <definedName name="BExY4RZW3KK11JLYBA4DWZ92M6LQ" localSheetId="19" hidden="1">#REF!</definedName>
    <definedName name="BExY4RZW3KK11JLYBA4DWZ92M6LQ" localSheetId="27" hidden="1">#REF!</definedName>
    <definedName name="BExY4RZW3KK11JLYBA4DWZ92M6LQ" localSheetId="18" hidden="1">#REF!</definedName>
    <definedName name="BExY4RZW3KK11JLYBA4DWZ92M6LQ" localSheetId="30" hidden="1">#REF!</definedName>
    <definedName name="BExY4RZW3KK11JLYBA4DWZ92M6LQ" localSheetId="4" hidden="1">#REF!</definedName>
    <definedName name="BExY4RZW3KK11JLYBA4DWZ92M6LQ" localSheetId="14" hidden="1">#REF!</definedName>
    <definedName name="BExY4RZW3KK11JLYBA4DWZ92M6LQ" localSheetId="6" hidden="1">#REF!</definedName>
    <definedName name="BExY4RZW3KK11JLYBA4DWZ92M6LQ" localSheetId="7" hidden="1">#REF!</definedName>
    <definedName name="BExY4RZW3KK11JLYBA4DWZ92M6LQ" localSheetId="8" hidden="1">#REF!</definedName>
    <definedName name="BExY4RZW3KK11JLYBA4DWZ92M6LQ" localSheetId="9" hidden="1">#REF!</definedName>
    <definedName name="BExY4RZW3KK11JLYBA4DWZ92M6LQ" localSheetId="10" hidden="1">#REF!</definedName>
    <definedName name="BExY4RZW3KK11JLYBA4DWZ92M6LQ" localSheetId="11" hidden="1">#REF!</definedName>
    <definedName name="BExY4RZW3KK11JLYBA4DWZ92M6LQ" localSheetId="12" hidden="1">#REF!</definedName>
    <definedName name="BExY4RZW3KK11JLYBA4DWZ92M6LQ" localSheetId="13" hidden="1">#REF!</definedName>
    <definedName name="BExY4RZW3KK11JLYBA4DWZ92M6LQ" localSheetId="17" hidden="1">#REF!</definedName>
    <definedName name="BExY4RZW3KK11JLYBA4DWZ92M6LQ" localSheetId="16" hidden="1">#REF!</definedName>
    <definedName name="BExY4RZW3KK11JLYBA4DWZ92M6LQ" hidden="1">#REF!</definedName>
    <definedName name="BExY4XOVTTNVZ577RLIEC7NZQFIX" localSheetId="19" hidden="1">#REF!</definedName>
    <definedName name="BExY4XOVTTNVZ577RLIEC7NZQFIX" localSheetId="27" hidden="1">#REF!</definedName>
    <definedName name="BExY4XOVTTNVZ577RLIEC7NZQFIX" localSheetId="18" hidden="1">#REF!</definedName>
    <definedName name="BExY4XOVTTNVZ577RLIEC7NZQFIX" localSheetId="30" hidden="1">#REF!</definedName>
    <definedName name="BExY4XOVTTNVZ577RLIEC7NZQFIX" localSheetId="4" hidden="1">#REF!</definedName>
    <definedName name="BExY4XOVTTNVZ577RLIEC7NZQFIX" localSheetId="14" hidden="1">#REF!</definedName>
    <definedName name="BExY4XOVTTNVZ577RLIEC7NZQFIX" localSheetId="6" hidden="1">#REF!</definedName>
    <definedName name="BExY4XOVTTNVZ577RLIEC7NZQFIX" localSheetId="7" hidden="1">#REF!</definedName>
    <definedName name="BExY4XOVTTNVZ577RLIEC7NZQFIX" localSheetId="8" hidden="1">#REF!</definedName>
    <definedName name="BExY4XOVTTNVZ577RLIEC7NZQFIX" localSheetId="9" hidden="1">#REF!</definedName>
    <definedName name="BExY4XOVTTNVZ577RLIEC7NZQFIX" localSheetId="10" hidden="1">#REF!</definedName>
    <definedName name="BExY4XOVTTNVZ577RLIEC7NZQFIX" localSheetId="11" hidden="1">#REF!</definedName>
    <definedName name="BExY4XOVTTNVZ577RLIEC7NZQFIX" localSheetId="12" hidden="1">#REF!</definedName>
    <definedName name="BExY4XOVTTNVZ577RLIEC7NZQFIX" localSheetId="13" hidden="1">#REF!</definedName>
    <definedName name="BExY4XOVTTNVZ577RLIEC7NZQFIX" localSheetId="17" hidden="1">#REF!</definedName>
    <definedName name="BExY4XOVTTNVZ577RLIEC7NZQFIX" localSheetId="16" hidden="1">#REF!</definedName>
    <definedName name="BExY4XOVTTNVZ577RLIEC7NZQFIX" hidden="1">#REF!</definedName>
    <definedName name="BExY50JAF5CG01GTHAUS7I4ZLUDC" localSheetId="19" hidden="1">#REF!</definedName>
    <definedName name="BExY50JAF5CG01GTHAUS7I4ZLUDC" localSheetId="27" hidden="1">#REF!</definedName>
    <definedName name="BExY50JAF5CG01GTHAUS7I4ZLUDC" localSheetId="18" hidden="1">#REF!</definedName>
    <definedName name="BExY50JAF5CG01GTHAUS7I4ZLUDC" localSheetId="30" hidden="1">#REF!</definedName>
    <definedName name="BExY50JAF5CG01GTHAUS7I4ZLUDC" localSheetId="4" hidden="1">#REF!</definedName>
    <definedName name="BExY50JAF5CG01GTHAUS7I4ZLUDC" localSheetId="14" hidden="1">#REF!</definedName>
    <definedName name="BExY50JAF5CG01GTHAUS7I4ZLUDC" localSheetId="6" hidden="1">#REF!</definedName>
    <definedName name="BExY50JAF5CG01GTHAUS7I4ZLUDC" localSheetId="7" hidden="1">#REF!</definedName>
    <definedName name="BExY50JAF5CG01GTHAUS7I4ZLUDC" localSheetId="8" hidden="1">#REF!</definedName>
    <definedName name="BExY50JAF5CG01GTHAUS7I4ZLUDC" localSheetId="9" hidden="1">#REF!</definedName>
    <definedName name="BExY50JAF5CG01GTHAUS7I4ZLUDC" localSheetId="10" hidden="1">#REF!</definedName>
    <definedName name="BExY50JAF5CG01GTHAUS7I4ZLUDC" localSheetId="11" hidden="1">#REF!</definedName>
    <definedName name="BExY50JAF5CG01GTHAUS7I4ZLUDC" localSheetId="12" hidden="1">#REF!</definedName>
    <definedName name="BExY50JAF5CG01GTHAUS7I4ZLUDC" localSheetId="13" hidden="1">#REF!</definedName>
    <definedName name="BExY50JAF5CG01GTHAUS7I4ZLUDC" localSheetId="17" hidden="1">#REF!</definedName>
    <definedName name="BExY50JAF5CG01GTHAUS7I4ZLUDC" localSheetId="16" hidden="1">#REF!</definedName>
    <definedName name="BExY50JAF5CG01GTHAUS7I4ZLUDC" hidden="1">#REF!</definedName>
    <definedName name="BExY53J7EXFEOFTRNAHLK7IH3ACB" localSheetId="19" hidden="1">#REF!</definedName>
    <definedName name="BExY53J7EXFEOFTRNAHLK7IH3ACB" localSheetId="27" hidden="1">#REF!</definedName>
    <definedName name="BExY53J7EXFEOFTRNAHLK7IH3ACB" localSheetId="18" hidden="1">#REF!</definedName>
    <definedName name="BExY53J7EXFEOFTRNAHLK7IH3ACB" localSheetId="30" hidden="1">#REF!</definedName>
    <definedName name="BExY53J7EXFEOFTRNAHLK7IH3ACB" localSheetId="4" hidden="1">#REF!</definedName>
    <definedName name="BExY53J7EXFEOFTRNAHLK7IH3ACB" localSheetId="14" hidden="1">#REF!</definedName>
    <definedName name="BExY53J7EXFEOFTRNAHLK7IH3ACB" localSheetId="6" hidden="1">#REF!</definedName>
    <definedName name="BExY53J7EXFEOFTRNAHLK7IH3ACB" localSheetId="7" hidden="1">#REF!</definedName>
    <definedName name="BExY53J7EXFEOFTRNAHLK7IH3ACB" localSheetId="8" hidden="1">#REF!</definedName>
    <definedName name="BExY53J7EXFEOFTRNAHLK7IH3ACB" localSheetId="9" hidden="1">#REF!</definedName>
    <definedName name="BExY53J7EXFEOFTRNAHLK7IH3ACB" localSheetId="10" hidden="1">#REF!</definedName>
    <definedName name="BExY53J7EXFEOFTRNAHLK7IH3ACB" localSheetId="11" hidden="1">#REF!</definedName>
    <definedName name="BExY53J7EXFEOFTRNAHLK7IH3ACB" localSheetId="12" hidden="1">#REF!</definedName>
    <definedName name="BExY53J7EXFEOFTRNAHLK7IH3ACB" localSheetId="13" hidden="1">#REF!</definedName>
    <definedName name="BExY53J7EXFEOFTRNAHLK7IH3ACB" localSheetId="17" hidden="1">#REF!</definedName>
    <definedName name="BExY53J7EXFEOFTRNAHLK7IH3ACB" localSheetId="16" hidden="1">#REF!</definedName>
    <definedName name="BExY53J7EXFEOFTRNAHLK7IH3ACB" hidden="1">#REF!</definedName>
    <definedName name="BExY5515SJTJS3VM80M3YYR0WF37" localSheetId="19" hidden="1">#REF!</definedName>
    <definedName name="BExY5515SJTJS3VM80M3YYR0WF37" localSheetId="27" hidden="1">#REF!</definedName>
    <definedName name="BExY5515SJTJS3VM80M3YYR0WF37" localSheetId="18" hidden="1">#REF!</definedName>
    <definedName name="BExY5515SJTJS3VM80M3YYR0WF37" localSheetId="30" hidden="1">#REF!</definedName>
    <definedName name="BExY5515SJTJS3VM80M3YYR0WF37" localSheetId="4" hidden="1">#REF!</definedName>
    <definedName name="BExY5515SJTJS3VM80M3YYR0WF37" localSheetId="14" hidden="1">#REF!</definedName>
    <definedName name="BExY5515SJTJS3VM80M3YYR0WF37" localSheetId="6" hidden="1">#REF!</definedName>
    <definedName name="BExY5515SJTJS3VM80M3YYR0WF37" localSheetId="7" hidden="1">#REF!</definedName>
    <definedName name="BExY5515SJTJS3VM80M3YYR0WF37" localSheetId="8" hidden="1">#REF!</definedName>
    <definedName name="BExY5515SJTJS3VM80M3YYR0WF37" localSheetId="9" hidden="1">#REF!</definedName>
    <definedName name="BExY5515SJTJS3VM80M3YYR0WF37" localSheetId="10" hidden="1">#REF!</definedName>
    <definedName name="BExY5515SJTJS3VM80M3YYR0WF37" localSheetId="11" hidden="1">#REF!</definedName>
    <definedName name="BExY5515SJTJS3VM80M3YYR0WF37" localSheetId="12" hidden="1">#REF!</definedName>
    <definedName name="BExY5515SJTJS3VM80M3YYR0WF37" localSheetId="13" hidden="1">#REF!</definedName>
    <definedName name="BExY5515SJTJS3VM80M3YYR0WF37" localSheetId="17" hidden="1">#REF!</definedName>
    <definedName name="BExY5515SJTJS3VM80M3YYR0WF37" localSheetId="16" hidden="1">#REF!</definedName>
    <definedName name="BExY5515SJTJS3VM80M3YYR0WF37" hidden="1">#REF!</definedName>
    <definedName name="BExY5515WE39FQ3EG5QHG67V9C0O" localSheetId="19" hidden="1">#REF!</definedName>
    <definedName name="BExY5515WE39FQ3EG5QHG67V9C0O" localSheetId="27" hidden="1">#REF!</definedName>
    <definedName name="BExY5515WE39FQ3EG5QHG67V9C0O" localSheetId="18" hidden="1">#REF!</definedName>
    <definedName name="BExY5515WE39FQ3EG5QHG67V9C0O" localSheetId="30" hidden="1">#REF!</definedName>
    <definedName name="BExY5515WE39FQ3EG5QHG67V9C0O" localSheetId="4" hidden="1">#REF!</definedName>
    <definedName name="BExY5515WE39FQ3EG5QHG67V9C0O" localSheetId="14" hidden="1">#REF!</definedName>
    <definedName name="BExY5515WE39FQ3EG5QHG67V9C0O" localSheetId="6" hidden="1">#REF!</definedName>
    <definedName name="BExY5515WE39FQ3EG5QHG67V9C0O" localSheetId="7" hidden="1">#REF!</definedName>
    <definedName name="BExY5515WE39FQ3EG5QHG67V9C0O" localSheetId="8" hidden="1">#REF!</definedName>
    <definedName name="BExY5515WE39FQ3EG5QHG67V9C0O" localSheetId="9" hidden="1">#REF!</definedName>
    <definedName name="BExY5515WE39FQ3EG5QHG67V9C0O" localSheetId="10" hidden="1">#REF!</definedName>
    <definedName name="BExY5515WE39FQ3EG5QHG67V9C0O" localSheetId="11" hidden="1">#REF!</definedName>
    <definedName name="BExY5515WE39FQ3EG5QHG67V9C0O" localSheetId="12" hidden="1">#REF!</definedName>
    <definedName name="BExY5515WE39FQ3EG5QHG67V9C0O" localSheetId="13" hidden="1">#REF!</definedName>
    <definedName name="BExY5515WE39FQ3EG5QHG67V9C0O" localSheetId="17" hidden="1">#REF!</definedName>
    <definedName name="BExY5515WE39FQ3EG5QHG67V9C0O" localSheetId="16" hidden="1">#REF!</definedName>
    <definedName name="BExY5515WE39FQ3EG5QHG67V9C0O" hidden="1">#REF!</definedName>
    <definedName name="BExY5986WNAD8NFCPXC9TVLBU4FG" localSheetId="19" hidden="1">#REF!</definedName>
    <definedName name="BExY5986WNAD8NFCPXC9TVLBU4FG" localSheetId="27" hidden="1">#REF!</definedName>
    <definedName name="BExY5986WNAD8NFCPXC9TVLBU4FG" localSheetId="18" hidden="1">#REF!</definedName>
    <definedName name="BExY5986WNAD8NFCPXC9TVLBU4FG" localSheetId="30" hidden="1">#REF!</definedName>
    <definedName name="BExY5986WNAD8NFCPXC9TVLBU4FG" localSheetId="4" hidden="1">#REF!</definedName>
    <definedName name="BExY5986WNAD8NFCPXC9TVLBU4FG" localSheetId="14" hidden="1">#REF!</definedName>
    <definedName name="BExY5986WNAD8NFCPXC9TVLBU4FG" localSheetId="6" hidden="1">#REF!</definedName>
    <definedName name="BExY5986WNAD8NFCPXC9TVLBU4FG" localSheetId="7" hidden="1">#REF!</definedName>
    <definedName name="BExY5986WNAD8NFCPXC9TVLBU4FG" localSheetId="8" hidden="1">#REF!</definedName>
    <definedName name="BExY5986WNAD8NFCPXC9TVLBU4FG" localSheetId="9" hidden="1">#REF!</definedName>
    <definedName name="BExY5986WNAD8NFCPXC9TVLBU4FG" localSheetId="10" hidden="1">#REF!</definedName>
    <definedName name="BExY5986WNAD8NFCPXC9TVLBU4FG" localSheetId="11" hidden="1">#REF!</definedName>
    <definedName name="BExY5986WNAD8NFCPXC9TVLBU4FG" localSheetId="12" hidden="1">#REF!</definedName>
    <definedName name="BExY5986WNAD8NFCPXC9TVLBU4FG" localSheetId="13" hidden="1">#REF!</definedName>
    <definedName name="BExY5986WNAD8NFCPXC9TVLBU4FG" localSheetId="17" hidden="1">#REF!</definedName>
    <definedName name="BExY5986WNAD8NFCPXC9TVLBU4FG" localSheetId="16" hidden="1">#REF!</definedName>
    <definedName name="BExY5986WNAD8NFCPXC9TVLBU4FG" hidden="1">#REF!</definedName>
    <definedName name="BExY5DF9MS25IFNWGJ1YAS5MDN8R" localSheetId="19" hidden="1">#REF!</definedName>
    <definedName name="BExY5DF9MS25IFNWGJ1YAS5MDN8R" localSheetId="27" hidden="1">#REF!</definedName>
    <definedName name="BExY5DF9MS25IFNWGJ1YAS5MDN8R" localSheetId="18" hidden="1">#REF!</definedName>
    <definedName name="BExY5DF9MS25IFNWGJ1YAS5MDN8R" localSheetId="30" hidden="1">#REF!</definedName>
    <definedName name="BExY5DF9MS25IFNWGJ1YAS5MDN8R" localSheetId="4" hidden="1">#REF!</definedName>
    <definedName name="BExY5DF9MS25IFNWGJ1YAS5MDN8R" localSheetId="14" hidden="1">#REF!</definedName>
    <definedName name="BExY5DF9MS25IFNWGJ1YAS5MDN8R" localSheetId="6" hidden="1">#REF!</definedName>
    <definedName name="BExY5DF9MS25IFNWGJ1YAS5MDN8R" localSheetId="7" hidden="1">#REF!</definedName>
    <definedName name="BExY5DF9MS25IFNWGJ1YAS5MDN8R" localSheetId="8" hidden="1">#REF!</definedName>
    <definedName name="BExY5DF9MS25IFNWGJ1YAS5MDN8R" localSheetId="9" hidden="1">#REF!</definedName>
    <definedName name="BExY5DF9MS25IFNWGJ1YAS5MDN8R" localSheetId="10" hidden="1">#REF!</definedName>
    <definedName name="BExY5DF9MS25IFNWGJ1YAS5MDN8R" localSheetId="11" hidden="1">#REF!</definedName>
    <definedName name="BExY5DF9MS25IFNWGJ1YAS5MDN8R" localSheetId="12" hidden="1">#REF!</definedName>
    <definedName name="BExY5DF9MS25IFNWGJ1YAS5MDN8R" localSheetId="13" hidden="1">#REF!</definedName>
    <definedName name="BExY5DF9MS25IFNWGJ1YAS5MDN8R" localSheetId="17" hidden="1">#REF!</definedName>
    <definedName name="BExY5DF9MS25IFNWGJ1YAS5MDN8R" localSheetId="16" hidden="1">#REF!</definedName>
    <definedName name="BExY5DF9MS25IFNWGJ1YAS5MDN8R" hidden="1">#REF!</definedName>
    <definedName name="BExY5ERVGL3UM2MGT8LJ0XPKTZEK" localSheetId="19" hidden="1">#REF!</definedName>
    <definedName name="BExY5ERVGL3UM2MGT8LJ0XPKTZEK" localSheetId="27" hidden="1">#REF!</definedName>
    <definedName name="BExY5ERVGL3UM2MGT8LJ0XPKTZEK" localSheetId="18" hidden="1">#REF!</definedName>
    <definedName name="BExY5ERVGL3UM2MGT8LJ0XPKTZEK" localSheetId="30" hidden="1">#REF!</definedName>
    <definedName name="BExY5ERVGL3UM2MGT8LJ0XPKTZEK" localSheetId="4" hidden="1">#REF!</definedName>
    <definedName name="BExY5ERVGL3UM2MGT8LJ0XPKTZEK" localSheetId="14" hidden="1">#REF!</definedName>
    <definedName name="BExY5ERVGL3UM2MGT8LJ0XPKTZEK" localSheetId="6" hidden="1">#REF!</definedName>
    <definedName name="BExY5ERVGL3UM2MGT8LJ0XPKTZEK" localSheetId="7" hidden="1">#REF!</definedName>
    <definedName name="BExY5ERVGL3UM2MGT8LJ0XPKTZEK" localSheetId="8" hidden="1">#REF!</definedName>
    <definedName name="BExY5ERVGL3UM2MGT8LJ0XPKTZEK" localSheetId="9" hidden="1">#REF!</definedName>
    <definedName name="BExY5ERVGL3UM2MGT8LJ0XPKTZEK" localSheetId="10" hidden="1">#REF!</definedName>
    <definedName name="BExY5ERVGL3UM2MGT8LJ0XPKTZEK" localSheetId="11" hidden="1">#REF!</definedName>
    <definedName name="BExY5ERVGL3UM2MGT8LJ0XPKTZEK" localSheetId="12" hidden="1">#REF!</definedName>
    <definedName name="BExY5ERVGL3UM2MGT8LJ0XPKTZEK" localSheetId="13" hidden="1">#REF!</definedName>
    <definedName name="BExY5ERVGL3UM2MGT8LJ0XPKTZEK" localSheetId="17" hidden="1">#REF!</definedName>
    <definedName name="BExY5ERVGL3UM2MGT8LJ0XPKTZEK" localSheetId="16" hidden="1">#REF!</definedName>
    <definedName name="BExY5ERVGL3UM2MGT8LJ0XPKTZEK" hidden="1">#REF!</definedName>
    <definedName name="BExY5EX6NJFK8W754ZVZDN5DS04K" localSheetId="19" hidden="1">#REF!</definedName>
    <definedName name="BExY5EX6NJFK8W754ZVZDN5DS04K" localSheetId="27" hidden="1">#REF!</definedName>
    <definedName name="BExY5EX6NJFK8W754ZVZDN5DS04K" localSheetId="18" hidden="1">#REF!</definedName>
    <definedName name="BExY5EX6NJFK8W754ZVZDN5DS04K" localSheetId="30" hidden="1">#REF!</definedName>
    <definedName name="BExY5EX6NJFK8W754ZVZDN5DS04K" localSheetId="4" hidden="1">#REF!</definedName>
    <definedName name="BExY5EX6NJFK8W754ZVZDN5DS04K" localSheetId="14" hidden="1">#REF!</definedName>
    <definedName name="BExY5EX6NJFK8W754ZVZDN5DS04K" localSheetId="6" hidden="1">#REF!</definedName>
    <definedName name="BExY5EX6NJFK8W754ZVZDN5DS04K" localSheetId="7" hidden="1">#REF!</definedName>
    <definedName name="BExY5EX6NJFK8W754ZVZDN5DS04K" localSheetId="8" hidden="1">#REF!</definedName>
    <definedName name="BExY5EX6NJFK8W754ZVZDN5DS04K" localSheetId="9" hidden="1">#REF!</definedName>
    <definedName name="BExY5EX6NJFK8W754ZVZDN5DS04K" localSheetId="10" hidden="1">#REF!</definedName>
    <definedName name="BExY5EX6NJFK8W754ZVZDN5DS04K" localSheetId="11" hidden="1">#REF!</definedName>
    <definedName name="BExY5EX6NJFK8W754ZVZDN5DS04K" localSheetId="12" hidden="1">#REF!</definedName>
    <definedName name="BExY5EX6NJFK8W754ZVZDN5DS04K" localSheetId="13" hidden="1">#REF!</definedName>
    <definedName name="BExY5EX6NJFK8W754ZVZDN5DS04K" localSheetId="17" hidden="1">#REF!</definedName>
    <definedName name="BExY5EX6NJFK8W754ZVZDN5DS04K" localSheetId="16" hidden="1">#REF!</definedName>
    <definedName name="BExY5EX6NJFK8W754ZVZDN5DS04K" hidden="1">#REF!</definedName>
    <definedName name="BExY5S3XD1NJT109CV54IFOHVLQ6" localSheetId="19" hidden="1">#REF!</definedName>
    <definedName name="BExY5S3XD1NJT109CV54IFOHVLQ6" localSheetId="27" hidden="1">#REF!</definedName>
    <definedName name="BExY5S3XD1NJT109CV54IFOHVLQ6" localSheetId="18" hidden="1">#REF!</definedName>
    <definedName name="BExY5S3XD1NJT109CV54IFOHVLQ6" localSheetId="30" hidden="1">#REF!</definedName>
    <definedName name="BExY5S3XD1NJT109CV54IFOHVLQ6" localSheetId="4" hidden="1">#REF!</definedName>
    <definedName name="BExY5S3XD1NJT109CV54IFOHVLQ6" localSheetId="14" hidden="1">#REF!</definedName>
    <definedName name="BExY5S3XD1NJT109CV54IFOHVLQ6" localSheetId="6" hidden="1">#REF!</definedName>
    <definedName name="BExY5S3XD1NJT109CV54IFOHVLQ6" localSheetId="7" hidden="1">#REF!</definedName>
    <definedName name="BExY5S3XD1NJT109CV54IFOHVLQ6" localSheetId="8" hidden="1">#REF!</definedName>
    <definedName name="BExY5S3XD1NJT109CV54IFOHVLQ6" localSheetId="9" hidden="1">#REF!</definedName>
    <definedName name="BExY5S3XD1NJT109CV54IFOHVLQ6" localSheetId="10" hidden="1">#REF!</definedName>
    <definedName name="BExY5S3XD1NJT109CV54IFOHVLQ6" localSheetId="11" hidden="1">#REF!</definedName>
    <definedName name="BExY5S3XD1NJT109CV54IFOHVLQ6" localSheetId="12" hidden="1">#REF!</definedName>
    <definedName name="BExY5S3XD1NJT109CV54IFOHVLQ6" localSheetId="13" hidden="1">#REF!</definedName>
    <definedName name="BExY5S3XD1NJT109CV54IFOHVLQ6" localSheetId="17" hidden="1">#REF!</definedName>
    <definedName name="BExY5S3XD1NJT109CV54IFOHVLQ6" localSheetId="16" hidden="1">#REF!</definedName>
    <definedName name="BExY5S3XD1NJT109CV54IFOHVLQ6" hidden="1">#REF!</definedName>
    <definedName name="BExY5W088PPAPLSMR2P7FV2CRDCT" localSheetId="19" hidden="1">#REF!</definedName>
    <definedName name="BExY5W088PPAPLSMR2P7FV2CRDCT" localSheetId="27" hidden="1">#REF!</definedName>
    <definedName name="BExY5W088PPAPLSMR2P7FV2CRDCT" localSheetId="18" hidden="1">#REF!</definedName>
    <definedName name="BExY5W088PPAPLSMR2P7FV2CRDCT" localSheetId="30" hidden="1">#REF!</definedName>
    <definedName name="BExY5W088PPAPLSMR2P7FV2CRDCT" localSheetId="4" hidden="1">#REF!</definedName>
    <definedName name="BExY5W088PPAPLSMR2P7FV2CRDCT" localSheetId="14" hidden="1">#REF!</definedName>
    <definedName name="BExY5W088PPAPLSMR2P7FV2CRDCT" localSheetId="6" hidden="1">#REF!</definedName>
    <definedName name="BExY5W088PPAPLSMR2P7FV2CRDCT" localSheetId="7" hidden="1">#REF!</definedName>
    <definedName name="BExY5W088PPAPLSMR2P7FV2CRDCT" localSheetId="8" hidden="1">#REF!</definedName>
    <definedName name="BExY5W088PPAPLSMR2P7FV2CRDCT" localSheetId="9" hidden="1">#REF!</definedName>
    <definedName name="BExY5W088PPAPLSMR2P7FV2CRDCT" localSheetId="10" hidden="1">#REF!</definedName>
    <definedName name="BExY5W088PPAPLSMR2P7FV2CRDCT" localSheetId="11" hidden="1">#REF!</definedName>
    <definedName name="BExY5W088PPAPLSMR2P7FV2CRDCT" localSheetId="12" hidden="1">#REF!</definedName>
    <definedName name="BExY5W088PPAPLSMR2P7FV2CRDCT" localSheetId="13" hidden="1">#REF!</definedName>
    <definedName name="BExY5W088PPAPLSMR2P7FV2CRDCT" localSheetId="17" hidden="1">#REF!</definedName>
    <definedName name="BExY5W088PPAPLSMR2P7FV2CRDCT" localSheetId="16" hidden="1">#REF!</definedName>
    <definedName name="BExY5W088PPAPLSMR2P7FV2CRDCT" hidden="1">#REF!</definedName>
    <definedName name="BExY6KA6BQ6H4SH5EMJBVF8UR4ZY" localSheetId="19" hidden="1">#REF!</definedName>
    <definedName name="BExY6KA6BQ6H4SH5EMJBVF8UR4ZY" localSheetId="27" hidden="1">#REF!</definedName>
    <definedName name="BExY6KA6BQ6H4SH5EMJBVF8UR4ZY" localSheetId="18" hidden="1">#REF!</definedName>
    <definedName name="BExY6KA6BQ6H4SH5EMJBVF8UR4ZY" localSheetId="30" hidden="1">#REF!</definedName>
    <definedName name="BExY6KA6BQ6H4SH5EMJBVF8UR4ZY" localSheetId="4" hidden="1">#REF!</definedName>
    <definedName name="BExY6KA6BQ6H4SH5EMJBVF8UR4ZY" localSheetId="14" hidden="1">#REF!</definedName>
    <definedName name="BExY6KA6BQ6H4SH5EMJBVF8UR4ZY" localSheetId="6" hidden="1">#REF!</definedName>
    <definedName name="BExY6KA6BQ6H4SH5EMJBVF8UR4ZY" localSheetId="7" hidden="1">#REF!</definedName>
    <definedName name="BExY6KA6BQ6H4SH5EMJBVF8UR4ZY" localSheetId="8" hidden="1">#REF!</definedName>
    <definedName name="BExY6KA6BQ6H4SH5EMJBVF8UR4ZY" localSheetId="9" hidden="1">#REF!</definedName>
    <definedName name="BExY6KA6BQ6H4SH5EMJBVF8UR4ZY" localSheetId="10" hidden="1">#REF!</definedName>
    <definedName name="BExY6KA6BQ6H4SH5EMJBVF8UR4ZY" localSheetId="11" hidden="1">#REF!</definedName>
    <definedName name="BExY6KA6BQ6H4SH5EMJBVF8UR4ZY" localSheetId="12" hidden="1">#REF!</definedName>
    <definedName name="BExY6KA6BQ6H4SH5EMJBVF8UR4ZY" localSheetId="13" hidden="1">#REF!</definedName>
    <definedName name="BExY6KA6BQ6H4SH5EMJBVF8UR4ZY" localSheetId="17" hidden="1">#REF!</definedName>
    <definedName name="BExY6KA6BQ6H4SH5EMJBVF8UR4ZY" localSheetId="16" hidden="1">#REF!</definedName>
    <definedName name="BExY6KA6BQ6H4SH5EMJBVF8UR4ZY" hidden="1">#REF!</definedName>
    <definedName name="BExY6KVS1MMZ2R34PGEFR2BMTU9W" localSheetId="19" hidden="1">#REF!</definedName>
    <definedName name="BExY6KVS1MMZ2R34PGEFR2BMTU9W" localSheetId="27" hidden="1">#REF!</definedName>
    <definedName name="BExY6KVS1MMZ2R34PGEFR2BMTU9W" localSheetId="18" hidden="1">#REF!</definedName>
    <definedName name="BExY6KVS1MMZ2R34PGEFR2BMTU9W" localSheetId="30" hidden="1">#REF!</definedName>
    <definedName name="BExY6KVS1MMZ2R34PGEFR2BMTU9W" localSheetId="4" hidden="1">#REF!</definedName>
    <definedName name="BExY6KVS1MMZ2R34PGEFR2BMTU9W" localSheetId="14" hidden="1">#REF!</definedName>
    <definedName name="BExY6KVS1MMZ2R34PGEFR2BMTU9W" localSheetId="6" hidden="1">#REF!</definedName>
    <definedName name="BExY6KVS1MMZ2R34PGEFR2BMTU9W" localSheetId="7" hidden="1">#REF!</definedName>
    <definedName name="BExY6KVS1MMZ2R34PGEFR2BMTU9W" localSheetId="8" hidden="1">#REF!</definedName>
    <definedName name="BExY6KVS1MMZ2R34PGEFR2BMTU9W" localSheetId="9" hidden="1">#REF!</definedName>
    <definedName name="BExY6KVS1MMZ2R34PGEFR2BMTU9W" localSheetId="10" hidden="1">#REF!</definedName>
    <definedName name="BExY6KVS1MMZ2R34PGEFR2BMTU9W" localSheetId="11" hidden="1">#REF!</definedName>
    <definedName name="BExY6KVS1MMZ2R34PGEFR2BMTU9W" localSheetId="12" hidden="1">#REF!</definedName>
    <definedName name="BExY6KVS1MMZ2R34PGEFR2BMTU9W" localSheetId="13" hidden="1">#REF!</definedName>
    <definedName name="BExY6KVS1MMZ2R34PGEFR2BMTU9W" localSheetId="17" hidden="1">#REF!</definedName>
    <definedName name="BExY6KVS1MMZ2R34PGEFR2BMTU9W" localSheetId="16" hidden="1">#REF!</definedName>
    <definedName name="BExY6KVS1MMZ2R34PGEFR2BMTU9W" hidden="1">#REF!</definedName>
    <definedName name="BExY6Q9YY7LW745GP7CYOGGSPHGE" localSheetId="19" hidden="1">#REF!</definedName>
    <definedName name="BExY6Q9YY7LW745GP7CYOGGSPHGE" localSheetId="27" hidden="1">#REF!</definedName>
    <definedName name="BExY6Q9YY7LW745GP7CYOGGSPHGE" localSheetId="18" hidden="1">#REF!</definedName>
    <definedName name="BExY6Q9YY7LW745GP7CYOGGSPHGE" localSheetId="30" hidden="1">#REF!</definedName>
    <definedName name="BExY6Q9YY7LW745GP7CYOGGSPHGE" localSheetId="4" hidden="1">#REF!</definedName>
    <definedName name="BExY6Q9YY7LW745GP7CYOGGSPHGE" localSheetId="14" hidden="1">#REF!</definedName>
    <definedName name="BExY6Q9YY7LW745GP7CYOGGSPHGE" localSheetId="6" hidden="1">#REF!</definedName>
    <definedName name="BExY6Q9YY7LW745GP7CYOGGSPHGE" localSheetId="7" hidden="1">#REF!</definedName>
    <definedName name="BExY6Q9YY7LW745GP7CYOGGSPHGE" localSheetId="8" hidden="1">#REF!</definedName>
    <definedName name="BExY6Q9YY7LW745GP7CYOGGSPHGE" localSheetId="9" hidden="1">#REF!</definedName>
    <definedName name="BExY6Q9YY7LW745GP7CYOGGSPHGE" localSheetId="10" hidden="1">#REF!</definedName>
    <definedName name="BExY6Q9YY7LW745GP7CYOGGSPHGE" localSheetId="11" hidden="1">#REF!</definedName>
    <definedName name="BExY6Q9YY7LW745GP7CYOGGSPHGE" localSheetId="12" hidden="1">#REF!</definedName>
    <definedName name="BExY6Q9YY7LW745GP7CYOGGSPHGE" localSheetId="13" hidden="1">#REF!</definedName>
    <definedName name="BExY6Q9YY7LW745GP7CYOGGSPHGE" localSheetId="17" hidden="1">#REF!</definedName>
    <definedName name="BExY6Q9YY7LW745GP7CYOGGSPHGE" localSheetId="16" hidden="1">#REF!</definedName>
    <definedName name="BExY6Q9YY7LW745GP7CYOGGSPHGE" hidden="1">#REF!</definedName>
    <definedName name="BExY6R6BYIQZ4OR1E7YI0OVOC08W" localSheetId="19" hidden="1">#REF!</definedName>
    <definedName name="BExY6R6BYIQZ4OR1E7YI0OVOC08W" localSheetId="27" hidden="1">#REF!</definedName>
    <definedName name="BExY6R6BYIQZ4OR1E7YI0OVOC08W" localSheetId="18" hidden="1">#REF!</definedName>
    <definedName name="BExY6R6BYIQZ4OR1E7YI0OVOC08W" localSheetId="30" hidden="1">#REF!</definedName>
    <definedName name="BExY6R6BYIQZ4OR1E7YI0OVOC08W" localSheetId="4" hidden="1">#REF!</definedName>
    <definedName name="BExY6R6BYIQZ4OR1E7YI0OVOC08W" localSheetId="14" hidden="1">#REF!</definedName>
    <definedName name="BExY6R6BYIQZ4OR1E7YI0OVOC08W" localSheetId="6" hidden="1">#REF!</definedName>
    <definedName name="BExY6R6BYIQZ4OR1E7YI0OVOC08W" localSheetId="7" hidden="1">#REF!</definedName>
    <definedName name="BExY6R6BYIQZ4OR1E7YI0OVOC08W" localSheetId="8" hidden="1">#REF!</definedName>
    <definedName name="BExY6R6BYIQZ4OR1E7YI0OVOC08W" localSheetId="9" hidden="1">#REF!</definedName>
    <definedName name="BExY6R6BYIQZ4OR1E7YI0OVOC08W" localSheetId="10" hidden="1">#REF!</definedName>
    <definedName name="BExY6R6BYIQZ4OR1E7YI0OVOC08W" localSheetId="11" hidden="1">#REF!</definedName>
    <definedName name="BExY6R6BYIQZ4OR1E7YI0OVOC08W" localSheetId="12" hidden="1">#REF!</definedName>
    <definedName name="BExY6R6BYIQZ4OR1E7YI0OVOC08W" localSheetId="13" hidden="1">#REF!</definedName>
    <definedName name="BExY6R6BYIQZ4OR1E7YI0OVOC08W" localSheetId="17" hidden="1">#REF!</definedName>
    <definedName name="BExY6R6BYIQZ4OR1E7YI0OVOC08W" localSheetId="16" hidden="1">#REF!</definedName>
    <definedName name="BExY6R6BYIQZ4OR1E7YI0OVOC08W" hidden="1">#REF!</definedName>
    <definedName name="BExZIA3C8LKJTEH3MKQ57KJH5TA2" localSheetId="19" hidden="1">#REF!</definedName>
    <definedName name="BExZIA3C8LKJTEH3MKQ57KJH5TA2" localSheetId="27" hidden="1">#REF!</definedName>
    <definedName name="BExZIA3C8LKJTEH3MKQ57KJH5TA2" localSheetId="18" hidden="1">#REF!</definedName>
    <definedName name="BExZIA3C8LKJTEH3MKQ57KJH5TA2" localSheetId="30" hidden="1">#REF!</definedName>
    <definedName name="BExZIA3C8LKJTEH3MKQ57KJH5TA2" localSheetId="4" hidden="1">#REF!</definedName>
    <definedName name="BExZIA3C8LKJTEH3MKQ57KJH5TA2" localSheetId="14" hidden="1">#REF!</definedName>
    <definedName name="BExZIA3C8LKJTEH3MKQ57KJH5TA2" localSheetId="6" hidden="1">#REF!</definedName>
    <definedName name="BExZIA3C8LKJTEH3MKQ57KJH5TA2" localSheetId="7" hidden="1">#REF!</definedName>
    <definedName name="BExZIA3C8LKJTEH3MKQ57KJH5TA2" localSheetId="8" hidden="1">#REF!</definedName>
    <definedName name="BExZIA3C8LKJTEH3MKQ57KJH5TA2" localSheetId="9" hidden="1">#REF!</definedName>
    <definedName name="BExZIA3C8LKJTEH3MKQ57KJH5TA2" localSheetId="10" hidden="1">#REF!</definedName>
    <definedName name="BExZIA3C8LKJTEH3MKQ57KJH5TA2" localSheetId="11" hidden="1">#REF!</definedName>
    <definedName name="BExZIA3C8LKJTEH3MKQ57KJH5TA2" localSheetId="12" hidden="1">#REF!</definedName>
    <definedName name="BExZIA3C8LKJTEH3MKQ57KJH5TA2" localSheetId="13" hidden="1">#REF!</definedName>
    <definedName name="BExZIA3C8LKJTEH3MKQ57KJH5TA2" localSheetId="17" hidden="1">#REF!</definedName>
    <definedName name="BExZIA3C8LKJTEH3MKQ57KJH5TA2" localSheetId="16" hidden="1">#REF!</definedName>
    <definedName name="BExZIA3C8LKJTEH3MKQ57KJH5TA2" hidden="1">#REF!</definedName>
    <definedName name="BExZIGDWFIOPMMVCRWX45OIJ5AP3" localSheetId="19" hidden="1">#REF!</definedName>
    <definedName name="BExZIGDWFIOPMMVCRWX45OIJ5AP3" localSheetId="27" hidden="1">#REF!</definedName>
    <definedName name="BExZIGDWFIOPMMVCRWX45OIJ5AP3" localSheetId="18" hidden="1">#REF!</definedName>
    <definedName name="BExZIGDWFIOPMMVCRWX45OIJ5AP3" localSheetId="30" hidden="1">#REF!</definedName>
    <definedName name="BExZIGDWFIOPMMVCRWX45OIJ5AP3" localSheetId="4" hidden="1">#REF!</definedName>
    <definedName name="BExZIGDWFIOPMMVCRWX45OIJ5AP3" localSheetId="14" hidden="1">#REF!</definedName>
    <definedName name="BExZIGDWFIOPMMVCRWX45OIJ5AP3" localSheetId="6" hidden="1">#REF!</definedName>
    <definedName name="BExZIGDWFIOPMMVCRWX45OIJ5AP3" localSheetId="7" hidden="1">#REF!</definedName>
    <definedName name="BExZIGDWFIOPMMVCRWX45OIJ5AP3" localSheetId="8" hidden="1">#REF!</definedName>
    <definedName name="BExZIGDWFIOPMMVCRWX45OIJ5AP3" localSheetId="9" hidden="1">#REF!</definedName>
    <definedName name="BExZIGDWFIOPMMVCRWX45OIJ5AP3" localSheetId="10" hidden="1">#REF!</definedName>
    <definedName name="BExZIGDWFIOPMMVCRWX45OIJ5AP3" localSheetId="11" hidden="1">#REF!</definedName>
    <definedName name="BExZIGDWFIOPMMVCRWX45OIJ5AP3" localSheetId="12" hidden="1">#REF!</definedName>
    <definedName name="BExZIGDWFIOPMMVCRWX45OIJ5AP3" localSheetId="13" hidden="1">#REF!</definedName>
    <definedName name="BExZIGDWFIOPMMVCRWX45OIJ5AP3" localSheetId="17" hidden="1">#REF!</definedName>
    <definedName name="BExZIGDWFIOPMMVCRWX45OIJ5AP3" localSheetId="16" hidden="1">#REF!</definedName>
    <definedName name="BExZIGDWFIOPMMVCRWX45OIJ5AP3" hidden="1">#REF!</definedName>
    <definedName name="BExZIIHH3QNQE3GFMHEE4UMHY6WQ" localSheetId="19" hidden="1">#REF!</definedName>
    <definedName name="BExZIIHH3QNQE3GFMHEE4UMHY6WQ" localSheetId="27" hidden="1">#REF!</definedName>
    <definedName name="BExZIIHH3QNQE3GFMHEE4UMHY6WQ" localSheetId="18" hidden="1">#REF!</definedName>
    <definedName name="BExZIIHH3QNQE3GFMHEE4UMHY6WQ" localSheetId="30" hidden="1">#REF!</definedName>
    <definedName name="BExZIIHH3QNQE3GFMHEE4UMHY6WQ" localSheetId="4" hidden="1">#REF!</definedName>
    <definedName name="BExZIIHH3QNQE3GFMHEE4UMHY6WQ" localSheetId="14" hidden="1">#REF!</definedName>
    <definedName name="BExZIIHH3QNQE3GFMHEE4UMHY6WQ" localSheetId="6" hidden="1">#REF!</definedName>
    <definedName name="BExZIIHH3QNQE3GFMHEE4UMHY6WQ" localSheetId="7" hidden="1">#REF!</definedName>
    <definedName name="BExZIIHH3QNQE3GFMHEE4UMHY6WQ" localSheetId="8" hidden="1">#REF!</definedName>
    <definedName name="BExZIIHH3QNQE3GFMHEE4UMHY6WQ" localSheetId="9" hidden="1">#REF!</definedName>
    <definedName name="BExZIIHH3QNQE3GFMHEE4UMHY6WQ" localSheetId="10" hidden="1">#REF!</definedName>
    <definedName name="BExZIIHH3QNQE3GFMHEE4UMHY6WQ" localSheetId="11" hidden="1">#REF!</definedName>
    <definedName name="BExZIIHH3QNQE3GFMHEE4UMHY6WQ" localSheetId="12" hidden="1">#REF!</definedName>
    <definedName name="BExZIIHH3QNQE3GFMHEE4UMHY6WQ" localSheetId="13" hidden="1">#REF!</definedName>
    <definedName name="BExZIIHH3QNQE3GFMHEE4UMHY6WQ" localSheetId="17" hidden="1">#REF!</definedName>
    <definedName name="BExZIIHH3QNQE3GFMHEE4UMHY6WQ" localSheetId="16" hidden="1">#REF!</definedName>
    <definedName name="BExZIIHH3QNQE3GFMHEE4UMHY6WQ" hidden="1">#REF!</definedName>
    <definedName name="BExZIYO22G5UXOB42GDLYGVRJ6U7" localSheetId="19" hidden="1">#REF!</definedName>
    <definedName name="BExZIYO22G5UXOB42GDLYGVRJ6U7" localSheetId="27" hidden="1">#REF!</definedName>
    <definedName name="BExZIYO22G5UXOB42GDLYGVRJ6U7" localSheetId="18" hidden="1">#REF!</definedName>
    <definedName name="BExZIYO22G5UXOB42GDLYGVRJ6U7" localSheetId="30" hidden="1">#REF!</definedName>
    <definedName name="BExZIYO22G5UXOB42GDLYGVRJ6U7" localSheetId="4" hidden="1">#REF!</definedName>
    <definedName name="BExZIYO22G5UXOB42GDLYGVRJ6U7" localSheetId="14" hidden="1">#REF!</definedName>
    <definedName name="BExZIYO22G5UXOB42GDLYGVRJ6U7" localSheetId="6" hidden="1">#REF!</definedName>
    <definedName name="BExZIYO22G5UXOB42GDLYGVRJ6U7" localSheetId="7" hidden="1">#REF!</definedName>
    <definedName name="BExZIYO22G5UXOB42GDLYGVRJ6U7" localSheetId="8" hidden="1">#REF!</definedName>
    <definedName name="BExZIYO22G5UXOB42GDLYGVRJ6U7" localSheetId="9" hidden="1">#REF!</definedName>
    <definedName name="BExZIYO22G5UXOB42GDLYGVRJ6U7" localSheetId="10" hidden="1">#REF!</definedName>
    <definedName name="BExZIYO22G5UXOB42GDLYGVRJ6U7" localSheetId="11" hidden="1">#REF!</definedName>
    <definedName name="BExZIYO22G5UXOB42GDLYGVRJ6U7" localSheetId="12" hidden="1">#REF!</definedName>
    <definedName name="BExZIYO22G5UXOB42GDLYGVRJ6U7" localSheetId="13" hidden="1">#REF!</definedName>
    <definedName name="BExZIYO22G5UXOB42GDLYGVRJ6U7" localSheetId="17" hidden="1">#REF!</definedName>
    <definedName name="BExZIYO22G5UXOB42GDLYGVRJ6U7" localSheetId="16" hidden="1">#REF!</definedName>
    <definedName name="BExZIYO22G5UXOB42GDLYGVRJ6U7" hidden="1">#REF!</definedName>
    <definedName name="BExZJ7I9T8XU4MZRKJ1VVU76V2LZ" localSheetId="19" hidden="1">#REF!</definedName>
    <definedName name="BExZJ7I9T8XU4MZRKJ1VVU76V2LZ" localSheetId="27" hidden="1">#REF!</definedName>
    <definedName name="BExZJ7I9T8XU4MZRKJ1VVU76V2LZ" localSheetId="18" hidden="1">#REF!</definedName>
    <definedName name="BExZJ7I9T8XU4MZRKJ1VVU76V2LZ" localSheetId="30" hidden="1">#REF!</definedName>
    <definedName name="BExZJ7I9T8XU4MZRKJ1VVU76V2LZ" localSheetId="4" hidden="1">#REF!</definedName>
    <definedName name="BExZJ7I9T8XU4MZRKJ1VVU76V2LZ" localSheetId="14" hidden="1">#REF!</definedName>
    <definedName name="BExZJ7I9T8XU4MZRKJ1VVU76V2LZ" localSheetId="6" hidden="1">#REF!</definedName>
    <definedName name="BExZJ7I9T8XU4MZRKJ1VVU76V2LZ" localSheetId="7" hidden="1">#REF!</definedName>
    <definedName name="BExZJ7I9T8XU4MZRKJ1VVU76V2LZ" localSheetId="8" hidden="1">#REF!</definedName>
    <definedName name="BExZJ7I9T8XU4MZRKJ1VVU76V2LZ" localSheetId="9" hidden="1">#REF!</definedName>
    <definedName name="BExZJ7I9T8XU4MZRKJ1VVU76V2LZ" localSheetId="10" hidden="1">#REF!</definedName>
    <definedName name="BExZJ7I9T8XU4MZRKJ1VVU76V2LZ" localSheetId="11" hidden="1">#REF!</definedName>
    <definedName name="BExZJ7I9T8XU4MZRKJ1VVU76V2LZ" localSheetId="12" hidden="1">#REF!</definedName>
    <definedName name="BExZJ7I9T8XU4MZRKJ1VVU76V2LZ" localSheetId="13" hidden="1">#REF!</definedName>
    <definedName name="BExZJ7I9T8XU4MZRKJ1VVU76V2LZ" localSheetId="17" hidden="1">#REF!</definedName>
    <definedName name="BExZJ7I9T8XU4MZRKJ1VVU76V2LZ" localSheetId="16" hidden="1">#REF!</definedName>
    <definedName name="BExZJ7I9T8XU4MZRKJ1VVU76V2LZ" hidden="1">#REF!</definedName>
    <definedName name="BExZJMY170JCUU1RWASNZ1HJPRTA" localSheetId="19" hidden="1">#REF!</definedName>
    <definedName name="BExZJMY170JCUU1RWASNZ1HJPRTA" localSheetId="27" hidden="1">#REF!</definedName>
    <definedName name="BExZJMY170JCUU1RWASNZ1HJPRTA" localSheetId="18" hidden="1">#REF!</definedName>
    <definedName name="BExZJMY170JCUU1RWASNZ1HJPRTA" localSheetId="30" hidden="1">#REF!</definedName>
    <definedName name="BExZJMY170JCUU1RWASNZ1HJPRTA" localSheetId="4" hidden="1">#REF!</definedName>
    <definedName name="BExZJMY170JCUU1RWASNZ1HJPRTA" localSheetId="14" hidden="1">#REF!</definedName>
    <definedName name="BExZJMY170JCUU1RWASNZ1HJPRTA" localSheetId="6" hidden="1">#REF!</definedName>
    <definedName name="BExZJMY170JCUU1RWASNZ1HJPRTA" localSheetId="7" hidden="1">#REF!</definedName>
    <definedName name="BExZJMY170JCUU1RWASNZ1HJPRTA" localSheetId="8" hidden="1">#REF!</definedName>
    <definedName name="BExZJMY170JCUU1RWASNZ1HJPRTA" localSheetId="9" hidden="1">#REF!</definedName>
    <definedName name="BExZJMY170JCUU1RWASNZ1HJPRTA" localSheetId="10" hidden="1">#REF!</definedName>
    <definedName name="BExZJMY170JCUU1RWASNZ1HJPRTA" localSheetId="11" hidden="1">#REF!</definedName>
    <definedName name="BExZJMY170JCUU1RWASNZ1HJPRTA" localSheetId="12" hidden="1">#REF!</definedName>
    <definedName name="BExZJMY170JCUU1RWASNZ1HJPRTA" localSheetId="13" hidden="1">#REF!</definedName>
    <definedName name="BExZJMY170JCUU1RWASNZ1HJPRTA" localSheetId="17" hidden="1">#REF!</definedName>
    <definedName name="BExZJMY170JCUU1RWASNZ1HJPRTA" localSheetId="16" hidden="1">#REF!</definedName>
    <definedName name="BExZJMY170JCUU1RWASNZ1HJPRTA" hidden="1">#REF!</definedName>
    <definedName name="BExZJOQR77H0P4SUKVYACDCFBBXO" localSheetId="19" hidden="1">#REF!</definedName>
    <definedName name="BExZJOQR77H0P4SUKVYACDCFBBXO" localSheetId="27" hidden="1">#REF!</definedName>
    <definedName name="BExZJOQR77H0P4SUKVYACDCFBBXO" localSheetId="18" hidden="1">#REF!</definedName>
    <definedName name="BExZJOQR77H0P4SUKVYACDCFBBXO" localSheetId="30" hidden="1">#REF!</definedName>
    <definedName name="BExZJOQR77H0P4SUKVYACDCFBBXO" localSheetId="4" hidden="1">#REF!</definedName>
    <definedName name="BExZJOQR77H0P4SUKVYACDCFBBXO" localSheetId="14" hidden="1">#REF!</definedName>
    <definedName name="BExZJOQR77H0P4SUKVYACDCFBBXO" localSheetId="6" hidden="1">#REF!</definedName>
    <definedName name="BExZJOQR77H0P4SUKVYACDCFBBXO" localSheetId="7" hidden="1">#REF!</definedName>
    <definedName name="BExZJOQR77H0P4SUKVYACDCFBBXO" localSheetId="8" hidden="1">#REF!</definedName>
    <definedName name="BExZJOQR77H0P4SUKVYACDCFBBXO" localSheetId="9" hidden="1">#REF!</definedName>
    <definedName name="BExZJOQR77H0P4SUKVYACDCFBBXO" localSheetId="10" hidden="1">#REF!</definedName>
    <definedName name="BExZJOQR77H0P4SUKVYACDCFBBXO" localSheetId="11" hidden="1">#REF!</definedName>
    <definedName name="BExZJOQR77H0P4SUKVYACDCFBBXO" localSheetId="12" hidden="1">#REF!</definedName>
    <definedName name="BExZJOQR77H0P4SUKVYACDCFBBXO" localSheetId="13" hidden="1">#REF!</definedName>
    <definedName name="BExZJOQR77H0P4SUKVYACDCFBBXO" localSheetId="17" hidden="1">#REF!</definedName>
    <definedName name="BExZJOQR77H0P4SUKVYACDCFBBXO" localSheetId="16" hidden="1">#REF!</definedName>
    <definedName name="BExZJOQR77H0P4SUKVYACDCFBBXO" hidden="1">#REF!</definedName>
    <definedName name="BExZJS6RG34ODDY9HMZ0O34MEMSB" localSheetId="19" hidden="1">#REF!</definedName>
    <definedName name="BExZJS6RG34ODDY9HMZ0O34MEMSB" localSheetId="27" hidden="1">#REF!</definedName>
    <definedName name="BExZJS6RG34ODDY9HMZ0O34MEMSB" localSheetId="18" hidden="1">#REF!</definedName>
    <definedName name="BExZJS6RG34ODDY9HMZ0O34MEMSB" localSheetId="30" hidden="1">#REF!</definedName>
    <definedName name="BExZJS6RG34ODDY9HMZ0O34MEMSB" localSheetId="4" hidden="1">#REF!</definedName>
    <definedName name="BExZJS6RG34ODDY9HMZ0O34MEMSB" localSheetId="14" hidden="1">#REF!</definedName>
    <definedName name="BExZJS6RG34ODDY9HMZ0O34MEMSB" localSheetId="6" hidden="1">#REF!</definedName>
    <definedName name="BExZJS6RG34ODDY9HMZ0O34MEMSB" localSheetId="7" hidden="1">#REF!</definedName>
    <definedName name="BExZJS6RG34ODDY9HMZ0O34MEMSB" localSheetId="8" hidden="1">#REF!</definedName>
    <definedName name="BExZJS6RG34ODDY9HMZ0O34MEMSB" localSheetId="9" hidden="1">#REF!</definedName>
    <definedName name="BExZJS6RG34ODDY9HMZ0O34MEMSB" localSheetId="10" hidden="1">#REF!</definedName>
    <definedName name="BExZJS6RG34ODDY9HMZ0O34MEMSB" localSheetId="11" hidden="1">#REF!</definedName>
    <definedName name="BExZJS6RG34ODDY9HMZ0O34MEMSB" localSheetId="12" hidden="1">#REF!</definedName>
    <definedName name="BExZJS6RG34ODDY9HMZ0O34MEMSB" localSheetId="13" hidden="1">#REF!</definedName>
    <definedName name="BExZJS6RG34ODDY9HMZ0O34MEMSB" localSheetId="17" hidden="1">#REF!</definedName>
    <definedName name="BExZJS6RG34ODDY9HMZ0O34MEMSB" localSheetId="16" hidden="1">#REF!</definedName>
    <definedName name="BExZJS6RG34ODDY9HMZ0O34MEMSB" hidden="1">#REF!</definedName>
    <definedName name="BExZK34NR4BAD7HJAP7SQ926UQP3" localSheetId="19" hidden="1">#REF!</definedName>
    <definedName name="BExZK34NR4BAD7HJAP7SQ926UQP3" localSheetId="27" hidden="1">#REF!</definedName>
    <definedName name="BExZK34NR4BAD7HJAP7SQ926UQP3" localSheetId="18" hidden="1">#REF!</definedName>
    <definedName name="BExZK34NR4BAD7HJAP7SQ926UQP3" localSheetId="30" hidden="1">#REF!</definedName>
    <definedName name="BExZK34NR4BAD7HJAP7SQ926UQP3" localSheetId="4" hidden="1">#REF!</definedName>
    <definedName name="BExZK34NR4BAD7HJAP7SQ926UQP3" localSheetId="14" hidden="1">#REF!</definedName>
    <definedName name="BExZK34NR4BAD7HJAP7SQ926UQP3" localSheetId="6" hidden="1">#REF!</definedName>
    <definedName name="BExZK34NR4BAD7HJAP7SQ926UQP3" localSheetId="7" hidden="1">#REF!</definedName>
    <definedName name="BExZK34NR4BAD7HJAP7SQ926UQP3" localSheetId="8" hidden="1">#REF!</definedName>
    <definedName name="BExZK34NR4BAD7HJAP7SQ926UQP3" localSheetId="9" hidden="1">#REF!</definedName>
    <definedName name="BExZK34NR4BAD7HJAP7SQ926UQP3" localSheetId="10" hidden="1">#REF!</definedName>
    <definedName name="BExZK34NR4BAD7HJAP7SQ926UQP3" localSheetId="11" hidden="1">#REF!</definedName>
    <definedName name="BExZK34NR4BAD7HJAP7SQ926UQP3" localSheetId="12" hidden="1">#REF!</definedName>
    <definedName name="BExZK34NR4BAD7HJAP7SQ926UQP3" localSheetId="13" hidden="1">#REF!</definedName>
    <definedName name="BExZK34NR4BAD7HJAP7SQ926UQP3" localSheetId="17" hidden="1">#REF!</definedName>
    <definedName name="BExZK34NR4BAD7HJAP7SQ926UQP3" localSheetId="16" hidden="1">#REF!</definedName>
    <definedName name="BExZK34NR4BAD7HJAP7SQ926UQP3" hidden="1">#REF!</definedName>
    <definedName name="BExZK3FGPHH5H771U7D5XY7XBS6E" localSheetId="19" hidden="1">#REF!</definedName>
    <definedName name="BExZK3FGPHH5H771U7D5XY7XBS6E" localSheetId="27" hidden="1">#REF!</definedName>
    <definedName name="BExZK3FGPHH5H771U7D5XY7XBS6E" localSheetId="18" hidden="1">#REF!</definedName>
    <definedName name="BExZK3FGPHH5H771U7D5XY7XBS6E" localSheetId="30" hidden="1">#REF!</definedName>
    <definedName name="BExZK3FGPHH5H771U7D5XY7XBS6E" localSheetId="4" hidden="1">#REF!</definedName>
    <definedName name="BExZK3FGPHH5H771U7D5XY7XBS6E" localSheetId="14" hidden="1">#REF!</definedName>
    <definedName name="BExZK3FGPHH5H771U7D5XY7XBS6E" localSheetId="6" hidden="1">#REF!</definedName>
    <definedName name="BExZK3FGPHH5H771U7D5XY7XBS6E" localSheetId="7" hidden="1">#REF!</definedName>
    <definedName name="BExZK3FGPHH5H771U7D5XY7XBS6E" localSheetId="8" hidden="1">#REF!</definedName>
    <definedName name="BExZK3FGPHH5H771U7D5XY7XBS6E" localSheetId="9" hidden="1">#REF!</definedName>
    <definedName name="BExZK3FGPHH5H771U7D5XY7XBS6E" localSheetId="10" hidden="1">#REF!</definedName>
    <definedName name="BExZK3FGPHH5H771U7D5XY7XBS6E" localSheetId="11" hidden="1">#REF!</definedName>
    <definedName name="BExZK3FGPHH5H771U7D5XY7XBS6E" localSheetId="12" hidden="1">#REF!</definedName>
    <definedName name="BExZK3FGPHH5H771U7D5XY7XBS6E" localSheetId="13" hidden="1">#REF!</definedName>
    <definedName name="BExZK3FGPHH5H771U7D5XY7XBS6E" localSheetId="17" hidden="1">#REF!</definedName>
    <definedName name="BExZK3FGPHH5H771U7D5XY7XBS6E" localSheetId="16" hidden="1">#REF!</definedName>
    <definedName name="BExZK3FGPHH5H771U7D5XY7XBS6E" hidden="1">#REF!</definedName>
    <definedName name="BExZK46CVVS9X1BZ6LLL71016ENT" localSheetId="19" hidden="1">#REF!</definedName>
    <definedName name="BExZK46CVVS9X1BZ6LLL71016ENT" localSheetId="27" hidden="1">#REF!</definedName>
    <definedName name="BExZK46CVVS9X1BZ6LLL71016ENT" localSheetId="18" hidden="1">#REF!</definedName>
    <definedName name="BExZK46CVVS9X1BZ6LLL71016ENT" localSheetId="30" hidden="1">#REF!</definedName>
    <definedName name="BExZK46CVVS9X1BZ6LLL71016ENT" localSheetId="4" hidden="1">#REF!</definedName>
    <definedName name="BExZK46CVVS9X1BZ6LLL71016ENT" localSheetId="14" hidden="1">#REF!</definedName>
    <definedName name="BExZK46CVVS9X1BZ6LLL71016ENT" localSheetId="6" hidden="1">#REF!</definedName>
    <definedName name="BExZK46CVVS9X1BZ6LLL71016ENT" localSheetId="7" hidden="1">#REF!</definedName>
    <definedName name="BExZK46CVVS9X1BZ6LLL71016ENT" localSheetId="8" hidden="1">#REF!</definedName>
    <definedName name="BExZK46CVVS9X1BZ6LLL71016ENT" localSheetId="9" hidden="1">#REF!</definedName>
    <definedName name="BExZK46CVVS9X1BZ6LLL71016ENT" localSheetId="10" hidden="1">#REF!</definedName>
    <definedName name="BExZK46CVVS9X1BZ6LLL71016ENT" localSheetId="11" hidden="1">#REF!</definedName>
    <definedName name="BExZK46CVVS9X1BZ6LLL71016ENT" localSheetId="12" hidden="1">#REF!</definedName>
    <definedName name="BExZK46CVVS9X1BZ6LLL71016ENT" localSheetId="13" hidden="1">#REF!</definedName>
    <definedName name="BExZK46CVVS9X1BZ6LLL71016ENT" localSheetId="17" hidden="1">#REF!</definedName>
    <definedName name="BExZK46CVVS9X1BZ6LLL71016ENT" localSheetId="16" hidden="1">#REF!</definedName>
    <definedName name="BExZK46CVVS9X1BZ6LLL71016ENT" hidden="1">#REF!</definedName>
    <definedName name="BExZK52PZLTP1F04T09MP30BVT7H" localSheetId="19" hidden="1">#REF!</definedName>
    <definedName name="BExZK52PZLTP1F04T09MP30BVT7H" localSheetId="27" hidden="1">#REF!</definedName>
    <definedName name="BExZK52PZLTP1F04T09MP30BVT7H" localSheetId="18" hidden="1">#REF!</definedName>
    <definedName name="BExZK52PZLTP1F04T09MP30BVT7H" localSheetId="30" hidden="1">#REF!</definedName>
    <definedName name="BExZK52PZLTP1F04T09MP30BVT7H" localSheetId="4" hidden="1">#REF!</definedName>
    <definedName name="BExZK52PZLTP1F04T09MP30BVT7H" localSheetId="14" hidden="1">#REF!</definedName>
    <definedName name="BExZK52PZLTP1F04T09MP30BVT7H" localSheetId="6" hidden="1">#REF!</definedName>
    <definedName name="BExZK52PZLTP1F04T09MP30BVT7H" localSheetId="7" hidden="1">#REF!</definedName>
    <definedName name="BExZK52PZLTP1F04T09MP30BVT7H" localSheetId="8" hidden="1">#REF!</definedName>
    <definedName name="BExZK52PZLTP1F04T09MP30BVT7H" localSheetId="9" hidden="1">#REF!</definedName>
    <definedName name="BExZK52PZLTP1F04T09MP30BVT7H" localSheetId="10" hidden="1">#REF!</definedName>
    <definedName name="BExZK52PZLTP1F04T09MP30BVT7H" localSheetId="11" hidden="1">#REF!</definedName>
    <definedName name="BExZK52PZLTP1F04T09MP30BVT7H" localSheetId="12" hidden="1">#REF!</definedName>
    <definedName name="BExZK52PZLTP1F04T09MP30BVT7H" localSheetId="13" hidden="1">#REF!</definedName>
    <definedName name="BExZK52PZLTP1F04T09MP30BVT7H" localSheetId="17" hidden="1">#REF!</definedName>
    <definedName name="BExZK52PZLTP1F04T09MP30BVT7H" localSheetId="16" hidden="1">#REF!</definedName>
    <definedName name="BExZK52PZLTP1F04T09MP30BVT7H" hidden="1">#REF!</definedName>
    <definedName name="BExZKHYORG3O8C772XPFHM1N8T80" localSheetId="19" hidden="1">#REF!</definedName>
    <definedName name="BExZKHYORG3O8C772XPFHM1N8T80" localSheetId="27" hidden="1">#REF!</definedName>
    <definedName name="BExZKHYORG3O8C772XPFHM1N8T80" localSheetId="18" hidden="1">#REF!</definedName>
    <definedName name="BExZKHYORG3O8C772XPFHM1N8T80" localSheetId="30" hidden="1">#REF!</definedName>
    <definedName name="BExZKHYORG3O8C772XPFHM1N8T80" localSheetId="4" hidden="1">#REF!</definedName>
    <definedName name="BExZKHYORG3O8C772XPFHM1N8T80" localSheetId="14" hidden="1">#REF!</definedName>
    <definedName name="BExZKHYORG3O8C772XPFHM1N8T80" localSheetId="6" hidden="1">#REF!</definedName>
    <definedName name="BExZKHYORG3O8C772XPFHM1N8T80" localSheetId="7" hidden="1">#REF!</definedName>
    <definedName name="BExZKHYORG3O8C772XPFHM1N8T80" localSheetId="8" hidden="1">#REF!</definedName>
    <definedName name="BExZKHYORG3O8C772XPFHM1N8T80" localSheetId="9" hidden="1">#REF!</definedName>
    <definedName name="BExZKHYORG3O8C772XPFHM1N8T80" localSheetId="10" hidden="1">#REF!</definedName>
    <definedName name="BExZKHYORG3O8C772XPFHM1N8T80" localSheetId="11" hidden="1">#REF!</definedName>
    <definedName name="BExZKHYORG3O8C772XPFHM1N8T80" localSheetId="12" hidden="1">#REF!</definedName>
    <definedName name="BExZKHYORG3O8C772XPFHM1N8T80" localSheetId="13" hidden="1">#REF!</definedName>
    <definedName name="BExZKHYORG3O8C772XPFHM1N8T80" localSheetId="17" hidden="1">#REF!</definedName>
    <definedName name="BExZKHYORG3O8C772XPFHM1N8T80" localSheetId="16" hidden="1">#REF!</definedName>
    <definedName name="BExZKHYORG3O8C772XPFHM1N8T80" hidden="1">#REF!</definedName>
    <definedName name="BExZKJRF2IRR57DG9CLC7MSHWNNN" localSheetId="19" hidden="1">#REF!</definedName>
    <definedName name="BExZKJRF2IRR57DG9CLC7MSHWNNN" localSheetId="27" hidden="1">#REF!</definedName>
    <definedName name="BExZKJRF2IRR57DG9CLC7MSHWNNN" localSheetId="18" hidden="1">#REF!</definedName>
    <definedName name="BExZKJRF2IRR57DG9CLC7MSHWNNN" localSheetId="30" hidden="1">#REF!</definedName>
    <definedName name="BExZKJRF2IRR57DG9CLC7MSHWNNN" localSheetId="4" hidden="1">#REF!</definedName>
    <definedName name="BExZKJRF2IRR57DG9CLC7MSHWNNN" localSheetId="14" hidden="1">#REF!</definedName>
    <definedName name="BExZKJRF2IRR57DG9CLC7MSHWNNN" localSheetId="6" hidden="1">#REF!</definedName>
    <definedName name="BExZKJRF2IRR57DG9CLC7MSHWNNN" localSheetId="7" hidden="1">#REF!</definedName>
    <definedName name="BExZKJRF2IRR57DG9CLC7MSHWNNN" localSheetId="8" hidden="1">#REF!</definedName>
    <definedName name="BExZKJRF2IRR57DG9CLC7MSHWNNN" localSheetId="9" hidden="1">#REF!</definedName>
    <definedName name="BExZKJRF2IRR57DG9CLC7MSHWNNN" localSheetId="10" hidden="1">#REF!</definedName>
    <definedName name="BExZKJRF2IRR57DG9CLC7MSHWNNN" localSheetId="11" hidden="1">#REF!</definedName>
    <definedName name="BExZKJRF2IRR57DG9CLC7MSHWNNN" localSheetId="12" hidden="1">#REF!</definedName>
    <definedName name="BExZKJRF2IRR57DG9CLC7MSHWNNN" localSheetId="13" hidden="1">#REF!</definedName>
    <definedName name="BExZKJRF2IRR57DG9CLC7MSHWNNN" localSheetId="17" hidden="1">#REF!</definedName>
    <definedName name="BExZKJRF2IRR57DG9CLC7MSHWNNN" localSheetId="16" hidden="1">#REF!</definedName>
    <definedName name="BExZKJRF2IRR57DG9CLC7MSHWNNN" hidden="1">#REF!</definedName>
    <definedName name="BExZKV5GYXO0X760SBD9TWTIQHGI" localSheetId="19" hidden="1">#REF!</definedName>
    <definedName name="BExZKV5GYXO0X760SBD9TWTIQHGI" localSheetId="27" hidden="1">#REF!</definedName>
    <definedName name="BExZKV5GYXO0X760SBD9TWTIQHGI" localSheetId="18" hidden="1">#REF!</definedName>
    <definedName name="BExZKV5GYXO0X760SBD9TWTIQHGI" localSheetId="30" hidden="1">#REF!</definedName>
    <definedName name="BExZKV5GYXO0X760SBD9TWTIQHGI" localSheetId="4" hidden="1">#REF!</definedName>
    <definedName name="BExZKV5GYXO0X760SBD9TWTIQHGI" localSheetId="14" hidden="1">#REF!</definedName>
    <definedName name="BExZKV5GYXO0X760SBD9TWTIQHGI" localSheetId="6" hidden="1">#REF!</definedName>
    <definedName name="BExZKV5GYXO0X760SBD9TWTIQHGI" localSheetId="7" hidden="1">#REF!</definedName>
    <definedName name="BExZKV5GYXO0X760SBD9TWTIQHGI" localSheetId="8" hidden="1">#REF!</definedName>
    <definedName name="BExZKV5GYXO0X760SBD9TWTIQHGI" localSheetId="9" hidden="1">#REF!</definedName>
    <definedName name="BExZKV5GYXO0X760SBD9TWTIQHGI" localSheetId="10" hidden="1">#REF!</definedName>
    <definedName name="BExZKV5GYXO0X760SBD9TWTIQHGI" localSheetId="11" hidden="1">#REF!</definedName>
    <definedName name="BExZKV5GYXO0X760SBD9TWTIQHGI" localSheetId="12" hidden="1">#REF!</definedName>
    <definedName name="BExZKV5GYXO0X760SBD9TWTIQHGI" localSheetId="13" hidden="1">#REF!</definedName>
    <definedName name="BExZKV5GYXO0X760SBD9TWTIQHGI" localSheetId="17" hidden="1">#REF!</definedName>
    <definedName name="BExZKV5GYXO0X760SBD9TWTIQHGI" localSheetId="16" hidden="1">#REF!</definedName>
    <definedName name="BExZKV5GYXO0X760SBD9TWTIQHGI" hidden="1">#REF!</definedName>
    <definedName name="BExZKZCGNEA9IPON37A91L4H4H17" localSheetId="19" hidden="1">#REF!</definedName>
    <definedName name="BExZKZCGNEA9IPON37A91L4H4H17" localSheetId="27" hidden="1">#REF!</definedName>
    <definedName name="BExZKZCGNEA9IPON37A91L4H4H17" localSheetId="18" hidden="1">#REF!</definedName>
    <definedName name="BExZKZCGNEA9IPON37A91L4H4H17" localSheetId="30" hidden="1">#REF!</definedName>
    <definedName name="BExZKZCGNEA9IPON37A91L4H4H17" localSheetId="4" hidden="1">#REF!</definedName>
    <definedName name="BExZKZCGNEA9IPON37A91L4H4H17" localSheetId="14" hidden="1">#REF!</definedName>
    <definedName name="BExZKZCGNEA9IPON37A91L4H4H17" localSheetId="6" hidden="1">#REF!</definedName>
    <definedName name="BExZKZCGNEA9IPON37A91L4H4H17" localSheetId="7" hidden="1">#REF!</definedName>
    <definedName name="BExZKZCGNEA9IPON37A91L4H4H17" localSheetId="8" hidden="1">#REF!</definedName>
    <definedName name="BExZKZCGNEA9IPON37A91L4H4H17" localSheetId="9" hidden="1">#REF!</definedName>
    <definedName name="BExZKZCGNEA9IPON37A91L4H4H17" localSheetId="10" hidden="1">#REF!</definedName>
    <definedName name="BExZKZCGNEA9IPON37A91L4H4H17" localSheetId="11" hidden="1">#REF!</definedName>
    <definedName name="BExZKZCGNEA9IPON37A91L4H4H17" localSheetId="12" hidden="1">#REF!</definedName>
    <definedName name="BExZKZCGNEA9IPON37A91L4H4H17" localSheetId="13" hidden="1">#REF!</definedName>
    <definedName name="BExZKZCGNEA9IPON37A91L4H4H17" localSheetId="17" hidden="1">#REF!</definedName>
    <definedName name="BExZKZCGNEA9IPON37A91L4H4H17" localSheetId="16" hidden="1">#REF!</definedName>
    <definedName name="BExZKZCGNEA9IPON37A91L4H4H17" hidden="1">#REF!</definedName>
    <definedName name="BExZL6E4YVXRUN7ZGF2BIGIXFR8K" localSheetId="19" hidden="1">#REF!</definedName>
    <definedName name="BExZL6E4YVXRUN7ZGF2BIGIXFR8K" localSheetId="27" hidden="1">#REF!</definedName>
    <definedName name="BExZL6E4YVXRUN7ZGF2BIGIXFR8K" localSheetId="18" hidden="1">#REF!</definedName>
    <definedName name="BExZL6E4YVXRUN7ZGF2BIGIXFR8K" localSheetId="30" hidden="1">#REF!</definedName>
    <definedName name="BExZL6E4YVXRUN7ZGF2BIGIXFR8K" localSheetId="4" hidden="1">#REF!</definedName>
    <definedName name="BExZL6E4YVXRUN7ZGF2BIGIXFR8K" localSheetId="14" hidden="1">#REF!</definedName>
    <definedName name="BExZL6E4YVXRUN7ZGF2BIGIXFR8K" localSheetId="6" hidden="1">#REF!</definedName>
    <definedName name="BExZL6E4YVXRUN7ZGF2BIGIXFR8K" localSheetId="7" hidden="1">#REF!</definedName>
    <definedName name="BExZL6E4YVXRUN7ZGF2BIGIXFR8K" localSheetId="8" hidden="1">#REF!</definedName>
    <definedName name="BExZL6E4YVXRUN7ZGF2BIGIXFR8K" localSheetId="9" hidden="1">#REF!</definedName>
    <definedName name="BExZL6E4YVXRUN7ZGF2BIGIXFR8K" localSheetId="10" hidden="1">#REF!</definedName>
    <definedName name="BExZL6E4YVXRUN7ZGF2BIGIXFR8K" localSheetId="11" hidden="1">#REF!</definedName>
    <definedName name="BExZL6E4YVXRUN7ZGF2BIGIXFR8K" localSheetId="12" hidden="1">#REF!</definedName>
    <definedName name="BExZL6E4YVXRUN7ZGF2BIGIXFR8K" localSheetId="13" hidden="1">#REF!</definedName>
    <definedName name="BExZL6E4YVXRUN7ZGF2BIGIXFR8K" localSheetId="17" hidden="1">#REF!</definedName>
    <definedName name="BExZL6E4YVXRUN7ZGF2BIGIXFR8K" localSheetId="16" hidden="1">#REF!</definedName>
    <definedName name="BExZL6E4YVXRUN7ZGF2BIGIXFR8K" hidden="1">#REF!</definedName>
    <definedName name="BExZLF2ZTA4EPN0GHO7C5O8DZ1SN" localSheetId="19" hidden="1">#REF!</definedName>
    <definedName name="BExZLF2ZTA4EPN0GHO7C5O8DZ1SN" localSheetId="27" hidden="1">#REF!</definedName>
    <definedName name="BExZLF2ZTA4EPN0GHO7C5O8DZ1SN" localSheetId="18" hidden="1">#REF!</definedName>
    <definedName name="BExZLF2ZTA4EPN0GHO7C5O8DZ1SN" localSheetId="30" hidden="1">#REF!</definedName>
    <definedName name="BExZLF2ZTA4EPN0GHO7C5O8DZ1SN" localSheetId="4" hidden="1">#REF!</definedName>
    <definedName name="BExZLF2ZTA4EPN0GHO7C5O8DZ1SN" localSheetId="14" hidden="1">#REF!</definedName>
    <definedName name="BExZLF2ZTA4EPN0GHO7C5O8DZ1SN" localSheetId="6" hidden="1">#REF!</definedName>
    <definedName name="BExZLF2ZTA4EPN0GHO7C5O8DZ1SN" localSheetId="7" hidden="1">#REF!</definedName>
    <definedName name="BExZLF2ZTA4EPN0GHO7C5O8DZ1SN" localSheetId="8" hidden="1">#REF!</definedName>
    <definedName name="BExZLF2ZTA4EPN0GHO7C5O8DZ1SN" localSheetId="9" hidden="1">#REF!</definedName>
    <definedName name="BExZLF2ZTA4EPN0GHO7C5O8DZ1SN" localSheetId="10" hidden="1">#REF!</definedName>
    <definedName name="BExZLF2ZTA4EPN0GHO7C5O8DZ1SN" localSheetId="11" hidden="1">#REF!</definedName>
    <definedName name="BExZLF2ZTA4EPN0GHO7C5O8DZ1SN" localSheetId="12" hidden="1">#REF!</definedName>
    <definedName name="BExZLF2ZTA4EPN0GHO7C5O8DZ1SN" localSheetId="13" hidden="1">#REF!</definedName>
    <definedName name="BExZLF2ZTA4EPN0GHO7C5O8DZ1SN" localSheetId="17" hidden="1">#REF!</definedName>
    <definedName name="BExZLF2ZTA4EPN0GHO7C5O8DZ1SN" localSheetId="16" hidden="1">#REF!</definedName>
    <definedName name="BExZLF2ZTA4EPN0GHO7C5O8DZ1SN" hidden="1">#REF!</definedName>
    <definedName name="BExZLGVLMKTPFXG42QYT0PO81G7F" localSheetId="19" hidden="1">#REF!</definedName>
    <definedName name="BExZLGVLMKTPFXG42QYT0PO81G7F" localSheetId="27" hidden="1">#REF!</definedName>
    <definedName name="BExZLGVLMKTPFXG42QYT0PO81G7F" localSheetId="18" hidden="1">#REF!</definedName>
    <definedName name="BExZLGVLMKTPFXG42QYT0PO81G7F" localSheetId="30" hidden="1">#REF!</definedName>
    <definedName name="BExZLGVLMKTPFXG42QYT0PO81G7F" localSheetId="4" hidden="1">#REF!</definedName>
    <definedName name="BExZLGVLMKTPFXG42QYT0PO81G7F" localSheetId="14" hidden="1">#REF!</definedName>
    <definedName name="BExZLGVLMKTPFXG42QYT0PO81G7F" localSheetId="6" hidden="1">#REF!</definedName>
    <definedName name="BExZLGVLMKTPFXG42QYT0PO81G7F" localSheetId="7" hidden="1">#REF!</definedName>
    <definedName name="BExZLGVLMKTPFXG42QYT0PO81G7F" localSheetId="8" hidden="1">#REF!</definedName>
    <definedName name="BExZLGVLMKTPFXG42QYT0PO81G7F" localSheetId="9" hidden="1">#REF!</definedName>
    <definedName name="BExZLGVLMKTPFXG42QYT0PO81G7F" localSheetId="10" hidden="1">#REF!</definedName>
    <definedName name="BExZLGVLMKTPFXG42QYT0PO81G7F" localSheetId="11" hidden="1">#REF!</definedName>
    <definedName name="BExZLGVLMKTPFXG42QYT0PO81G7F" localSheetId="12" hidden="1">#REF!</definedName>
    <definedName name="BExZLGVLMKTPFXG42QYT0PO81G7F" localSheetId="13" hidden="1">#REF!</definedName>
    <definedName name="BExZLGVLMKTPFXG42QYT0PO81G7F" localSheetId="17" hidden="1">#REF!</definedName>
    <definedName name="BExZLGVLMKTPFXG42QYT0PO81G7F" localSheetId="16" hidden="1">#REF!</definedName>
    <definedName name="BExZLGVLMKTPFXG42QYT0PO81G7F" hidden="1">#REF!</definedName>
    <definedName name="BExZLHRYQQ7BYD3VQWHVTZGYGRCT" localSheetId="19" hidden="1">#REF!</definedName>
    <definedName name="BExZLHRYQQ7BYD3VQWHVTZGYGRCT" localSheetId="27" hidden="1">#REF!</definedName>
    <definedName name="BExZLHRYQQ7BYD3VQWHVTZGYGRCT" localSheetId="18" hidden="1">#REF!</definedName>
    <definedName name="BExZLHRYQQ7BYD3VQWHVTZGYGRCT" localSheetId="30" hidden="1">#REF!</definedName>
    <definedName name="BExZLHRYQQ7BYD3VQWHVTZGYGRCT" localSheetId="4" hidden="1">#REF!</definedName>
    <definedName name="BExZLHRYQQ7BYD3VQWHVTZGYGRCT" localSheetId="14" hidden="1">#REF!</definedName>
    <definedName name="BExZLHRYQQ7BYD3VQWHVTZGYGRCT" localSheetId="6" hidden="1">#REF!</definedName>
    <definedName name="BExZLHRYQQ7BYD3VQWHVTZGYGRCT" localSheetId="7" hidden="1">#REF!</definedName>
    <definedName name="BExZLHRYQQ7BYD3VQWHVTZGYGRCT" localSheetId="8" hidden="1">#REF!</definedName>
    <definedName name="BExZLHRYQQ7BYD3VQWHVTZGYGRCT" localSheetId="9" hidden="1">#REF!</definedName>
    <definedName name="BExZLHRYQQ7BYD3VQWHVTZGYGRCT" localSheetId="10" hidden="1">#REF!</definedName>
    <definedName name="BExZLHRYQQ7BYD3VQWHVTZGYGRCT" localSheetId="11" hidden="1">#REF!</definedName>
    <definedName name="BExZLHRYQQ7BYD3VQWHVTZGYGRCT" localSheetId="12" hidden="1">#REF!</definedName>
    <definedName name="BExZLHRYQQ7BYD3VQWHVTZGYGRCT" localSheetId="13" hidden="1">#REF!</definedName>
    <definedName name="BExZLHRYQQ7BYD3VQWHVTZGYGRCT" localSheetId="17" hidden="1">#REF!</definedName>
    <definedName name="BExZLHRYQQ7BYD3VQWHVTZGYGRCT" localSheetId="16" hidden="1">#REF!</definedName>
    <definedName name="BExZLHRYQQ7BYD3VQWHVTZGYGRCT" hidden="1">#REF!</definedName>
    <definedName name="BExZLKMK7LRK14S09WLMH7MXSQXM" localSheetId="19" hidden="1">#REF!</definedName>
    <definedName name="BExZLKMK7LRK14S09WLMH7MXSQXM" localSheetId="27" hidden="1">#REF!</definedName>
    <definedName name="BExZLKMK7LRK14S09WLMH7MXSQXM" localSheetId="18" hidden="1">#REF!</definedName>
    <definedName name="BExZLKMK7LRK14S09WLMH7MXSQXM" localSheetId="30" hidden="1">#REF!</definedName>
    <definedName name="BExZLKMK7LRK14S09WLMH7MXSQXM" localSheetId="4" hidden="1">#REF!</definedName>
    <definedName name="BExZLKMK7LRK14S09WLMH7MXSQXM" localSheetId="14" hidden="1">#REF!</definedName>
    <definedName name="BExZLKMK7LRK14S09WLMH7MXSQXM" localSheetId="6" hidden="1">#REF!</definedName>
    <definedName name="BExZLKMK7LRK14S09WLMH7MXSQXM" localSheetId="7" hidden="1">#REF!</definedName>
    <definedName name="BExZLKMK7LRK14S09WLMH7MXSQXM" localSheetId="8" hidden="1">#REF!</definedName>
    <definedName name="BExZLKMK7LRK14S09WLMH7MXSQXM" localSheetId="9" hidden="1">#REF!</definedName>
    <definedName name="BExZLKMK7LRK14S09WLMH7MXSQXM" localSheetId="10" hidden="1">#REF!</definedName>
    <definedName name="BExZLKMK7LRK14S09WLMH7MXSQXM" localSheetId="11" hidden="1">#REF!</definedName>
    <definedName name="BExZLKMK7LRK14S09WLMH7MXSQXM" localSheetId="12" hidden="1">#REF!</definedName>
    <definedName name="BExZLKMK7LRK14S09WLMH7MXSQXM" localSheetId="13" hidden="1">#REF!</definedName>
    <definedName name="BExZLKMK7LRK14S09WLMH7MXSQXM" localSheetId="17" hidden="1">#REF!</definedName>
    <definedName name="BExZLKMK7LRK14S09WLMH7MXSQXM" localSheetId="16" hidden="1">#REF!</definedName>
    <definedName name="BExZLKMK7LRK14S09WLMH7MXSQXM" hidden="1">#REF!</definedName>
    <definedName name="BExZM503X0NZBS0FF22LK2RGG6GP" localSheetId="19" hidden="1">#REF!</definedName>
    <definedName name="BExZM503X0NZBS0FF22LK2RGG6GP" localSheetId="27" hidden="1">#REF!</definedName>
    <definedName name="BExZM503X0NZBS0FF22LK2RGG6GP" localSheetId="18" hidden="1">#REF!</definedName>
    <definedName name="BExZM503X0NZBS0FF22LK2RGG6GP" localSheetId="30" hidden="1">#REF!</definedName>
    <definedName name="BExZM503X0NZBS0FF22LK2RGG6GP" localSheetId="4" hidden="1">#REF!</definedName>
    <definedName name="BExZM503X0NZBS0FF22LK2RGG6GP" localSheetId="14" hidden="1">#REF!</definedName>
    <definedName name="BExZM503X0NZBS0FF22LK2RGG6GP" localSheetId="6" hidden="1">#REF!</definedName>
    <definedName name="BExZM503X0NZBS0FF22LK2RGG6GP" localSheetId="7" hidden="1">#REF!</definedName>
    <definedName name="BExZM503X0NZBS0FF22LK2RGG6GP" localSheetId="8" hidden="1">#REF!</definedName>
    <definedName name="BExZM503X0NZBS0FF22LK2RGG6GP" localSheetId="9" hidden="1">#REF!</definedName>
    <definedName name="BExZM503X0NZBS0FF22LK2RGG6GP" localSheetId="10" hidden="1">#REF!</definedName>
    <definedName name="BExZM503X0NZBS0FF22LK2RGG6GP" localSheetId="11" hidden="1">#REF!</definedName>
    <definedName name="BExZM503X0NZBS0FF22LK2RGG6GP" localSheetId="12" hidden="1">#REF!</definedName>
    <definedName name="BExZM503X0NZBS0FF22LK2RGG6GP" localSheetId="13" hidden="1">#REF!</definedName>
    <definedName name="BExZM503X0NZBS0FF22LK2RGG6GP" localSheetId="17" hidden="1">#REF!</definedName>
    <definedName name="BExZM503X0NZBS0FF22LK2RGG6GP" localSheetId="16" hidden="1">#REF!</definedName>
    <definedName name="BExZM503X0NZBS0FF22LK2RGG6GP" hidden="1">#REF!</definedName>
    <definedName name="BExZM7JVLG0W8EG5RBU915U3SKBY" localSheetId="19" hidden="1">#REF!</definedName>
    <definedName name="BExZM7JVLG0W8EG5RBU915U3SKBY" localSheetId="27" hidden="1">#REF!</definedName>
    <definedName name="BExZM7JVLG0W8EG5RBU915U3SKBY" localSheetId="18" hidden="1">#REF!</definedName>
    <definedName name="BExZM7JVLG0W8EG5RBU915U3SKBY" localSheetId="30" hidden="1">#REF!</definedName>
    <definedName name="BExZM7JVLG0W8EG5RBU915U3SKBY" localSheetId="4" hidden="1">#REF!</definedName>
    <definedName name="BExZM7JVLG0W8EG5RBU915U3SKBY" localSheetId="14" hidden="1">#REF!</definedName>
    <definedName name="BExZM7JVLG0W8EG5RBU915U3SKBY" localSheetId="6" hidden="1">#REF!</definedName>
    <definedName name="BExZM7JVLG0W8EG5RBU915U3SKBY" localSheetId="7" hidden="1">#REF!</definedName>
    <definedName name="BExZM7JVLG0W8EG5RBU915U3SKBY" localSheetId="8" hidden="1">#REF!</definedName>
    <definedName name="BExZM7JVLG0W8EG5RBU915U3SKBY" localSheetId="9" hidden="1">#REF!</definedName>
    <definedName name="BExZM7JVLG0W8EG5RBU915U3SKBY" localSheetId="10" hidden="1">#REF!</definedName>
    <definedName name="BExZM7JVLG0W8EG5RBU915U3SKBY" localSheetId="11" hidden="1">#REF!</definedName>
    <definedName name="BExZM7JVLG0W8EG5RBU915U3SKBY" localSheetId="12" hidden="1">#REF!</definedName>
    <definedName name="BExZM7JVLG0W8EG5RBU915U3SKBY" localSheetId="13" hidden="1">#REF!</definedName>
    <definedName name="BExZM7JVLG0W8EG5RBU915U3SKBY" localSheetId="17" hidden="1">#REF!</definedName>
    <definedName name="BExZM7JVLG0W8EG5RBU915U3SKBY" localSheetId="16" hidden="1">#REF!</definedName>
    <definedName name="BExZM7JVLG0W8EG5RBU915U3SKBY" hidden="1">#REF!</definedName>
    <definedName name="BExZM85FOVUFF110XMQ9O2ODSJUK" localSheetId="19" hidden="1">#REF!</definedName>
    <definedName name="BExZM85FOVUFF110XMQ9O2ODSJUK" localSheetId="27" hidden="1">#REF!</definedName>
    <definedName name="BExZM85FOVUFF110XMQ9O2ODSJUK" localSheetId="18" hidden="1">#REF!</definedName>
    <definedName name="BExZM85FOVUFF110XMQ9O2ODSJUK" localSheetId="30" hidden="1">#REF!</definedName>
    <definedName name="BExZM85FOVUFF110XMQ9O2ODSJUK" localSheetId="4" hidden="1">#REF!</definedName>
    <definedName name="BExZM85FOVUFF110XMQ9O2ODSJUK" localSheetId="14" hidden="1">#REF!</definedName>
    <definedName name="BExZM85FOVUFF110XMQ9O2ODSJUK" localSheetId="6" hidden="1">#REF!</definedName>
    <definedName name="BExZM85FOVUFF110XMQ9O2ODSJUK" localSheetId="7" hidden="1">#REF!</definedName>
    <definedName name="BExZM85FOVUFF110XMQ9O2ODSJUK" localSheetId="8" hidden="1">#REF!</definedName>
    <definedName name="BExZM85FOVUFF110XMQ9O2ODSJUK" localSheetId="9" hidden="1">#REF!</definedName>
    <definedName name="BExZM85FOVUFF110XMQ9O2ODSJUK" localSheetId="10" hidden="1">#REF!</definedName>
    <definedName name="BExZM85FOVUFF110XMQ9O2ODSJUK" localSheetId="11" hidden="1">#REF!</definedName>
    <definedName name="BExZM85FOVUFF110XMQ9O2ODSJUK" localSheetId="12" hidden="1">#REF!</definedName>
    <definedName name="BExZM85FOVUFF110XMQ9O2ODSJUK" localSheetId="13" hidden="1">#REF!</definedName>
    <definedName name="BExZM85FOVUFF110XMQ9O2ODSJUK" localSheetId="17" hidden="1">#REF!</definedName>
    <definedName name="BExZM85FOVUFF110XMQ9O2ODSJUK" localSheetId="16" hidden="1">#REF!</definedName>
    <definedName name="BExZM85FOVUFF110XMQ9O2ODSJUK" hidden="1">#REF!</definedName>
    <definedName name="BExZMF1MMTZ1TA14PZ8ASSU2CBSP" localSheetId="19" hidden="1">#REF!</definedName>
    <definedName name="BExZMF1MMTZ1TA14PZ8ASSU2CBSP" localSheetId="27" hidden="1">#REF!</definedName>
    <definedName name="BExZMF1MMTZ1TA14PZ8ASSU2CBSP" localSheetId="18" hidden="1">#REF!</definedName>
    <definedName name="BExZMF1MMTZ1TA14PZ8ASSU2CBSP" localSheetId="30" hidden="1">#REF!</definedName>
    <definedName name="BExZMF1MMTZ1TA14PZ8ASSU2CBSP" localSheetId="4" hidden="1">#REF!</definedName>
    <definedName name="BExZMF1MMTZ1TA14PZ8ASSU2CBSP" localSheetId="14" hidden="1">#REF!</definedName>
    <definedName name="BExZMF1MMTZ1TA14PZ8ASSU2CBSP" localSheetId="6" hidden="1">#REF!</definedName>
    <definedName name="BExZMF1MMTZ1TA14PZ8ASSU2CBSP" localSheetId="7" hidden="1">#REF!</definedName>
    <definedName name="BExZMF1MMTZ1TA14PZ8ASSU2CBSP" localSheetId="8" hidden="1">#REF!</definedName>
    <definedName name="BExZMF1MMTZ1TA14PZ8ASSU2CBSP" localSheetId="9" hidden="1">#REF!</definedName>
    <definedName name="BExZMF1MMTZ1TA14PZ8ASSU2CBSP" localSheetId="10" hidden="1">#REF!</definedName>
    <definedName name="BExZMF1MMTZ1TA14PZ8ASSU2CBSP" localSheetId="11" hidden="1">#REF!</definedName>
    <definedName name="BExZMF1MMTZ1TA14PZ8ASSU2CBSP" localSheetId="12" hidden="1">#REF!</definedName>
    <definedName name="BExZMF1MMTZ1TA14PZ8ASSU2CBSP" localSheetId="13" hidden="1">#REF!</definedName>
    <definedName name="BExZMF1MMTZ1TA14PZ8ASSU2CBSP" localSheetId="17" hidden="1">#REF!</definedName>
    <definedName name="BExZMF1MMTZ1TA14PZ8ASSU2CBSP" localSheetId="16" hidden="1">#REF!</definedName>
    <definedName name="BExZMF1MMTZ1TA14PZ8ASSU2CBSP" hidden="1">#REF!</definedName>
    <definedName name="BExZMH54ZU6X4KM0375X9K5VJDZN" localSheetId="19" hidden="1">#REF!</definedName>
    <definedName name="BExZMH54ZU6X4KM0375X9K5VJDZN" localSheetId="27" hidden="1">#REF!</definedName>
    <definedName name="BExZMH54ZU6X4KM0375X9K5VJDZN" localSheetId="18" hidden="1">#REF!</definedName>
    <definedName name="BExZMH54ZU6X4KM0375X9K5VJDZN" localSheetId="30" hidden="1">#REF!</definedName>
    <definedName name="BExZMH54ZU6X4KM0375X9K5VJDZN" localSheetId="4" hidden="1">#REF!</definedName>
    <definedName name="BExZMH54ZU6X4KM0375X9K5VJDZN" localSheetId="14" hidden="1">#REF!</definedName>
    <definedName name="BExZMH54ZU6X4KM0375X9K5VJDZN" localSheetId="6" hidden="1">#REF!</definedName>
    <definedName name="BExZMH54ZU6X4KM0375X9K5VJDZN" localSheetId="7" hidden="1">#REF!</definedName>
    <definedName name="BExZMH54ZU6X4KM0375X9K5VJDZN" localSheetId="8" hidden="1">#REF!</definedName>
    <definedName name="BExZMH54ZU6X4KM0375X9K5VJDZN" localSheetId="9" hidden="1">#REF!</definedName>
    <definedName name="BExZMH54ZU6X4KM0375X9K5VJDZN" localSheetId="10" hidden="1">#REF!</definedName>
    <definedName name="BExZMH54ZU6X4KM0375X9K5VJDZN" localSheetId="11" hidden="1">#REF!</definedName>
    <definedName name="BExZMH54ZU6X4KM0375X9K5VJDZN" localSheetId="12" hidden="1">#REF!</definedName>
    <definedName name="BExZMH54ZU6X4KM0375X9K5VJDZN" localSheetId="13" hidden="1">#REF!</definedName>
    <definedName name="BExZMH54ZU6X4KM0375X9K5VJDZN" localSheetId="17" hidden="1">#REF!</definedName>
    <definedName name="BExZMH54ZU6X4KM0375X9K5VJDZN" localSheetId="16" hidden="1">#REF!</definedName>
    <definedName name="BExZMH54ZU6X4KM0375X9K5VJDZN" hidden="1">#REF!</definedName>
    <definedName name="BExZMKL5YQZD7F0FUCSVFGLPFK52" localSheetId="19" hidden="1">#REF!</definedName>
    <definedName name="BExZMKL5YQZD7F0FUCSVFGLPFK52" localSheetId="27" hidden="1">#REF!</definedName>
    <definedName name="BExZMKL5YQZD7F0FUCSVFGLPFK52" localSheetId="18" hidden="1">#REF!</definedName>
    <definedName name="BExZMKL5YQZD7F0FUCSVFGLPFK52" localSheetId="30" hidden="1">#REF!</definedName>
    <definedName name="BExZMKL5YQZD7F0FUCSVFGLPFK52" localSheetId="4" hidden="1">#REF!</definedName>
    <definedName name="BExZMKL5YQZD7F0FUCSVFGLPFK52" localSheetId="14" hidden="1">#REF!</definedName>
    <definedName name="BExZMKL5YQZD7F0FUCSVFGLPFK52" localSheetId="6" hidden="1">#REF!</definedName>
    <definedName name="BExZMKL5YQZD7F0FUCSVFGLPFK52" localSheetId="7" hidden="1">#REF!</definedName>
    <definedName name="BExZMKL5YQZD7F0FUCSVFGLPFK52" localSheetId="8" hidden="1">#REF!</definedName>
    <definedName name="BExZMKL5YQZD7F0FUCSVFGLPFK52" localSheetId="9" hidden="1">#REF!</definedName>
    <definedName name="BExZMKL5YQZD7F0FUCSVFGLPFK52" localSheetId="10" hidden="1">#REF!</definedName>
    <definedName name="BExZMKL5YQZD7F0FUCSVFGLPFK52" localSheetId="11" hidden="1">#REF!</definedName>
    <definedName name="BExZMKL5YQZD7F0FUCSVFGLPFK52" localSheetId="12" hidden="1">#REF!</definedName>
    <definedName name="BExZMKL5YQZD7F0FUCSVFGLPFK52" localSheetId="13" hidden="1">#REF!</definedName>
    <definedName name="BExZMKL5YQZD7F0FUCSVFGLPFK52" localSheetId="17" hidden="1">#REF!</definedName>
    <definedName name="BExZMKL5YQZD7F0FUCSVFGLPFK52" localSheetId="16" hidden="1">#REF!</definedName>
    <definedName name="BExZMKL5YQZD7F0FUCSVFGLPFK52" hidden="1">#REF!</definedName>
    <definedName name="BExZMOC3VNZALJM71X2T6FV91GTB" localSheetId="19" hidden="1">#REF!</definedName>
    <definedName name="BExZMOC3VNZALJM71X2T6FV91GTB" localSheetId="27" hidden="1">#REF!</definedName>
    <definedName name="BExZMOC3VNZALJM71X2T6FV91GTB" localSheetId="18" hidden="1">#REF!</definedName>
    <definedName name="BExZMOC3VNZALJM71X2T6FV91GTB" localSheetId="30" hidden="1">#REF!</definedName>
    <definedName name="BExZMOC3VNZALJM71X2T6FV91GTB" localSheetId="4" hidden="1">#REF!</definedName>
    <definedName name="BExZMOC3VNZALJM71X2T6FV91GTB" localSheetId="14" hidden="1">#REF!</definedName>
    <definedName name="BExZMOC3VNZALJM71X2T6FV91GTB" localSheetId="6" hidden="1">#REF!</definedName>
    <definedName name="BExZMOC3VNZALJM71X2T6FV91GTB" localSheetId="7" hidden="1">#REF!</definedName>
    <definedName name="BExZMOC3VNZALJM71X2T6FV91GTB" localSheetId="8" hidden="1">#REF!</definedName>
    <definedName name="BExZMOC3VNZALJM71X2T6FV91GTB" localSheetId="9" hidden="1">#REF!</definedName>
    <definedName name="BExZMOC3VNZALJM71X2T6FV91GTB" localSheetId="10" hidden="1">#REF!</definedName>
    <definedName name="BExZMOC3VNZALJM71X2T6FV91GTB" localSheetId="11" hidden="1">#REF!</definedName>
    <definedName name="BExZMOC3VNZALJM71X2T6FV91GTB" localSheetId="12" hidden="1">#REF!</definedName>
    <definedName name="BExZMOC3VNZALJM71X2T6FV91GTB" localSheetId="13" hidden="1">#REF!</definedName>
    <definedName name="BExZMOC3VNZALJM71X2T6FV91GTB" localSheetId="17" hidden="1">#REF!</definedName>
    <definedName name="BExZMOC3VNZALJM71X2T6FV91GTB" localSheetId="16" hidden="1">#REF!</definedName>
    <definedName name="BExZMOC3VNZALJM71X2T6FV91GTB" hidden="1">#REF!</definedName>
    <definedName name="BExZMRHA7TTR9QKJOMONHRVY3YOF" localSheetId="19" hidden="1">#REF!</definedName>
    <definedName name="BExZMRHA7TTR9QKJOMONHRVY3YOF" localSheetId="27" hidden="1">#REF!</definedName>
    <definedName name="BExZMRHA7TTR9QKJOMONHRVY3YOF" localSheetId="18" hidden="1">#REF!</definedName>
    <definedName name="BExZMRHA7TTR9QKJOMONHRVY3YOF" localSheetId="30" hidden="1">#REF!</definedName>
    <definedName name="BExZMRHA7TTR9QKJOMONHRVY3YOF" localSheetId="4" hidden="1">#REF!</definedName>
    <definedName name="BExZMRHA7TTR9QKJOMONHRVY3YOF" localSheetId="14" hidden="1">#REF!</definedName>
    <definedName name="BExZMRHA7TTR9QKJOMONHRVY3YOF" localSheetId="6" hidden="1">#REF!</definedName>
    <definedName name="BExZMRHA7TTR9QKJOMONHRVY3YOF" localSheetId="7" hidden="1">#REF!</definedName>
    <definedName name="BExZMRHA7TTR9QKJOMONHRVY3YOF" localSheetId="8" hidden="1">#REF!</definedName>
    <definedName name="BExZMRHA7TTR9QKJOMONHRVY3YOF" localSheetId="9" hidden="1">#REF!</definedName>
    <definedName name="BExZMRHA7TTR9QKJOMONHRVY3YOF" localSheetId="10" hidden="1">#REF!</definedName>
    <definedName name="BExZMRHA7TTR9QKJOMONHRVY3YOF" localSheetId="11" hidden="1">#REF!</definedName>
    <definedName name="BExZMRHA7TTR9QKJOMONHRVY3YOF" localSheetId="12" hidden="1">#REF!</definedName>
    <definedName name="BExZMRHA7TTR9QKJOMONHRVY3YOF" localSheetId="13" hidden="1">#REF!</definedName>
    <definedName name="BExZMRHA7TTR9QKJOMONHRVY3YOF" localSheetId="17" hidden="1">#REF!</definedName>
    <definedName name="BExZMRHA7TTR9QKJOMONHRVY3YOF" localSheetId="16" hidden="1">#REF!</definedName>
    <definedName name="BExZMRHA7TTR9QKJOMONHRVY3YOF" hidden="1">#REF!</definedName>
    <definedName name="BExZMXH39OB0I43XEL3K11U3G9PM" localSheetId="19" hidden="1">#REF!</definedName>
    <definedName name="BExZMXH39OB0I43XEL3K11U3G9PM" localSheetId="27" hidden="1">#REF!</definedName>
    <definedName name="BExZMXH39OB0I43XEL3K11U3G9PM" localSheetId="18" hidden="1">#REF!</definedName>
    <definedName name="BExZMXH39OB0I43XEL3K11U3G9PM" localSheetId="30" hidden="1">#REF!</definedName>
    <definedName name="BExZMXH39OB0I43XEL3K11U3G9PM" localSheetId="4" hidden="1">#REF!</definedName>
    <definedName name="BExZMXH39OB0I43XEL3K11U3G9PM" localSheetId="14" hidden="1">#REF!</definedName>
    <definedName name="BExZMXH39OB0I43XEL3K11U3G9PM" localSheetId="6" hidden="1">#REF!</definedName>
    <definedName name="BExZMXH39OB0I43XEL3K11U3G9PM" localSheetId="7" hidden="1">#REF!</definedName>
    <definedName name="BExZMXH39OB0I43XEL3K11U3G9PM" localSheetId="8" hidden="1">#REF!</definedName>
    <definedName name="BExZMXH39OB0I43XEL3K11U3G9PM" localSheetId="9" hidden="1">#REF!</definedName>
    <definedName name="BExZMXH39OB0I43XEL3K11U3G9PM" localSheetId="10" hidden="1">#REF!</definedName>
    <definedName name="BExZMXH39OB0I43XEL3K11U3G9PM" localSheetId="11" hidden="1">#REF!</definedName>
    <definedName name="BExZMXH39OB0I43XEL3K11U3G9PM" localSheetId="12" hidden="1">#REF!</definedName>
    <definedName name="BExZMXH39OB0I43XEL3K11U3G9PM" localSheetId="13" hidden="1">#REF!</definedName>
    <definedName name="BExZMXH39OB0I43XEL3K11U3G9PM" localSheetId="17" hidden="1">#REF!</definedName>
    <definedName name="BExZMXH39OB0I43XEL3K11U3G9PM" localSheetId="16" hidden="1">#REF!</definedName>
    <definedName name="BExZMXH39OB0I43XEL3K11U3G9PM" hidden="1">#REF!</definedName>
    <definedName name="BExZMZQ3RBKDHT5GLFNLS52OSJA0" localSheetId="19" hidden="1">#REF!</definedName>
    <definedName name="BExZMZQ3RBKDHT5GLFNLS52OSJA0" localSheetId="27" hidden="1">#REF!</definedName>
    <definedName name="BExZMZQ3RBKDHT5GLFNLS52OSJA0" localSheetId="18" hidden="1">#REF!</definedName>
    <definedName name="BExZMZQ3RBKDHT5GLFNLS52OSJA0" localSheetId="30" hidden="1">#REF!</definedName>
    <definedName name="BExZMZQ3RBKDHT5GLFNLS52OSJA0" localSheetId="4" hidden="1">#REF!</definedName>
    <definedName name="BExZMZQ3RBKDHT5GLFNLS52OSJA0" localSheetId="14" hidden="1">#REF!</definedName>
    <definedName name="BExZMZQ3RBKDHT5GLFNLS52OSJA0" localSheetId="6" hidden="1">#REF!</definedName>
    <definedName name="BExZMZQ3RBKDHT5GLFNLS52OSJA0" localSheetId="7" hidden="1">#REF!</definedName>
    <definedName name="BExZMZQ3RBKDHT5GLFNLS52OSJA0" localSheetId="8" hidden="1">#REF!</definedName>
    <definedName name="BExZMZQ3RBKDHT5GLFNLS52OSJA0" localSheetId="9" hidden="1">#REF!</definedName>
    <definedName name="BExZMZQ3RBKDHT5GLFNLS52OSJA0" localSheetId="10" hidden="1">#REF!</definedName>
    <definedName name="BExZMZQ3RBKDHT5GLFNLS52OSJA0" localSheetId="11" hidden="1">#REF!</definedName>
    <definedName name="BExZMZQ3RBKDHT5GLFNLS52OSJA0" localSheetId="12" hidden="1">#REF!</definedName>
    <definedName name="BExZMZQ3RBKDHT5GLFNLS52OSJA0" localSheetId="13" hidden="1">#REF!</definedName>
    <definedName name="BExZMZQ3RBKDHT5GLFNLS52OSJA0" localSheetId="17" hidden="1">#REF!</definedName>
    <definedName name="BExZMZQ3RBKDHT5GLFNLS52OSJA0" localSheetId="16" hidden="1">#REF!</definedName>
    <definedName name="BExZMZQ3RBKDHT5GLFNLS52OSJA0" hidden="1">#REF!</definedName>
    <definedName name="BExZN2F7Y2J2L2LN5WZRG949MS4A" localSheetId="19" hidden="1">#REF!</definedName>
    <definedName name="BExZN2F7Y2J2L2LN5WZRG949MS4A" localSheetId="27" hidden="1">#REF!</definedName>
    <definedName name="BExZN2F7Y2J2L2LN5WZRG949MS4A" localSheetId="18" hidden="1">#REF!</definedName>
    <definedName name="BExZN2F7Y2J2L2LN5WZRG949MS4A" localSheetId="30" hidden="1">#REF!</definedName>
    <definedName name="BExZN2F7Y2J2L2LN5WZRG949MS4A" localSheetId="4" hidden="1">#REF!</definedName>
    <definedName name="BExZN2F7Y2J2L2LN5WZRG949MS4A" localSheetId="14" hidden="1">#REF!</definedName>
    <definedName name="BExZN2F7Y2J2L2LN5WZRG949MS4A" localSheetId="6" hidden="1">#REF!</definedName>
    <definedName name="BExZN2F7Y2J2L2LN5WZRG949MS4A" localSheetId="7" hidden="1">#REF!</definedName>
    <definedName name="BExZN2F7Y2J2L2LN5WZRG949MS4A" localSheetId="8" hidden="1">#REF!</definedName>
    <definedName name="BExZN2F7Y2J2L2LN5WZRG949MS4A" localSheetId="9" hidden="1">#REF!</definedName>
    <definedName name="BExZN2F7Y2J2L2LN5WZRG949MS4A" localSheetId="10" hidden="1">#REF!</definedName>
    <definedName name="BExZN2F7Y2J2L2LN5WZRG949MS4A" localSheetId="11" hidden="1">#REF!</definedName>
    <definedName name="BExZN2F7Y2J2L2LN5WZRG949MS4A" localSheetId="12" hidden="1">#REF!</definedName>
    <definedName name="BExZN2F7Y2J2L2LN5WZRG949MS4A" localSheetId="13" hidden="1">#REF!</definedName>
    <definedName name="BExZN2F7Y2J2L2LN5WZRG949MS4A" localSheetId="17" hidden="1">#REF!</definedName>
    <definedName name="BExZN2F7Y2J2L2LN5WZRG949MS4A" localSheetId="16" hidden="1">#REF!</definedName>
    <definedName name="BExZN2F7Y2J2L2LN5WZRG949MS4A" hidden="1">#REF!</definedName>
    <definedName name="BExZN847WUWKRYTZWG9TCQZJS3OL" localSheetId="19" hidden="1">#REF!</definedName>
    <definedName name="BExZN847WUWKRYTZWG9TCQZJS3OL" localSheetId="27" hidden="1">#REF!</definedName>
    <definedName name="BExZN847WUWKRYTZWG9TCQZJS3OL" localSheetId="18" hidden="1">#REF!</definedName>
    <definedName name="BExZN847WUWKRYTZWG9TCQZJS3OL" localSheetId="30" hidden="1">#REF!</definedName>
    <definedName name="BExZN847WUWKRYTZWG9TCQZJS3OL" localSheetId="4" hidden="1">#REF!</definedName>
    <definedName name="BExZN847WUWKRYTZWG9TCQZJS3OL" localSheetId="14" hidden="1">#REF!</definedName>
    <definedName name="BExZN847WUWKRYTZWG9TCQZJS3OL" localSheetId="6" hidden="1">#REF!</definedName>
    <definedName name="BExZN847WUWKRYTZWG9TCQZJS3OL" localSheetId="7" hidden="1">#REF!</definedName>
    <definedName name="BExZN847WUWKRYTZWG9TCQZJS3OL" localSheetId="8" hidden="1">#REF!</definedName>
    <definedName name="BExZN847WUWKRYTZWG9TCQZJS3OL" localSheetId="9" hidden="1">#REF!</definedName>
    <definedName name="BExZN847WUWKRYTZWG9TCQZJS3OL" localSheetId="10" hidden="1">#REF!</definedName>
    <definedName name="BExZN847WUWKRYTZWG9TCQZJS3OL" localSheetId="11" hidden="1">#REF!</definedName>
    <definedName name="BExZN847WUWKRYTZWG9TCQZJS3OL" localSheetId="12" hidden="1">#REF!</definedName>
    <definedName name="BExZN847WUWKRYTZWG9TCQZJS3OL" localSheetId="13" hidden="1">#REF!</definedName>
    <definedName name="BExZN847WUWKRYTZWG9TCQZJS3OL" localSheetId="17" hidden="1">#REF!</definedName>
    <definedName name="BExZN847WUWKRYTZWG9TCQZJS3OL" localSheetId="16" hidden="1">#REF!</definedName>
    <definedName name="BExZN847WUWKRYTZWG9TCQZJS3OL" hidden="1">#REF!</definedName>
    <definedName name="BExZNA2ALK6RDWFAXZQCL9TWRDCF" localSheetId="19" hidden="1">#REF!</definedName>
    <definedName name="BExZNA2ALK6RDWFAXZQCL9TWRDCF" localSheetId="27" hidden="1">#REF!</definedName>
    <definedName name="BExZNA2ALK6RDWFAXZQCL9TWRDCF" localSheetId="18" hidden="1">#REF!</definedName>
    <definedName name="BExZNA2ALK6RDWFAXZQCL9TWRDCF" localSheetId="30" hidden="1">#REF!</definedName>
    <definedName name="BExZNA2ALK6RDWFAXZQCL9TWRDCF" localSheetId="4" hidden="1">#REF!</definedName>
    <definedName name="BExZNA2ALK6RDWFAXZQCL9TWRDCF" localSheetId="14" hidden="1">#REF!</definedName>
    <definedName name="BExZNA2ALK6RDWFAXZQCL9TWRDCF" localSheetId="6" hidden="1">#REF!</definedName>
    <definedName name="BExZNA2ALK6RDWFAXZQCL9TWRDCF" localSheetId="7" hidden="1">#REF!</definedName>
    <definedName name="BExZNA2ALK6RDWFAXZQCL9TWRDCF" localSheetId="8" hidden="1">#REF!</definedName>
    <definedName name="BExZNA2ALK6RDWFAXZQCL9TWRDCF" localSheetId="9" hidden="1">#REF!</definedName>
    <definedName name="BExZNA2ALK6RDWFAXZQCL9TWRDCF" localSheetId="10" hidden="1">#REF!</definedName>
    <definedName name="BExZNA2ALK6RDWFAXZQCL9TWRDCF" localSheetId="11" hidden="1">#REF!</definedName>
    <definedName name="BExZNA2ALK6RDWFAXZQCL9TWRDCF" localSheetId="12" hidden="1">#REF!</definedName>
    <definedName name="BExZNA2ALK6RDWFAXZQCL9TWRDCF" localSheetId="13" hidden="1">#REF!</definedName>
    <definedName name="BExZNA2ALK6RDWFAXZQCL9TWRDCF" localSheetId="17" hidden="1">#REF!</definedName>
    <definedName name="BExZNA2ALK6RDWFAXZQCL9TWRDCF" localSheetId="16" hidden="1">#REF!</definedName>
    <definedName name="BExZNA2ALK6RDWFAXZQCL9TWRDCF" hidden="1">#REF!</definedName>
    <definedName name="BExZNH3VISFF4NQI11BZDP5IQ7VG" localSheetId="19" hidden="1">#REF!</definedName>
    <definedName name="BExZNH3VISFF4NQI11BZDP5IQ7VG" localSheetId="27" hidden="1">#REF!</definedName>
    <definedName name="BExZNH3VISFF4NQI11BZDP5IQ7VG" localSheetId="18" hidden="1">#REF!</definedName>
    <definedName name="BExZNH3VISFF4NQI11BZDP5IQ7VG" localSheetId="30" hidden="1">#REF!</definedName>
    <definedName name="BExZNH3VISFF4NQI11BZDP5IQ7VG" localSheetId="4" hidden="1">#REF!</definedName>
    <definedName name="BExZNH3VISFF4NQI11BZDP5IQ7VG" localSheetId="14" hidden="1">#REF!</definedName>
    <definedName name="BExZNH3VISFF4NQI11BZDP5IQ7VG" localSheetId="6" hidden="1">#REF!</definedName>
    <definedName name="BExZNH3VISFF4NQI11BZDP5IQ7VG" localSheetId="7" hidden="1">#REF!</definedName>
    <definedName name="BExZNH3VISFF4NQI11BZDP5IQ7VG" localSheetId="8" hidden="1">#REF!</definedName>
    <definedName name="BExZNH3VISFF4NQI11BZDP5IQ7VG" localSheetId="9" hidden="1">#REF!</definedName>
    <definedName name="BExZNH3VISFF4NQI11BZDP5IQ7VG" localSheetId="10" hidden="1">#REF!</definedName>
    <definedName name="BExZNH3VISFF4NQI11BZDP5IQ7VG" localSheetId="11" hidden="1">#REF!</definedName>
    <definedName name="BExZNH3VISFF4NQI11BZDP5IQ7VG" localSheetId="12" hidden="1">#REF!</definedName>
    <definedName name="BExZNH3VISFF4NQI11BZDP5IQ7VG" localSheetId="13" hidden="1">#REF!</definedName>
    <definedName name="BExZNH3VISFF4NQI11BZDP5IQ7VG" localSheetId="17" hidden="1">#REF!</definedName>
    <definedName name="BExZNH3VISFF4NQI11BZDP5IQ7VG" localSheetId="16" hidden="1">#REF!</definedName>
    <definedName name="BExZNH3VISFF4NQI11BZDP5IQ7VG" hidden="1">#REF!</definedName>
    <definedName name="BExZNJYCFYVMAOI62GB2BABK1ELE" localSheetId="19" hidden="1">#REF!</definedName>
    <definedName name="BExZNJYCFYVMAOI62GB2BABK1ELE" localSheetId="27" hidden="1">#REF!</definedName>
    <definedName name="BExZNJYCFYVMAOI62GB2BABK1ELE" localSheetId="18" hidden="1">#REF!</definedName>
    <definedName name="BExZNJYCFYVMAOI62GB2BABK1ELE" localSheetId="30" hidden="1">#REF!</definedName>
    <definedName name="BExZNJYCFYVMAOI62GB2BABK1ELE" localSheetId="4" hidden="1">#REF!</definedName>
    <definedName name="BExZNJYCFYVMAOI62GB2BABK1ELE" localSheetId="14" hidden="1">#REF!</definedName>
    <definedName name="BExZNJYCFYVMAOI62GB2BABK1ELE" localSheetId="6" hidden="1">#REF!</definedName>
    <definedName name="BExZNJYCFYVMAOI62GB2BABK1ELE" localSheetId="7" hidden="1">#REF!</definedName>
    <definedName name="BExZNJYCFYVMAOI62GB2BABK1ELE" localSheetId="8" hidden="1">#REF!</definedName>
    <definedName name="BExZNJYCFYVMAOI62GB2BABK1ELE" localSheetId="9" hidden="1">#REF!</definedName>
    <definedName name="BExZNJYCFYVMAOI62GB2BABK1ELE" localSheetId="10" hidden="1">#REF!</definedName>
    <definedName name="BExZNJYCFYVMAOI62GB2BABK1ELE" localSheetId="11" hidden="1">#REF!</definedName>
    <definedName name="BExZNJYCFYVMAOI62GB2BABK1ELE" localSheetId="12" hidden="1">#REF!</definedName>
    <definedName name="BExZNJYCFYVMAOI62GB2BABK1ELE" localSheetId="13" hidden="1">#REF!</definedName>
    <definedName name="BExZNJYCFYVMAOI62GB2BABK1ELE" localSheetId="17" hidden="1">#REF!</definedName>
    <definedName name="BExZNJYCFYVMAOI62GB2BABK1ELE" localSheetId="16" hidden="1">#REF!</definedName>
    <definedName name="BExZNJYCFYVMAOI62GB2BABK1ELE" hidden="1">#REF!</definedName>
    <definedName name="BExZNLGAA6ATMJW0Y28J4OI5W27I" localSheetId="19" hidden="1">#REF!</definedName>
    <definedName name="BExZNLGAA6ATMJW0Y28J4OI5W27I" localSheetId="27" hidden="1">#REF!</definedName>
    <definedName name="BExZNLGAA6ATMJW0Y28J4OI5W27I" localSheetId="18" hidden="1">#REF!</definedName>
    <definedName name="BExZNLGAA6ATMJW0Y28J4OI5W27I" localSheetId="30" hidden="1">#REF!</definedName>
    <definedName name="BExZNLGAA6ATMJW0Y28J4OI5W27I" localSheetId="4" hidden="1">#REF!</definedName>
    <definedName name="BExZNLGAA6ATMJW0Y28J4OI5W27I" localSheetId="14" hidden="1">#REF!</definedName>
    <definedName name="BExZNLGAA6ATMJW0Y28J4OI5W27I" localSheetId="6" hidden="1">#REF!</definedName>
    <definedName name="BExZNLGAA6ATMJW0Y28J4OI5W27I" localSheetId="7" hidden="1">#REF!</definedName>
    <definedName name="BExZNLGAA6ATMJW0Y28J4OI5W27I" localSheetId="8" hidden="1">#REF!</definedName>
    <definedName name="BExZNLGAA6ATMJW0Y28J4OI5W27I" localSheetId="9" hidden="1">#REF!</definedName>
    <definedName name="BExZNLGAA6ATMJW0Y28J4OI5W27I" localSheetId="10" hidden="1">#REF!</definedName>
    <definedName name="BExZNLGAA6ATMJW0Y28J4OI5W27I" localSheetId="11" hidden="1">#REF!</definedName>
    <definedName name="BExZNLGAA6ATMJW0Y28J4OI5W27I" localSheetId="12" hidden="1">#REF!</definedName>
    <definedName name="BExZNLGAA6ATMJW0Y28J4OI5W27I" localSheetId="13" hidden="1">#REF!</definedName>
    <definedName name="BExZNLGAA6ATMJW0Y28J4OI5W27I" localSheetId="17" hidden="1">#REF!</definedName>
    <definedName name="BExZNLGAA6ATMJW0Y28J4OI5W27I" localSheetId="16" hidden="1">#REF!</definedName>
    <definedName name="BExZNLGAA6ATMJW0Y28J4OI5W27I" hidden="1">#REF!</definedName>
    <definedName name="BExZNP7916CH3QP4VCZEULUIKKS5" localSheetId="19" hidden="1">#REF!</definedName>
    <definedName name="BExZNP7916CH3QP4VCZEULUIKKS5" localSheetId="27" hidden="1">#REF!</definedName>
    <definedName name="BExZNP7916CH3QP4VCZEULUIKKS5" localSheetId="18" hidden="1">#REF!</definedName>
    <definedName name="BExZNP7916CH3QP4VCZEULUIKKS5" localSheetId="30" hidden="1">#REF!</definedName>
    <definedName name="BExZNP7916CH3QP4VCZEULUIKKS5" localSheetId="4" hidden="1">#REF!</definedName>
    <definedName name="BExZNP7916CH3QP4VCZEULUIKKS5" localSheetId="14" hidden="1">#REF!</definedName>
    <definedName name="BExZNP7916CH3QP4VCZEULUIKKS5" localSheetId="6" hidden="1">#REF!</definedName>
    <definedName name="BExZNP7916CH3QP4VCZEULUIKKS5" localSheetId="7" hidden="1">#REF!</definedName>
    <definedName name="BExZNP7916CH3QP4VCZEULUIKKS5" localSheetId="8" hidden="1">#REF!</definedName>
    <definedName name="BExZNP7916CH3QP4VCZEULUIKKS5" localSheetId="9" hidden="1">#REF!</definedName>
    <definedName name="BExZNP7916CH3QP4VCZEULUIKKS5" localSheetId="10" hidden="1">#REF!</definedName>
    <definedName name="BExZNP7916CH3QP4VCZEULUIKKS5" localSheetId="11" hidden="1">#REF!</definedName>
    <definedName name="BExZNP7916CH3QP4VCZEULUIKKS5" localSheetId="12" hidden="1">#REF!</definedName>
    <definedName name="BExZNP7916CH3QP4VCZEULUIKKS5" localSheetId="13" hidden="1">#REF!</definedName>
    <definedName name="BExZNP7916CH3QP4VCZEULUIKKS5" localSheetId="17" hidden="1">#REF!</definedName>
    <definedName name="BExZNP7916CH3QP4VCZEULUIKKS5" localSheetId="16" hidden="1">#REF!</definedName>
    <definedName name="BExZNP7916CH3QP4VCZEULUIKKS5" hidden="1">#REF!</definedName>
    <definedName name="BExZNV707LIU6Z5H6QI6H67LHTI1" localSheetId="19" hidden="1">#REF!</definedName>
    <definedName name="BExZNV707LIU6Z5H6QI6H67LHTI1" localSheetId="27" hidden="1">#REF!</definedName>
    <definedName name="BExZNV707LIU6Z5H6QI6H67LHTI1" localSheetId="18" hidden="1">#REF!</definedName>
    <definedName name="BExZNV707LIU6Z5H6QI6H67LHTI1" localSheetId="30" hidden="1">#REF!</definedName>
    <definedName name="BExZNV707LIU6Z5H6QI6H67LHTI1" localSheetId="4" hidden="1">#REF!</definedName>
    <definedName name="BExZNV707LIU6Z5H6QI6H67LHTI1" localSheetId="14" hidden="1">#REF!</definedName>
    <definedName name="BExZNV707LIU6Z5H6QI6H67LHTI1" localSheetId="6" hidden="1">#REF!</definedName>
    <definedName name="BExZNV707LIU6Z5H6QI6H67LHTI1" localSheetId="7" hidden="1">#REF!</definedName>
    <definedName name="BExZNV707LIU6Z5H6QI6H67LHTI1" localSheetId="8" hidden="1">#REF!</definedName>
    <definedName name="BExZNV707LIU6Z5H6QI6H67LHTI1" localSheetId="9" hidden="1">#REF!</definedName>
    <definedName name="BExZNV707LIU6Z5H6QI6H67LHTI1" localSheetId="10" hidden="1">#REF!</definedName>
    <definedName name="BExZNV707LIU6Z5H6QI6H67LHTI1" localSheetId="11" hidden="1">#REF!</definedName>
    <definedName name="BExZNV707LIU6Z5H6QI6H67LHTI1" localSheetId="12" hidden="1">#REF!</definedName>
    <definedName name="BExZNV707LIU6Z5H6QI6H67LHTI1" localSheetId="13" hidden="1">#REF!</definedName>
    <definedName name="BExZNV707LIU6Z5H6QI6H67LHTI1" localSheetId="17" hidden="1">#REF!</definedName>
    <definedName name="BExZNV707LIU6Z5H6QI6H67LHTI1" localSheetId="16" hidden="1">#REF!</definedName>
    <definedName name="BExZNV707LIU6Z5H6QI6H67LHTI1" hidden="1">#REF!</definedName>
    <definedName name="BExZNVCBKB930QQ9QW7KSGOZ0V1M" localSheetId="19" hidden="1">#REF!</definedName>
    <definedName name="BExZNVCBKB930QQ9QW7KSGOZ0V1M" localSheetId="27" hidden="1">#REF!</definedName>
    <definedName name="BExZNVCBKB930QQ9QW7KSGOZ0V1M" localSheetId="18" hidden="1">#REF!</definedName>
    <definedName name="BExZNVCBKB930QQ9QW7KSGOZ0V1M" localSheetId="30" hidden="1">#REF!</definedName>
    <definedName name="BExZNVCBKB930QQ9QW7KSGOZ0V1M" localSheetId="4" hidden="1">#REF!</definedName>
    <definedName name="BExZNVCBKB930QQ9QW7KSGOZ0V1M" localSheetId="14" hidden="1">#REF!</definedName>
    <definedName name="BExZNVCBKB930QQ9QW7KSGOZ0V1M" localSheetId="6" hidden="1">#REF!</definedName>
    <definedName name="BExZNVCBKB930QQ9QW7KSGOZ0V1M" localSheetId="7" hidden="1">#REF!</definedName>
    <definedName name="BExZNVCBKB930QQ9QW7KSGOZ0V1M" localSheetId="8" hidden="1">#REF!</definedName>
    <definedName name="BExZNVCBKB930QQ9QW7KSGOZ0V1M" localSheetId="9" hidden="1">#REF!</definedName>
    <definedName name="BExZNVCBKB930QQ9QW7KSGOZ0V1M" localSheetId="10" hidden="1">#REF!</definedName>
    <definedName name="BExZNVCBKB930QQ9QW7KSGOZ0V1M" localSheetId="11" hidden="1">#REF!</definedName>
    <definedName name="BExZNVCBKB930QQ9QW7KSGOZ0V1M" localSheetId="12" hidden="1">#REF!</definedName>
    <definedName name="BExZNVCBKB930QQ9QW7KSGOZ0V1M" localSheetId="13" hidden="1">#REF!</definedName>
    <definedName name="BExZNVCBKB930QQ9QW7KSGOZ0V1M" localSheetId="17" hidden="1">#REF!</definedName>
    <definedName name="BExZNVCBKB930QQ9QW7KSGOZ0V1M" localSheetId="16" hidden="1">#REF!</definedName>
    <definedName name="BExZNVCBKB930QQ9QW7KSGOZ0V1M" hidden="1">#REF!</definedName>
    <definedName name="BExZNW8QJ18X0RSGFDWAE9ZSDX39" localSheetId="19" hidden="1">#REF!</definedName>
    <definedName name="BExZNW8QJ18X0RSGFDWAE9ZSDX39" localSheetId="27" hidden="1">#REF!</definedName>
    <definedName name="BExZNW8QJ18X0RSGFDWAE9ZSDX39" localSheetId="18" hidden="1">#REF!</definedName>
    <definedName name="BExZNW8QJ18X0RSGFDWAE9ZSDX39" localSheetId="30" hidden="1">#REF!</definedName>
    <definedName name="BExZNW8QJ18X0RSGFDWAE9ZSDX39" localSheetId="4" hidden="1">#REF!</definedName>
    <definedName name="BExZNW8QJ18X0RSGFDWAE9ZSDX39" localSheetId="14" hidden="1">#REF!</definedName>
    <definedName name="BExZNW8QJ18X0RSGFDWAE9ZSDX39" localSheetId="6" hidden="1">#REF!</definedName>
    <definedName name="BExZNW8QJ18X0RSGFDWAE9ZSDX39" localSheetId="7" hidden="1">#REF!</definedName>
    <definedName name="BExZNW8QJ18X0RSGFDWAE9ZSDX39" localSheetId="8" hidden="1">#REF!</definedName>
    <definedName name="BExZNW8QJ18X0RSGFDWAE9ZSDX39" localSheetId="9" hidden="1">#REF!</definedName>
    <definedName name="BExZNW8QJ18X0RSGFDWAE9ZSDX39" localSheetId="10" hidden="1">#REF!</definedName>
    <definedName name="BExZNW8QJ18X0RSGFDWAE9ZSDX39" localSheetId="11" hidden="1">#REF!</definedName>
    <definedName name="BExZNW8QJ18X0RSGFDWAE9ZSDX39" localSheetId="12" hidden="1">#REF!</definedName>
    <definedName name="BExZNW8QJ18X0RSGFDWAE9ZSDX39" localSheetId="13" hidden="1">#REF!</definedName>
    <definedName name="BExZNW8QJ18X0RSGFDWAE9ZSDX39" localSheetId="17" hidden="1">#REF!</definedName>
    <definedName name="BExZNW8QJ18X0RSGFDWAE9ZSDX39" localSheetId="16" hidden="1">#REF!</definedName>
    <definedName name="BExZNW8QJ18X0RSGFDWAE9ZSDX39" hidden="1">#REF!</definedName>
    <definedName name="BExZNZDWRS6Q40L8OCWFEIVI0A1O" localSheetId="19" hidden="1">#REF!</definedName>
    <definedName name="BExZNZDWRS6Q40L8OCWFEIVI0A1O" localSheetId="27" hidden="1">#REF!</definedName>
    <definedName name="BExZNZDWRS6Q40L8OCWFEIVI0A1O" localSheetId="18" hidden="1">#REF!</definedName>
    <definedName name="BExZNZDWRS6Q40L8OCWFEIVI0A1O" localSheetId="30" hidden="1">#REF!</definedName>
    <definedName name="BExZNZDWRS6Q40L8OCWFEIVI0A1O" localSheetId="4" hidden="1">#REF!</definedName>
    <definedName name="BExZNZDWRS6Q40L8OCWFEIVI0A1O" localSheetId="14" hidden="1">#REF!</definedName>
    <definedName name="BExZNZDWRS6Q40L8OCWFEIVI0A1O" localSheetId="6" hidden="1">#REF!</definedName>
    <definedName name="BExZNZDWRS6Q40L8OCWFEIVI0A1O" localSheetId="7" hidden="1">#REF!</definedName>
    <definedName name="BExZNZDWRS6Q40L8OCWFEIVI0A1O" localSheetId="8" hidden="1">#REF!</definedName>
    <definedName name="BExZNZDWRS6Q40L8OCWFEIVI0A1O" localSheetId="9" hidden="1">#REF!</definedName>
    <definedName name="BExZNZDWRS6Q40L8OCWFEIVI0A1O" localSheetId="10" hidden="1">#REF!</definedName>
    <definedName name="BExZNZDWRS6Q40L8OCWFEIVI0A1O" localSheetId="11" hidden="1">#REF!</definedName>
    <definedName name="BExZNZDWRS6Q40L8OCWFEIVI0A1O" localSheetId="12" hidden="1">#REF!</definedName>
    <definedName name="BExZNZDWRS6Q40L8OCWFEIVI0A1O" localSheetId="13" hidden="1">#REF!</definedName>
    <definedName name="BExZNZDWRS6Q40L8OCWFEIVI0A1O" localSheetId="17" hidden="1">#REF!</definedName>
    <definedName name="BExZNZDWRS6Q40L8OCWFEIVI0A1O" localSheetId="16" hidden="1">#REF!</definedName>
    <definedName name="BExZNZDWRS6Q40L8OCWFEIVI0A1O" hidden="1">#REF!</definedName>
    <definedName name="BExZOBO9NYLGVJQ31LVQ9XS2ZT4N" localSheetId="19" hidden="1">#REF!</definedName>
    <definedName name="BExZOBO9NYLGVJQ31LVQ9XS2ZT4N" localSheetId="27" hidden="1">#REF!</definedName>
    <definedName name="BExZOBO9NYLGVJQ31LVQ9XS2ZT4N" localSheetId="18" hidden="1">#REF!</definedName>
    <definedName name="BExZOBO9NYLGVJQ31LVQ9XS2ZT4N" localSheetId="30" hidden="1">#REF!</definedName>
    <definedName name="BExZOBO9NYLGVJQ31LVQ9XS2ZT4N" localSheetId="4" hidden="1">#REF!</definedName>
    <definedName name="BExZOBO9NYLGVJQ31LVQ9XS2ZT4N" localSheetId="14" hidden="1">#REF!</definedName>
    <definedName name="BExZOBO9NYLGVJQ31LVQ9XS2ZT4N" localSheetId="6" hidden="1">#REF!</definedName>
    <definedName name="BExZOBO9NYLGVJQ31LVQ9XS2ZT4N" localSheetId="7" hidden="1">#REF!</definedName>
    <definedName name="BExZOBO9NYLGVJQ31LVQ9XS2ZT4N" localSheetId="8" hidden="1">#REF!</definedName>
    <definedName name="BExZOBO9NYLGVJQ31LVQ9XS2ZT4N" localSheetId="9" hidden="1">#REF!</definedName>
    <definedName name="BExZOBO9NYLGVJQ31LVQ9XS2ZT4N" localSheetId="10" hidden="1">#REF!</definedName>
    <definedName name="BExZOBO9NYLGVJQ31LVQ9XS2ZT4N" localSheetId="11" hidden="1">#REF!</definedName>
    <definedName name="BExZOBO9NYLGVJQ31LVQ9XS2ZT4N" localSheetId="12" hidden="1">#REF!</definedName>
    <definedName name="BExZOBO9NYLGVJQ31LVQ9XS2ZT4N" localSheetId="13" hidden="1">#REF!</definedName>
    <definedName name="BExZOBO9NYLGVJQ31LVQ9XS2ZT4N" localSheetId="17" hidden="1">#REF!</definedName>
    <definedName name="BExZOBO9NYLGVJQ31LVQ9XS2ZT4N" localSheetId="16" hidden="1">#REF!</definedName>
    <definedName name="BExZOBO9NYLGVJQ31LVQ9XS2ZT4N" hidden="1">#REF!</definedName>
    <definedName name="BExZOETNB1CJ3Y2RKLI1ZK0S8Z6H" localSheetId="19" hidden="1">#REF!</definedName>
    <definedName name="BExZOETNB1CJ3Y2RKLI1ZK0S8Z6H" localSheetId="27" hidden="1">#REF!</definedName>
    <definedName name="BExZOETNB1CJ3Y2RKLI1ZK0S8Z6H" localSheetId="18" hidden="1">#REF!</definedName>
    <definedName name="BExZOETNB1CJ3Y2RKLI1ZK0S8Z6H" localSheetId="30" hidden="1">#REF!</definedName>
    <definedName name="BExZOETNB1CJ3Y2RKLI1ZK0S8Z6H" localSheetId="4" hidden="1">#REF!</definedName>
    <definedName name="BExZOETNB1CJ3Y2RKLI1ZK0S8Z6H" localSheetId="14" hidden="1">#REF!</definedName>
    <definedName name="BExZOETNB1CJ3Y2RKLI1ZK0S8Z6H" localSheetId="6" hidden="1">#REF!</definedName>
    <definedName name="BExZOETNB1CJ3Y2RKLI1ZK0S8Z6H" localSheetId="7" hidden="1">#REF!</definedName>
    <definedName name="BExZOETNB1CJ3Y2RKLI1ZK0S8Z6H" localSheetId="8" hidden="1">#REF!</definedName>
    <definedName name="BExZOETNB1CJ3Y2RKLI1ZK0S8Z6H" localSheetId="9" hidden="1">#REF!</definedName>
    <definedName name="BExZOETNB1CJ3Y2RKLI1ZK0S8Z6H" localSheetId="10" hidden="1">#REF!</definedName>
    <definedName name="BExZOETNB1CJ3Y2RKLI1ZK0S8Z6H" localSheetId="11" hidden="1">#REF!</definedName>
    <definedName name="BExZOETNB1CJ3Y2RKLI1ZK0S8Z6H" localSheetId="12" hidden="1">#REF!</definedName>
    <definedName name="BExZOETNB1CJ3Y2RKLI1ZK0S8Z6H" localSheetId="13" hidden="1">#REF!</definedName>
    <definedName name="BExZOETNB1CJ3Y2RKLI1ZK0S8Z6H" localSheetId="17" hidden="1">#REF!</definedName>
    <definedName name="BExZOETNB1CJ3Y2RKLI1ZK0S8Z6H" localSheetId="16" hidden="1">#REF!</definedName>
    <definedName name="BExZOETNB1CJ3Y2RKLI1ZK0S8Z6H" hidden="1">#REF!</definedName>
    <definedName name="BExZOREMVSK4E5VSWM838KHUB8AI" localSheetId="19" hidden="1">#REF!</definedName>
    <definedName name="BExZOREMVSK4E5VSWM838KHUB8AI" localSheetId="27" hidden="1">#REF!</definedName>
    <definedName name="BExZOREMVSK4E5VSWM838KHUB8AI" localSheetId="18" hidden="1">#REF!</definedName>
    <definedName name="BExZOREMVSK4E5VSWM838KHUB8AI" localSheetId="30" hidden="1">#REF!</definedName>
    <definedName name="BExZOREMVSK4E5VSWM838KHUB8AI" localSheetId="4" hidden="1">#REF!</definedName>
    <definedName name="BExZOREMVSK4E5VSWM838KHUB8AI" localSheetId="14" hidden="1">#REF!</definedName>
    <definedName name="BExZOREMVSK4E5VSWM838KHUB8AI" localSheetId="6" hidden="1">#REF!</definedName>
    <definedName name="BExZOREMVSK4E5VSWM838KHUB8AI" localSheetId="7" hidden="1">#REF!</definedName>
    <definedName name="BExZOREMVSK4E5VSWM838KHUB8AI" localSheetId="8" hidden="1">#REF!</definedName>
    <definedName name="BExZOREMVSK4E5VSWM838KHUB8AI" localSheetId="9" hidden="1">#REF!</definedName>
    <definedName name="BExZOREMVSK4E5VSWM838KHUB8AI" localSheetId="10" hidden="1">#REF!</definedName>
    <definedName name="BExZOREMVSK4E5VSWM838KHUB8AI" localSheetId="11" hidden="1">#REF!</definedName>
    <definedName name="BExZOREMVSK4E5VSWM838KHUB8AI" localSheetId="12" hidden="1">#REF!</definedName>
    <definedName name="BExZOREMVSK4E5VSWM838KHUB8AI" localSheetId="13" hidden="1">#REF!</definedName>
    <definedName name="BExZOREMVSK4E5VSWM838KHUB8AI" localSheetId="17" hidden="1">#REF!</definedName>
    <definedName name="BExZOREMVSK4E5VSWM838KHUB8AI" localSheetId="16" hidden="1">#REF!</definedName>
    <definedName name="BExZOREMVSK4E5VSWM838KHUB8AI" hidden="1">#REF!</definedName>
    <definedName name="BExZOVR745T5P1KS9NV2PXZPZVRG" localSheetId="19" hidden="1">#REF!</definedName>
    <definedName name="BExZOVR745T5P1KS9NV2PXZPZVRG" localSheetId="27" hidden="1">#REF!</definedName>
    <definedName name="BExZOVR745T5P1KS9NV2PXZPZVRG" localSheetId="18" hidden="1">#REF!</definedName>
    <definedName name="BExZOVR745T5P1KS9NV2PXZPZVRG" localSheetId="30" hidden="1">#REF!</definedName>
    <definedName name="BExZOVR745T5P1KS9NV2PXZPZVRG" localSheetId="4" hidden="1">#REF!</definedName>
    <definedName name="BExZOVR745T5P1KS9NV2PXZPZVRG" localSheetId="14" hidden="1">#REF!</definedName>
    <definedName name="BExZOVR745T5P1KS9NV2PXZPZVRG" localSheetId="6" hidden="1">#REF!</definedName>
    <definedName name="BExZOVR745T5P1KS9NV2PXZPZVRG" localSheetId="7" hidden="1">#REF!</definedName>
    <definedName name="BExZOVR745T5P1KS9NV2PXZPZVRG" localSheetId="8" hidden="1">#REF!</definedName>
    <definedName name="BExZOVR745T5P1KS9NV2PXZPZVRG" localSheetId="9" hidden="1">#REF!</definedName>
    <definedName name="BExZOVR745T5P1KS9NV2PXZPZVRG" localSheetId="10" hidden="1">#REF!</definedName>
    <definedName name="BExZOVR745T5P1KS9NV2PXZPZVRG" localSheetId="11" hidden="1">#REF!</definedName>
    <definedName name="BExZOVR745T5P1KS9NV2PXZPZVRG" localSheetId="12" hidden="1">#REF!</definedName>
    <definedName name="BExZOVR745T5P1KS9NV2PXZPZVRG" localSheetId="13" hidden="1">#REF!</definedName>
    <definedName name="BExZOVR745T5P1KS9NV2PXZPZVRG" localSheetId="17" hidden="1">#REF!</definedName>
    <definedName name="BExZOVR745T5P1KS9NV2PXZPZVRG" localSheetId="16" hidden="1">#REF!</definedName>
    <definedName name="BExZOVR745T5P1KS9NV2PXZPZVRG" hidden="1">#REF!</definedName>
    <definedName name="BExZOZSWGLSY2XYVRIS6VSNJDSGD" localSheetId="19" hidden="1">#REF!</definedName>
    <definedName name="BExZOZSWGLSY2XYVRIS6VSNJDSGD" localSheetId="27" hidden="1">#REF!</definedName>
    <definedName name="BExZOZSWGLSY2XYVRIS6VSNJDSGD" localSheetId="18" hidden="1">#REF!</definedName>
    <definedName name="BExZOZSWGLSY2XYVRIS6VSNJDSGD" localSheetId="30" hidden="1">#REF!</definedName>
    <definedName name="BExZOZSWGLSY2XYVRIS6VSNJDSGD" localSheetId="4" hidden="1">#REF!</definedName>
    <definedName name="BExZOZSWGLSY2XYVRIS6VSNJDSGD" localSheetId="14" hidden="1">#REF!</definedName>
    <definedName name="BExZOZSWGLSY2XYVRIS6VSNJDSGD" localSheetId="6" hidden="1">#REF!</definedName>
    <definedName name="BExZOZSWGLSY2XYVRIS6VSNJDSGD" localSheetId="7" hidden="1">#REF!</definedName>
    <definedName name="BExZOZSWGLSY2XYVRIS6VSNJDSGD" localSheetId="8" hidden="1">#REF!</definedName>
    <definedName name="BExZOZSWGLSY2XYVRIS6VSNJDSGD" localSheetId="9" hidden="1">#REF!</definedName>
    <definedName name="BExZOZSWGLSY2XYVRIS6VSNJDSGD" localSheetId="10" hidden="1">#REF!</definedName>
    <definedName name="BExZOZSWGLSY2XYVRIS6VSNJDSGD" localSheetId="11" hidden="1">#REF!</definedName>
    <definedName name="BExZOZSWGLSY2XYVRIS6VSNJDSGD" localSheetId="12" hidden="1">#REF!</definedName>
    <definedName name="BExZOZSWGLSY2XYVRIS6VSNJDSGD" localSheetId="13" hidden="1">#REF!</definedName>
    <definedName name="BExZOZSWGLSY2XYVRIS6VSNJDSGD" localSheetId="17" hidden="1">#REF!</definedName>
    <definedName name="BExZOZSWGLSY2XYVRIS6VSNJDSGD" localSheetId="16" hidden="1">#REF!</definedName>
    <definedName name="BExZOZSWGLSY2XYVRIS6VSNJDSGD" hidden="1">#REF!</definedName>
    <definedName name="BExZP7AIJKLM6C6CSUIIFAHFBNX2" localSheetId="19" hidden="1">#REF!</definedName>
    <definedName name="BExZP7AIJKLM6C6CSUIIFAHFBNX2" localSheetId="27" hidden="1">#REF!</definedName>
    <definedName name="BExZP7AIJKLM6C6CSUIIFAHFBNX2" localSheetId="18" hidden="1">#REF!</definedName>
    <definedName name="BExZP7AIJKLM6C6CSUIIFAHFBNX2" localSheetId="30" hidden="1">#REF!</definedName>
    <definedName name="BExZP7AIJKLM6C6CSUIIFAHFBNX2" localSheetId="4" hidden="1">#REF!</definedName>
    <definedName name="BExZP7AIJKLM6C6CSUIIFAHFBNX2" localSheetId="14" hidden="1">#REF!</definedName>
    <definedName name="BExZP7AIJKLM6C6CSUIIFAHFBNX2" localSheetId="6" hidden="1">#REF!</definedName>
    <definedName name="BExZP7AIJKLM6C6CSUIIFAHFBNX2" localSheetId="7" hidden="1">#REF!</definedName>
    <definedName name="BExZP7AIJKLM6C6CSUIIFAHFBNX2" localSheetId="8" hidden="1">#REF!</definedName>
    <definedName name="BExZP7AIJKLM6C6CSUIIFAHFBNX2" localSheetId="9" hidden="1">#REF!</definedName>
    <definedName name="BExZP7AIJKLM6C6CSUIIFAHFBNX2" localSheetId="10" hidden="1">#REF!</definedName>
    <definedName name="BExZP7AIJKLM6C6CSUIIFAHFBNX2" localSheetId="11" hidden="1">#REF!</definedName>
    <definedName name="BExZP7AIJKLM6C6CSUIIFAHFBNX2" localSheetId="12" hidden="1">#REF!</definedName>
    <definedName name="BExZP7AIJKLM6C6CSUIIFAHFBNX2" localSheetId="13" hidden="1">#REF!</definedName>
    <definedName name="BExZP7AIJKLM6C6CSUIIFAHFBNX2" localSheetId="17" hidden="1">#REF!</definedName>
    <definedName name="BExZP7AIJKLM6C6CSUIIFAHFBNX2" localSheetId="16" hidden="1">#REF!</definedName>
    <definedName name="BExZP7AIJKLM6C6CSUIIFAHFBNX2" hidden="1">#REF!</definedName>
    <definedName name="BExZPALCPOH27L4MUPX2RFT3F8OM" localSheetId="19" hidden="1">#REF!</definedName>
    <definedName name="BExZPALCPOH27L4MUPX2RFT3F8OM" localSheetId="27" hidden="1">#REF!</definedName>
    <definedName name="BExZPALCPOH27L4MUPX2RFT3F8OM" localSheetId="18" hidden="1">#REF!</definedName>
    <definedName name="BExZPALCPOH27L4MUPX2RFT3F8OM" localSheetId="30" hidden="1">#REF!</definedName>
    <definedName name="BExZPALCPOH27L4MUPX2RFT3F8OM" localSheetId="4" hidden="1">#REF!</definedName>
    <definedName name="BExZPALCPOH27L4MUPX2RFT3F8OM" localSheetId="14" hidden="1">#REF!</definedName>
    <definedName name="BExZPALCPOH27L4MUPX2RFT3F8OM" localSheetId="6" hidden="1">#REF!</definedName>
    <definedName name="BExZPALCPOH27L4MUPX2RFT3F8OM" localSheetId="7" hidden="1">#REF!</definedName>
    <definedName name="BExZPALCPOH27L4MUPX2RFT3F8OM" localSheetId="8" hidden="1">#REF!</definedName>
    <definedName name="BExZPALCPOH27L4MUPX2RFT3F8OM" localSheetId="9" hidden="1">#REF!</definedName>
    <definedName name="BExZPALCPOH27L4MUPX2RFT3F8OM" localSheetId="10" hidden="1">#REF!</definedName>
    <definedName name="BExZPALCPOH27L4MUPX2RFT3F8OM" localSheetId="11" hidden="1">#REF!</definedName>
    <definedName name="BExZPALCPOH27L4MUPX2RFT3F8OM" localSheetId="12" hidden="1">#REF!</definedName>
    <definedName name="BExZPALCPOH27L4MUPX2RFT3F8OM" localSheetId="13" hidden="1">#REF!</definedName>
    <definedName name="BExZPALCPOH27L4MUPX2RFT3F8OM" localSheetId="17" hidden="1">#REF!</definedName>
    <definedName name="BExZPALCPOH27L4MUPX2RFT3F8OM" localSheetId="16" hidden="1">#REF!</definedName>
    <definedName name="BExZPALCPOH27L4MUPX2RFT3F8OM" hidden="1">#REF!</definedName>
    <definedName name="BExZPQ0XY507N8FJMVPKCTK8HC9H" localSheetId="19" hidden="1">#REF!</definedName>
    <definedName name="BExZPQ0XY507N8FJMVPKCTK8HC9H" localSheetId="27" hidden="1">#REF!</definedName>
    <definedName name="BExZPQ0XY507N8FJMVPKCTK8HC9H" localSheetId="18" hidden="1">#REF!</definedName>
    <definedName name="BExZPQ0XY507N8FJMVPKCTK8HC9H" localSheetId="30" hidden="1">#REF!</definedName>
    <definedName name="BExZPQ0XY507N8FJMVPKCTK8HC9H" localSheetId="4" hidden="1">#REF!</definedName>
    <definedName name="BExZPQ0XY507N8FJMVPKCTK8HC9H" localSheetId="14" hidden="1">#REF!</definedName>
    <definedName name="BExZPQ0XY507N8FJMVPKCTK8HC9H" localSheetId="6" hidden="1">#REF!</definedName>
    <definedName name="BExZPQ0XY507N8FJMVPKCTK8HC9H" localSheetId="7" hidden="1">#REF!</definedName>
    <definedName name="BExZPQ0XY507N8FJMVPKCTK8HC9H" localSheetId="8" hidden="1">#REF!</definedName>
    <definedName name="BExZPQ0XY507N8FJMVPKCTK8HC9H" localSheetId="9" hidden="1">#REF!</definedName>
    <definedName name="BExZPQ0XY507N8FJMVPKCTK8HC9H" localSheetId="10" hidden="1">#REF!</definedName>
    <definedName name="BExZPQ0XY507N8FJMVPKCTK8HC9H" localSheetId="11" hidden="1">#REF!</definedName>
    <definedName name="BExZPQ0XY507N8FJMVPKCTK8HC9H" localSheetId="12" hidden="1">#REF!</definedName>
    <definedName name="BExZPQ0XY507N8FJMVPKCTK8HC9H" localSheetId="13" hidden="1">#REF!</definedName>
    <definedName name="BExZPQ0XY507N8FJMVPKCTK8HC9H" localSheetId="17" hidden="1">#REF!</definedName>
    <definedName name="BExZPQ0XY507N8FJMVPKCTK8HC9H" localSheetId="16" hidden="1">#REF!</definedName>
    <definedName name="BExZPQ0XY507N8FJMVPKCTK8HC9H" hidden="1">#REF!</definedName>
    <definedName name="BExZPXTHEWEN48J9E5ARSA8IGRBI" localSheetId="19" hidden="1">#REF!</definedName>
    <definedName name="BExZPXTHEWEN48J9E5ARSA8IGRBI" localSheetId="27" hidden="1">#REF!</definedName>
    <definedName name="BExZPXTHEWEN48J9E5ARSA8IGRBI" localSheetId="18" hidden="1">#REF!</definedName>
    <definedName name="BExZPXTHEWEN48J9E5ARSA8IGRBI" localSheetId="30" hidden="1">#REF!</definedName>
    <definedName name="BExZPXTHEWEN48J9E5ARSA8IGRBI" localSheetId="4" hidden="1">#REF!</definedName>
    <definedName name="BExZPXTHEWEN48J9E5ARSA8IGRBI" localSheetId="14" hidden="1">#REF!</definedName>
    <definedName name="BExZPXTHEWEN48J9E5ARSA8IGRBI" localSheetId="6" hidden="1">#REF!</definedName>
    <definedName name="BExZPXTHEWEN48J9E5ARSA8IGRBI" localSheetId="7" hidden="1">#REF!</definedName>
    <definedName name="BExZPXTHEWEN48J9E5ARSA8IGRBI" localSheetId="8" hidden="1">#REF!</definedName>
    <definedName name="BExZPXTHEWEN48J9E5ARSA8IGRBI" localSheetId="9" hidden="1">#REF!</definedName>
    <definedName name="BExZPXTHEWEN48J9E5ARSA8IGRBI" localSheetId="10" hidden="1">#REF!</definedName>
    <definedName name="BExZPXTHEWEN48J9E5ARSA8IGRBI" localSheetId="11" hidden="1">#REF!</definedName>
    <definedName name="BExZPXTHEWEN48J9E5ARSA8IGRBI" localSheetId="12" hidden="1">#REF!</definedName>
    <definedName name="BExZPXTHEWEN48J9E5ARSA8IGRBI" localSheetId="13" hidden="1">#REF!</definedName>
    <definedName name="BExZPXTHEWEN48J9E5ARSA8IGRBI" localSheetId="17" hidden="1">#REF!</definedName>
    <definedName name="BExZPXTHEWEN48J9E5ARSA8IGRBI" localSheetId="16" hidden="1">#REF!</definedName>
    <definedName name="BExZPXTHEWEN48J9E5ARSA8IGRBI" hidden="1">#REF!</definedName>
    <definedName name="BExZQ37OVBR25U32CO2YYVPZOMR5" localSheetId="19" hidden="1">#REF!</definedName>
    <definedName name="BExZQ37OVBR25U32CO2YYVPZOMR5" localSheetId="27" hidden="1">#REF!</definedName>
    <definedName name="BExZQ37OVBR25U32CO2YYVPZOMR5" localSheetId="18" hidden="1">#REF!</definedName>
    <definedName name="BExZQ37OVBR25U32CO2YYVPZOMR5" localSheetId="30" hidden="1">#REF!</definedName>
    <definedName name="BExZQ37OVBR25U32CO2YYVPZOMR5" localSheetId="4" hidden="1">#REF!</definedName>
    <definedName name="BExZQ37OVBR25U32CO2YYVPZOMR5" localSheetId="14" hidden="1">#REF!</definedName>
    <definedName name="BExZQ37OVBR25U32CO2YYVPZOMR5" localSheetId="6" hidden="1">#REF!</definedName>
    <definedName name="BExZQ37OVBR25U32CO2YYVPZOMR5" localSheetId="7" hidden="1">#REF!</definedName>
    <definedName name="BExZQ37OVBR25U32CO2YYVPZOMR5" localSheetId="8" hidden="1">#REF!</definedName>
    <definedName name="BExZQ37OVBR25U32CO2YYVPZOMR5" localSheetId="9" hidden="1">#REF!</definedName>
    <definedName name="BExZQ37OVBR25U32CO2YYVPZOMR5" localSheetId="10" hidden="1">#REF!</definedName>
    <definedName name="BExZQ37OVBR25U32CO2YYVPZOMR5" localSheetId="11" hidden="1">#REF!</definedName>
    <definedName name="BExZQ37OVBR25U32CO2YYVPZOMR5" localSheetId="12" hidden="1">#REF!</definedName>
    <definedName name="BExZQ37OVBR25U32CO2YYVPZOMR5" localSheetId="13" hidden="1">#REF!</definedName>
    <definedName name="BExZQ37OVBR25U32CO2YYVPZOMR5" localSheetId="17" hidden="1">#REF!</definedName>
    <definedName name="BExZQ37OVBR25U32CO2YYVPZOMR5" localSheetId="16" hidden="1">#REF!</definedName>
    <definedName name="BExZQ37OVBR25U32CO2YYVPZOMR5" hidden="1">#REF!</definedName>
    <definedName name="BExZQ3NT7H06VO0AR48WHZULZB93" localSheetId="19" hidden="1">#REF!</definedName>
    <definedName name="BExZQ3NT7H06VO0AR48WHZULZB93" localSheetId="27" hidden="1">#REF!</definedName>
    <definedName name="BExZQ3NT7H06VO0AR48WHZULZB93" localSheetId="18" hidden="1">#REF!</definedName>
    <definedName name="BExZQ3NT7H06VO0AR48WHZULZB93" localSheetId="30" hidden="1">#REF!</definedName>
    <definedName name="BExZQ3NT7H06VO0AR48WHZULZB93" localSheetId="4" hidden="1">#REF!</definedName>
    <definedName name="BExZQ3NT7H06VO0AR48WHZULZB93" localSheetId="14" hidden="1">#REF!</definedName>
    <definedName name="BExZQ3NT7H06VO0AR48WHZULZB93" localSheetId="6" hidden="1">#REF!</definedName>
    <definedName name="BExZQ3NT7H06VO0AR48WHZULZB93" localSheetId="7" hidden="1">#REF!</definedName>
    <definedName name="BExZQ3NT7H06VO0AR48WHZULZB93" localSheetId="8" hidden="1">#REF!</definedName>
    <definedName name="BExZQ3NT7H06VO0AR48WHZULZB93" localSheetId="9" hidden="1">#REF!</definedName>
    <definedName name="BExZQ3NT7H06VO0AR48WHZULZB93" localSheetId="10" hidden="1">#REF!</definedName>
    <definedName name="BExZQ3NT7H06VO0AR48WHZULZB93" localSheetId="11" hidden="1">#REF!</definedName>
    <definedName name="BExZQ3NT7H06VO0AR48WHZULZB93" localSheetId="12" hidden="1">#REF!</definedName>
    <definedName name="BExZQ3NT7H06VO0AR48WHZULZB93" localSheetId="13" hidden="1">#REF!</definedName>
    <definedName name="BExZQ3NT7H06VO0AR48WHZULZB93" localSheetId="17" hidden="1">#REF!</definedName>
    <definedName name="BExZQ3NT7H06VO0AR48WHZULZB93" localSheetId="16" hidden="1">#REF!</definedName>
    <definedName name="BExZQ3NT7H06VO0AR48WHZULZB93" hidden="1">#REF!</definedName>
    <definedName name="BExZQ5RCYU1R0DUT1MFN99S1C408" localSheetId="19" hidden="1">#REF!</definedName>
    <definedName name="BExZQ5RCYU1R0DUT1MFN99S1C408" localSheetId="27" hidden="1">#REF!</definedName>
    <definedName name="BExZQ5RCYU1R0DUT1MFN99S1C408" localSheetId="18" hidden="1">#REF!</definedName>
    <definedName name="BExZQ5RCYU1R0DUT1MFN99S1C408" localSheetId="30" hidden="1">#REF!</definedName>
    <definedName name="BExZQ5RCYU1R0DUT1MFN99S1C408" localSheetId="4" hidden="1">#REF!</definedName>
    <definedName name="BExZQ5RCYU1R0DUT1MFN99S1C408" localSheetId="14" hidden="1">#REF!</definedName>
    <definedName name="BExZQ5RCYU1R0DUT1MFN99S1C408" localSheetId="6" hidden="1">#REF!</definedName>
    <definedName name="BExZQ5RCYU1R0DUT1MFN99S1C408" localSheetId="7" hidden="1">#REF!</definedName>
    <definedName name="BExZQ5RCYU1R0DUT1MFN99S1C408" localSheetId="8" hidden="1">#REF!</definedName>
    <definedName name="BExZQ5RCYU1R0DUT1MFN99S1C408" localSheetId="9" hidden="1">#REF!</definedName>
    <definedName name="BExZQ5RCYU1R0DUT1MFN99S1C408" localSheetId="10" hidden="1">#REF!</definedName>
    <definedName name="BExZQ5RCYU1R0DUT1MFN99S1C408" localSheetId="11" hidden="1">#REF!</definedName>
    <definedName name="BExZQ5RCYU1R0DUT1MFN99S1C408" localSheetId="12" hidden="1">#REF!</definedName>
    <definedName name="BExZQ5RCYU1R0DUT1MFN99S1C408" localSheetId="13" hidden="1">#REF!</definedName>
    <definedName name="BExZQ5RCYU1R0DUT1MFN99S1C408" localSheetId="17" hidden="1">#REF!</definedName>
    <definedName name="BExZQ5RCYU1R0DUT1MFN99S1C408" localSheetId="16" hidden="1">#REF!</definedName>
    <definedName name="BExZQ5RCYU1R0DUT1MFN99S1C408" hidden="1">#REF!</definedName>
    <definedName name="BExZQ7PJU07SEJMDX18U9YVDC2GU" localSheetId="19" hidden="1">#REF!</definedName>
    <definedName name="BExZQ7PJU07SEJMDX18U9YVDC2GU" localSheetId="27" hidden="1">#REF!</definedName>
    <definedName name="BExZQ7PJU07SEJMDX18U9YVDC2GU" localSheetId="18" hidden="1">#REF!</definedName>
    <definedName name="BExZQ7PJU07SEJMDX18U9YVDC2GU" localSheetId="30" hidden="1">#REF!</definedName>
    <definedName name="BExZQ7PJU07SEJMDX18U9YVDC2GU" localSheetId="4" hidden="1">#REF!</definedName>
    <definedName name="BExZQ7PJU07SEJMDX18U9YVDC2GU" localSheetId="14" hidden="1">#REF!</definedName>
    <definedName name="BExZQ7PJU07SEJMDX18U9YVDC2GU" localSheetId="6" hidden="1">#REF!</definedName>
    <definedName name="BExZQ7PJU07SEJMDX18U9YVDC2GU" localSheetId="7" hidden="1">#REF!</definedName>
    <definedName name="BExZQ7PJU07SEJMDX18U9YVDC2GU" localSheetId="8" hidden="1">#REF!</definedName>
    <definedName name="BExZQ7PJU07SEJMDX18U9YVDC2GU" localSheetId="9" hidden="1">#REF!</definedName>
    <definedName name="BExZQ7PJU07SEJMDX18U9YVDC2GU" localSheetId="10" hidden="1">#REF!</definedName>
    <definedName name="BExZQ7PJU07SEJMDX18U9YVDC2GU" localSheetId="11" hidden="1">#REF!</definedName>
    <definedName name="BExZQ7PJU07SEJMDX18U9YVDC2GU" localSheetId="12" hidden="1">#REF!</definedName>
    <definedName name="BExZQ7PJU07SEJMDX18U9YVDC2GU" localSheetId="13" hidden="1">#REF!</definedName>
    <definedName name="BExZQ7PJU07SEJMDX18U9YVDC2GU" localSheetId="17" hidden="1">#REF!</definedName>
    <definedName name="BExZQ7PJU07SEJMDX18U9YVDC2GU" localSheetId="16" hidden="1">#REF!</definedName>
    <definedName name="BExZQ7PJU07SEJMDX18U9YVDC2GU" hidden="1">#REF!</definedName>
    <definedName name="BExZQAJXQ5IJ5RB71EDSPGTRO5HC" localSheetId="19" hidden="1">#REF!</definedName>
    <definedName name="BExZQAJXQ5IJ5RB71EDSPGTRO5HC" localSheetId="27" hidden="1">#REF!</definedName>
    <definedName name="BExZQAJXQ5IJ5RB71EDSPGTRO5HC" localSheetId="18" hidden="1">#REF!</definedName>
    <definedName name="BExZQAJXQ5IJ5RB71EDSPGTRO5HC" localSheetId="30" hidden="1">#REF!</definedName>
    <definedName name="BExZQAJXQ5IJ5RB71EDSPGTRO5HC" localSheetId="4" hidden="1">#REF!</definedName>
    <definedName name="BExZQAJXQ5IJ5RB71EDSPGTRO5HC" localSheetId="14" hidden="1">#REF!</definedName>
    <definedName name="BExZQAJXQ5IJ5RB71EDSPGTRO5HC" localSheetId="6" hidden="1">#REF!</definedName>
    <definedName name="BExZQAJXQ5IJ5RB71EDSPGTRO5HC" localSheetId="7" hidden="1">#REF!</definedName>
    <definedName name="BExZQAJXQ5IJ5RB71EDSPGTRO5HC" localSheetId="8" hidden="1">#REF!</definedName>
    <definedName name="BExZQAJXQ5IJ5RB71EDSPGTRO5HC" localSheetId="9" hidden="1">#REF!</definedName>
    <definedName name="BExZQAJXQ5IJ5RB71EDSPGTRO5HC" localSheetId="10" hidden="1">#REF!</definedName>
    <definedName name="BExZQAJXQ5IJ5RB71EDSPGTRO5HC" localSheetId="11" hidden="1">#REF!</definedName>
    <definedName name="BExZQAJXQ5IJ5RB71EDSPGTRO5HC" localSheetId="12" hidden="1">#REF!</definedName>
    <definedName name="BExZQAJXQ5IJ5RB71EDSPGTRO5HC" localSheetId="13" hidden="1">#REF!</definedName>
    <definedName name="BExZQAJXQ5IJ5RB71EDSPGTRO5HC" localSheetId="17" hidden="1">#REF!</definedName>
    <definedName name="BExZQAJXQ5IJ5RB71EDSPGTRO5HC" localSheetId="16" hidden="1">#REF!</definedName>
    <definedName name="BExZQAJXQ5IJ5RB71EDSPGTRO5HC" hidden="1">#REF!</definedName>
    <definedName name="BExZQBLTKPF3O4MCH6L4LE544FQB" localSheetId="19" hidden="1">#REF!</definedName>
    <definedName name="BExZQBLTKPF3O4MCH6L4LE544FQB" localSheetId="27" hidden="1">#REF!</definedName>
    <definedName name="BExZQBLTKPF3O4MCH6L4LE544FQB" localSheetId="18" hidden="1">#REF!</definedName>
    <definedName name="BExZQBLTKPF3O4MCH6L4LE544FQB" localSheetId="30" hidden="1">#REF!</definedName>
    <definedName name="BExZQBLTKPF3O4MCH6L4LE544FQB" localSheetId="4" hidden="1">#REF!</definedName>
    <definedName name="BExZQBLTKPF3O4MCH6L4LE544FQB" localSheetId="14" hidden="1">#REF!</definedName>
    <definedName name="BExZQBLTKPF3O4MCH6L4LE544FQB" localSheetId="6" hidden="1">#REF!</definedName>
    <definedName name="BExZQBLTKPF3O4MCH6L4LE544FQB" localSheetId="7" hidden="1">#REF!</definedName>
    <definedName name="BExZQBLTKPF3O4MCH6L4LE544FQB" localSheetId="8" hidden="1">#REF!</definedName>
    <definedName name="BExZQBLTKPF3O4MCH6L4LE544FQB" localSheetId="9" hidden="1">#REF!</definedName>
    <definedName name="BExZQBLTKPF3O4MCH6L4LE544FQB" localSheetId="10" hidden="1">#REF!</definedName>
    <definedName name="BExZQBLTKPF3O4MCH6L4LE544FQB" localSheetId="11" hidden="1">#REF!</definedName>
    <definedName name="BExZQBLTKPF3O4MCH6L4LE544FQB" localSheetId="12" hidden="1">#REF!</definedName>
    <definedName name="BExZQBLTKPF3O4MCH6L4LE544FQB" localSheetId="13" hidden="1">#REF!</definedName>
    <definedName name="BExZQBLTKPF3O4MCH6L4LE544FQB" localSheetId="17" hidden="1">#REF!</definedName>
    <definedName name="BExZQBLTKPF3O4MCH6L4LE544FQB" localSheetId="16" hidden="1">#REF!</definedName>
    <definedName name="BExZQBLTKPF3O4MCH6L4LE544FQB" hidden="1">#REF!</definedName>
    <definedName name="BExZQIHTGHK7OOI2Y2PN3JYBY82I" localSheetId="19" hidden="1">#REF!</definedName>
    <definedName name="BExZQIHTGHK7OOI2Y2PN3JYBY82I" localSheetId="27" hidden="1">#REF!</definedName>
    <definedName name="BExZQIHTGHK7OOI2Y2PN3JYBY82I" localSheetId="18" hidden="1">#REF!</definedName>
    <definedName name="BExZQIHTGHK7OOI2Y2PN3JYBY82I" localSheetId="30" hidden="1">#REF!</definedName>
    <definedName name="BExZQIHTGHK7OOI2Y2PN3JYBY82I" localSheetId="4" hidden="1">#REF!</definedName>
    <definedName name="BExZQIHTGHK7OOI2Y2PN3JYBY82I" localSheetId="14" hidden="1">#REF!</definedName>
    <definedName name="BExZQIHTGHK7OOI2Y2PN3JYBY82I" localSheetId="6" hidden="1">#REF!</definedName>
    <definedName name="BExZQIHTGHK7OOI2Y2PN3JYBY82I" localSheetId="7" hidden="1">#REF!</definedName>
    <definedName name="BExZQIHTGHK7OOI2Y2PN3JYBY82I" localSheetId="8" hidden="1">#REF!</definedName>
    <definedName name="BExZQIHTGHK7OOI2Y2PN3JYBY82I" localSheetId="9" hidden="1">#REF!</definedName>
    <definedName name="BExZQIHTGHK7OOI2Y2PN3JYBY82I" localSheetId="10" hidden="1">#REF!</definedName>
    <definedName name="BExZQIHTGHK7OOI2Y2PN3JYBY82I" localSheetId="11" hidden="1">#REF!</definedName>
    <definedName name="BExZQIHTGHK7OOI2Y2PN3JYBY82I" localSheetId="12" hidden="1">#REF!</definedName>
    <definedName name="BExZQIHTGHK7OOI2Y2PN3JYBY82I" localSheetId="13" hidden="1">#REF!</definedName>
    <definedName name="BExZQIHTGHK7OOI2Y2PN3JYBY82I" localSheetId="17" hidden="1">#REF!</definedName>
    <definedName name="BExZQIHTGHK7OOI2Y2PN3JYBY82I" localSheetId="16" hidden="1">#REF!</definedName>
    <definedName name="BExZQIHTGHK7OOI2Y2PN3JYBY82I" hidden="1">#REF!</definedName>
    <definedName name="BExZQJJMGU5MHQOILGXGJPAQI5XI" localSheetId="19" hidden="1">#REF!</definedName>
    <definedName name="BExZQJJMGU5MHQOILGXGJPAQI5XI" localSheetId="27" hidden="1">#REF!</definedName>
    <definedName name="BExZQJJMGU5MHQOILGXGJPAQI5XI" localSheetId="18" hidden="1">#REF!</definedName>
    <definedName name="BExZQJJMGU5MHQOILGXGJPAQI5XI" localSheetId="30" hidden="1">#REF!</definedName>
    <definedName name="BExZQJJMGU5MHQOILGXGJPAQI5XI" localSheetId="4" hidden="1">#REF!</definedName>
    <definedName name="BExZQJJMGU5MHQOILGXGJPAQI5XI" localSheetId="14" hidden="1">#REF!</definedName>
    <definedName name="BExZQJJMGU5MHQOILGXGJPAQI5XI" localSheetId="6" hidden="1">#REF!</definedName>
    <definedName name="BExZQJJMGU5MHQOILGXGJPAQI5XI" localSheetId="7" hidden="1">#REF!</definedName>
    <definedName name="BExZQJJMGU5MHQOILGXGJPAQI5XI" localSheetId="8" hidden="1">#REF!</definedName>
    <definedName name="BExZQJJMGU5MHQOILGXGJPAQI5XI" localSheetId="9" hidden="1">#REF!</definedName>
    <definedName name="BExZQJJMGU5MHQOILGXGJPAQI5XI" localSheetId="10" hidden="1">#REF!</definedName>
    <definedName name="BExZQJJMGU5MHQOILGXGJPAQI5XI" localSheetId="11" hidden="1">#REF!</definedName>
    <definedName name="BExZQJJMGU5MHQOILGXGJPAQI5XI" localSheetId="12" hidden="1">#REF!</definedName>
    <definedName name="BExZQJJMGU5MHQOILGXGJPAQI5XI" localSheetId="13" hidden="1">#REF!</definedName>
    <definedName name="BExZQJJMGU5MHQOILGXGJPAQI5XI" localSheetId="17" hidden="1">#REF!</definedName>
    <definedName name="BExZQJJMGU5MHQOILGXGJPAQI5XI" localSheetId="16" hidden="1">#REF!</definedName>
    <definedName name="BExZQJJMGU5MHQOILGXGJPAQI5XI" hidden="1">#REF!</definedName>
    <definedName name="BExZQL1M2EX5YEQBMNQKVD747N3I" localSheetId="19" hidden="1">#REF!</definedName>
    <definedName name="BExZQL1M2EX5YEQBMNQKVD747N3I" localSheetId="27" hidden="1">#REF!</definedName>
    <definedName name="BExZQL1M2EX5YEQBMNQKVD747N3I" localSheetId="18" hidden="1">#REF!</definedName>
    <definedName name="BExZQL1M2EX5YEQBMNQKVD747N3I" localSheetId="30" hidden="1">#REF!</definedName>
    <definedName name="BExZQL1M2EX5YEQBMNQKVD747N3I" localSheetId="4" hidden="1">#REF!</definedName>
    <definedName name="BExZQL1M2EX5YEQBMNQKVD747N3I" localSheetId="14" hidden="1">#REF!</definedName>
    <definedName name="BExZQL1M2EX5YEQBMNQKVD747N3I" localSheetId="6" hidden="1">#REF!</definedName>
    <definedName name="BExZQL1M2EX5YEQBMNQKVD747N3I" localSheetId="7" hidden="1">#REF!</definedName>
    <definedName name="BExZQL1M2EX5YEQBMNQKVD747N3I" localSheetId="8" hidden="1">#REF!</definedName>
    <definedName name="BExZQL1M2EX5YEQBMNQKVD747N3I" localSheetId="9" hidden="1">#REF!</definedName>
    <definedName name="BExZQL1M2EX5YEQBMNQKVD747N3I" localSheetId="10" hidden="1">#REF!</definedName>
    <definedName name="BExZQL1M2EX5YEQBMNQKVD747N3I" localSheetId="11" hidden="1">#REF!</definedName>
    <definedName name="BExZQL1M2EX5YEQBMNQKVD747N3I" localSheetId="12" hidden="1">#REF!</definedName>
    <definedName name="BExZQL1M2EX5YEQBMNQKVD747N3I" localSheetId="13" hidden="1">#REF!</definedName>
    <definedName name="BExZQL1M2EX5YEQBMNQKVD747N3I" localSheetId="17" hidden="1">#REF!</definedName>
    <definedName name="BExZQL1M2EX5YEQBMNQKVD747N3I" localSheetId="16" hidden="1">#REF!</definedName>
    <definedName name="BExZQL1M2EX5YEQBMNQKVD747N3I" hidden="1">#REF!</definedName>
    <definedName name="BExZQPDYUBJL0C1OME996KHU23N5" localSheetId="19" hidden="1">#REF!</definedName>
    <definedName name="BExZQPDYUBJL0C1OME996KHU23N5" localSheetId="27" hidden="1">#REF!</definedName>
    <definedName name="BExZQPDYUBJL0C1OME996KHU23N5" localSheetId="18" hidden="1">#REF!</definedName>
    <definedName name="BExZQPDYUBJL0C1OME996KHU23N5" localSheetId="30" hidden="1">#REF!</definedName>
    <definedName name="BExZQPDYUBJL0C1OME996KHU23N5" localSheetId="4" hidden="1">#REF!</definedName>
    <definedName name="BExZQPDYUBJL0C1OME996KHU23N5" localSheetId="14" hidden="1">#REF!</definedName>
    <definedName name="BExZQPDYUBJL0C1OME996KHU23N5" localSheetId="6" hidden="1">#REF!</definedName>
    <definedName name="BExZQPDYUBJL0C1OME996KHU23N5" localSheetId="7" hidden="1">#REF!</definedName>
    <definedName name="BExZQPDYUBJL0C1OME996KHU23N5" localSheetId="8" hidden="1">#REF!</definedName>
    <definedName name="BExZQPDYUBJL0C1OME996KHU23N5" localSheetId="9" hidden="1">#REF!</definedName>
    <definedName name="BExZQPDYUBJL0C1OME996KHU23N5" localSheetId="10" hidden="1">#REF!</definedName>
    <definedName name="BExZQPDYUBJL0C1OME996KHU23N5" localSheetId="11" hidden="1">#REF!</definedName>
    <definedName name="BExZQPDYUBJL0C1OME996KHU23N5" localSheetId="12" hidden="1">#REF!</definedName>
    <definedName name="BExZQPDYUBJL0C1OME996KHU23N5" localSheetId="13" hidden="1">#REF!</definedName>
    <definedName name="BExZQPDYUBJL0C1OME996KHU23N5" localSheetId="17" hidden="1">#REF!</definedName>
    <definedName name="BExZQPDYUBJL0C1OME996KHU23N5" localSheetId="16" hidden="1">#REF!</definedName>
    <definedName name="BExZQPDYUBJL0C1OME996KHU23N5" hidden="1">#REF!</definedName>
    <definedName name="BExZQXBYEBN28QUH1KOVW6KKA5UM" localSheetId="19" hidden="1">#REF!</definedName>
    <definedName name="BExZQXBYEBN28QUH1KOVW6KKA5UM" localSheetId="27" hidden="1">#REF!</definedName>
    <definedName name="BExZQXBYEBN28QUH1KOVW6KKA5UM" localSheetId="18" hidden="1">#REF!</definedName>
    <definedName name="BExZQXBYEBN28QUH1KOVW6KKA5UM" localSheetId="30" hidden="1">#REF!</definedName>
    <definedName name="BExZQXBYEBN28QUH1KOVW6KKA5UM" localSheetId="4" hidden="1">#REF!</definedName>
    <definedName name="BExZQXBYEBN28QUH1KOVW6KKA5UM" localSheetId="14" hidden="1">#REF!</definedName>
    <definedName name="BExZQXBYEBN28QUH1KOVW6KKA5UM" localSheetId="6" hidden="1">#REF!</definedName>
    <definedName name="BExZQXBYEBN28QUH1KOVW6KKA5UM" localSheetId="7" hidden="1">#REF!</definedName>
    <definedName name="BExZQXBYEBN28QUH1KOVW6KKA5UM" localSheetId="8" hidden="1">#REF!</definedName>
    <definedName name="BExZQXBYEBN28QUH1KOVW6KKA5UM" localSheetId="9" hidden="1">#REF!</definedName>
    <definedName name="BExZQXBYEBN28QUH1KOVW6KKA5UM" localSheetId="10" hidden="1">#REF!</definedName>
    <definedName name="BExZQXBYEBN28QUH1KOVW6KKA5UM" localSheetId="11" hidden="1">#REF!</definedName>
    <definedName name="BExZQXBYEBN28QUH1KOVW6KKA5UM" localSheetId="12" hidden="1">#REF!</definedName>
    <definedName name="BExZQXBYEBN28QUH1KOVW6KKA5UM" localSheetId="13" hidden="1">#REF!</definedName>
    <definedName name="BExZQXBYEBN28QUH1KOVW6KKA5UM" localSheetId="17" hidden="1">#REF!</definedName>
    <definedName name="BExZQXBYEBN28QUH1KOVW6KKA5UM" localSheetId="16" hidden="1">#REF!</definedName>
    <definedName name="BExZQXBYEBN28QUH1KOVW6KKA5UM" hidden="1">#REF!</definedName>
    <definedName name="BExZQZKT146WEN8FTVZ7Y5TSB8L5" localSheetId="19" hidden="1">#REF!</definedName>
    <definedName name="BExZQZKT146WEN8FTVZ7Y5TSB8L5" localSheetId="27" hidden="1">#REF!</definedName>
    <definedName name="BExZQZKT146WEN8FTVZ7Y5TSB8L5" localSheetId="18" hidden="1">#REF!</definedName>
    <definedName name="BExZQZKT146WEN8FTVZ7Y5TSB8L5" localSheetId="30" hidden="1">#REF!</definedName>
    <definedName name="BExZQZKT146WEN8FTVZ7Y5TSB8L5" localSheetId="4" hidden="1">#REF!</definedName>
    <definedName name="BExZQZKT146WEN8FTVZ7Y5TSB8L5" localSheetId="14" hidden="1">#REF!</definedName>
    <definedName name="BExZQZKT146WEN8FTVZ7Y5TSB8L5" localSheetId="6" hidden="1">#REF!</definedName>
    <definedName name="BExZQZKT146WEN8FTVZ7Y5TSB8L5" localSheetId="7" hidden="1">#REF!</definedName>
    <definedName name="BExZQZKT146WEN8FTVZ7Y5TSB8L5" localSheetId="8" hidden="1">#REF!</definedName>
    <definedName name="BExZQZKT146WEN8FTVZ7Y5TSB8L5" localSheetId="9" hidden="1">#REF!</definedName>
    <definedName name="BExZQZKT146WEN8FTVZ7Y5TSB8L5" localSheetId="10" hidden="1">#REF!</definedName>
    <definedName name="BExZQZKT146WEN8FTVZ7Y5TSB8L5" localSheetId="11" hidden="1">#REF!</definedName>
    <definedName name="BExZQZKT146WEN8FTVZ7Y5TSB8L5" localSheetId="12" hidden="1">#REF!</definedName>
    <definedName name="BExZQZKT146WEN8FTVZ7Y5TSB8L5" localSheetId="13" hidden="1">#REF!</definedName>
    <definedName name="BExZQZKT146WEN8FTVZ7Y5TSB8L5" localSheetId="17" hidden="1">#REF!</definedName>
    <definedName name="BExZQZKT146WEN8FTVZ7Y5TSB8L5" localSheetId="16" hidden="1">#REF!</definedName>
    <definedName name="BExZQZKT146WEN8FTVZ7Y5TSB8L5" hidden="1">#REF!</definedName>
    <definedName name="BExZR485AKBH93YZ08CMUC3WROED" localSheetId="19" hidden="1">#REF!</definedName>
    <definedName name="BExZR485AKBH93YZ08CMUC3WROED" localSheetId="27" hidden="1">#REF!</definedName>
    <definedName name="BExZR485AKBH93YZ08CMUC3WROED" localSheetId="18" hidden="1">#REF!</definedName>
    <definedName name="BExZR485AKBH93YZ08CMUC3WROED" localSheetId="30" hidden="1">#REF!</definedName>
    <definedName name="BExZR485AKBH93YZ08CMUC3WROED" localSheetId="4" hidden="1">#REF!</definedName>
    <definedName name="BExZR485AKBH93YZ08CMUC3WROED" localSheetId="14" hidden="1">#REF!</definedName>
    <definedName name="BExZR485AKBH93YZ08CMUC3WROED" localSheetId="6" hidden="1">#REF!</definedName>
    <definedName name="BExZR485AKBH93YZ08CMUC3WROED" localSheetId="7" hidden="1">#REF!</definedName>
    <definedName name="BExZR485AKBH93YZ08CMUC3WROED" localSheetId="8" hidden="1">#REF!</definedName>
    <definedName name="BExZR485AKBH93YZ08CMUC3WROED" localSheetId="9" hidden="1">#REF!</definedName>
    <definedName name="BExZR485AKBH93YZ08CMUC3WROED" localSheetId="10" hidden="1">#REF!</definedName>
    <definedName name="BExZR485AKBH93YZ08CMUC3WROED" localSheetId="11" hidden="1">#REF!</definedName>
    <definedName name="BExZR485AKBH93YZ08CMUC3WROED" localSheetId="12" hidden="1">#REF!</definedName>
    <definedName name="BExZR485AKBH93YZ08CMUC3WROED" localSheetId="13" hidden="1">#REF!</definedName>
    <definedName name="BExZR485AKBH93YZ08CMUC3WROED" localSheetId="17" hidden="1">#REF!</definedName>
    <definedName name="BExZR485AKBH93YZ08CMUC3WROED" localSheetId="16" hidden="1">#REF!</definedName>
    <definedName name="BExZR485AKBH93YZ08CMUC3WROED" hidden="1">#REF!</definedName>
    <definedName name="BExZR7TL98P2PPUVGIZYR5873DWW" localSheetId="19" hidden="1">#REF!</definedName>
    <definedName name="BExZR7TL98P2PPUVGIZYR5873DWW" localSheetId="27" hidden="1">#REF!</definedName>
    <definedName name="BExZR7TL98P2PPUVGIZYR5873DWW" localSheetId="18" hidden="1">#REF!</definedName>
    <definedName name="BExZR7TL98P2PPUVGIZYR5873DWW" localSheetId="30" hidden="1">#REF!</definedName>
    <definedName name="BExZR7TL98P2PPUVGIZYR5873DWW" localSheetId="4" hidden="1">#REF!</definedName>
    <definedName name="BExZR7TL98P2PPUVGIZYR5873DWW" localSheetId="14" hidden="1">#REF!</definedName>
    <definedName name="BExZR7TL98P2PPUVGIZYR5873DWW" localSheetId="6" hidden="1">#REF!</definedName>
    <definedName name="BExZR7TL98P2PPUVGIZYR5873DWW" localSheetId="7" hidden="1">#REF!</definedName>
    <definedName name="BExZR7TL98P2PPUVGIZYR5873DWW" localSheetId="8" hidden="1">#REF!</definedName>
    <definedName name="BExZR7TL98P2PPUVGIZYR5873DWW" localSheetId="9" hidden="1">#REF!</definedName>
    <definedName name="BExZR7TL98P2PPUVGIZYR5873DWW" localSheetId="10" hidden="1">#REF!</definedName>
    <definedName name="BExZR7TL98P2PPUVGIZYR5873DWW" localSheetId="11" hidden="1">#REF!</definedName>
    <definedName name="BExZR7TL98P2PPUVGIZYR5873DWW" localSheetId="12" hidden="1">#REF!</definedName>
    <definedName name="BExZR7TL98P2PPUVGIZYR5873DWW" localSheetId="13" hidden="1">#REF!</definedName>
    <definedName name="BExZR7TL98P2PPUVGIZYR5873DWW" localSheetId="17" hidden="1">#REF!</definedName>
    <definedName name="BExZR7TL98P2PPUVGIZYR5873DWW" localSheetId="16" hidden="1">#REF!</definedName>
    <definedName name="BExZR7TL98P2PPUVGIZYR5873DWW" hidden="1">#REF!</definedName>
    <definedName name="BExZRAYSYOXAM1PBW1EF6YAZ9RU3" localSheetId="19" hidden="1">#REF!</definedName>
    <definedName name="BExZRAYSYOXAM1PBW1EF6YAZ9RU3" localSheetId="27" hidden="1">#REF!</definedName>
    <definedName name="BExZRAYSYOXAM1PBW1EF6YAZ9RU3" localSheetId="18" hidden="1">#REF!</definedName>
    <definedName name="BExZRAYSYOXAM1PBW1EF6YAZ9RU3" localSheetId="30" hidden="1">#REF!</definedName>
    <definedName name="BExZRAYSYOXAM1PBW1EF6YAZ9RU3" localSheetId="4" hidden="1">#REF!</definedName>
    <definedName name="BExZRAYSYOXAM1PBW1EF6YAZ9RU3" localSheetId="14" hidden="1">#REF!</definedName>
    <definedName name="BExZRAYSYOXAM1PBW1EF6YAZ9RU3" localSheetId="6" hidden="1">#REF!</definedName>
    <definedName name="BExZRAYSYOXAM1PBW1EF6YAZ9RU3" localSheetId="7" hidden="1">#REF!</definedName>
    <definedName name="BExZRAYSYOXAM1PBW1EF6YAZ9RU3" localSheetId="8" hidden="1">#REF!</definedName>
    <definedName name="BExZRAYSYOXAM1PBW1EF6YAZ9RU3" localSheetId="9" hidden="1">#REF!</definedName>
    <definedName name="BExZRAYSYOXAM1PBW1EF6YAZ9RU3" localSheetId="10" hidden="1">#REF!</definedName>
    <definedName name="BExZRAYSYOXAM1PBW1EF6YAZ9RU3" localSheetId="11" hidden="1">#REF!</definedName>
    <definedName name="BExZRAYSYOXAM1PBW1EF6YAZ9RU3" localSheetId="12" hidden="1">#REF!</definedName>
    <definedName name="BExZRAYSYOXAM1PBW1EF6YAZ9RU3" localSheetId="13" hidden="1">#REF!</definedName>
    <definedName name="BExZRAYSYOXAM1PBW1EF6YAZ9RU3" localSheetId="17" hidden="1">#REF!</definedName>
    <definedName name="BExZRAYSYOXAM1PBW1EF6YAZ9RU3" localSheetId="16" hidden="1">#REF!</definedName>
    <definedName name="BExZRAYSYOXAM1PBW1EF6YAZ9RU3" hidden="1">#REF!</definedName>
    <definedName name="BExZRGD1603X5ACFALUUDKCD7X48" localSheetId="19" hidden="1">#REF!</definedName>
    <definedName name="BExZRGD1603X5ACFALUUDKCD7X48" localSheetId="27" hidden="1">#REF!</definedName>
    <definedName name="BExZRGD1603X5ACFALUUDKCD7X48" localSheetId="18" hidden="1">#REF!</definedName>
    <definedName name="BExZRGD1603X5ACFALUUDKCD7X48" localSheetId="30" hidden="1">#REF!</definedName>
    <definedName name="BExZRGD1603X5ACFALUUDKCD7X48" localSheetId="4" hidden="1">#REF!</definedName>
    <definedName name="BExZRGD1603X5ACFALUUDKCD7X48" localSheetId="14" hidden="1">#REF!</definedName>
    <definedName name="BExZRGD1603X5ACFALUUDKCD7X48" localSheetId="6" hidden="1">#REF!</definedName>
    <definedName name="BExZRGD1603X5ACFALUUDKCD7X48" localSheetId="7" hidden="1">#REF!</definedName>
    <definedName name="BExZRGD1603X5ACFALUUDKCD7X48" localSheetId="8" hidden="1">#REF!</definedName>
    <definedName name="BExZRGD1603X5ACFALUUDKCD7X48" localSheetId="9" hidden="1">#REF!</definedName>
    <definedName name="BExZRGD1603X5ACFALUUDKCD7X48" localSheetId="10" hidden="1">#REF!</definedName>
    <definedName name="BExZRGD1603X5ACFALUUDKCD7X48" localSheetId="11" hidden="1">#REF!</definedName>
    <definedName name="BExZRGD1603X5ACFALUUDKCD7X48" localSheetId="12" hidden="1">#REF!</definedName>
    <definedName name="BExZRGD1603X5ACFALUUDKCD7X48" localSheetId="13" hidden="1">#REF!</definedName>
    <definedName name="BExZRGD1603X5ACFALUUDKCD7X48" localSheetId="17" hidden="1">#REF!</definedName>
    <definedName name="BExZRGD1603X5ACFALUUDKCD7X48" localSheetId="16" hidden="1">#REF!</definedName>
    <definedName name="BExZRGD1603X5ACFALUUDKCD7X48" hidden="1">#REF!</definedName>
    <definedName name="BExZRMSYHFOP8FFWKKUSBHU85J81" localSheetId="19" hidden="1">#REF!</definedName>
    <definedName name="BExZRMSYHFOP8FFWKKUSBHU85J81" localSheetId="27" hidden="1">#REF!</definedName>
    <definedName name="BExZRMSYHFOP8FFWKKUSBHU85J81" localSheetId="18" hidden="1">#REF!</definedName>
    <definedName name="BExZRMSYHFOP8FFWKKUSBHU85J81" localSheetId="30" hidden="1">#REF!</definedName>
    <definedName name="BExZRMSYHFOP8FFWKKUSBHU85J81" localSheetId="4" hidden="1">#REF!</definedName>
    <definedName name="BExZRMSYHFOP8FFWKKUSBHU85J81" localSheetId="14" hidden="1">#REF!</definedName>
    <definedName name="BExZRMSYHFOP8FFWKKUSBHU85J81" localSheetId="6" hidden="1">#REF!</definedName>
    <definedName name="BExZRMSYHFOP8FFWKKUSBHU85J81" localSheetId="7" hidden="1">#REF!</definedName>
    <definedName name="BExZRMSYHFOP8FFWKKUSBHU85J81" localSheetId="8" hidden="1">#REF!</definedName>
    <definedName name="BExZRMSYHFOP8FFWKKUSBHU85J81" localSheetId="9" hidden="1">#REF!</definedName>
    <definedName name="BExZRMSYHFOP8FFWKKUSBHU85J81" localSheetId="10" hidden="1">#REF!</definedName>
    <definedName name="BExZRMSYHFOP8FFWKKUSBHU85J81" localSheetId="11" hidden="1">#REF!</definedName>
    <definedName name="BExZRMSYHFOP8FFWKKUSBHU85J81" localSheetId="12" hidden="1">#REF!</definedName>
    <definedName name="BExZRMSYHFOP8FFWKKUSBHU85J81" localSheetId="13" hidden="1">#REF!</definedName>
    <definedName name="BExZRMSYHFOP8FFWKKUSBHU85J81" localSheetId="17" hidden="1">#REF!</definedName>
    <definedName name="BExZRMSYHFOP8FFWKKUSBHU85J81" localSheetId="16" hidden="1">#REF!</definedName>
    <definedName name="BExZRMSYHFOP8FFWKKUSBHU85J81" hidden="1">#REF!</definedName>
    <definedName name="BExZRP1X6UVLN1UOLHH5VF4STP1O" localSheetId="19" hidden="1">#REF!</definedName>
    <definedName name="BExZRP1X6UVLN1UOLHH5VF4STP1O" localSheetId="27" hidden="1">#REF!</definedName>
    <definedName name="BExZRP1X6UVLN1UOLHH5VF4STP1O" localSheetId="18" hidden="1">#REF!</definedName>
    <definedName name="BExZRP1X6UVLN1UOLHH5VF4STP1O" localSheetId="30" hidden="1">#REF!</definedName>
    <definedName name="BExZRP1X6UVLN1UOLHH5VF4STP1O" localSheetId="4" hidden="1">#REF!</definedName>
    <definedName name="BExZRP1X6UVLN1UOLHH5VF4STP1O" localSheetId="14" hidden="1">#REF!</definedName>
    <definedName name="BExZRP1X6UVLN1UOLHH5VF4STP1O" localSheetId="6" hidden="1">#REF!</definedName>
    <definedName name="BExZRP1X6UVLN1UOLHH5VF4STP1O" localSheetId="7" hidden="1">#REF!</definedName>
    <definedName name="BExZRP1X6UVLN1UOLHH5VF4STP1O" localSheetId="8" hidden="1">#REF!</definedName>
    <definedName name="BExZRP1X6UVLN1UOLHH5VF4STP1O" localSheetId="9" hidden="1">#REF!</definedName>
    <definedName name="BExZRP1X6UVLN1UOLHH5VF4STP1O" localSheetId="10" hidden="1">#REF!</definedName>
    <definedName name="BExZRP1X6UVLN1UOLHH5VF4STP1O" localSheetId="11" hidden="1">#REF!</definedName>
    <definedName name="BExZRP1X6UVLN1UOLHH5VF4STP1O" localSheetId="12" hidden="1">#REF!</definedName>
    <definedName name="BExZRP1X6UVLN1UOLHH5VF4STP1O" localSheetId="13" hidden="1">#REF!</definedName>
    <definedName name="BExZRP1X6UVLN1UOLHH5VF4STP1O" localSheetId="17" hidden="1">#REF!</definedName>
    <definedName name="BExZRP1X6UVLN1UOLHH5VF4STP1O" localSheetId="16" hidden="1">#REF!</definedName>
    <definedName name="BExZRP1X6UVLN1UOLHH5VF4STP1O" hidden="1">#REF!</definedName>
    <definedName name="BExZRQ930U6OCYNV00CH5I0Q4LPE" localSheetId="19" hidden="1">#REF!</definedName>
    <definedName name="BExZRQ930U6OCYNV00CH5I0Q4LPE" localSheetId="27" hidden="1">#REF!</definedName>
    <definedName name="BExZRQ930U6OCYNV00CH5I0Q4LPE" localSheetId="18" hidden="1">#REF!</definedName>
    <definedName name="BExZRQ930U6OCYNV00CH5I0Q4LPE" localSheetId="30" hidden="1">#REF!</definedName>
    <definedName name="BExZRQ930U6OCYNV00CH5I0Q4LPE" localSheetId="4" hidden="1">#REF!</definedName>
    <definedName name="BExZRQ930U6OCYNV00CH5I0Q4LPE" localSheetId="14" hidden="1">#REF!</definedName>
    <definedName name="BExZRQ930U6OCYNV00CH5I0Q4LPE" localSheetId="6" hidden="1">#REF!</definedName>
    <definedName name="BExZRQ930U6OCYNV00CH5I0Q4LPE" localSheetId="7" hidden="1">#REF!</definedName>
    <definedName name="BExZRQ930U6OCYNV00CH5I0Q4LPE" localSheetId="8" hidden="1">#REF!</definedName>
    <definedName name="BExZRQ930U6OCYNV00CH5I0Q4LPE" localSheetId="9" hidden="1">#REF!</definedName>
    <definedName name="BExZRQ930U6OCYNV00CH5I0Q4LPE" localSheetId="10" hidden="1">#REF!</definedName>
    <definedName name="BExZRQ930U6OCYNV00CH5I0Q4LPE" localSheetId="11" hidden="1">#REF!</definedName>
    <definedName name="BExZRQ930U6OCYNV00CH5I0Q4LPE" localSheetId="12" hidden="1">#REF!</definedName>
    <definedName name="BExZRQ930U6OCYNV00CH5I0Q4LPE" localSheetId="13" hidden="1">#REF!</definedName>
    <definedName name="BExZRQ930U6OCYNV00CH5I0Q4LPE" localSheetId="17" hidden="1">#REF!</definedName>
    <definedName name="BExZRQ930U6OCYNV00CH5I0Q4LPE" localSheetId="16" hidden="1">#REF!</definedName>
    <definedName name="BExZRQ930U6OCYNV00CH5I0Q4LPE" hidden="1">#REF!</definedName>
    <definedName name="BExZRQP7JLKS45QOGATXS7MK5GUZ" localSheetId="19" hidden="1">#REF!</definedName>
    <definedName name="BExZRQP7JLKS45QOGATXS7MK5GUZ" localSheetId="27" hidden="1">#REF!</definedName>
    <definedName name="BExZRQP7JLKS45QOGATXS7MK5GUZ" localSheetId="18" hidden="1">#REF!</definedName>
    <definedName name="BExZRQP7JLKS45QOGATXS7MK5GUZ" localSheetId="30" hidden="1">#REF!</definedName>
    <definedName name="BExZRQP7JLKS45QOGATXS7MK5GUZ" localSheetId="4" hidden="1">#REF!</definedName>
    <definedName name="BExZRQP7JLKS45QOGATXS7MK5GUZ" localSheetId="14" hidden="1">#REF!</definedName>
    <definedName name="BExZRQP7JLKS45QOGATXS7MK5GUZ" localSheetId="6" hidden="1">#REF!</definedName>
    <definedName name="BExZRQP7JLKS45QOGATXS7MK5GUZ" localSheetId="7" hidden="1">#REF!</definedName>
    <definedName name="BExZRQP7JLKS45QOGATXS7MK5GUZ" localSheetId="8" hidden="1">#REF!</definedName>
    <definedName name="BExZRQP7JLKS45QOGATXS7MK5GUZ" localSheetId="9" hidden="1">#REF!</definedName>
    <definedName name="BExZRQP7JLKS45QOGATXS7MK5GUZ" localSheetId="10" hidden="1">#REF!</definedName>
    <definedName name="BExZRQP7JLKS45QOGATXS7MK5GUZ" localSheetId="11" hidden="1">#REF!</definedName>
    <definedName name="BExZRQP7JLKS45QOGATXS7MK5GUZ" localSheetId="12" hidden="1">#REF!</definedName>
    <definedName name="BExZRQP7JLKS45QOGATXS7MK5GUZ" localSheetId="13" hidden="1">#REF!</definedName>
    <definedName name="BExZRQP7JLKS45QOGATXS7MK5GUZ" localSheetId="17" hidden="1">#REF!</definedName>
    <definedName name="BExZRQP7JLKS45QOGATXS7MK5GUZ" localSheetId="16" hidden="1">#REF!</definedName>
    <definedName name="BExZRQP7JLKS45QOGATXS7MK5GUZ" hidden="1">#REF!</definedName>
    <definedName name="BExZRW8W514W8OZ72YBONYJ64GXF" localSheetId="19" hidden="1">#REF!</definedName>
    <definedName name="BExZRW8W514W8OZ72YBONYJ64GXF" localSheetId="27" hidden="1">#REF!</definedName>
    <definedName name="BExZRW8W514W8OZ72YBONYJ64GXF" localSheetId="18" hidden="1">#REF!</definedName>
    <definedName name="BExZRW8W514W8OZ72YBONYJ64GXF" localSheetId="30" hidden="1">#REF!</definedName>
    <definedName name="BExZRW8W514W8OZ72YBONYJ64GXF" localSheetId="4" hidden="1">#REF!</definedName>
    <definedName name="BExZRW8W514W8OZ72YBONYJ64GXF" localSheetId="14" hidden="1">#REF!</definedName>
    <definedName name="BExZRW8W514W8OZ72YBONYJ64GXF" localSheetId="6" hidden="1">#REF!</definedName>
    <definedName name="BExZRW8W514W8OZ72YBONYJ64GXF" localSheetId="7" hidden="1">#REF!</definedName>
    <definedName name="BExZRW8W514W8OZ72YBONYJ64GXF" localSheetId="8" hidden="1">#REF!</definedName>
    <definedName name="BExZRW8W514W8OZ72YBONYJ64GXF" localSheetId="9" hidden="1">#REF!</definedName>
    <definedName name="BExZRW8W514W8OZ72YBONYJ64GXF" localSheetId="10" hidden="1">#REF!</definedName>
    <definedName name="BExZRW8W514W8OZ72YBONYJ64GXF" localSheetId="11" hidden="1">#REF!</definedName>
    <definedName name="BExZRW8W514W8OZ72YBONYJ64GXF" localSheetId="12" hidden="1">#REF!</definedName>
    <definedName name="BExZRW8W514W8OZ72YBONYJ64GXF" localSheetId="13" hidden="1">#REF!</definedName>
    <definedName name="BExZRW8W514W8OZ72YBONYJ64GXF" localSheetId="17" hidden="1">#REF!</definedName>
    <definedName name="BExZRW8W514W8OZ72YBONYJ64GXF" localSheetId="16" hidden="1">#REF!</definedName>
    <definedName name="BExZRW8W514W8OZ72YBONYJ64GXF" hidden="1">#REF!</definedName>
    <definedName name="BExZRWJP2BUVFJPO8U8ATQEP0LZU" localSheetId="19" hidden="1">#REF!</definedName>
    <definedName name="BExZRWJP2BUVFJPO8U8ATQEP0LZU" localSheetId="27" hidden="1">#REF!</definedName>
    <definedName name="BExZRWJP2BUVFJPO8U8ATQEP0LZU" localSheetId="18" hidden="1">#REF!</definedName>
    <definedName name="BExZRWJP2BUVFJPO8U8ATQEP0LZU" localSheetId="30" hidden="1">#REF!</definedName>
    <definedName name="BExZRWJP2BUVFJPO8U8ATQEP0LZU" localSheetId="4" hidden="1">#REF!</definedName>
    <definedName name="BExZRWJP2BUVFJPO8U8ATQEP0LZU" localSheetId="14" hidden="1">#REF!</definedName>
    <definedName name="BExZRWJP2BUVFJPO8U8ATQEP0LZU" localSheetId="6" hidden="1">#REF!</definedName>
    <definedName name="BExZRWJP2BUVFJPO8U8ATQEP0LZU" localSheetId="7" hidden="1">#REF!</definedName>
    <definedName name="BExZRWJP2BUVFJPO8U8ATQEP0LZU" localSheetId="8" hidden="1">#REF!</definedName>
    <definedName name="BExZRWJP2BUVFJPO8U8ATQEP0LZU" localSheetId="9" hidden="1">#REF!</definedName>
    <definedName name="BExZRWJP2BUVFJPO8U8ATQEP0LZU" localSheetId="10" hidden="1">#REF!</definedName>
    <definedName name="BExZRWJP2BUVFJPO8U8ATQEP0LZU" localSheetId="11" hidden="1">#REF!</definedName>
    <definedName name="BExZRWJP2BUVFJPO8U8ATQEP0LZU" localSheetId="12" hidden="1">#REF!</definedName>
    <definedName name="BExZRWJP2BUVFJPO8U8ATQEP0LZU" localSheetId="13" hidden="1">#REF!</definedName>
    <definedName name="BExZRWJP2BUVFJPO8U8ATQEP0LZU" localSheetId="17" hidden="1">#REF!</definedName>
    <definedName name="BExZRWJP2BUVFJPO8U8ATQEP0LZU" localSheetId="16" hidden="1">#REF!</definedName>
    <definedName name="BExZRWJP2BUVFJPO8U8ATQEP0LZU" hidden="1">#REF!</definedName>
    <definedName name="BExZSI9USDLZAN8LI8M4YYQL24GZ" localSheetId="19" hidden="1">#REF!</definedName>
    <definedName name="BExZSI9USDLZAN8LI8M4YYQL24GZ" localSheetId="27" hidden="1">#REF!</definedName>
    <definedName name="BExZSI9USDLZAN8LI8M4YYQL24GZ" localSheetId="18" hidden="1">#REF!</definedName>
    <definedName name="BExZSI9USDLZAN8LI8M4YYQL24GZ" localSheetId="30" hidden="1">#REF!</definedName>
    <definedName name="BExZSI9USDLZAN8LI8M4YYQL24GZ" localSheetId="4" hidden="1">#REF!</definedName>
    <definedName name="BExZSI9USDLZAN8LI8M4YYQL24GZ" localSheetId="14" hidden="1">#REF!</definedName>
    <definedName name="BExZSI9USDLZAN8LI8M4YYQL24GZ" localSheetId="6" hidden="1">#REF!</definedName>
    <definedName name="BExZSI9USDLZAN8LI8M4YYQL24GZ" localSheetId="7" hidden="1">#REF!</definedName>
    <definedName name="BExZSI9USDLZAN8LI8M4YYQL24GZ" localSheetId="8" hidden="1">#REF!</definedName>
    <definedName name="BExZSI9USDLZAN8LI8M4YYQL24GZ" localSheetId="9" hidden="1">#REF!</definedName>
    <definedName name="BExZSI9USDLZAN8LI8M4YYQL24GZ" localSheetId="10" hidden="1">#REF!</definedName>
    <definedName name="BExZSI9USDLZAN8LI8M4YYQL24GZ" localSheetId="11" hidden="1">#REF!</definedName>
    <definedName name="BExZSI9USDLZAN8LI8M4YYQL24GZ" localSheetId="12" hidden="1">#REF!</definedName>
    <definedName name="BExZSI9USDLZAN8LI8M4YYQL24GZ" localSheetId="13" hidden="1">#REF!</definedName>
    <definedName name="BExZSI9USDLZAN8LI8M4YYQL24GZ" localSheetId="17" hidden="1">#REF!</definedName>
    <definedName name="BExZSI9USDLZAN8LI8M4YYQL24GZ" localSheetId="16" hidden="1">#REF!</definedName>
    <definedName name="BExZSI9USDLZAN8LI8M4YYQL24GZ" hidden="1">#REF!</definedName>
    <definedName name="BExZSLKO175YAM0RMMZH1FPXL4V2" localSheetId="19" hidden="1">#REF!</definedName>
    <definedName name="BExZSLKO175YAM0RMMZH1FPXL4V2" localSheetId="27" hidden="1">#REF!</definedName>
    <definedName name="BExZSLKO175YAM0RMMZH1FPXL4V2" localSheetId="18" hidden="1">#REF!</definedName>
    <definedName name="BExZSLKO175YAM0RMMZH1FPXL4V2" localSheetId="30" hidden="1">#REF!</definedName>
    <definedName name="BExZSLKO175YAM0RMMZH1FPXL4V2" localSheetId="4" hidden="1">#REF!</definedName>
    <definedName name="BExZSLKO175YAM0RMMZH1FPXL4V2" localSheetId="14" hidden="1">#REF!</definedName>
    <definedName name="BExZSLKO175YAM0RMMZH1FPXL4V2" localSheetId="6" hidden="1">#REF!</definedName>
    <definedName name="BExZSLKO175YAM0RMMZH1FPXL4V2" localSheetId="7" hidden="1">#REF!</definedName>
    <definedName name="BExZSLKO175YAM0RMMZH1FPXL4V2" localSheetId="8" hidden="1">#REF!</definedName>
    <definedName name="BExZSLKO175YAM0RMMZH1FPXL4V2" localSheetId="9" hidden="1">#REF!</definedName>
    <definedName name="BExZSLKO175YAM0RMMZH1FPXL4V2" localSheetId="10" hidden="1">#REF!</definedName>
    <definedName name="BExZSLKO175YAM0RMMZH1FPXL4V2" localSheetId="11" hidden="1">#REF!</definedName>
    <definedName name="BExZSLKO175YAM0RMMZH1FPXL4V2" localSheetId="12" hidden="1">#REF!</definedName>
    <definedName name="BExZSLKO175YAM0RMMZH1FPXL4V2" localSheetId="13" hidden="1">#REF!</definedName>
    <definedName name="BExZSLKO175YAM0RMMZH1FPXL4V2" localSheetId="17" hidden="1">#REF!</definedName>
    <definedName name="BExZSLKO175YAM0RMMZH1FPXL4V2" localSheetId="16" hidden="1">#REF!</definedName>
    <definedName name="BExZSLKO175YAM0RMMZH1FPXL4V2" hidden="1">#REF!</definedName>
    <definedName name="BExZSS0LA2JY4ZLJ1Z5YCMLJJZCH" localSheetId="19" hidden="1">#REF!</definedName>
    <definedName name="BExZSS0LA2JY4ZLJ1Z5YCMLJJZCH" localSheetId="27" hidden="1">#REF!</definedName>
    <definedName name="BExZSS0LA2JY4ZLJ1Z5YCMLJJZCH" localSheetId="18" hidden="1">#REF!</definedName>
    <definedName name="BExZSS0LA2JY4ZLJ1Z5YCMLJJZCH" localSheetId="30" hidden="1">#REF!</definedName>
    <definedName name="BExZSS0LA2JY4ZLJ1Z5YCMLJJZCH" localSheetId="4" hidden="1">#REF!</definedName>
    <definedName name="BExZSS0LA2JY4ZLJ1Z5YCMLJJZCH" localSheetId="14" hidden="1">#REF!</definedName>
    <definedName name="BExZSS0LA2JY4ZLJ1Z5YCMLJJZCH" localSheetId="6" hidden="1">#REF!</definedName>
    <definedName name="BExZSS0LA2JY4ZLJ1Z5YCMLJJZCH" localSheetId="7" hidden="1">#REF!</definedName>
    <definedName name="BExZSS0LA2JY4ZLJ1Z5YCMLJJZCH" localSheetId="8" hidden="1">#REF!</definedName>
    <definedName name="BExZSS0LA2JY4ZLJ1Z5YCMLJJZCH" localSheetId="9" hidden="1">#REF!</definedName>
    <definedName name="BExZSS0LA2JY4ZLJ1Z5YCMLJJZCH" localSheetId="10" hidden="1">#REF!</definedName>
    <definedName name="BExZSS0LA2JY4ZLJ1Z5YCMLJJZCH" localSheetId="11" hidden="1">#REF!</definedName>
    <definedName name="BExZSS0LA2JY4ZLJ1Z5YCMLJJZCH" localSheetId="12" hidden="1">#REF!</definedName>
    <definedName name="BExZSS0LA2JY4ZLJ1Z5YCMLJJZCH" localSheetId="13" hidden="1">#REF!</definedName>
    <definedName name="BExZSS0LA2JY4ZLJ1Z5YCMLJJZCH" localSheetId="17" hidden="1">#REF!</definedName>
    <definedName name="BExZSS0LA2JY4ZLJ1Z5YCMLJJZCH" localSheetId="16" hidden="1">#REF!</definedName>
    <definedName name="BExZSS0LA2JY4ZLJ1Z5YCMLJJZCH" hidden="1">#REF!</definedName>
    <definedName name="BExZSTNUWCRNCL22SMKXKFSLCJ0O" localSheetId="19" hidden="1">#REF!</definedName>
    <definedName name="BExZSTNUWCRNCL22SMKXKFSLCJ0O" localSheetId="27" hidden="1">#REF!</definedName>
    <definedName name="BExZSTNUWCRNCL22SMKXKFSLCJ0O" localSheetId="18" hidden="1">#REF!</definedName>
    <definedName name="BExZSTNUWCRNCL22SMKXKFSLCJ0O" localSheetId="30" hidden="1">#REF!</definedName>
    <definedName name="BExZSTNUWCRNCL22SMKXKFSLCJ0O" localSheetId="4" hidden="1">#REF!</definedName>
    <definedName name="BExZSTNUWCRNCL22SMKXKFSLCJ0O" localSheetId="14" hidden="1">#REF!</definedName>
    <definedName name="BExZSTNUWCRNCL22SMKXKFSLCJ0O" localSheetId="6" hidden="1">#REF!</definedName>
    <definedName name="BExZSTNUWCRNCL22SMKXKFSLCJ0O" localSheetId="7" hidden="1">#REF!</definedName>
    <definedName name="BExZSTNUWCRNCL22SMKXKFSLCJ0O" localSheetId="8" hidden="1">#REF!</definedName>
    <definedName name="BExZSTNUWCRNCL22SMKXKFSLCJ0O" localSheetId="9" hidden="1">#REF!</definedName>
    <definedName name="BExZSTNUWCRNCL22SMKXKFSLCJ0O" localSheetId="10" hidden="1">#REF!</definedName>
    <definedName name="BExZSTNUWCRNCL22SMKXKFSLCJ0O" localSheetId="11" hidden="1">#REF!</definedName>
    <definedName name="BExZSTNUWCRNCL22SMKXKFSLCJ0O" localSheetId="12" hidden="1">#REF!</definedName>
    <definedName name="BExZSTNUWCRNCL22SMKXKFSLCJ0O" localSheetId="13" hidden="1">#REF!</definedName>
    <definedName name="BExZSTNUWCRNCL22SMKXKFSLCJ0O" localSheetId="17" hidden="1">#REF!</definedName>
    <definedName name="BExZSTNUWCRNCL22SMKXKFSLCJ0O" localSheetId="16" hidden="1">#REF!</definedName>
    <definedName name="BExZSTNUWCRNCL22SMKXKFSLCJ0O" hidden="1">#REF!</definedName>
    <definedName name="BExZSYRA4NR7K6RLC3I81QSG5SQR" localSheetId="19" hidden="1">#REF!</definedName>
    <definedName name="BExZSYRA4NR7K6RLC3I81QSG5SQR" localSheetId="18" hidden="1">#REF!</definedName>
    <definedName name="BExZSYRA4NR7K6RLC3I81QSG5SQR" localSheetId="8" hidden="1">#REF!</definedName>
    <definedName name="BExZSYRA4NR7K6RLC3I81QSG5SQR" localSheetId="12" hidden="1">#REF!</definedName>
    <definedName name="BExZSYRA4NR7K6RLC3I81QSG5SQR" hidden="1">#REF!</definedName>
    <definedName name="BExZT6JSZ8CBS0SB3T07N3LMAX7M" localSheetId="19" hidden="1">#REF!</definedName>
    <definedName name="BExZT6JSZ8CBS0SB3T07N3LMAX7M" localSheetId="27" hidden="1">#REF!</definedName>
    <definedName name="BExZT6JSZ8CBS0SB3T07N3LMAX7M" localSheetId="18" hidden="1">#REF!</definedName>
    <definedName name="BExZT6JSZ8CBS0SB3T07N3LMAX7M" localSheetId="30" hidden="1">#REF!</definedName>
    <definedName name="BExZT6JSZ8CBS0SB3T07N3LMAX7M" localSheetId="4" hidden="1">#REF!</definedName>
    <definedName name="BExZT6JSZ8CBS0SB3T07N3LMAX7M" localSheetId="14" hidden="1">#REF!</definedName>
    <definedName name="BExZT6JSZ8CBS0SB3T07N3LMAX7M" localSheetId="6" hidden="1">#REF!</definedName>
    <definedName name="BExZT6JSZ8CBS0SB3T07N3LMAX7M" localSheetId="7" hidden="1">#REF!</definedName>
    <definedName name="BExZT6JSZ8CBS0SB3T07N3LMAX7M" localSheetId="8" hidden="1">#REF!</definedName>
    <definedName name="BExZT6JSZ8CBS0SB3T07N3LMAX7M" localSheetId="9" hidden="1">#REF!</definedName>
    <definedName name="BExZT6JSZ8CBS0SB3T07N3LMAX7M" localSheetId="10" hidden="1">#REF!</definedName>
    <definedName name="BExZT6JSZ8CBS0SB3T07N3LMAX7M" localSheetId="11" hidden="1">#REF!</definedName>
    <definedName name="BExZT6JSZ8CBS0SB3T07N3LMAX7M" localSheetId="12" hidden="1">#REF!</definedName>
    <definedName name="BExZT6JSZ8CBS0SB3T07N3LMAX7M" localSheetId="13" hidden="1">#REF!</definedName>
    <definedName name="BExZT6JSZ8CBS0SB3T07N3LMAX7M" localSheetId="17" hidden="1">#REF!</definedName>
    <definedName name="BExZT6JSZ8CBS0SB3T07N3LMAX7M" localSheetId="16" hidden="1">#REF!</definedName>
    <definedName name="BExZT6JSZ8CBS0SB3T07N3LMAX7M" hidden="1">#REF!</definedName>
    <definedName name="BExZTAQV2QVSZY5Y3VCCWUBSBW9P" localSheetId="19" hidden="1">#REF!</definedName>
    <definedName name="BExZTAQV2QVSZY5Y3VCCWUBSBW9P" localSheetId="27" hidden="1">#REF!</definedName>
    <definedName name="BExZTAQV2QVSZY5Y3VCCWUBSBW9P" localSheetId="18" hidden="1">#REF!</definedName>
    <definedName name="BExZTAQV2QVSZY5Y3VCCWUBSBW9P" localSheetId="30" hidden="1">#REF!</definedName>
    <definedName name="BExZTAQV2QVSZY5Y3VCCWUBSBW9P" localSheetId="4" hidden="1">#REF!</definedName>
    <definedName name="BExZTAQV2QVSZY5Y3VCCWUBSBW9P" localSheetId="14" hidden="1">#REF!</definedName>
    <definedName name="BExZTAQV2QVSZY5Y3VCCWUBSBW9P" localSheetId="6" hidden="1">#REF!</definedName>
    <definedName name="BExZTAQV2QVSZY5Y3VCCWUBSBW9P" localSheetId="7" hidden="1">#REF!</definedName>
    <definedName name="BExZTAQV2QVSZY5Y3VCCWUBSBW9P" localSheetId="8" hidden="1">#REF!</definedName>
    <definedName name="BExZTAQV2QVSZY5Y3VCCWUBSBW9P" localSheetId="9" hidden="1">#REF!</definedName>
    <definedName name="BExZTAQV2QVSZY5Y3VCCWUBSBW9P" localSheetId="10" hidden="1">#REF!</definedName>
    <definedName name="BExZTAQV2QVSZY5Y3VCCWUBSBW9P" localSheetId="11" hidden="1">#REF!</definedName>
    <definedName name="BExZTAQV2QVSZY5Y3VCCWUBSBW9P" localSheetId="12" hidden="1">#REF!</definedName>
    <definedName name="BExZTAQV2QVSZY5Y3VCCWUBSBW9P" localSheetId="13" hidden="1">#REF!</definedName>
    <definedName name="BExZTAQV2QVSZY5Y3VCCWUBSBW9P" localSheetId="17" hidden="1">#REF!</definedName>
    <definedName name="BExZTAQV2QVSZY5Y3VCCWUBSBW9P" localSheetId="16" hidden="1">#REF!</definedName>
    <definedName name="BExZTAQV2QVSZY5Y3VCCWUBSBW9P" hidden="1">#REF!</definedName>
    <definedName name="BExZTHSI2FX56PWRSNX9H5EWTZFO" localSheetId="19" hidden="1">#REF!</definedName>
    <definedName name="BExZTHSI2FX56PWRSNX9H5EWTZFO" localSheetId="27" hidden="1">#REF!</definedName>
    <definedName name="BExZTHSI2FX56PWRSNX9H5EWTZFO" localSheetId="18" hidden="1">#REF!</definedName>
    <definedName name="BExZTHSI2FX56PWRSNX9H5EWTZFO" localSheetId="30" hidden="1">#REF!</definedName>
    <definedName name="BExZTHSI2FX56PWRSNX9H5EWTZFO" localSheetId="4" hidden="1">#REF!</definedName>
    <definedName name="BExZTHSI2FX56PWRSNX9H5EWTZFO" localSheetId="14" hidden="1">#REF!</definedName>
    <definedName name="BExZTHSI2FX56PWRSNX9H5EWTZFO" localSheetId="6" hidden="1">#REF!</definedName>
    <definedName name="BExZTHSI2FX56PWRSNX9H5EWTZFO" localSheetId="7" hidden="1">#REF!</definedName>
    <definedName name="BExZTHSI2FX56PWRSNX9H5EWTZFO" localSheetId="8" hidden="1">#REF!</definedName>
    <definedName name="BExZTHSI2FX56PWRSNX9H5EWTZFO" localSheetId="9" hidden="1">#REF!</definedName>
    <definedName name="BExZTHSI2FX56PWRSNX9H5EWTZFO" localSheetId="10" hidden="1">#REF!</definedName>
    <definedName name="BExZTHSI2FX56PWRSNX9H5EWTZFO" localSheetId="11" hidden="1">#REF!</definedName>
    <definedName name="BExZTHSI2FX56PWRSNX9H5EWTZFO" localSheetId="12" hidden="1">#REF!</definedName>
    <definedName name="BExZTHSI2FX56PWRSNX9H5EWTZFO" localSheetId="13" hidden="1">#REF!</definedName>
    <definedName name="BExZTHSI2FX56PWRSNX9H5EWTZFO" localSheetId="17" hidden="1">#REF!</definedName>
    <definedName name="BExZTHSI2FX56PWRSNX9H5EWTZFO" localSheetId="16" hidden="1">#REF!</definedName>
    <definedName name="BExZTHSI2FX56PWRSNX9H5EWTZFO" hidden="1">#REF!</definedName>
    <definedName name="BExZTJL3HVBFY139H6CJHEQCT1EL" localSheetId="19" hidden="1">#REF!</definedName>
    <definedName name="BExZTJL3HVBFY139H6CJHEQCT1EL" localSheetId="27" hidden="1">#REF!</definedName>
    <definedName name="BExZTJL3HVBFY139H6CJHEQCT1EL" localSheetId="18" hidden="1">#REF!</definedName>
    <definedName name="BExZTJL3HVBFY139H6CJHEQCT1EL" localSheetId="30" hidden="1">#REF!</definedName>
    <definedName name="BExZTJL3HVBFY139H6CJHEQCT1EL" localSheetId="4" hidden="1">#REF!</definedName>
    <definedName name="BExZTJL3HVBFY139H6CJHEQCT1EL" localSheetId="14" hidden="1">#REF!</definedName>
    <definedName name="BExZTJL3HVBFY139H6CJHEQCT1EL" localSheetId="6" hidden="1">#REF!</definedName>
    <definedName name="BExZTJL3HVBFY139H6CJHEQCT1EL" localSheetId="7" hidden="1">#REF!</definedName>
    <definedName name="BExZTJL3HVBFY139H6CJHEQCT1EL" localSheetId="8" hidden="1">#REF!</definedName>
    <definedName name="BExZTJL3HVBFY139H6CJHEQCT1EL" localSheetId="9" hidden="1">#REF!</definedName>
    <definedName name="BExZTJL3HVBFY139H6CJHEQCT1EL" localSheetId="10" hidden="1">#REF!</definedName>
    <definedName name="BExZTJL3HVBFY139H6CJHEQCT1EL" localSheetId="11" hidden="1">#REF!</definedName>
    <definedName name="BExZTJL3HVBFY139H6CJHEQCT1EL" localSheetId="12" hidden="1">#REF!</definedName>
    <definedName name="BExZTJL3HVBFY139H6CJHEQCT1EL" localSheetId="13" hidden="1">#REF!</definedName>
    <definedName name="BExZTJL3HVBFY139H6CJHEQCT1EL" localSheetId="17" hidden="1">#REF!</definedName>
    <definedName name="BExZTJL3HVBFY139H6CJHEQCT1EL" localSheetId="16" hidden="1">#REF!</definedName>
    <definedName name="BExZTJL3HVBFY139H6CJHEQCT1EL" hidden="1">#REF!</definedName>
    <definedName name="BExZTLOL8OPABZI453E0KVNA1GJS" localSheetId="19" hidden="1">#REF!</definedName>
    <definedName name="BExZTLOL8OPABZI453E0KVNA1GJS" localSheetId="27" hidden="1">#REF!</definedName>
    <definedName name="BExZTLOL8OPABZI453E0KVNA1GJS" localSheetId="18" hidden="1">#REF!</definedName>
    <definedName name="BExZTLOL8OPABZI453E0KVNA1GJS" localSheetId="30" hidden="1">#REF!</definedName>
    <definedName name="BExZTLOL8OPABZI453E0KVNA1GJS" localSheetId="4" hidden="1">#REF!</definedName>
    <definedName name="BExZTLOL8OPABZI453E0KVNA1GJS" localSheetId="14" hidden="1">#REF!</definedName>
    <definedName name="BExZTLOL8OPABZI453E0KVNA1GJS" localSheetId="6" hidden="1">#REF!</definedName>
    <definedName name="BExZTLOL8OPABZI453E0KVNA1GJS" localSheetId="7" hidden="1">#REF!</definedName>
    <definedName name="BExZTLOL8OPABZI453E0KVNA1GJS" localSheetId="8" hidden="1">#REF!</definedName>
    <definedName name="BExZTLOL8OPABZI453E0KVNA1GJS" localSheetId="9" hidden="1">#REF!</definedName>
    <definedName name="BExZTLOL8OPABZI453E0KVNA1GJS" localSheetId="10" hidden="1">#REF!</definedName>
    <definedName name="BExZTLOL8OPABZI453E0KVNA1GJS" localSheetId="11" hidden="1">#REF!</definedName>
    <definedName name="BExZTLOL8OPABZI453E0KVNA1GJS" localSheetId="12" hidden="1">#REF!</definedName>
    <definedName name="BExZTLOL8OPABZI453E0KVNA1GJS" localSheetId="13" hidden="1">#REF!</definedName>
    <definedName name="BExZTLOL8OPABZI453E0KVNA1GJS" localSheetId="17" hidden="1">#REF!</definedName>
    <definedName name="BExZTLOL8OPABZI453E0KVNA1GJS" localSheetId="16" hidden="1">#REF!</definedName>
    <definedName name="BExZTLOL8OPABZI453E0KVNA1GJS" hidden="1">#REF!</definedName>
    <definedName name="BExZTOTZ9F2ZI18DZM8GW39VDF1N" localSheetId="19" hidden="1">#REF!</definedName>
    <definedName name="BExZTOTZ9F2ZI18DZM8GW39VDF1N" localSheetId="27" hidden="1">#REF!</definedName>
    <definedName name="BExZTOTZ9F2ZI18DZM8GW39VDF1N" localSheetId="18" hidden="1">#REF!</definedName>
    <definedName name="BExZTOTZ9F2ZI18DZM8GW39VDF1N" localSheetId="30" hidden="1">#REF!</definedName>
    <definedName name="BExZTOTZ9F2ZI18DZM8GW39VDF1N" localSheetId="4" hidden="1">#REF!</definedName>
    <definedName name="BExZTOTZ9F2ZI18DZM8GW39VDF1N" localSheetId="14" hidden="1">#REF!</definedName>
    <definedName name="BExZTOTZ9F2ZI18DZM8GW39VDF1N" localSheetId="6" hidden="1">#REF!</definedName>
    <definedName name="BExZTOTZ9F2ZI18DZM8GW39VDF1N" localSheetId="7" hidden="1">#REF!</definedName>
    <definedName name="BExZTOTZ9F2ZI18DZM8GW39VDF1N" localSheetId="8" hidden="1">#REF!</definedName>
    <definedName name="BExZTOTZ9F2ZI18DZM8GW39VDF1N" localSheetId="9" hidden="1">#REF!</definedName>
    <definedName name="BExZTOTZ9F2ZI18DZM8GW39VDF1N" localSheetId="10" hidden="1">#REF!</definedName>
    <definedName name="BExZTOTZ9F2ZI18DZM8GW39VDF1N" localSheetId="11" hidden="1">#REF!</definedName>
    <definedName name="BExZTOTZ9F2ZI18DZM8GW39VDF1N" localSheetId="12" hidden="1">#REF!</definedName>
    <definedName name="BExZTOTZ9F2ZI18DZM8GW39VDF1N" localSheetId="13" hidden="1">#REF!</definedName>
    <definedName name="BExZTOTZ9F2ZI18DZM8GW39VDF1N" localSheetId="17" hidden="1">#REF!</definedName>
    <definedName name="BExZTOTZ9F2ZI18DZM8GW39VDF1N" localSheetId="16" hidden="1">#REF!</definedName>
    <definedName name="BExZTOTZ9F2ZI18DZM8GW39VDF1N" hidden="1">#REF!</definedName>
    <definedName name="BExZTT6J3X0TOX0ZY6YPLUVMCW9X" localSheetId="19" hidden="1">#REF!</definedName>
    <definedName name="BExZTT6J3X0TOX0ZY6YPLUVMCW9X" localSheetId="27" hidden="1">#REF!</definedName>
    <definedName name="BExZTT6J3X0TOX0ZY6YPLUVMCW9X" localSheetId="18" hidden="1">#REF!</definedName>
    <definedName name="BExZTT6J3X0TOX0ZY6YPLUVMCW9X" localSheetId="30" hidden="1">#REF!</definedName>
    <definedName name="BExZTT6J3X0TOX0ZY6YPLUVMCW9X" localSheetId="4" hidden="1">#REF!</definedName>
    <definedName name="BExZTT6J3X0TOX0ZY6YPLUVMCW9X" localSheetId="14" hidden="1">#REF!</definedName>
    <definedName name="BExZTT6J3X0TOX0ZY6YPLUVMCW9X" localSheetId="6" hidden="1">#REF!</definedName>
    <definedName name="BExZTT6J3X0TOX0ZY6YPLUVMCW9X" localSheetId="7" hidden="1">#REF!</definedName>
    <definedName name="BExZTT6J3X0TOX0ZY6YPLUVMCW9X" localSheetId="8" hidden="1">#REF!</definedName>
    <definedName name="BExZTT6J3X0TOX0ZY6YPLUVMCW9X" localSheetId="9" hidden="1">#REF!</definedName>
    <definedName name="BExZTT6J3X0TOX0ZY6YPLUVMCW9X" localSheetId="10" hidden="1">#REF!</definedName>
    <definedName name="BExZTT6J3X0TOX0ZY6YPLUVMCW9X" localSheetId="11" hidden="1">#REF!</definedName>
    <definedName name="BExZTT6J3X0TOX0ZY6YPLUVMCW9X" localSheetId="12" hidden="1">#REF!</definedName>
    <definedName name="BExZTT6J3X0TOX0ZY6YPLUVMCW9X" localSheetId="13" hidden="1">#REF!</definedName>
    <definedName name="BExZTT6J3X0TOX0ZY6YPLUVMCW9X" localSheetId="17" hidden="1">#REF!</definedName>
    <definedName name="BExZTT6J3X0TOX0ZY6YPLUVMCW9X" localSheetId="16" hidden="1">#REF!</definedName>
    <definedName name="BExZTT6J3X0TOX0ZY6YPLUVMCW9X" hidden="1">#REF!</definedName>
    <definedName name="BExZTW6ECBRA0BBITWBQ8R93RMCL" localSheetId="19" hidden="1">#REF!</definedName>
    <definedName name="BExZTW6ECBRA0BBITWBQ8R93RMCL" localSheetId="27" hidden="1">#REF!</definedName>
    <definedName name="BExZTW6ECBRA0BBITWBQ8R93RMCL" localSheetId="18" hidden="1">#REF!</definedName>
    <definedName name="BExZTW6ECBRA0BBITWBQ8R93RMCL" localSheetId="30" hidden="1">#REF!</definedName>
    <definedName name="BExZTW6ECBRA0BBITWBQ8R93RMCL" localSheetId="4" hidden="1">#REF!</definedName>
    <definedName name="BExZTW6ECBRA0BBITWBQ8R93RMCL" localSheetId="14" hidden="1">#REF!</definedName>
    <definedName name="BExZTW6ECBRA0BBITWBQ8R93RMCL" localSheetId="6" hidden="1">#REF!</definedName>
    <definedName name="BExZTW6ECBRA0BBITWBQ8R93RMCL" localSheetId="7" hidden="1">#REF!</definedName>
    <definedName name="BExZTW6ECBRA0BBITWBQ8R93RMCL" localSheetId="8" hidden="1">#REF!</definedName>
    <definedName name="BExZTW6ECBRA0BBITWBQ8R93RMCL" localSheetId="9" hidden="1">#REF!</definedName>
    <definedName name="BExZTW6ECBRA0BBITWBQ8R93RMCL" localSheetId="10" hidden="1">#REF!</definedName>
    <definedName name="BExZTW6ECBRA0BBITWBQ8R93RMCL" localSheetId="11" hidden="1">#REF!</definedName>
    <definedName name="BExZTW6ECBRA0BBITWBQ8R93RMCL" localSheetId="12" hidden="1">#REF!</definedName>
    <definedName name="BExZTW6ECBRA0BBITWBQ8R93RMCL" localSheetId="13" hidden="1">#REF!</definedName>
    <definedName name="BExZTW6ECBRA0BBITWBQ8R93RMCL" localSheetId="17" hidden="1">#REF!</definedName>
    <definedName name="BExZTW6ECBRA0BBITWBQ8R93RMCL" localSheetId="16" hidden="1">#REF!</definedName>
    <definedName name="BExZTW6ECBRA0BBITWBQ8R93RMCL" hidden="1">#REF!</definedName>
    <definedName name="BExZU2BHYAOKSCBM3C5014ZF6IXS" localSheetId="19" hidden="1">#REF!</definedName>
    <definedName name="BExZU2BHYAOKSCBM3C5014ZF6IXS" localSheetId="27" hidden="1">#REF!</definedName>
    <definedName name="BExZU2BHYAOKSCBM3C5014ZF6IXS" localSheetId="18" hidden="1">#REF!</definedName>
    <definedName name="BExZU2BHYAOKSCBM3C5014ZF6IXS" localSheetId="30" hidden="1">#REF!</definedName>
    <definedName name="BExZU2BHYAOKSCBM3C5014ZF6IXS" localSheetId="4" hidden="1">#REF!</definedName>
    <definedName name="BExZU2BHYAOKSCBM3C5014ZF6IXS" localSheetId="14" hidden="1">#REF!</definedName>
    <definedName name="BExZU2BHYAOKSCBM3C5014ZF6IXS" localSheetId="6" hidden="1">#REF!</definedName>
    <definedName name="BExZU2BHYAOKSCBM3C5014ZF6IXS" localSheetId="7" hidden="1">#REF!</definedName>
    <definedName name="BExZU2BHYAOKSCBM3C5014ZF6IXS" localSheetId="8" hidden="1">#REF!</definedName>
    <definedName name="BExZU2BHYAOKSCBM3C5014ZF6IXS" localSheetId="9" hidden="1">#REF!</definedName>
    <definedName name="BExZU2BHYAOKSCBM3C5014ZF6IXS" localSheetId="10" hidden="1">#REF!</definedName>
    <definedName name="BExZU2BHYAOKSCBM3C5014ZF6IXS" localSheetId="11" hidden="1">#REF!</definedName>
    <definedName name="BExZU2BHYAOKSCBM3C5014ZF6IXS" localSheetId="12" hidden="1">#REF!</definedName>
    <definedName name="BExZU2BHYAOKSCBM3C5014ZF6IXS" localSheetId="13" hidden="1">#REF!</definedName>
    <definedName name="BExZU2BHYAOKSCBM3C5014ZF6IXS" localSheetId="17" hidden="1">#REF!</definedName>
    <definedName name="BExZU2BHYAOKSCBM3C5014ZF6IXS" localSheetId="16" hidden="1">#REF!</definedName>
    <definedName name="BExZU2BHYAOKSCBM3C5014ZF6IXS" hidden="1">#REF!</definedName>
    <definedName name="BExZU2RMJTXOCS0ROPMYPE6WTD87" localSheetId="19" hidden="1">#REF!</definedName>
    <definedName name="BExZU2RMJTXOCS0ROPMYPE6WTD87" localSheetId="27" hidden="1">#REF!</definedName>
    <definedName name="BExZU2RMJTXOCS0ROPMYPE6WTD87" localSheetId="18" hidden="1">#REF!</definedName>
    <definedName name="BExZU2RMJTXOCS0ROPMYPE6WTD87" localSheetId="30" hidden="1">#REF!</definedName>
    <definedName name="BExZU2RMJTXOCS0ROPMYPE6WTD87" localSheetId="4" hidden="1">#REF!</definedName>
    <definedName name="BExZU2RMJTXOCS0ROPMYPE6WTD87" localSheetId="14" hidden="1">#REF!</definedName>
    <definedName name="BExZU2RMJTXOCS0ROPMYPE6WTD87" localSheetId="6" hidden="1">#REF!</definedName>
    <definedName name="BExZU2RMJTXOCS0ROPMYPE6WTD87" localSheetId="7" hidden="1">#REF!</definedName>
    <definedName name="BExZU2RMJTXOCS0ROPMYPE6WTD87" localSheetId="8" hidden="1">#REF!</definedName>
    <definedName name="BExZU2RMJTXOCS0ROPMYPE6WTD87" localSheetId="9" hidden="1">#REF!</definedName>
    <definedName name="BExZU2RMJTXOCS0ROPMYPE6WTD87" localSheetId="10" hidden="1">#REF!</definedName>
    <definedName name="BExZU2RMJTXOCS0ROPMYPE6WTD87" localSheetId="11" hidden="1">#REF!</definedName>
    <definedName name="BExZU2RMJTXOCS0ROPMYPE6WTD87" localSheetId="12" hidden="1">#REF!</definedName>
    <definedName name="BExZU2RMJTXOCS0ROPMYPE6WTD87" localSheetId="13" hidden="1">#REF!</definedName>
    <definedName name="BExZU2RMJTXOCS0ROPMYPE6WTD87" localSheetId="17" hidden="1">#REF!</definedName>
    <definedName name="BExZU2RMJTXOCS0ROPMYPE6WTD87" localSheetId="16" hidden="1">#REF!</definedName>
    <definedName name="BExZU2RMJTXOCS0ROPMYPE6WTD87" hidden="1">#REF!</definedName>
    <definedName name="BExZUBRAHA9DNEGONEZEB2TDVFC2" localSheetId="19" hidden="1">#REF!</definedName>
    <definedName name="BExZUBRAHA9DNEGONEZEB2TDVFC2" localSheetId="27" hidden="1">#REF!</definedName>
    <definedName name="BExZUBRAHA9DNEGONEZEB2TDVFC2" localSheetId="18" hidden="1">#REF!</definedName>
    <definedName name="BExZUBRAHA9DNEGONEZEB2TDVFC2" localSheetId="30" hidden="1">#REF!</definedName>
    <definedName name="BExZUBRAHA9DNEGONEZEB2TDVFC2" localSheetId="4" hidden="1">#REF!</definedName>
    <definedName name="BExZUBRAHA9DNEGONEZEB2TDVFC2" localSheetId="14" hidden="1">#REF!</definedName>
    <definedName name="BExZUBRAHA9DNEGONEZEB2TDVFC2" localSheetId="6" hidden="1">#REF!</definedName>
    <definedName name="BExZUBRAHA9DNEGONEZEB2TDVFC2" localSheetId="7" hidden="1">#REF!</definedName>
    <definedName name="BExZUBRAHA9DNEGONEZEB2TDVFC2" localSheetId="8" hidden="1">#REF!</definedName>
    <definedName name="BExZUBRAHA9DNEGONEZEB2TDVFC2" localSheetId="9" hidden="1">#REF!</definedName>
    <definedName name="BExZUBRAHA9DNEGONEZEB2TDVFC2" localSheetId="10" hidden="1">#REF!</definedName>
    <definedName name="BExZUBRAHA9DNEGONEZEB2TDVFC2" localSheetId="11" hidden="1">#REF!</definedName>
    <definedName name="BExZUBRAHA9DNEGONEZEB2TDVFC2" localSheetId="12" hidden="1">#REF!</definedName>
    <definedName name="BExZUBRAHA9DNEGONEZEB2TDVFC2" localSheetId="13" hidden="1">#REF!</definedName>
    <definedName name="BExZUBRAHA9DNEGONEZEB2TDVFC2" localSheetId="17" hidden="1">#REF!</definedName>
    <definedName name="BExZUBRAHA9DNEGONEZEB2TDVFC2" localSheetId="16" hidden="1">#REF!</definedName>
    <definedName name="BExZUBRAHA9DNEGONEZEB2TDVFC2" hidden="1">#REF!</definedName>
    <definedName name="BExZUF7G8FENTJKH9R1XUWXM6CWD" localSheetId="19" hidden="1">#REF!</definedName>
    <definedName name="BExZUF7G8FENTJKH9R1XUWXM6CWD" localSheetId="27" hidden="1">#REF!</definedName>
    <definedName name="BExZUF7G8FENTJKH9R1XUWXM6CWD" localSheetId="18" hidden="1">#REF!</definedName>
    <definedName name="BExZUF7G8FENTJKH9R1XUWXM6CWD" localSheetId="30" hidden="1">#REF!</definedName>
    <definedName name="BExZUF7G8FENTJKH9R1XUWXM6CWD" localSheetId="4" hidden="1">#REF!</definedName>
    <definedName name="BExZUF7G8FENTJKH9R1XUWXM6CWD" localSheetId="14" hidden="1">#REF!</definedName>
    <definedName name="BExZUF7G8FENTJKH9R1XUWXM6CWD" localSheetId="6" hidden="1">#REF!</definedName>
    <definedName name="BExZUF7G8FENTJKH9R1XUWXM6CWD" localSheetId="7" hidden="1">#REF!</definedName>
    <definedName name="BExZUF7G8FENTJKH9R1XUWXM6CWD" localSheetId="8" hidden="1">#REF!</definedName>
    <definedName name="BExZUF7G8FENTJKH9R1XUWXM6CWD" localSheetId="9" hidden="1">#REF!</definedName>
    <definedName name="BExZUF7G8FENTJKH9R1XUWXM6CWD" localSheetId="10" hidden="1">#REF!</definedName>
    <definedName name="BExZUF7G8FENTJKH9R1XUWXM6CWD" localSheetId="11" hidden="1">#REF!</definedName>
    <definedName name="BExZUF7G8FENTJKH9R1XUWXM6CWD" localSheetId="12" hidden="1">#REF!</definedName>
    <definedName name="BExZUF7G8FENTJKH9R1XUWXM6CWD" localSheetId="13" hidden="1">#REF!</definedName>
    <definedName name="BExZUF7G8FENTJKH9R1XUWXM6CWD" localSheetId="17" hidden="1">#REF!</definedName>
    <definedName name="BExZUF7G8FENTJKH9R1XUWXM6CWD" localSheetId="16" hidden="1">#REF!</definedName>
    <definedName name="BExZUF7G8FENTJKH9R1XUWXM6CWD" hidden="1">#REF!</definedName>
    <definedName name="BExZUNARUJBIZ08VCAV3GEVBIR3D" localSheetId="19" hidden="1">#REF!</definedName>
    <definedName name="BExZUNARUJBIZ08VCAV3GEVBIR3D" localSheetId="27" hidden="1">#REF!</definedName>
    <definedName name="BExZUNARUJBIZ08VCAV3GEVBIR3D" localSheetId="18" hidden="1">#REF!</definedName>
    <definedName name="BExZUNARUJBIZ08VCAV3GEVBIR3D" localSheetId="30" hidden="1">#REF!</definedName>
    <definedName name="BExZUNARUJBIZ08VCAV3GEVBIR3D" localSheetId="4" hidden="1">#REF!</definedName>
    <definedName name="BExZUNARUJBIZ08VCAV3GEVBIR3D" localSheetId="14" hidden="1">#REF!</definedName>
    <definedName name="BExZUNARUJBIZ08VCAV3GEVBIR3D" localSheetId="6" hidden="1">#REF!</definedName>
    <definedName name="BExZUNARUJBIZ08VCAV3GEVBIR3D" localSheetId="7" hidden="1">#REF!</definedName>
    <definedName name="BExZUNARUJBIZ08VCAV3GEVBIR3D" localSheetId="8" hidden="1">#REF!</definedName>
    <definedName name="BExZUNARUJBIZ08VCAV3GEVBIR3D" localSheetId="9" hidden="1">#REF!</definedName>
    <definedName name="BExZUNARUJBIZ08VCAV3GEVBIR3D" localSheetId="10" hidden="1">#REF!</definedName>
    <definedName name="BExZUNARUJBIZ08VCAV3GEVBIR3D" localSheetId="11" hidden="1">#REF!</definedName>
    <definedName name="BExZUNARUJBIZ08VCAV3GEVBIR3D" localSheetId="12" hidden="1">#REF!</definedName>
    <definedName name="BExZUNARUJBIZ08VCAV3GEVBIR3D" localSheetId="13" hidden="1">#REF!</definedName>
    <definedName name="BExZUNARUJBIZ08VCAV3GEVBIR3D" localSheetId="17" hidden="1">#REF!</definedName>
    <definedName name="BExZUNARUJBIZ08VCAV3GEVBIR3D" localSheetId="16" hidden="1">#REF!</definedName>
    <definedName name="BExZUNARUJBIZ08VCAV3GEVBIR3D" hidden="1">#REF!</definedName>
    <definedName name="BExZUSZT5496UMBP4LFSLTR1GVEW" localSheetId="19" hidden="1">#REF!</definedName>
    <definedName name="BExZUSZT5496UMBP4LFSLTR1GVEW" localSheetId="27" hidden="1">#REF!</definedName>
    <definedName name="BExZUSZT5496UMBP4LFSLTR1GVEW" localSheetId="18" hidden="1">#REF!</definedName>
    <definedName name="BExZUSZT5496UMBP4LFSLTR1GVEW" localSheetId="30" hidden="1">#REF!</definedName>
    <definedName name="BExZUSZT5496UMBP4LFSLTR1GVEW" localSheetId="4" hidden="1">#REF!</definedName>
    <definedName name="BExZUSZT5496UMBP4LFSLTR1GVEW" localSheetId="14" hidden="1">#REF!</definedName>
    <definedName name="BExZUSZT5496UMBP4LFSLTR1GVEW" localSheetId="6" hidden="1">#REF!</definedName>
    <definedName name="BExZUSZT5496UMBP4LFSLTR1GVEW" localSheetId="7" hidden="1">#REF!</definedName>
    <definedName name="BExZUSZT5496UMBP4LFSLTR1GVEW" localSheetId="8" hidden="1">#REF!</definedName>
    <definedName name="BExZUSZT5496UMBP4LFSLTR1GVEW" localSheetId="9" hidden="1">#REF!</definedName>
    <definedName name="BExZUSZT5496UMBP4LFSLTR1GVEW" localSheetId="10" hidden="1">#REF!</definedName>
    <definedName name="BExZUSZT5496UMBP4LFSLTR1GVEW" localSheetId="11" hidden="1">#REF!</definedName>
    <definedName name="BExZUSZT5496UMBP4LFSLTR1GVEW" localSheetId="12" hidden="1">#REF!</definedName>
    <definedName name="BExZUSZT5496UMBP4LFSLTR1GVEW" localSheetId="13" hidden="1">#REF!</definedName>
    <definedName name="BExZUSZT5496UMBP4LFSLTR1GVEW" localSheetId="17" hidden="1">#REF!</definedName>
    <definedName name="BExZUSZT5496UMBP4LFSLTR1GVEW" localSheetId="16" hidden="1">#REF!</definedName>
    <definedName name="BExZUSZT5496UMBP4LFSLTR1GVEW" hidden="1">#REF!</definedName>
    <definedName name="BExZUT54340I38GVCV79EL116WR0" localSheetId="19" hidden="1">#REF!</definedName>
    <definedName name="BExZUT54340I38GVCV79EL116WR0" localSheetId="27" hidden="1">#REF!</definedName>
    <definedName name="BExZUT54340I38GVCV79EL116WR0" localSheetId="18" hidden="1">#REF!</definedName>
    <definedName name="BExZUT54340I38GVCV79EL116WR0" localSheetId="30" hidden="1">#REF!</definedName>
    <definedName name="BExZUT54340I38GVCV79EL116WR0" localSheetId="4" hidden="1">#REF!</definedName>
    <definedName name="BExZUT54340I38GVCV79EL116WR0" localSheetId="14" hidden="1">#REF!</definedName>
    <definedName name="BExZUT54340I38GVCV79EL116WR0" localSheetId="6" hidden="1">#REF!</definedName>
    <definedName name="BExZUT54340I38GVCV79EL116WR0" localSheetId="7" hidden="1">#REF!</definedName>
    <definedName name="BExZUT54340I38GVCV79EL116WR0" localSheetId="8" hidden="1">#REF!</definedName>
    <definedName name="BExZUT54340I38GVCV79EL116WR0" localSheetId="9" hidden="1">#REF!</definedName>
    <definedName name="BExZUT54340I38GVCV79EL116WR0" localSheetId="10" hidden="1">#REF!</definedName>
    <definedName name="BExZUT54340I38GVCV79EL116WR0" localSheetId="11" hidden="1">#REF!</definedName>
    <definedName name="BExZUT54340I38GVCV79EL116WR0" localSheetId="12" hidden="1">#REF!</definedName>
    <definedName name="BExZUT54340I38GVCV79EL116WR0" localSheetId="13" hidden="1">#REF!</definedName>
    <definedName name="BExZUT54340I38GVCV79EL116WR0" localSheetId="17" hidden="1">#REF!</definedName>
    <definedName name="BExZUT54340I38GVCV79EL116WR0" localSheetId="16" hidden="1">#REF!</definedName>
    <definedName name="BExZUT54340I38GVCV79EL116WR0" hidden="1">#REF!</definedName>
    <definedName name="BExZUXC66MK2SXPXCLD8ZSU0BMTY" localSheetId="19" hidden="1">#REF!</definedName>
    <definedName name="BExZUXC66MK2SXPXCLD8ZSU0BMTY" localSheetId="27" hidden="1">#REF!</definedName>
    <definedName name="BExZUXC66MK2SXPXCLD8ZSU0BMTY" localSheetId="18" hidden="1">#REF!</definedName>
    <definedName name="BExZUXC66MK2SXPXCLD8ZSU0BMTY" localSheetId="30" hidden="1">#REF!</definedName>
    <definedName name="BExZUXC66MK2SXPXCLD8ZSU0BMTY" localSheetId="4" hidden="1">#REF!</definedName>
    <definedName name="BExZUXC66MK2SXPXCLD8ZSU0BMTY" localSheetId="14" hidden="1">#REF!</definedName>
    <definedName name="BExZUXC66MK2SXPXCLD8ZSU0BMTY" localSheetId="6" hidden="1">#REF!</definedName>
    <definedName name="BExZUXC66MK2SXPXCLD8ZSU0BMTY" localSheetId="7" hidden="1">#REF!</definedName>
    <definedName name="BExZUXC66MK2SXPXCLD8ZSU0BMTY" localSheetId="8" hidden="1">#REF!</definedName>
    <definedName name="BExZUXC66MK2SXPXCLD8ZSU0BMTY" localSheetId="9" hidden="1">#REF!</definedName>
    <definedName name="BExZUXC66MK2SXPXCLD8ZSU0BMTY" localSheetId="10" hidden="1">#REF!</definedName>
    <definedName name="BExZUXC66MK2SXPXCLD8ZSU0BMTY" localSheetId="11" hidden="1">#REF!</definedName>
    <definedName name="BExZUXC66MK2SXPXCLD8ZSU0BMTY" localSheetId="12" hidden="1">#REF!</definedName>
    <definedName name="BExZUXC66MK2SXPXCLD8ZSU0BMTY" localSheetId="13" hidden="1">#REF!</definedName>
    <definedName name="BExZUXC66MK2SXPXCLD8ZSU0BMTY" localSheetId="17" hidden="1">#REF!</definedName>
    <definedName name="BExZUXC66MK2SXPXCLD8ZSU0BMTY" localSheetId="16" hidden="1">#REF!</definedName>
    <definedName name="BExZUXC66MK2SXPXCLD8ZSU0BMTY" hidden="1">#REF!</definedName>
    <definedName name="BExZUYDULCX65H9OZ9JHPBNKF3MI" localSheetId="19" hidden="1">#REF!</definedName>
    <definedName name="BExZUYDULCX65H9OZ9JHPBNKF3MI" localSheetId="27" hidden="1">#REF!</definedName>
    <definedName name="BExZUYDULCX65H9OZ9JHPBNKF3MI" localSheetId="18" hidden="1">#REF!</definedName>
    <definedName name="BExZUYDULCX65H9OZ9JHPBNKF3MI" localSheetId="30" hidden="1">#REF!</definedName>
    <definedName name="BExZUYDULCX65H9OZ9JHPBNKF3MI" localSheetId="4" hidden="1">#REF!</definedName>
    <definedName name="BExZUYDULCX65H9OZ9JHPBNKF3MI" localSheetId="14" hidden="1">#REF!</definedName>
    <definedName name="BExZUYDULCX65H9OZ9JHPBNKF3MI" localSheetId="6" hidden="1">#REF!</definedName>
    <definedName name="BExZUYDULCX65H9OZ9JHPBNKF3MI" localSheetId="7" hidden="1">#REF!</definedName>
    <definedName name="BExZUYDULCX65H9OZ9JHPBNKF3MI" localSheetId="8" hidden="1">#REF!</definedName>
    <definedName name="BExZUYDULCX65H9OZ9JHPBNKF3MI" localSheetId="9" hidden="1">#REF!</definedName>
    <definedName name="BExZUYDULCX65H9OZ9JHPBNKF3MI" localSheetId="10" hidden="1">#REF!</definedName>
    <definedName name="BExZUYDULCX65H9OZ9JHPBNKF3MI" localSheetId="11" hidden="1">#REF!</definedName>
    <definedName name="BExZUYDULCX65H9OZ9JHPBNKF3MI" localSheetId="12" hidden="1">#REF!</definedName>
    <definedName name="BExZUYDULCX65H9OZ9JHPBNKF3MI" localSheetId="13" hidden="1">#REF!</definedName>
    <definedName name="BExZUYDULCX65H9OZ9JHPBNKF3MI" localSheetId="17" hidden="1">#REF!</definedName>
    <definedName name="BExZUYDULCX65H9OZ9JHPBNKF3MI" localSheetId="16" hidden="1">#REF!</definedName>
    <definedName name="BExZUYDULCX65H9OZ9JHPBNKF3MI" hidden="1">#REF!</definedName>
    <definedName name="BExZV2QD5ZDK3AGDRULLA7JB46C3" localSheetId="19" hidden="1">#REF!</definedName>
    <definedName name="BExZV2QD5ZDK3AGDRULLA7JB46C3" localSheetId="27" hidden="1">#REF!</definedName>
    <definedName name="BExZV2QD5ZDK3AGDRULLA7JB46C3" localSheetId="18" hidden="1">#REF!</definedName>
    <definedName name="BExZV2QD5ZDK3AGDRULLA7JB46C3" localSheetId="30" hidden="1">#REF!</definedName>
    <definedName name="BExZV2QD5ZDK3AGDRULLA7JB46C3" localSheetId="4" hidden="1">#REF!</definedName>
    <definedName name="BExZV2QD5ZDK3AGDRULLA7JB46C3" localSheetId="14" hidden="1">#REF!</definedName>
    <definedName name="BExZV2QD5ZDK3AGDRULLA7JB46C3" localSheetId="6" hidden="1">#REF!</definedName>
    <definedName name="BExZV2QD5ZDK3AGDRULLA7JB46C3" localSheetId="7" hidden="1">#REF!</definedName>
    <definedName name="BExZV2QD5ZDK3AGDRULLA7JB46C3" localSheetId="8" hidden="1">#REF!</definedName>
    <definedName name="BExZV2QD5ZDK3AGDRULLA7JB46C3" localSheetId="9" hidden="1">#REF!</definedName>
    <definedName name="BExZV2QD5ZDK3AGDRULLA7JB46C3" localSheetId="10" hidden="1">#REF!</definedName>
    <definedName name="BExZV2QD5ZDK3AGDRULLA7JB46C3" localSheetId="11" hidden="1">#REF!</definedName>
    <definedName name="BExZV2QD5ZDK3AGDRULLA7JB46C3" localSheetId="12" hidden="1">#REF!</definedName>
    <definedName name="BExZV2QD5ZDK3AGDRULLA7JB46C3" localSheetId="13" hidden="1">#REF!</definedName>
    <definedName name="BExZV2QD5ZDK3AGDRULLA7JB46C3" localSheetId="17" hidden="1">#REF!</definedName>
    <definedName name="BExZV2QD5ZDK3AGDRULLA7JB46C3" localSheetId="16" hidden="1">#REF!</definedName>
    <definedName name="BExZV2QD5ZDK3AGDRULLA7JB46C3" hidden="1">#REF!</definedName>
    <definedName name="BExZVBQ29OM0V8XAL3HL0JIM0MMU" localSheetId="19" hidden="1">#REF!</definedName>
    <definedName name="BExZVBQ29OM0V8XAL3HL0JIM0MMU" localSheetId="27" hidden="1">#REF!</definedName>
    <definedName name="BExZVBQ29OM0V8XAL3HL0JIM0MMU" localSheetId="18" hidden="1">#REF!</definedName>
    <definedName name="BExZVBQ29OM0V8XAL3HL0JIM0MMU" localSheetId="30" hidden="1">#REF!</definedName>
    <definedName name="BExZVBQ29OM0V8XAL3HL0JIM0MMU" localSheetId="4" hidden="1">#REF!</definedName>
    <definedName name="BExZVBQ29OM0V8XAL3HL0JIM0MMU" localSheetId="14" hidden="1">#REF!</definedName>
    <definedName name="BExZVBQ29OM0V8XAL3HL0JIM0MMU" localSheetId="6" hidden="1">#REF!</definedName>
    <definedName name="BExZVBQ29OM0V8XAL3HL0JIM0MMU" localSheetId="7" hidden="1">#REF!</definedName>
    <definedName name="BExZVBQ29OM0V8XAL3HL0JIM0MMU" localSheetId="8" hidden="1">#REF!</definedName>
    <definedName name="BExZVBQ29OM0V8XAL3HL0JIM0MMU" localSheetId="9" hidden="1">#REF!</definedName>
    <definedName name="BExZVBQ29OM0V8XAL3HL0JIM0MMU" localSheetId="10" hidden="1">#REF!</definedName>
    <definedName name="BExZVBQ29OM0V8XAL3HL0JIM0MMU" localSheetId="11" hidden="1">#REF!</definedName>
    <definedName name="BExZVBQ29OM0V8XAL3HL0JIM0MMU" localSheetId="12" hidden="1">#REF!</definedName>
    <definedName name="BExZVBQ29OM0V8XAL3HL0JIM0MMU" localSheetId="13" hidden="1">#REF!</definedName>
    <definedName name="BExZVBQ29OM0V8XAL3HL0JIM0MMU" localSheetId="17" hidden="1">#REF!</definedName>
    <definedName name="BExZVBQ29OM0V8XAL3HL0JIM0MMU" localSheetId="16" hidden="1">#REF!</definedName>
    <definedName name="BExZVBQ29OM0V8XAL3HL0JIM0MMU" hidden="1">#REF!</definedName>
    <definedName name="BExZVKV2XCPCINW1KP8Q1FI6KDNG" localSheetId="19" hidden="1">#REF!</definedName>
    <definedName name="BExZVKV2XCPCINW1KP8Q1FI6KDNG" localSheetId="27" hidden="1">#REF!</definedName>
    <definedName name="BExZVKV2XCPCINW1KP8Q1FI6KDNG" localSheetId="18" hidden="1">#REF!</definedName>
    <definedName name="BExZVKV2XCPCINW1KP8Q1FI6KDNG" localSheetId="30" hidden="1">#REF!</definedName>
    <definedName name="BExZVKV2XCPCINW1KP8Q1FI6KDNG" localSheetId="4" hidden="1">#REF!</definedName>
    <definedName name="BExZVKV2XCPCINW1KP8Q1FI6KDNG" localSheetId="14" hidden="1">#REF!</definedName>
    <definedName name="BExZVKV2XCPCINW1KP8Q1FI6KDNG" localSheetId="6" hidden="1">#REF!</definedName>
    <definedName name="BExZVKV2XCPCINW1KP8Q1FI6KDNG" localSheetId="7" hidden="1">#REF!</definedName>
    <definedName name="BExZVKV2XCPCINW1KP8Q1FI6KDNG" localSheetId="8" hidden="1">#REF!</definedName>
    <definedName name="BExZVKV2XCPCINW1KP8Q1FI6KDNG" localSheetId="9" hidden="1">#REF!</definedName>
    <definedName name="BExZVKV2XCPCINW1KP8Q1FI6KDNG" localSheetId="10" hidden="1">#REF!</definedName>
    <definedName name="BExZVKV2XCPCINW1KP8Q1FI6KDNG" localSheetId="11" hidden="1">#REF!</definedName>
    <definedName name="BExZVKV2XCPCINW1KP8Q1FI6KDNG" localSheetId="12" hidden="1">#REF!</definedName>
    <definedName name="BExZVKV2XCPCINW1KP8Q1FI6KDNG" localSheetId="13" hidden="1">#REF!</definedName>
    <definedName name="BExZVKV2XCPCINW1KP8Q1FI6KDNG" localSheetId="17" hidden="1">#REF!</definedName>
    <definedName name="BExZVKV2XCPCINW1KP8Q1FI6KDNG" localSheetId="16" hidden="1">#REF!</definedName>
    <definedName name="BExZVKV2XCPCINW1KP8Q1FI6KDNG" hidden="1">#REF!</definedName>
    <definedName name="BExZVLM4T9ORS4ZWHME46U4Q103C" localSheetId="19" hidden="1">#REF!</definedName>
    <definedName name="BExZVLM4T9ORS4ZWHME46U4Q103C" localSheetId="27" hidden="1">#REF!</definedName>
    <definedName name="BExZVLM4T9ORS4ZWHME46U4Q103C" localSheetId="18" hidden="1">#REF!</definedName>
    <definedName name="BExZVLM4T9ORS4ZWHME46U4Q103C" localSheetId="30" hidden="1">#REF!</definedName>
    <definedName name="BExZVLM4T9ORS4ZWHME46U4Q103C" localSheetId="4" hidden="1">#REF!</definedName>
    <definedName name="BExZVLM4T9ORS4ZWHME46U4Q103C" localSheetId="14" hidden="1">#REF!</definedName>
    <definedName name="BExZVLM4T9ORS4ZWHME46U4Q103C" localSheetId="6" hidden="1">#REF!</definedName>
    <definedName name="BExZVLM4T9ORS4ZWHME46U4Q103C" localSheetId="7" hidden="1">#REF!</definedName>
    <definedName name="BExZVLM4T9ORS4ZWHME46U4Q103C" localSheetId="8" hidden="1">#REF!</definedName>
    <definedName name="BExZVLM4T9ORS4ZWHME46U4Q103C" localSheetId="9" hidden="1">#REF!</definedName>
    <definedName name="BExZVLM4T9ORS4ZWHME46U4Q103C" localSheetId="10" hidden="1">#REF!</definedName>
    <definedName name="BExZVLM4T9ORS4ZWHME46U4Q103C" localSheetId="11" hidden="1">#REF!</definedName>
    <definedName name="BExZVLM4T9ORS4ZWHME46U4Q103C" localSheetId="12" hidden="1">#REF!</definedName>
    <definedName name="BExZVLM4T9ORS4ZWHME46U4Q103C" localSheetId="13" hidden="1">#REF!</definedName>
    <definedName name="BExZVLM4T9ORS4ZWHME46U4Q103C" localSheetId="17" hidden="1">#REF!</definedName>
    <definedName name="BExZVLM4T9ORS4ZWHME46U4Q103C" localSheetId="16" hidden="1">#REF!</definedName>
    <definedName name="BExZVLM4T9ORS4ZWHME46U4Q103C" hidden="1">#REF!</definedName>
    <definedName name="BExZVM7OZWPPRH5YQW50EYMMIW1A" localSheetId="19" hidden="1">#REF!</definedName>
    <definedName name="BExZVM7OZWPPRH5YQW50EYMMIW1A" localSheetId="27" hidden="1">#REF!</definedName>
    <definedName name="BExZVM7OZWPPRH5YQW50EYMMIW1A" localSheetId="18" hidden="1">#REF!</definedName>
    <definedName name="BExZVM7OZWPPRH5YQW50EYMMIW1A" localSheetId="30" hidden="1">#REF!</definedName>
    <definedName name="BExZVM7OZWPPRH5YQW50EYMMIW1A" localSheetId="4" hidden="1">#REF!</definedName>
    <definedName name="BExZVM7OZWPPRH5YQW50EYMMIW1A" localSheetId="14" hidden="1">#REF!</definedName>
    <definedName name="BExZVM7OZWPPRH5YQW50EYMMIW1A" localSheetId="6" hidden="1">#REF!</definedName>
    <definedName name="BExZVM7OZWPPRH5YQW50EYMMIW1A" localSheetId="7" hidden="1">#REF!</definedName>
    <definedName name="BExZVM7OZWPPRH5YQW50EYMMIW1A" localSheetId="8" hidden="1">#REF!</definedName>
    <definedName name="BExZVM7OZWPPRH5YQW50EYMMIW1A" localSheetId="9" hidden="1">#REF!</definedName>
    <definedName name="BExZVM7OZWPPRH5YQW50EYMMIW1A" localSheetId="10" hidden="1">#REF!</definedName>
    <definedName name="BExZVM7OZWPPRH5YQW50EYMMIW1A" localSheetId="11" hidden="1">#REF!</definedName>
    <definedName name="BExZVM7OZWPPRH5YQW50EYMMIW1A" localSheetId="12" hidden="1">#REF!</definedName>
    <definedName name="BExZVM7OZWPPRH5YQW50EYMMIW1A" localSheetId="13" hidden="1">#REF!</definedName>
    <definedName name="BExZVM7OZWPPRH5YQW50EYMMIW1A" localSheetId="17" hidden="1">#REF!</definedName>
    <definedName name="BExZVM7OZWPPRH5YQW50EYMMIW1A" localSheetId="16" hidden="1">#REF!</definedName>
    <definedName name="BExZVM7OZWPPRH5YQW50EYMMIW1A" hidden="1">#REF!</definedName>
    <definedName name="BExZVMYK7BAH6AGIAEXBE1NXDZ5Z" localSheetId="19" hidden="1">#REF!</definedName>
    <definedName name="BExZVMYK7BAH6AGIAEXBE1NXDZ5Z" localSheetId="27" hidden="1">#REF!</definedName>
    <definedName name="BExZVMYK7BAH6AGIAEXBE1NXDZ5Z" localSheetId="18" hidden="1">#REF!</definedName>
    <definedName name="BExZVMYK7BAH6AGIAEXBE1NXDZ5Z" localSheetId="30" hidden="1">#REF!</definedName>
    <definedName name="BExZVMYK7BAH6AGIAEXBE1NXDZ5Z" localSheetId="4" hidden="1">#REF!</definedName>
    <definedName name="BExZVMYK7BAH6AGIAEXBE1NXDZ5Z" localSheetId="14" hidden="1">#REF!</definedName>
    <definedName name="BExZVMYK7BAH6AGIAEXBE1NXDZ5Z" localSheetId="6" hidden="1">#REF!</definedName>
    <definedName name="BExZVMYK7BAH6AGIAEXBE1NXDZ5Z" localSheetId="7" hidden="1">#REF!</definedName>
    <definedName name="BExZVMYK7BAH6AGIAEXBE1NXDZ5Z" localSheetId="8" hidden="1">#REF!</definedName>
    <definedName name="BExZVMYK7BAH6AGIAEXBE1NXDZ5Z" localSheetId="9" hidden="1">#REF!</definedName>
    <definedName name="BExZVMYK7BAH6AGIAEXBE1NXDZ5Z" localSheetId="10" hidden="1">#REF!</definedName>
    <definedName name="BExZVMYK7BAH6AGIAEXBE1NXDZ5Z" localSheetId="11" hidden="1">#REF!</definedName>
    <definedName name="BExZVMYK7BAH6AGIAEXBE1NXDZ5Z" localSheetId="12" hidden="1">#REF!</definedName>
    <definedName name="BExZVMYK7BAH6AGIAEXBE1NXDZ5Z" localSheetId="13" hidden="1">#REF!</definedName>
    <definedName name="BExZVMYK7BAH6AGIAEXBE1NXDZ5Z" localSheetId="17" hidden="1">#REF!</definedName>
    <definedName name="BExZVMYK7BAH6AGIAEXBE1NXDZ5Z" localSheetId="16" hidden="1">#REF!</definedName>
    <definedName name="BExZVMYK7BAH6AGIAEXBE1NXDZ5Z" hidden="1">#REF!</definedName>
    <definedName name="BExZVPYGX2C5OSHMZ6F0KBKZ6B1S" localSheetId="19" hidden="1">#REF!</definedName>
    <definedName name="BExZVPYGX2C5OSHMZ6F0KBKZ6B1S" localSheetId="27" hidden="1">#REF!</definedName>
    <definedName name="BExZVPYGX2C5OSHMZ6F0KBKZ6B1S" localSheetId="18" hidden="1">#REF!</definedName>
    <definedName name="BExZVPYGX2C5OSHMZ6F0KBKZ6B1S" localSheetId="30" hidden="1">#REF!</definedName>
    <definedName name="BExZVPYGX2C5OSHMZ6F0KBKZ6B1S" localSheetId="4" hidden="1">#REF!</definedName>
    <definedName name="BExZVPYGX2C5OSHMZ6F0KBKZ6B1S" localSheetId="14" hidden="1">#REF!</definedName>
    <definedName name="BExZVPYGX2C5OSHMZ6F0KBKZ6B1S" localSheetId="6" hidden="1">#REF!</definedName>
    <definedName name="BExZVPYGX2C5OSHMZ6F0KBKZ6B1S" localSheetId="7" hidden="1">#REF!</definedName>
    <definedName name="BExZVPYGX2C5OSHMZ6F0KBKZ6B1S" localSheetId="8" hidden="1">#REF!</definedName>
    <definedName name="BExZVPYGX2C5OSHMZ6F0KBKZ6B1S" localSheetId="9" hidden="1">#REF!</definedName>
    <definedName name="BExZVPYGX2C5OSHMZ6F0KBKZ6B1S" localSheetId="10" hidden="1">#REF!</definedName>
    <definedName name="BExZVPYGX2C5OSHMZ6F0KBKZ6B1S" localSheetId="11" hidden="1">#REF!</definedName>
    <definedName name="BExZVPYGX2C5OSHMZ6F0KBKZ6B1S" localSheetId="12" hidden="1">#REF!</definedName>
    <definedName name="BExZVPYGX2C5OSHMZ6F0KBKZ6B1S" localSheetId="13" hidden="1">#REF!</definedName>
    <definedName name="BExZVPYGX2C5OSHMZ6F0KBKZ6B1S" localSheetId="17" hidden="1">#REF!</definedName>
    <definedName name="BExZVPYGX2C5OSHMZ6F0KBKZ6B1S" localSheetId="16" hidden="1">#REF!</definedName>
    <definedName name="BExZVPYGX2C5OSHMZ6F0KBKZ6B1S" hidden="1">#REF!</definedName>
    <definedName name="BExZW3LHTS7PFBNTYM95N8J5AFYQ" localSheetId="19" hidden="1">#REF!</definedName>
    <definedName name="BExZW3LHTS7PFBNTYM95N8J5AFYQ" localSheetId="27" hidden="1">#REF!</definedName>
    <definedName name="BExZW3LHTS7PFBNTYM95N8J5AFYQ" localSheetId="18" hidden="1">#REF!</definedName>
    <definedName name="BExZW3LHTS7PFBNTYM95N8J5AFYQ" localSheetId="30" hidden="1">#REF!</definedName>
    <definedName name="BExZW3LHTS7PFBNTYM95N8J5AFYQ" localSheetId="4" hidden="1">#REF!</definedName>
    <definedName name="BExZW3LHTS7PFBNTYM95N8J5AFYQ" localSheetId="14" hidden="1">#REF!</definedName>
    <definedName name="BExZW3LHTS7PFBNTYM95N8J5AFYQ" localSheetId="6" hidden="1">#REF!</definedName>
    <definedName name="BExZW3LHTS7PFBNTYM95N8J5AFYQ" localSheetId="7" hidden="1">#REF!</definedName>
    <definedName name="BExZW3LHTS7PFBNTYM95N8J5AFYQ" localSheetId="8" hidden="1">#REF!</definedName>
    <definedName name="BExZW3LHTS7PFBNTYM95N8J5AFYQ" localSheetId="9" hidden="1">#REF!</definedName>
    <definedName name="BExZW3LHTS7PFBNTYM95N8J5AFYQ" localSheetId="10" hidden="1">#REF!</definedName>
    <definedName name="BExZW3LHTS7PFBNTYM95N8J5AFYQ" localSheetId="11" hidden="1">#REF!</definedName>
    <definedName name="BExZW3LHTS7PFBNTYM95N8J5AFYQ" localSheetId="12" hidden="1">#REF!</definedName>
    <definedName name="BExZW3LHTS7PFBNTYM95N8J5AFYQ" localSheetId="13" hidden="1">#REF!</definedName>
    <definedName name="BExZW3LHTS7PFBNTYM95N8J5AFYQ" localSheetId="17" hidden="1">#REF!</definedName>
    <definedName name="BExZW3LHTS7PFBNTYM95N8J5AFYQ" localSheetId="16" hidden="1">#REF!</definedName>
    <definedName name="BExZW3LHTS7PFBNTYM95N8J5AFYQ" hidden="1">#REF!</definedName>
    <definedName name="BExZW472V5ADKCFHIKAJ6D4R8MU4" localSheetId="19" hidden="1">#REF!</definedName>
    <definedName name="BExZW472V5ADKCFHIKAJ6D4R8MU4" localSheetId="27" hidden="1">#REF!</definedName>
    <definedName name="BExZW472V5ADKCFHIKAJ6D4R8MU4" localSheetId="18" hidden="1">#REF!</definedName>
    <definedName name="BExZW472V5ADKCFHIKAJ6D4R8MU4" localSheetId="30" hidden="1">#REF!</definedName>
    <definedName name="BExZW472V5ADKCFHIKAJ6D4R8MU4" localSheetId="4" hidden="1">#REF!</definedName>
    <definedName name="BExZW472V5ADKCFHIKAJ6D4R8MU4" localSheetId="14" hidden="1">#REF!</definedName>
    <definedName name="BExZW472V5ADKCFHIKAJ6D4R8MU4" localSheetId="6" hidden="1">#REF!</definedName>
    <definedName name="BExZW472V5ADKCFHIKAJ6D4R8MU4" localSheetId="7" hidden="1">#REF!</definedName>
    <definedName name="BExZW472V5ADKCFHIKAJ6D4R8MU4" localSheetId="8" hidden="1">#REF!</definedName>
    <definedName name="BExZW472V5ADKCFHIKAJ6D4R8MU4" localSheetId="9" hidden="1">#REF!</definedName>
    <definedName name="BExZW472V5ADKCFHIKAJ6D4R8MU4" localSheetId="10" hidden="1">#REF!</definedName>
    <definedName name="BExZW472V5ADKCFHIKAJ6D4R8MU4" localSheetId="11" hidden="1">#REF!</definedName>
    <definedName name="BExZW472V5ADKCFHIKAJ6D4R8MU4" localSheetId="12" hidden="1">#REF!</definedName>
    <definedName name="BExZW472V5ADKCFHIKAJ6D4R8MU4" localSheetId="13" hidden="1">#REF!</definedName>
    <definedName name="BExZW472V5ADKCFHIKAJ6D4R8MU4" localSheetId="17" hidden="1">#REF!</definedName>
    <definedName name="BExZW472V5ADKCFHIKAJ6D4R8MU4" localSheetId="16" hidden="1">#REF!</definedName>
    <definedName name="BExZW472V5ADKCFHIKAJ6D4R8MU4" hidden="1">#REF!</definedName>
    <definedName name="BExZW5UARC8W9AQNLJX2I5WQWS5F" localSheetId="19" hidden="1">#REF!</definedName>
    <definedName name="BExZW5UARC8W9AQNLJX2I5WQWS5F" localSheetId="27" hidden="1">#REF!</definedName>
    <definedName name="BExZW5UARC8W9AQNLJX2I5WQWS5F" localSheetId="18" hidden="1">#REF!</definedName>
    <definedName name="BExZW5UARC8W9AQNLJX2I5WQWS5F" localSheetId="30" hidden="1">#REF!</definedName>
    <definedName name="BExZW5UARC8W9AQNLJX2I5WQWS5F" localSheetId="4" hidden="1">#REF!</definedName>
    <definedName name="BExZW5UARC8W9AQNLJX2I5WQWS5F" localSheetId="14" hidden="1">#REF!</definedName>
    <definedName name="BExZW5UARC8W9AQNLJX2I5WQWS5F" localSheetId="6" hidden="1">#REF!</definedName>
    <definedName name="BExZW5UARC8W9AQNLJX2I5WQWS5F" localSheetId="7" hidden="1">#REF!</definedName>
    <definedName name="BExZW5UARC8W9AQNLJX2I5WQWS5F" localSheetId="8" hidden="1">#REF!</definedName>
    <definedName name="BExZW5UARC8W9AQNLJX2I5WQWS5F" localSheetId="9" hidden="1">#REF!</definedName>
    <definedName name="BExZW5UARC8W9AQNLJX2I5WQWS5F" localSheetId="10" hidden="1">#REF!</definedName>
    <definedName name="BExZW5UARC8W9AQNLJX2I5WQWS5F" localSheetId="11" hidden="1">#REF!</definedName>
    <definedName name="BExZW5UARC8W9AQNLJX2I5WQWS5F" localSheetId="12" hidden="1">#REF!</definedName>
    <definedName name="BExZW5UARC8W9AQNLJX2I5WQWS5F" localSheetId="13" hidden="1">#REF!</definedName>
    <definedName name="BExZW5UARC8W9AQNLJX2I5WQWS5F" localSheetId="17" hidden="1">#REF!</definedName>
    <definedName name="BExZW5UARC8W9AQNLJX2I5WQWS5F" localSheetId="16" hidden="1">#REF!</definedName>
    <definedName name="BExZW5UARC8W9AQNLJX2I5WQWS5F" hidden="1">#REF!</definedName>
    <definedName name="BExZW7HRGN6A9YS41KI2B2UUMJ7X" localSheetId="19" hidden="1">#REF!</definedName>
    <definedName name="BExZW7HRGN6A9YS41KI2B2UUMJ7X" localSheetId="27" hidden="1">#REF!</definedName>
    <definedName name="BExZW7HRGN6A9YS41KI2B2UUMJ7X" localSheetId="18" hidden="1">#REF!</definedName>
    <definedName name="BExZW7HRGN6A9YS41KI2B2UUMJ7X" localSheetId="30" hidden="1">#REF!</definedName>
    <definedName name="BExZW7HRGN6A9YS41KI2B2UUMJ7X" localSheetId="4" hidden="1">#REF!</definedName>
    <definedName name="BExZW7HRGN6A9YS41KI2B2UUMJ7X" localSheetId="14" hidden="1">#REF!</definedName>
    <definedName name="BExZW7HRGN6A9YS41KI2B2UUMJ7X" localSheetId="6" hidden="1">#REF!</definedName>
    <definedName name="BExZW7HRGN6A9YS41KI2B2UUMJ7X" localSheetId="7" hidden="1">#REF!</definedName>
    <definedName name="BExZW7HRGN6A9YS41KI2B2UUMJ7X" localSheetId="8" hidden="1">#REF!</definedName>
    <definedName name="BExZW7HRGN6A9YS41KI2B2UUMJ7X" localSheetId="9" hidden="1">#REF!</definedName>
    <definedName name="BExZW7HRGN6A9YS41KI2B2UUMJ7X" localSheetId="10" hidden="1">#REF!</definedName>
    <definedName name="BExZW7HRGN6A9YS41KI2B2UUMJ7X" localSheetId="11" hidden="1">#REF!</definedName>
    <definedName name="BExZW7HRGN6A9YS41KI2B2UUMJ7X" localSheetId="12" hidden="1">#REF!</definedName>
    <definedName name="BExZW7HRGN6A9YS41KI2B2UUMJ7X" localSheetId="13" hidden="1">#REF!</definedName>
    <definedName name="BExZW7HRGN6A9YS41KI2B2UUMJ7X" localSheetId="17" hidden="1">#REF!</definedName>
    <definedName name="BExZW7HRGN6A9YS41KI2B2UUMJ7X" localSheetId="16" hidden="1">#REF!</definedName>
    <definedName name="BExZW7HRGN6A9YS41KI2B2UUMJ7X" hidden="1">#REF!</definedName>
    <definedName name="BExZW8ZPNV43UXGOT98FDNIBQHZY" localSheetId="19" hidden="1">#REF!</definedName>
    <definedName name="BExZW8ZPNV43UXGOT98FDNIBQHZY" localSheetId="27" hidden="1">#REF!</definedName>
    <definedName name="BExZW8ZPNV43UXGOT98FDNIBQHZY" localSheetId="18" hidden="1">#REF!</definedName>
    <definedName name="BExZW8ZPNV43UXGOT98FDNIBQHZY" localSheetId="30" hidden="1">#REF!</definedName>
    <definedName name="BExZW8ZPNV43UXGOT98FDNIBQHZY" localSheetId="4" hidden="1">#REF!</definedName>
    <definedName name="BExZW8ZPNV43UXGOT98FDNIBQHZY" localSheetId="14" hidden="1">#REF!</definedName>
    <definedName name="BExZW8ZPNV43UXGOT98FDNIBQHZY" localSheetId="6" hidden="1">#REF!</definedName>
    <definedName name="BExZW8ZPNV43UXGOT98FDNIBQHZY" localSheetId="7" hidden="1">#REF!</definedName>
    <definedName name="BExZW8ZPNV43UXGOT98FDNIBQHZY" localSheetId="8" hidden="1">#REF!</definedName>
    <definedName name="BExZW8ZPNV43UXGOT98FDNIBQHZY" localSheetId="9" hidden="1">#REF!</definedName>
    <definedName name="BExZW8ZPNV43UXGOT98FDNIBQHZY" localSheetId="10" hidden="1">#REF!</definedName>
    <definedName name="BExZW8ZPNV43UXGOT98FDNIBQHZY" localSheetId="11" hidden="1">#REF!</definedName>
    <definedName name="BExZW8ZPNV43UXGOT98FDNIBQHZY" localSheetId="12" hidden="1">#REF!</definedName>
    <definedName name="BExZW8ZPNV43UXGOT98FDNIBQHZY" localSheetId="13" hidden="1">#REF!</definedName>
    <definedName name="BExZW8ZPNV43UXGOT98FDNIBQHZY" localSheetId="17" hidden="1">#REF!</definedName>
    <definedName name="BExZW8ZPNV43UXGOT98FDNIBQHZY" localSheetId="16" hidden="1">#REF!</definedName>
    <definedName name="BExZW8ZPNV43UXGOT98FDNIBQHZY" hidden="1">#REF!</definedName>
    <definedName name="BExZWKZ5N3RDXU8MZ8HQVYYD8O0F" localSheetId="19" hidden="1">#REF!</definedName>
    <definedName name="BExZWKZ5N3RDXU8MZ8HQVYYD8O0F" localSheetId="27" hidden="1">#REF!</definedName>
    <definedName name="BExZWKZ5N3RDXU8MZ8HQVYYD8O0F" localSheetId="18" hidden="1">#REF!</definedName>
    <definedName name="BExZWKZ5N3RDXU8MZ8HQVYYD8O0F" localSheetId="30" hidden="1">#REF!</definedName>
    <definedName name="BExZWKZ5N3RDXU8MZ8HQVYYD8O0F" localSheetId="4" hidden="1">#REF!</definedName>
    <definedName name="BExZWKZ5N3RDXU8MZ8HQVYYD8O0F" localSheetId="14" hidden="1">#REF!</definedName>
    <definedName name="BExZWKZ5N3RDXU8MZ8HQVYYD8O0F" localSheetId="6" hidden="1">#REF!</definedName>
    <definedName name="BExZWKZ5N3RDXU8MZ8HQVYYD8O0F" localSheetId="7" hidden="1">#REF!</definedName>
    <definedName name="BExZWKZ5N3RDXU8MZ8HQVYYD8O0F" localSheetId="8" hidden="1">#REF!</definedName>
    <definedName name="BExZWKZ5N3RDXU8MZ8HQVYYD8O0F" localSheetId="9" hidden="1">#REF!</definedName>
    <definedName name="BExZWKZ5N3RDXU8MZ8HQVYYD8O0F" localSheetId="10" hidden="1">#REF!</definedName>
    <definedName name="BExZWKZ5N3RDXU8MZ8HQVYYD8O0F" localSheetId="11" hidden="1">#REF!</definedName>
    <definedName name="BExZWKZ5N3RDXU8MZ8HQVYYD8O0F" localSheetId="12" hidden="1">#REF!</definedName>
    <definedName name="BExZWKZ5N3RDXU8MZ8HQVYYD8O0F" localSheetId="13" hidden="1">#REF!</definedName>
    <definedName name="BExZWKZ5N3RDXU8MZ8HQVYYD8O0F" localSheetId="17" hidden="1">#REF!</definedName>
    <definedName name="BExZWKZ5N3RDXU8MZ8HQVYYD8O0F" localSheetId="16" hidden="1">#REF!</definedName>
    <definedName name="BExZWKZ5N3RDXU8MZ8HQVYYD8O0F" hidden="1">#REF!</definedName>
    <definedName name="BExZWMBRUCPO6F4QT5FNX8JRFL7V" localSheetId="19" hidden="1">#REF!</definedName>
    <definedName name="BExZWMBRUCPO6F4QT5FNX8JRFL7V" localSheetId="27" hidden="1">#REF!</definedName>
    <definedName name="BExZWMBRUCPO6F4QT5FNX8JRFL7V" localSheetId="18" hidden="1">#REF!</definedName>
    <definedName name="BExZWMBRUCPO6F4QT5FNX8JRFL7V" localSheetId="30" hidden="1">#REF!</definedName>
    <definedName name="BExZWMBRUCPO6F4QT5FNX8JRFL7V" localSheetId="4" hidden="1">#REF!</definedName>
    <definedName name="BExZWMBRUCPO6F4QT5FNX8JRFL7V" localSheetId="14" hidden="1">#REF!</definedName>
    <definedName name="BExZWMBRUCPO6F4QT5FNX8JRFL7V" localSheetId="6" hidden="1">#REF!</definedName>
    <definedName name="BExZWMBRUCPO6F4QT5FNX8JRFL7V" localSheetId="7" hidden="1">#REF!</definedName>
    <definedName name="BExZWMBRUCPO6F4QT5FNX8JRFL7V" localSheetId="8" hidden="1">#REF!</definedName>
    <definedName name="BExZWMBRUCPO6F4QT5FNX8JRFL7V" localSheetId="9" hidden="1">#REF!</definedName>
    <definedName name="BExZWMBRUCPO6F4QT5FNX8JRFL7V" localSheetId="10" hidden="1">#REF!</definedName>
    <definedName name="BExZWMBRUCPO6F4QT5FNX8JRFL7V" localSheetId="11" hidden="1">#REF!</definedName>
    <definedName name="BExZWMBRUCPO6F4QT5FNX8JRFL7V" localSheetId="12" hidden="1">#REF!</definedName>
    <definedName name="BExZWMBRUCPO6F4QT5FNX8JRFL7V" localSheetId="13" hidden="1">#REF!</definedName>
    <definedName name="BExZWMBRUCPO6F4QT5FNX8JRFL7V" localSheetId="17" hidden="1">#REF!</definedName>
    <definedName name="BExZWMBRUCPO6F4QT5FNX8JRFL7V" localSheetId="16" hidden="1">#REF!</definedName>
    <definedName name="BExZWMBRUCPO6F4QT5FNX8JRFL7V" hidden="1">#REF!</definedName>
    <definedName name="BExZWQO5171HT1OZ6D6JZBHEW4JG" localSheetId="19" hidden="1">#REF!</definedName>
    <definedName name="BExZWQO5171HT1OZ6D6JZBHEW4JG" localSheetId="27" hidden="1">#REF!</definedName>
    <definedName name="BExZWQO5171HT1OZ6D6JZBHEW4JG" localSheetId="18" hidden="1">#REF!</definedName>
    <definedName name="BExZWQO5171HT1OZ6D6JZBHEW4JG" localSheetId="30" hidden="1">#REF!</definedName>
    <definedName name="BExZWQO5171HT1OZ6D6JZBHEW4JG" localSheetId="4" hidden="1">#REF!</definedName>
    <definedName name="BExZWQO5171HT1OZ6D6JZBHEW4JG" localSheetId="14" hidden="1">#REF!</definedName>
    <definedName name="BExZWQO5171HT1OZ6D6JZBHEW4JG" localSheetId="6" hidden="1">#REF!</definedName>
    <definedName name="BExZWQO5171HT1OZ6D6JZBHEW4JG" localSheetId="7" hidden="1">#REF!</definedName>
    <definedName name="BExZWQO5171HT1OZ6D6JZBHEW4JG" localSheetId="8" hidden="1">#REF!</definedName>
    <definedName name="BExZWQO5171HT1OZ6D6JZBHEW4JG" localSheetId="9" hidden="1">#REF!</definedName>
    <definedName name="BExZWQO5171HT1OZ6D6JZBHEW4JG" localSheetId="10" hidden="1">#REF!</definedName>
    <definedName name="BExZWQO5171HT1OZ6D6JZBHEW4JG" localSheetId="11" hidden="1">#REF!</definedName>
    <definedName name="BExZWQO5171HT1OZ6D6JZBHEW4JG" localSheetId="12" hidden="1">#REF!</definedName>
    <definedName name="BExZWQO5171HT1OZ6D6JZBHEW4JG" localSheetId="13" hidden="1">#REF!</definedName>
    <definedName name="BExZWQO5171HT1OZ6D6JZBHEW4JG" localSheetId="17" hidden="1">#REF!</definedName>
    <definedName name="BExZWQO5171HT1OZ6D6JZBHEW4JG" localSheetId="16" hidden="1">#REF!</definedName>
    <definedName name="BExZWQO5171HT1OZ6D6JZBHEW4JG" hidden="1">#REF!</definedName>
    <definedName name="BExZWSMC9T48W74GFGQCIUJ8ZPP3" localSheetId="19" hidden="1">#REF!</definedName>
    <definedName name="BExZWSMC9T48W74GFGQCIUJ8ZPP3" localSheetId="27" hidden="1">#REF!</definedName>
    <definedName name="BExZWSMC9T48W74GFGQCIUJ8ZPP3" localSheetId="18" hidden="1">#REF!</definedName>
    <definedName name="BExZWSMC9T48W74GFGQCIUJ8ZPP3" localSheetId="30" hidden="1">#REF!</definedName>
    <definedName name="BExZWSMC9T48W74GFGQCIUJ8ZPP3" localSheetId="4" hidden="1">#REF!</definedName>
    <definedName name="BExZWSMC9T48W74GFGQCIUJ8ZPP3" localSheetId="14" hidden="1">#REF!</definedName>
    <definedName name="BExZWSMC9T48W74GFGQCIUJ8ZPP3" localSheetId="6" hidden="1">#REF!</definedName>
    <definedName name="BExZWSMC9T48W74GFGQCIUJ8ZPP3" localSheetId="7" hidden="1">#REF!</definedName>
    <definedName name="BExZWSMC9T48W74GFGQCIUJ8ZPP3" localSheetId="8" hidden="1">#REF!</definedName>
    <definedName name="BExZWSMC9T48W74GFGQCIUJ8ZPP3" localSheetId="9" hidden="1">#REF!</definedName>
    <definedName name="BExZWSMC9T48W74GFGQCIUJ8ZPP3" localSheetId="10" hidden="1">#REF!</definedName>
    <definedName name="BExZWSMC9T48W74GFGQCIUJ8ZPP3" localSheetId="11" hidden="1">#REF!</definedName>
    <definedName name="BExZWSMC9T48W74GFGQCIUJ8ZPP3" localSheetId="12" hidden="1">#REF!</definedName>
    <definedName name="BExZWSMC9T48W74GFGQCIUJ8ZPP3" localSheetId="13" hidden="1">#REF!</definedName>
    <definedName name="BExZWSMC9T48W74GFGQCIUJ8ZPP3" localSheetId="17" hidden="1">#REF!</definedName>
    <definedName name="BExZWSMC9T48W74GFGQCIUJ8ZPP3" localSheetId="16" hidden="1">#REF!</definedName>
    <definedName name="BExZWSMC9T48W74GFGQCIUJ8ZPP3" hidden="1">#REF!</definedName>
    <definedName name="BExZWUF2V4HY3HI8JN9ZVPRWK1H3" localSheetId="19" hidden="1">#REF!</definedName>
    <definedName name="BExZWUF2V4HY3HI8JN9ZVPRWK1H3" localSheetId="27" hidden="1">#REF!</definedName>
    <definedName name="BExZWUF2V4HY3HI8JN9ZVPRWK1H3" localSheetId="18" hidden="1">#REF!</definedName>
    <definedName name="BExZWUF2V4HY3HI8JN9ZVPRWK1H3" localSheetId="30" hidden="1">#REF!</definedName>
    <definedName name="BExZWUF2V4HY3HI8JN9ZVPRWK1H3" localSheetId="4" hidden="1">#REF!</definedName>
    <definedName name="BExZWUF2V4HY3HI8JN9ZVPRWK1H3" localSheetId="14" hidden="1">#REF!</definedName>
    <definedName name="BExZWUF2V4HY3HI8JN9ZVPRWK1H3" localSheetId="6" hidden="1">#REF!</definedName>
    <definedName name="BExZWUF2V4HY3HI8JN9ZVPRWK1H3" localSheetId="7" hidden="1">#REF!</definedName>
    <definedName name="BExZWUF2V4HY3HI8JN9ZVPRWK1H3" localSheetId="8" hidden="1">#REF!</definedName>
    <definedName name="BExZWUF2V4HY3HI8JN9ZVPRWK1H3" localSheetId="9" hidden="1">#REF!</definedName>
    <definedName name="BExZWUF2V4HY3HI8JN9ZVPRWK1H3" localSheetId="10" hidden="1">#REF!</definedName>
    <definedName name="BExZWUF2V4HY3HI8JN9ZVPRWK1H3" localSheetId="11" hidden="1">#REF!</definedName>
    <definedName name="BExZWUF2V4HY3HI8JN9ZVPRWK1H3" localSheetId="12" hidden="1">#REF!</definedName>
    <definedName name="BExZWUF2V4HY3HI8JN9ZVPRWK1H3" localSheetId="13" hidden="1">#REF!</definedName>
    <definedName name="BExZWUF2V4HY3HI8JN9ZVPRWK1H3" localSheetId="17" hidden="1">#REF!</definedName>
    <definedName name="BExZWUF2V4HY3HI8JN9ZVPRWK1H3" localSheetId="16" hidden="1">#REF!</definedName>
    <definedName name="BExZWUF2V4HY3HI8JN9ZVPRWK1H3" hidden="1">#REF!</definedName>
    <definedName name="BExZWX45URTK9KYDJHEXL1OTZ833" localSheetId="19" hidden="1">#REF!</definedName>
    <definedName name="BExZWX45URTK9KYDJHEXL1OTZ833" localSheetId="27" hidden="1">#REF!</definedName>
    <definedName name="BExZWX45URTK9KYDJHEXL1OTZ833" localSheetId="18" hidden="1">#REF!</definedName>
    <definedName name="BExZWX45URTK9KYDJHEXL1OTZ833" localSheetId="30" hidden="1">#REF!</definedName>
    <definedName name="BExZWX45URTK9KYDJHEXL1OTZ833" localSheetId="4" hidden="1">#REF!</definedName>
    <definedName name="BExZWX45URTK9KYDJHEXL1OTZ833" localSheetId="14" hidden="1">#REF!</definedName>
    <definedName name="BExZWX45URTK9KYDJHEXL1OTZ833" localSheetId="6" hidden="1">#REF!</definedName>
    <definedName name="BExZWX45URTK9KYDJHEXL1OTZ833" localSheetId="7" hidden="1">#REF!</definedName>
    <definedName name="BExZWX45URTK9KYDJHEXL1OTZ833" localSheetId="8" hidden="1">#REF!</definedName>
    <definedName name="BExZWX45URTK9KYDJHEXL1OTZ833" localSheetId="9" hidden="1">#REF!</definedName>
    <definedName name="BExZWX45URTK9KYDJHEXL1OTZ833" localSheetId="10" hidden="1">#REF!</definedName>
    <definedName name="BExZWX45URTK9KYDJHEXL1OTZ833" localSheetId="11" hidden="1">#REF!</definedName>
    <definedName name="BExZWX45URTK9KYDJHEXL1OTZ833" localSheetId="12" hidden="1">#REF!</definedName>
    <definedName name="BExZWX45URTK9KYDJHEXL1OTZ833" localSheetId="13" hidden="1">#REF!</definedName>
    <definedName name="BExZWX45URTK9KYDJHEXL1OTZ833" localSheetId="17" hidden="1">#REF!</definedName>
    <definedName name="BExZWX45URTK9KYDJHEXL1OTZ833" localSheetId="16" hidden="1">#REF!</definedName>
    <definedName name="BExZWX45URTK9KYDJHEXL1OTZ833" hidden="1">#REF!</definedName>
    <definedName name="BExZX0EWQEZO86WDAD9A4EAEZ012" localSheetId="19" hidden="1">#REF!</definedName>
    <definedName name="BExZX0EWQEZO86WDAD9A4EAEZ012" localSheetId="27" hidden="1">#REF!</definedName>
    <definedName name="BExZX0EWQEZO86WDAD9A4EAEZ012" localSheetId="18" hidden="1">#REF!</definedName>
    <definedName name="BExZX0EWQEZO86WDAD9A4EAEZ012" localSheetId="30" hidden="1">#REF!</definedName>
    <definedName name="BExZX0EWQEZO86WDAD9A4EAEZ012" localSheetId="4" hidden="1">#REF!</definedName>
    <definedName name="BExZX0EWQEZO86WDAD9A4EAEZ012" localSheetId="14" hidden="1">#REF!</definedName>
    <definedName name="BExZX0EWQEZO86WDAD9A4EAEZ012" localSheetId="6" hidden="1">#REF!</definedName>
    <definedName name="BExZX0EWQEZO86WDAD9A4EAEZ012" localSheetId="7" hidden="1">#REF!</definedName>
    <definedName name="BExZX0EWQEZO86WDAD9A4EAEZ012" localSheetId="8" hidden="1">#REF!</definedName>
    <definedName name="BExZX0EWQEZO86WDAD9A4EAEZ012" localSheetId="9" hidden="1">#REF!</definedName>
    <definedName name="BExZX0EWQEZO86WDAD9A4EAEZ012" localSheetId="10" hidden="1">#REF!</definedName>
    <definedName name="BExZX0EWQEZO86WDAD9A4EAEZ012" localSheetId="11" hidden="1">#REF!</definedName>
    <definedName name="BExZX0EWQEZO86WDAD9A4EAEZ012" localSheetId="12" hidden="1">#REF!</definedName>
    <definedName name="BExZX0EWQEZO86WDAD9A4EAEZ012" localSheetId="13" hidden="1">#REF!</definedName>
    <definedName name="BExZX0EWQEZO86WDAD9A4EAEZ012" localSheetId="17" hidden="1">#REF!</definedName>
    <definedName name="BExZX0EWQEZO86WDAD9A4EAEZ012" localSheetId="16" hidden="1">#REF!</definedName>
    <definedName name="BExZX0EWQEZO86WDAD9A4EAEZ012" hidden="1">#REF!</definedName>
    <definedName name="BExZX2T6ZT2DZLYSDJJBPVIT5OK2" localSheetId="19" hidden="1">#REF!</definedName>
    <definedName name="BExZX2T6ZT2DZLYSDJJBPVIT5OK2" localSheetId="27" hidden="1">#REF!</definedName>
    <definedName name="BExZX2T6ZT2DZLYSDJJBPVIT5OK2" localSheetId="18" hidden="1">#REF!</definedName>
    <definedName name="BExZX2T6ZT2DZLYSDJJBPVIT5OK2" localSheetId="30" hidden="1">#REF!</definedName>
    <definedName name="BExZX2T6ZT2DZLYSDJJBPVIT5OK2" localSheetId="4" hidden="1">#REF!</definedName>
    <definedName name="BExZX2T6ZT2DZLYSDJJBPVIT5OK2" localSheetId="14" hidden="1">#REF!</definedName>
    <definedName name="BExZX2T6ZT2DZLYSDJJBPVIT5OK2" localSheetId="6" hidden="1">#REF!</definedName>
    <definedName name="BExZX2T6ZT2DZLYSDJJBPVIT5OK2" localSheetId="7" hidden="1">#REF!</definedName>
    <definedName name="BExZX2T6ZT2DZLYSDJJBPVIT5OK2" localSheetId="8" hidden="1">#REF!</definedName>
    <definedName name="BExZX2T6ZT2DZLYSDJJBPVIT5OK2" localSheetId="9" hidden="1">#REF!</definedName>
    <definedName name="BExZX2T6ZT2DZLYSDJJBPVIT5OK2" localSheetId="10" hidden="1">#REF!</definedName>
    <definedName name="BExZX2T6ZT2DZLYSDJJBPVIT5OK2" localSheetId="11" hidden="1">#REF!</definedName>
    <definedName name="BExZX2T6ZT2DZLYSDJJBPVIT5OK2" localSheetId="12" hidden="1">#REF!</definedName>
    <definedName name="BExZX2T6ZT2DZLYSDJJBPVIT5OK2" localSheetId="13" hidden="1">#REF!</definedName>
    <definedName name="BExZX2T6ZT2DZLYSDJJBPVIT5OK2" localSheetId="17" hidden="1">#REF!</definedName>
    <definedName name="BExZX2T6ZT2DZLYSDJJBPVIT5OK2" localSheetId="16" hidden="1">#REF!</definedName>
    <definedName name="BExZX2T6ZT2DZLYSDJJBPVIT5OK2" hidden="1">#REF!</definedName>
    <definedName name="BExZXOJDELULNLEH7WG0OYJT0NJ4" localSheetId="19" hidden="1">#REF!</definedName>
    <definedName name="BExZXOJDELULNLEH7WG0OYJT0NJ4" localSheetId="27" hidden="1">#REF!</definedName>
    <definedName name="BExZXOJDELULNLEH7WG0OYJT0NJ4" localSheetId="18" hidden="1">#REF!</definedName>
    <definedName name="BExZXOJDELULNLEH7WG0OYJT0NJ4" localSheetId="30" hidden="1">#REF!</definedName>
    <definedName name="BExZXOJDELULNLEH7WG0OYJT0NJ4" localSheetId="4" hidden="1">#REF!</definedName>
    <definedName name="BExZXOJDELULNLEH7WG0OYJT0NJ4" localSheetId="14" hidden="1">#REF!</definedName>
    <definedName name="BExZXOJDELULNLEH7WG0OYJT0NJ4" localSheetId="6" hidden="1">#REF!</definedName>
    <definedName name="BExZXOJDELULNLEH7WG0OYJT0NJ4" localSheetId="7" hidden="1">#REF!</definedName>
    <definedName name="BExZXOJDELULNLEH7WG0OYJT0NJ4" localSheetId="8" hidden="1">#REF!</definedName>
    <definedName name="BExZXOJDELULNLEH7WG0OYJT0NJ4" localSheetId="9" hidden="1">#REF!</definedName>
    <definedName name="BExZXOJDELULNLEH7WG0OYJT0NJ4" localSheetId="10" hidden="1">#REF!</definedName>
    <definedName name="BExZXOJDELULNLEH7WG0OYJT0NJ4" localSheetId="11" hidden="1">#REF!</definedName>
    <definedName name="BExZXOJDELULNLEH7WG0OYJT0NJ4" localSheetId="12" hidden="1">#REF!</definedName>
    <definedName name="BExZXOJDELULNLEH7WG0OYJT0NJ4" localSheetId="13" hidden="1">#REF!</definedName>
    <definedName name="BExZXOJDELULNLEH7WG0OYJT0NJ4" localSheetId="17" hidden="1">#REF!</definedName>
    <definedName name="BExZXOJDELULNLEH7WG0OYJT0NJ4" localSheetId="16" hidden="1">#REF!</definedName>
    <definedName name="BExZXOJDELULNLEH7WG0OYJT0NJ4" hidden="1">#REF!</definedName>
    <definedName name="BExZXOOTRNUK8LGEAZ8ZCFW9KXQ1" localSheetId="19" hidden="1">#REF!</definedName>
    <definedName name="BExZXOOTRNUK8LGEAZ8ZCFW9KXQ1" localSheetId="27" hidden="1">#REF!</definedName>
    <definedName name="BExZXOOTRNUK8LGEAZ8ZCFW9KXQ1" localSheetId="18" hidden="1">#REF!</definedName>
    <definedName name="BExZXOOTRNUK8LGEAZ8ZCFW9KXQ1" localSheetId="30" hidden="1">#REF!</definedName>
    <definedName name="BExZXOOTRNUK8LGEAZ8ZCFW9KXQ1" localSheetId="4" hidden="1">#REF!</definedName>
    <definedName name="BExZXOOTRNUK8LGEAZ8ZCFW9KXQ1" localSheetId="14" hidden="1">#REF!</definedName>
    <definedName name="BExZXOOTRNUK8LGEAZ8ZCFW9KXQ1" localSheetId="6" hidden="1">#REF!</definedName>
    <definedName name="BExZXOOTRNUK8LGEAZ8ZCFW9KXQ1" localSheetId="7" hidden="1">#REF!</definedName>
    <definedName name="BExZXOOTRNUK8LGEAZ8ZCFW9KXQ1" localSheetId="8" hidden="1">#REF!</definedName>
    <definedName name="BExZXOOTRNUK8LGEAZ8ZCFW9KXQ1" localSheetId="9" hidden="1">#REF!</definedName>
    <definedName name="BExZXOOTRNUK8LGEAZ8ZCFW9KXQ1" localSheetId="10" hidden="1">#REF!</definedName>
    <definedName name="BExZXOOTRNUK8LGEAZ8ZCFW9KXQ1" localSheetId="11" hidden="1">#REF!</definedName>
    <definedName name="BExZXOOTRNUK8LGEAZ8ZCFW9KXQ1" localSheetId="12" hidden="1">#REF!</definedName>
    <definedName name="BExZXOOTRNUK8LGEAZ8ZCFW9KXQ1" localSheetId="13" hidden="1">#REF!</definedName>
    <definedName name="BExZXOOTRNUK8LGEAZ8ZCFW9KXQ1" localSheetId="17" hidden="1">#REF!</definedName>
    <definedName name="BExZXOOTRNUK8LGEAZ8ZCFW9KXQ1" localSheetId="16" hidden="1">#REF!</definedName>
    <definedName name="BExZXOOTRNUK8LGEAZ8ZCFW9KXQ1" hidden="1">#REF!</definedName>
    <definedName name="BExZXT6JOXNKEDU23DKL8XZAJZIH" localSheetId="19" hidden="1">#REF!</definedName>
    <definedName name="BExZXT6JOXNKEDU23DKL8XZAJZIH" localSheetId="27" hidden="1">#REF!</definedName>
    <definedName name="BExZXT6JOXNKEDU23DKL8XZAJZIH" localSheetId="18" hidden="1">#REF!</definedName>
    <definedName name="BExZXT6JOXNKEDU23DKL8XZAJZIH" localSheetId="30" hidden="1">#REF!</definedName>
    <definedName name="BExZXT6JOXNKEDU23DKL8XZAJZIH" localSheetId="4" hidden="1">#REF!</definedName>
    <definedName name="BExZXT6JOXNKEDU23DKL8XZAJZIH" localSheetId="14" hidden="1">#REF!</definedName>
    <definedName name="BExZXT6JOXNKEDU23DKL8XZAJZIH" localSheetId="6" hidden="1">#REF!</definedName>
    <definedName name="BExZXT6JOXNKEDU23DKL8XZAJZIH" localSheetId="7" hidden="1">#REF!</definedName>
    <definedName name="BExZXT6JOXNKEDU23DKL8XZAJZIH" localSheetId="8" hidden="1">#REF!</definedName>
    <definedName name="BExZXT6JOXNKEDU23DKL8XZAJZIH" localSheetId="9" hidden="1">#REF!</definedName>
    <definedName name="BExZXT6JOXNKEDU23DKL8XZAJZIH" localSheetId="10" hidden="1">#REF!</definedName>
    <definedName name="BExZXT6JOXNKEDU23DKL8XZAJZIH" localSheetId="11" hidden="1">#REF!</definedName>
    <definedName name="BExZXT6JOXNKEDU23DKL8XZAJZIH" localSheetId="12" hidden="1">#REF!</definedName>
    <definedName name="BExZXT6JOXNKEDU23DKL8XZAJZIH" localSheetId="13" hidden="1">#REF!</definedName>
    <definedName name="BExZXT6JOXNKEDU23DKL8XZAJZIH" localSheetId="17" hidden="1">#REF!</definedName>
    <definedName name="BExZXT6JOXNKEDU23DKL8XZAJZIH" localSheetId="16" hidden="1">#REF!</definedName>
    <definedName name="BExZXT6JOXNKEDU23DKL8XZAJZIH" hidden="1">#REF!</definedName>
    <definedName name="BExZXUTYW1HWEEZ1LIX4OQWC7HL1" localSheetId="19" hidden="1">#REF!</definedName>
    <definedName name="BExZXUTYW1HWEEZ1LIX4OQWC7HL1" localSheetId="27" hidden="1">#REF!</definedName>
    <definedName name="BExZXUTYW1HWEEZ1LIX4OQWC7HL1" localSheetId="18" hidden="1">#REF!</definedName>
    <definedName name="BExZXUTYW1HWEEZ1LIX4OQWC7HL1" localSheetId="30" hidden="1">#REF!</definedName>
    <definedName name="BExZXUTYW1HWEEZ1LIX4OQWC7HL1" localSheetId="4" hidden="1">#REF!</definedName>
    <definedName name="BExZXUTYW1HWEEZ1LIX4OQWC7HL1" localSheetId="14" hidden="1">#REF!</definedName>
    <definedName name="BExZXUTYW1HWEEZ1LIX4OQWC7HL1" localSheetId="6" hidden="1">#REF!</definedName>
    <definedName name="BExZXUTYW1HWEEZ1LIX4OQWC7HL1" localSheetId="7" hidden="1">#REF!</definedName>
    <definedName name="BExZXUTYW1HWEEZ1LIX4OQWC7HL1" localSheetId="8" hidden="1">#REF!</definedName>
    <definedName name="BExZXUTYW1HWEEZ1LIX4OQWC7HL1" localSheetId="9" hidden="1">#REF!</definedName>
    <definedName name="BExZXUTYW1HWEEZ1LIX4OQWC7HL1" localSheetId="10" hidden="1">#REF!</definedName>
    <definedName name="BExZXUTYW1HWEEZ1LIX4OQWC7HL1" localSheetId="11" hidden="1">#REF!</definedName>
    <definedName name="BExZXUTYW1HWEEZ1LIX4OQWC7HL1" localSheetId="12" hidden="1">#REF!</definedName>
    <definedName name="BExZXUTYW1HWEEZ1LIX4OQWC7HL1" localSheetId="13" hidden="1">#REF!</definedName>
    <definedName name="BExZXUTYW1HWEEZ1LIX4OQWC7HL1" localSheetId="17" hidden="1">#REF!</definedName>
    <definedName name="BExZXUTYW1HWEEZ1LIX4OQWC7HL1" localSheetId="16" hidden="1">#REF!</definedName>
    <definedName name="BExZXUTYW1HWEEZ1LIX4OQWC7HL1" hidden="1">#REF!</definedName>
    <definedName name="BExZXY4NKQL9QD76YMQJ15U1C2G8" localSheetId="19" hidden="1">#REF!</definedName>
    <definedName name="BExZXY4NKQL9QD76YMQJ15U1C2G8" localSheetId="27" hidden="1">#REF!</definedName>
    <definedName name="BExZXY4NKQL9QD76YMQJ15U1C2G8" localSheetId="18" hidden="1">#REF!</definedName>
    <definedName name="BExZXY4NKQL9QD76YMQJ15U1C2G8" localSheetId="30" hidden="1">#REF!</definedName>
    <definedName name="BExZXY4NKQL9QD76YMQJ15U1C2G8" localSheetId="4" hidden="1">#REF!</definedName>
    <definedName name="BExZXY4NKQL9QD76YMQJ15U1C2G8" localSheetId="14" hidden="1">#REF!</definedName>
    <definedName name="BExZXY4NKQL9QD76YMQJ15U1C2G8" localSheetId="6" hidden="1">#REF!</definedName>
    <definedName name="BExZXY4NKQL9QD76YMQJ15U1C2G8" localSheetId="7" hidden="1">#REF!</definedName>
    <definedName name="BExZXY4NKQL9QD76YMQJ15U1C2G8" localSheetId="8" hidden="1">#REF!</definedName>
    <definedName name="BExZXY4NKQL9QD76YMQJ15U1C2G8" localSheetId="9" hidden="1">#REF!</definedName>
    <definedName name="BExZXY4NKQL9QD76YMQJ15U1C2G8" localSheetId="10" hidden="1">#REF!</definedName>
    <definedName name="BExZXY4NKQL9QD76YMQJ15U1C2G8" localSheetId="11" hidden="1">#REF!</definedName>
    <definedName name="BExZXY4NKQL9QD76YMQJ15U1C2G8" localSheetId="12" hidden="1">#REF!</definedName>
    <definedName name="BExZXY4NKQL9QD76YMQJ15U1C2G8" localSheetId="13" hidden="1">#REF!</definedName>
    <definedName name="BExZXY4NKQL9QD76YMQJ15U1C2G8" localSheetId="17" hidden="1">#REF!</definedName>
    <definedName name="BExZXY4NKQL9QD76YMQJ15U1C2G8" localSheetId="16" hidden="1">#REF!</definedName>
    <definedName name="BExZXY4NKQL9QD76YMQJ15U1C2G8" hidden="1">#REF!</definedName>
    <definedName name="BExZXYQ7U5G08FQGUIGYT14QCBOF" localSheetId="19" hidden="1">#REF!</definedName>
    <definedName name="BExZXYQ7U5G08FQGUIGYT14QCBOF" localSheetId="27" hidden="1">#REF!</definedName>
    <definedName name="BExZXYQ7U5G08FQGUIGYT14QCBOF" localSheetId="18" hidden="1">#REF!</definedName>
    <definedName name="BExZXYQ7U5G08FQGUIGYT14QCBOF" localSheetId="30" hidden="1">#REF!</definedName>
    <definedName name="BExZXYQ7U5G08FQGUIGYT14QCBOF" localSheetId="4" hidden="1">#REF!</definedName>
    <definedName name="BExZXYQ7U5G08FQGUIGYT14QCBOF" localSheetId="14" hidden="1">#REF!</definedName>
    <definedName name="BExZXYQ7U5G08FQGUIGYT14QCBOF" localSheetId="6" hidden="1">#REF!</definedName>
    <definedName name="BExZXYQ7U5G08FQGUIGYT14QCBOF" localSheetId="7" hidden="1">#REF!</definedName>
    <definedName name="BExZXYQ7U5G08FQGUIGYT14QCBOF" localSheetId="8" hidden="1">#REF!</definedName>
    <definedName name="BExZXYQ7U5G08FQGUIGYT14QCBOF" localSheetId="9" hidden="1">#REF!</definedName>
    <definedName name="BExZXYQ7U5G08FQGUIGYT14QCBOF" localSheetId="10" hidden="1">#REF!</definedName>
    <definedName name="BExZXYQ7U5G08FQGUIGYT14QCBOF" localSheetId="11" hidden="1">#REF!</definedName>
    <definedName name="BExZXYQ7U5G08FQGUIGYT14QCBOF" localSheetId="12" hidden="1">#REF!</definedName>
    <definedName name="BExZXYQ7U5G08FQGUIGYT14QCBOF" localSheetId="13" hidden="1">#REF!</definedName>
    <definedName name="BExZXYQ7U5G08FQGUIGYT14QCBOF" localSheetId="17" hidden="1">#REF!</definedName>
    <definedName name="BExZXYQ7U5G08FQGUIGYT14QCBOF" localSheetId="16" hidden="1">#REF!</definedName>
    <definedName name="BExZXYQ7U5G08FQGUIGYT14QCBOF" hidden="1">#REF!</definedName>
    <definedName name="BExZY02V77YJBMODJSWZOYCMPS5X" localSheetId="19" hidden="1">#REF!</definedName>
    <definedName name="BExZY02V77YJBMODJSWZOYCMPS5X" localSheetId="27" hidden="1">#REF!</definedName>
    <definedName name="BExZY02V77YJBMODJSWZOYCMPS5X" localSheetId="18" hidden="1">#REF!</definedName>
    <definedName name="BExZY02V77YJBMODJSWZOYCMPS5X" localSheetId="30" hidden="1">#REF!</definedName>
    <definedName name="BExZY02V77YJBMODJSWZOYCMPS5X" localSheetId="4" hidden="1">#REF!</definedName>
    <definedName name="BExZY02V77YJBMODJSWZOYCMPS5X" localSheetId="14" hidden="1">#REF!</definedName>
    <definedName name="BExZY02V77YJBMODJSWZOYCMPS5X" localSheetId="6" hidden="1">#REF!</definedName>
    <definedName name="BExZY02V77YJBMODJSWZOYCMPS5X" localSheetId="7" hidden="1">#REF!</definedName>
    <definedName name="BExZY02V77YJBMODJSWZOYCMPS5X" localSheetId="8" hidden="1">#REF!</definedName>
    <definedName name="BExZY02V77YJBMODJSWZOYCMPS5X" localSheetId="9" hidden="1">#REF!</definedName>
    <definedName name="BExZY02V77YJBMODJSWZOYCMPS5X" localSheetId="10" hidden="1">#REF!</definedName>
    <definedName name="BExZY02V77YJBMODJSWZOYCMPS5X" localSheetId="11" hidden="1">#REF!</definedName>
    <definedName name="BExZY02V77YJBMODJSWZOYCMPS5X" localSheetId="12" hidden="1">#REF!</definedName>
    <definedName name="BExZY02V77YJBMODJSWZOYCMPS5X" localSheetId="13" hidden="1">#REF!</definedName>
    <definedName name="BExZY02V77YJBMODJSWZOYCMPS5X" localSheetId="17" hidden="1">#REF!</definedName>
    <definedName name="BExZY02V77YJBMODJSWZOYCMPS5X" localSheetId="16" hidden="1">#REF!</definedName>
    <definedName name="BExZY02V77YJBMODJSWZOYCMPS5X" hidden="1">#REF!</definedName>
    <definedName name="BExZY3DEOYNIHRV56IY5LJXZK8RU" localSheetId="19" hidden="1">#REF!</definedName>
    <definedName name="BExZY3DEOYNIHRV56IY5LJXZK8RU" localSheetId="27" hidden="1">#REF!</definedName>
    <definedName name="BExZY3DEOYNIHRV56IY5LJXZK8RU" localSheetId="18" hidden="1">#REF!</definedName>
    <definedName name="BExZY3DEOYNIHRV56IY5LJXZK8RU" localSheetId="30" hidden="1">#REF!</definedName>
    <definedName name="BExZY3DEOYNIHRV56IY5LJXZK8RU" localSheetId="4" hidden="1">#REF!</definedName>
    <definedName name="BExZY3DEOYNIHRV56IY5LJXZK8RU" localSheetId="14" hidden="1">#REF!</definedName>
    <definedName name="BExZY3DEOYNIHRV56IY5LJXZK8RU" localSheetId="6" hidden="1">#REF!</definedName>
    <definedName name="BExZY3DEOYNIHRV56IY5LJXZK8RU" localSheetId="7" hidden="1">#REF!</definedName>
    <definedName name="BExZY3DEOYNIHRV56IY5LJXZK8RU" localSheetId="8" hidden="1">#REF!</definedName>
    <definedName name="BExZY3DEOYNIHRV56IY5LJXZK8RU" localSheetId="9" hidden="1">#REF!</definedName>
    <definedName name="BExZY3DEOYNIHRV56IY5LJXZK8RU" localSheetId="10" hidden="1">#REF!</definedName>
    <definedName name="BExZY3DEOYNIHRV56IY5LJXZK8RU" localSheetId="11" hidden="1">#REF!</definedName>
    <definedName name="BExZY3DEOYNIHRV56IY5LJXZK8RU" localSheetId="12" hidden="1">#REF!</definedName>
    <definedName name="BExZY3DEOYNIHRV56IY5LJXZK8RU" localSheetId="13" hidden="1">#REF!</definedName>
    <definedName name="BExZY3DEOYNIHRV56IY5LJXZK8RU" localSheetId="17" hidden="1">#REF!</definedName>
    <definedName name="BExZY3DEOYNIHRV56IY5LJXZK8RU" localSheetId="16" hidden="1">#REF!</definedName>
    <definedName name="BExZY3DEOYNIHRV56IY5LJXZK8RU" hidden="1">#REF!</definedName>
    <definedName name="BExZY49QRZIR6CA41LFA9LM6EULU" localSheetId="19" hidden="1">#REF!</definedName>
    <definedName name="BExZY49QRZIR6CA41LFA9LM6EULU" localSheetId="27" hidden="1">#REF!</definedName>
    <definedName name="BExZY49QRZIR6CA41LFA9LM6EULU" localSheetId="18" hidden="1">#REF!</definedName>
    <definedName name="BExZY49QRZIR6CA41LFA9LM6EULU" localSheetId="30" hidden="1">#REF!</definedName>
    <definedName name="BExZY49QRZIR6CA41LFA9LM6EULU" localSheetId="4" hidden="1">#REF!</definedName>
    <definedName name="BExZY49QRZIR6CA41LFA9LM6EULU" localSheetId="14" hidden="1">#REF!</definedName>
    <definedName name="BExZY49QRZIR6CA41LFA9LM6EULU" localSheetId="6" hidden="1">#REF!</definedName>
    <definedName name="BExZY49QRZIR6CA41LFA9LM6EULU" localSheetId="7" hidden="1">#REF!</definedName>
    <definedName name="BExZY49QRZIR6CA41LFA9LM6EULU" localSheetId="8" hidden="1">#REF!</definedName>
    <definedName name="BExZY49QRZIR6CA41LFA9LM6EULU" localSheetId="9" hidden="1">#REF!</definedName>
    <definedName name="BExZY49QRZIR6CA41LFA9LM6EULU" localSheetId="10" hidden="1">#REF!</definedName>
    <definedName name="BExZY49QRZIR6CA41LFA9LM6EULU" localSheetId="11" hidden="1">#REF!</definedName>
    <definedName name="BExZY49QRZIR6CA41LFA9LM6EULU" localSheetId="12" hidden="1">#REF!</definedName>
    <definedName name="BExZY49QRZIR6CA41LFA9LM6EULU" localSheetId="13" hidden="1">#REF!</definedName>
    <definedName name="BExZY49QRZIR6CA41LFA9LM6EULU" localSheetId="17" hidden="1">#REF!</definedName>
    <definedName name="BExZY49QRZIR6CA41LFA9LM6EULU" localSheetId="16" hidden="1">#REF!</definedName>
    <definedName name="BExZY49QRZIR6CA41LFA9LM6EULU" hidden="1">#REF!</definedName>
    <definedName name="BExZYTG2G7W27YATTETFDDCZ0C4U" localSheetId="19" hidden="1">#REF!</definedName>
    <definedName name="BExZYTG2G7W27YATTETFDDCZ0C4U" localSheetId="27" hidden="1">#REF!</definedName>
    <definedName name="BExZYTG2G7W27YATTETFDDCZ0C4U" localSheetId="18" hidden="1">#REF!</definedName>
    <definedName name="BExZYTG2G7W27YATTETFDDCZ0C4U" localSheetId="30" hidden="1">#REF!</definedName>
    <definedName name="BExZYTG2G7W27YATTETFDDCZ0C4U" localSheetId="4" hidden="1">#REF!</definedName>
    <definedName name="BExZYTG2G7W27YATTETFDDCZ0C4U" localSheetId="14" hidden="1">#REF!</definedName>
    <definedName name="BExZYTG2G7W27YATTETFDDCZ0C4U" localSheetId="6" hidden="1">#REF!</definedName>
    <definedName name="BExZYTG2G7W27YATTETFDDCZ0C4U" localSheetId="7" hidden="1">#REF!</definedName>
    <definedName name="BExZYTG2G7W27YATTETFDDCZ0C4U" localSheetId="8" hidden="1">#REF!</definedName>
    <definedName name="BExZYTG2G7W27YATTETFDDCZ0C4U" localSheetId="9" hidden="1">#REF!</definedName>
    <definedName name="BExZYTG2G7W27YATTETFDDCZ0C4U" localSheetId="10" hidden="1">#REF!</definedName>
    <definedName name="BExZYTG2G7W27YATTETFDDCZ0C4U" localSheetId="11" hidden="1">#REF!</definedName>
    <definedName name="BExZYTG2G7W27YATTETFDDCZ0C4U" localSheetId="12" hidden="1">#REF!</definedName>
    <definedName name="BExZYTG2G7W27YATTETFDDCZ0C4U" localSheetId="13" hidden="1">#REF!</definedName>
    <definedName name="BExZYTG2G7W27YATTETFDDCZ0C4U" localSheetId="17" hidden="1">#REF!</definedName>
    <definedName name="BExZYTG2G7W27YATTETFDDCZ0C4U" localSheetId="16" hidden="1">#REF!</definedName>
    <definedName name="BExZYTG2G7W27YATTETFDDCZ0C4U" hidden="1">#REF!</definedName>
    <definedName name="BExZYYOZMC36ROQDWLR5Z17WKHCR" localSheetId="19" hidden="1">#REF!</definedName>
    <definedName name="BExZYYOZMC36ROQDWLR5Z17WKHCR" localSheetId="27" hidden="1">#REF!</definedName>
    <definedName name="BExZYYOZMC36ROQDWLR5Z17WKHCR" localSheetId="18" hidden="1">#REF!</definedName>
    <definedName name="BExZYYOZMC36ROQDWLR5Z17WKHCR" localSheetId="30" hidden="1">#REF!</definedName>
    <definedName name="BExZYYOZMC36ROQDWLR5Z17WKHCR" localSheetId="4" hidden="1">#REF!</definedName>
    <definedName name="BExZYYOZMC36ROQDWLR5Z17WKHCR" localSheetId="14" hidden="1">#REF!</definedName>
    <definedName name="BExZYYOZMC36ROQDWLR5Z17WKHCR" localSheetId="6" hidden="1">#REF!</definedName>
    <definedName name="BExZYYOZMC36ROQDWLR5Z17WKHCR" localSheetId="7" hidden="1">#REF!</definedName>
    <definedName name="BExZYYOZMC36ROQDWLR5Z17WKHCR" localSheetId="8" hidden="1">#REF!</definedName>
    <definedName name="BExZYYOZMC36ROQDWLR5Z17WKHCR" localSheetId="9" hidden="1">#REF!</definedName>
    <definedName name="BExZYYOZMC36ROQDWLR5Z17WKHCR" localSheetId="10" hidden="1">#REF!</definedName>
    <definedName name="BExZYYOZMC36ROQDWLR5Z17WKHCR" localSheetId="11" hidden="1">#REF!</definedName>
    <definedName name="BExZYYOZMC36ROQDWLR5Z17WKHCR" localSheetId="12" hidden="1">#REF!</definedName>
    <definedName name="BExZYYOZMC36ROQDWLR5Z17WKHCR" localSheetId="13" hidden="1">#REF!</definedName>
    <definedName name="BExZYYOZMC36ROQDWLR5Z17WKHCR" localSheetId="17" hidden="1">#REF!</definedName>
    <definedName name="BExZYYOZMC36ROQDWLR5Z17WKHCR" localSheetId="16" hidden="1">#REF!</definedName>
    <definedName name="BExZYYOZMC36ROQDWLR5Z17WKHCR" hidden="1">#REF!</definedName>
    <definedName name="BExZZ2FQA9A8C7CJKMEFQ9VPSLCE" localSheetId="19" hidden="1">#REF!</definedName>
    <definedName name="BExZZ2FQA9A8C7CJKMEFQ9VPSLCE" localSheetId="27" hidden="1">#REF!</definedName>
    <definedName name="BExZZ2FQA9A8C7CJKMEFQ9VPSLCE" localSheetId="18" hidden="1">#REF!</definedName>
    <definedName name="BExZZ2FQA9A8C7CJKMEFQ9VPSLCE" localSheetId="30" hidden="1">#REF!</definedName>
    <definedName name="BExZZ2FQA9A8C7CJKMEFQ9VPSLCE" localSheetId="4" hidden="1">#REF!</definedName>
    <definedName name="BExZZ2FQA9A8C7CJKMEFQ9VPSLCE" localSheetId="14" hidden="1">#REF!</definedName>
    <definedName name="BExZZ2FQA9A8C7CJKMEFQ9VPSLCE" localSheetId="6" hidden="1">#REF!</definedName>
    <definedName name="BExZZ2FQA9A8C7CJKMEFQ9VPSLCE" localSheetId="7" hidden="1">#REF!</definedName>
    <definedName name="BExZZ2FQA9A8C7CJKMEFQ9VPSLCE" localSheetId="8" hidden="1">#REF!</definedName>
    <definedName name="BExZZ2FQA9A8C7CJKMEFQ9VPSLCE" localSheetId="9" hidden="1">#REF!</definedName>
    <definedName name="BExZZ2FQA9A8C7CJKMEFQ9VPSLCE" localSheetId="10" hidden="1">#REF!</definedName>
    <definedName name="BExZZ2FQA9A8C7CJKMEFQ9VPSLCE" localSheetId="11" hidden="1">#REF!</definedName>
    <definedName name="BExZZ2FQA9A8C7CJKMEFQ9VPSLCE" localSheetId="12" hidden="1">#REF!</definedName>
    <definedName name="BExZZ2FQA9A8C7CJKMEFQ9VPSLCE" localSheetId="13" hidden="1">#REF!</definedName>
    <definedName name="BExZZ2FQA9A8C7CJKMEFQ9VPSLCE" localSheetId="17" hidden="1">#REF!</definedName>
    <definedName name="BExZZ2FQA9A8C7CJKMEFQ9VPSLCE" localSheetId="16" hidden="1">#REF!</definedName>
    <definedName name="BExZZ2FQA9A8C7CJKMEFQ9VPSLCE" hidden="1">#REF!</definedName>
    <definedName name="BExZZ7ZGXIMA3OVYAWY3YQSK64LF" localSheetId="19" hidden="1">#REF!</definedName>
    <definedName name="BExZZ7ZGXIMA3OVYAWY3YQSK64LF" localSheetId="27" hidden="1">#REF!</definedName>
    <definedName name="BExZZ7ZGXIMA3OVYAWY3YQSK64LF" localSheetId="18" hidden="1">#REF!</definedName>
    <definedName name="BExZZ7ZGXIMA3OVYAWY3YQSK64LF" localSheetId="30" hidden="1">#REF!</definedName>
    <definedName name="BExZZ7ZGXIMA3OVYAWY3YQSK64LF" localSheetId="4" hidden="1">#REF!</definedName>
    <definedName name="BExZZ7ZGXIMA3OVYAWY3YQSK64LF" localSheetId="14" hidden="1">#REF!</definedName>
    <definedName name="BExZZ7ZGXIMA3OVYAWY3YQSK64LF" localSheetId="6" hidden="1">#REF!</definedName>
    <definedName name="BExZZ7ZGXIMA3OVYAWY3YQSK64LF" localSheetId="7" hidden="1">#REF!</definedName>
    <definedName name="BExZZ7ZGXIMA3OVYAWY3YQSK64LF" localSheetId="8" hidden="1">#REF!</definedName>
    <definedName name="BExZZ7ZGXIMA3OVYAWY3YQSK64LF" localSheetId="9" hidden="1">#REF!</definedName>
    <definedName name="BExZZ7ZGXIMA3OVYAWY3YQSK64LF" localSheetId="10" hidden="1">#REF!</definedName>
    <definedName name="BExZZ7ZGXIMA3OVYAWY3YQSK64LF" localSheetId="11" hidden="1">#REF!</definedName>
    <definedName name="BExZZ7ZGXIMA3OVYAWY3YQSK64LF" localSheetId="12" hidden="1">#REF!</definedName>
    <definedName name="BExZZ7ZGXIMA3OVYAWY3YQSK64LF" localSheetId="13" hidden="1">#REF!</definedName>
    <definedName name="BExZZ7ZGXIMA3OVYAWY3YQSK64LF" localSheetId="17" hidden="1">#REF!</definedName>
    <definedName name="BExZZ7ZGXIMA3OVYAWY3YQSK64LF" localSheetId="16" hidden="1">#REF!</definedName>
    <definedName name="BExZZ7ZGXIMA3OVYAWY3YQSK64LF" hidden="1">#REF!</definedName>
    <definedName name="BExZZ8FKEIFG203MU6SEJ69MINCD" localSheetId="19" hidden="1">#REF!</definedName>
    <definedName name="BExZZ8FKEIFG203MU6SEJ69MINCD" localSheetId="27" hidden="1">#REF!</definedName>
    <definedName name="BExZZ8FKEIFG203MU6SEJ69MINCD" localSheetId="18" hidden="1">#REF!</definedName>
    <definedName name="BExZZ8FKEIFG203MU6SEJ69MINCD" localSheetId="30" hidden="1">#REF!</definedName>
    <definedName name="BExZZ8FKEIFG203MU6SEJ69MINCD" localSheetId="4" hidden="1">#REF!</definedName>
    <definedName name="BExZZ8FKEIFG203MU6SEJ69MINCD" localSheetId="14" hidden="1">#REF!</definedName>
    <definedName name="BExZZ8FKEIFG203MU6SEJ69MINCD" localSheetId="6" hidden="1">#REF!</definedName>
    <definedName name="BExZZ8FKEIFG203MU6SEJ69MINCD" localSheetId="7" hidden="1">#REF!</definedName>
    <definedName name="BExZZ8FKEIFG203MU6SEJ69MINCD" localSheetId="8" hidden="1">#REF!</definedName>
    <definedName name="BExZZ8FKEIFG203MU6SEJ69MINCD" localSheetId="9" hidden="1">#REF!</definedName>
    <definedName name="BExZZ8FKEIFG203MU6SEJ69MINCD" localSheetId="10" hidden="1">#REF!</definedName>
    <definedName name="BExZZ8FKEIFG203MU6SEJ69MINCD" localSheetId="11" hidden="1">#REF!</definedName>
    <definedName name="BExZZ8FKEIFG203MU6SEJ69MINCD" localSheetId="12" hidden="1">#REF!</definedName>
    <definedName name="BExZZ8FKEIFG203MU6SEJ69MINCD" localSheetId="13" hidden="1">#REF!</definedName>
    <definedName name="BExZZ8FKEIFG203MU6SEJ69MINCD" localSheetId="17" hidden="1">#REF!</definedName>
    <definedName name="BExZZ8FKEIFG203MU6SEJ69MINCD" localSheetId="16" hidden="1">#REF!</definedName>
    <definedName name="BExZZ8FKEIFG203MU6SEJ69MINCD" hidden="1">#REF!</definedName>
    <definedName name="BExZZCHAVHW8C2H649KRGVQ0WVRT" localSheetId="19" hidden="1">#REF!</definedName>
    <definedName name="BExZZCHAVHW8C2H649KRGVQ0WVRT" localSheetId="27" hidden="1">#REF!</definedName>
    <definedName name="BExZZCHAVHW8C2H649KRGVQ0WVRT" localSheetId="18" hidden="1">#REF!</definedName>
    <definedName name="BExZZCHAVHW8C2H649KRGVQ0WVRT" localSheetId="30" hidden="1">#REF!</definedName>
    <definedName name="BExZZCHAVHW8C2H649KRGVQ0WVRT" localSheetId="4" hidden="1">#REF!</definedName>
    <definedName name="BExZZCHAVHW8C2H649KRGVQ0WVRT" localSheetId="14" hidden="1">#REF!</definedName>
    <definedName name="BExZZCHAVHW8C2H649KRGVQ0WVRT" localSheetId="6" hidden="1">#REF!</definedName>
    <definedName name="BExZZCHAVHW8C2H649KRGVQ0WVRT" localSheetId="7" hidden="1">#REF!</definedName>
    <definedName name="BExZZCHAVHW8C2H649KRGVQ0WVRT" localSheetId="8" hidden="1">#REF!</definedName>
    <definedName name="BExZZCHAVHW8C2H649KRGVQ0WVRT" localSheetId="9" hidden="1">#REF!</definedName>
    <definedName name="BExZZCHAVHW8C2H649KRGVQ0WVRT" localSheetId="10" hidden="1">#REF!</definedName>
    <definedName name="BExZZCHAVHW8C2H649KRGVQ0WVRT" localSheetId="11" hidden="1">#REF!</definedName>
    <definedName name="BExZZCHAVHW8C2H649KRGVQ0WVRT" localSheetId="12" hidden="1">#REF!</definedName>
    <definedName name="BExZZCHAVHW8C2H649KRGVQ0WVRT" localSheetId="13" hidden="1">#REF!</definedName>
    <definedName name="BExZZCHAVHW8C2H649KRGVQ0WVRT" localSheetId="17" hidden="1">#REF!</definedName>
    <definedName name="BExZZCHAVHW8C2H649KRGVQ0WVRT" localSheetId="16" hidden="1">#REF!</definedName>
    <definedName name="BExZZCHAVHW8C2H649KRGVQ0WVRT" hidden="1">#REF!</definedName>
    <definedName name="BExZZTK54OTLF2YB68BHGOS27GEN" localSheetId="19" hidden="1">#REF!</definedName>
    <definedName name="BExZZTK54OTLF2YB68BHGOS27GEN" localSheetId="27" hidden="1">#REF!</definedName>
    <definedName name="BExZZTK54OTLF2YB68BHGOS27GEN" localSheetId="18" hidden="1">#REF!</definedName>
    <definedName name="BExZZTK54OTLF2YB68BHGOS27GEN" localSheetId="30" hidden="1">#REF!</definedName>
    <definedName name="BExZZTK54OTLF2YB68BHGOS27GEN" localSheetId="4" hidden="1">#REF!</definedName>
    <definedName name="BExZZTK54OTLF2YB68BHGOS27GEN" localSheetId="14" hidden="1">#REF!</definedName>
    <definedName name="BExZZTK54OTLF2YB68BHGOS27GEN" localSheetId="6" hidden="1">#REF!</definedName>
    <definedName name="BExZZTK54OTLF2YB68BHGOS27GEN" localSheetId="7" hidden="1">#REF!</definedName>
    <definedName name="BExZZTK54OTLF2YB68BHGOS27GEN" localSheetId="8" hidden="1">#REF!</definedName>
    <definedName name="BExZZTK54OTLF2YB68BHGOS27GEN" localSheetId="9" hidden="1">#REF!</definedName>
    <definedName name="BExZZTK54OTLF2YB68BHGOS27GEN" localSheetId="10" hidden="1">#REF!</definedName>
    <definedName name="BExZZTK54OTLF2YB68BHGOS27GEN" localSheetId="11" hidden="1">#REF!</definedName>
    <definedName name="BExZZTK54OTLF2YB68BHGOS27GEN" localSheetId="12" hidden="1">#REF!</definedName>
    <definedName name="BExZZTK54OTLF2YB68BHGOS27GEN" localSheetId="13" hidden="1">#REF!</definedName>
    <definedName name="BExZZTK54OTLF2YB68BHGOS27GEN" localSheetId="17" hidden="1">#REF!</definedName>
    <definedName name="BExZZTK54OTLF2YB68BHGOS27GEN" localSheetId="16" hidden="1">#REF!</definedName>
    <definedName name="BExZZTK54OTLF2YB68BHGOS27GEN" hidden="1">#REF!</definedName>
    <definedName name="BExZZXB3JQQG4SIZS4MRU6NNW7HI" localSheetId="19" hidden="1">#REF!</definedName>
    <definedName name="BExZZXB3JQQG4SIZS4MRU6NNW7HI" localSheetId="27" hidden="1">#REF!</definedName>
    <definedName name="BExZZXB3JQQG4SIZS4MRU6NNW7HI" localSheetId="18" hidden="1">#REF!</definedName>
    <definedName name="BExZZXB3JQQG4SIZS4MRU6NNW7HI" localSheetId="30" hidden="1">#REF!</definedName>
    <definedName name="BExZZXB3JQQG4SIZS4MRU6NNW7HI" localSheetId="4" hidden="1">#REF!</definedName>
    <definedName name="BExZZXB3JQQG4SIZS4MRU6NNW7HI" localSheetId="14" hidden="1">#REF!</definedName>
    <definedName name="BExZZXB3JQQG4SIZS4MRU6NNW7HI" localSheetId="6" hidden="1">#REF!</definedName>
    <definedName name="BExZZXB3JQQG4SIZS4MRU6NNW7HI" localSheetId="7" hidden="1">#REF!</definedName>
    <definedName name="BExZZXB3JQQG4SIZS4MRU6NNW7HI" localSheetId="8" hidden="1">#REF!</definedName>
    <definedName name="BExZZXB3JQQG4SIZS4MRU6NNW7HI" localSheetId="9" hidden="1">#REF!</definedName>
    <definedName name="BExZZXB3JQQG4SIZS4MRU6NNW7HI" localSheetId="10" hidden="1">#REF!</definedName>
    <definedName name="BExZZXB3JQQG4SIZS4MRU6NNW7HI" localSheetId="11" hidden="1">#REF!</definedName>
    <definedName name="BExZZXB3JQQG4SIZS4MRU6NNW7HI" localSheetId="12" hidden="1">#REF!</definedName>
    <definedName name="BExZZXB3JQQG4SIZS4MRU6NNW7HI" localSheetId="13" hidden="1">#REF!</definedName>
    <definedName name="BExZZXB3JQQG4SIZS4MRU6NNW7HI" localSheetId="17" hidden="1">#REF!</definedName>
    <definedName name="BExZZXB3JQQG4SIZS4MRU6NNW7HI" localSheetId="16" hidden="1">#REF!</definedName>
    <definedName name="BExZZXB3JQQG4SIZS4MRU6NNW7HI" hidden="1">#REF!</definedName>
    <definedName name="BExZZZEMIIFKMLLV4DJKX5TB9R5V" localSheetId="19" hidden="1">#REF!</definedName>
    <definedName name="BExZZZEMIIFKMLLV4DJKX5TB9R5V" localSheetId="27" hidden="1">#REF!</definedName>
    <definedName name="BExZZZEMIIFKMLLV4DJKX5TB9R5V" localSheetId="18" hidden="1">#REF!</definedName>
    <definedName name="BExZZZEMIIFKMLLV4DJKX5TB9R5V" localSheetId="30" hidden="1">#REF!</definedName>
    <definedName name="BExZZZEMIIFKMLLV4DJKX5TB9R5V" localSheetId="4" hidden="1">#REF!</definedName>
    <definedName name="BExZZZEMIIFKMLLV4DJKX5TB9R5V" localSheetId="14" hidden="1">#REF!</definedName>
    <definedName name="BExZZZEMIIFKMLLV4DJKX5TB9R5V" localSheetId="6" hidden="1">#REF!</definedName>
    <definedName name="BExZZZEMIIFKMLLV4DJKX5TB9R5V" localSheetId="7" hidden="1">#REF!</definedName>
    <definedName name="BExZZZEMIIFKMLLV4DJKX5TB9R5V" localSheetId="8" hidden="1">#REF!</definedName>
    <definedName name="BExZZZEMIIFKMLLV4DJKX5TB9R5V" localSheetId="9" hidden="1">#REF!</definedName>
    <definedName name="BExZZZEMIIFKMLLV4DJKX5TB9R5V" localSheetId="10" hidden="1">#REF!</definedName>
    <definedName name="BExZZZEMIIFKMLLV4DJKX5TB9R5V" localSheetId="11" hidden="1">#REF!</definedName>
    <definedName name="BExZZZEMIIFKMLLV4DJKX5TB9R5V" localSheetId="12" hidden="1">#REF!</definedName>
    <definedName name="BExZZZEMIIFKMLLV4DJKX5TB9R5V" localSheetId="13" hidden="1">#REF!</definedName>
    <definedName name="BExZZZEMIIFKMLLV4DJKX5TB9R5V" localSheetId="17" hidden="1">#REF!</definedName>
    <definedName name="BExZZZEMIIFKMLLV4DJKX5TB9R5V" localSheetId="16" hidden="1">#REF!</definedName>
    <definedName name="BExZZZEMIIFKMLLV4DJKX5TB9R5V" hidden="1">#REF!</definedName>
    <definedName name="BottomRight" localSheetId="4">#REF!</definedName>
    <definedName name="BottomRight" localSheetId="8">#REF!</definedName>
    <definedName name="BottomRight" localSheetId="12">#REF!</definedName>
    <definedName name="BottomRight">#REF!</definedName>
    <definedName name="Capacity" localSheetId="4">#REF!</definedName>
    <definedName name="Capacity" localSheetId="8">#REF!</definedName>
    <definedName name="Capacity" localSheetId="12">#REF!</definedName>
    <definedName name="Capacity">#REF!</definedName>
    <definedName name="CaseDescription">'[8]Dispatch Cases'!$C$11</definedName>
    <definedName name="CBWorkbookPriority" hidden="1">-2060790043</definedName>
    <definedName name="CCGT_HeatRate">[8]Assumptions!$H$23</definedName>
    <definedName name="CCGTPrice">[8]Assumptions!$H$22</definedName>
    <definedName name="CL_RT" localSheetId="4">#REF!</definedName>
    <definedName name="CL_RT" localSheetId="8">#REF!</definedName>
    <definedName name="CL_RT" localSheetId="12">#REF!</definedName>
    <definedName name="CL_RT">#REF!</definedName>
    <definedName name="CL_RT2">'[11]Transp Data'!$A$6:$C$81</definedName>
    <definedName name="COLHOUSE" localSheetId="4">[7]model!#REF!</definedName>
    <definedName name="COLHOUSE" localSheetId="8">[7]model!#REF!</definedName>
    <definedName name="COLHOUSE" localSheetId="12">[7]model!#REF!</definedName>
    <definedName name="COLHOUSE">[7]model!#REF!</definedName>
    <definedName name="COLXFER" localSheetId="4">[7]model!#REF!</definedName>
    <definedName name="COLXFER" localSheetId="8">[7]model!#REF!</definedName>
    <definedName name="COLXFER" localSheetId="12">[7]model!#REF!</definedName>
    <definedName name="COLXFER">[7]model!#REF!</definedName>
    <definedName name="CombWC_LineItem" localSheetId="4">[6]BS!#REF!</definedName>
    <definedName name="CombWC_LineItem" localSheetId="8">[6]BS!#REF!</definedName>
    <definedName name="CombWC_LineItem" localSheetId="12">[6]BS!#REF!</definedName>
    <definedName name="CombWC_LineItem">[6]BS!#REF!</definedName>
    <definedName name="COMMON_ADMIN_ALLOCATED" localSheetId="4">#REF!</definedName>
    <definedName name="COMMON_ADMIN_ALLOCATED" localSheetId="8">#REF!</definedName>
    <definedName name="COMMON_ADMIN_ALLOCATED" localSheetId="12">#REF!</definedName>
    <definedName name="COMMON_ADMIN_ALLOCATED">#REF!</definedName>
    <definedName name="COMPINSR" localSheetId="4">#REF!</definedName>
    <definedName name="COMPINSR" localSheetId="8">#REF!</definedName>
    <definedName name="COMPINSR" localSheetId="12">#REF!</definedName>
    <definedName name="COMPINSR">#REF!</definedName>
    <definedName name="CONSERV" localSheetId="4">#REF!</definedName>
    <definedName name="CONSERV" localSheetId="8">#REF!</definedName>
    <definedName name="CONSERV" localSheetId="12">#REF!</definedName>
    <definedName name="CONSERV">#REF!</definedName>
    <definedName name="Consv_Rdr_Rt" localSheetId="4">[12]Sch_120!#REF!</definedName>
    <definedName name="Consv_Rdr_Rt" localSheetId="8">[12]Sch_120!#REF!</definedName>
    <definedName name="Consv_Rdr_Rt" localSheetId="12">[12]Sch_120!#REF!</definedName>
    <definedName name="Consv_Rdr_Rt">[12]Sch_120!#REF!</definedName>
    <definedName name="ContractDate" localSheetId="4">'[13]Dispatch Cases'!#REF!</definedName>
    <definedName name="ContractDate" localSheetId="8">'[13]Dispatch Cases'!#REF!</definedName>
    <definedName name="ContractDate" localSheetId="12">'[13]Dispatch Cases'!#REF!</definedName>
    <definedName name="ContractDate">'[13]Dispatch Cases'!#REF!</definedName>
    <definedName name="Conv_Factor" localSheetId="4">[12]Sch_120!#REF!</definedName>
    <definedName name="Conv_Factor" localSheetId="8">[12]Sch_120!#REF!</definedName>
    <definedName name="Conv_Factor" localSheetId="12">[12]Sch_120!#REF!</definedName>
    <definedName name="Conv_Factor">[12]Sch_120!#REF!</definedName>
    <definedName name="ConversionFactor">[8]Assumptions!$I$65</definedName>
    <definedName name="CONVFACT" localSheetId="4">#REF!</definedName>
    <definedName name="CONVFACT" localSheetId="8">#REF!</definedName>
    <definedName name="CONVFACT" localSheetId="12">#REF!</definedName>
    <definedName name="CONVFACT">#REF!</definedName>
    <definedName name="CurrQtr">'[14]Inc Stmt'!$AJ$222</definedName>
    <definedName name="cust" localSheetId="4">#REF!</definedName>
    <definedName name="cust" localSheetId="8">#REF!</definedName>
    <definedName name="cust" localSheetId="12">#REF!</definedName>
    <definedName name="cust">#REF!</definedName>
    <definedName name="CUSTDEP" localSheetId="4">#REF!</definedName>
    <definedName name="CUSTDEP" localSheetId="8">#REF!</definedName>
    <definedName name="CUSTDEP" localSheetId="12">#REF!</definedName>
    <definedName name="CUSTDEP">#REF!</definedName>
    <definedName name="Data" localSheetId="4">#REF!</definedName>
    <definedName name="Data" localSheetId="8">#REF!</definedName>
    <definedName name="Data" localSheetId="12">#REF!</definedName>
    <definedName name="Data">#REF!</definedName>
    <definedName name="Data.Avg">'[14]Avg Amts'!$A$5:$BP$34</definedName>
    <definedName name="Data.Qtrs.Avg">'[14]Avg Amts'!$A$5:$IV$5</definedName>
    <definedName name="DebtPerc">[8]Assumptions!$I$58</definedName>
    <definedName name="Dec02AMA" localSheetId="4">[4]BS!#REF!</definedName>
    <definedName name="Dec02AMA" localSheetId="8">[4]BS!#REF!</definedName>
    <definedName name="Dec02AMA" localSheetId="12">[4]BS!#REF!</definedName>
    <definedName name="Dec02AMA">[4]BS!#REF!</definedName>
    <definedName name="Dec03AMA">[2]BS!$AJ$7:$AJ$3582</definedName>
    <definedName name="Dec04AMA">[3]BS!$AO$7:$AO$3582</definedName>
    <definedName name="Degree_Days" localSheetId="4">#REF!</definedName>
    <definedName name="Degree_Days" localSheetId="8">#REF!</definedName>
    <definedName name="Degree_Days" localSheetId="12">#REF!</definedName>
    <definedName name="Degree_Days">#REF!</definedName>
    <definedName name="DELETE01" localSheetId="27" hidden="1">{#N/A,#N/A,FALSE,"Coversheet";#N/A,#N/A,FALSE,"QA"}</definedName>
    <definedName name="DELETE01" localSheetId="30" hidden="1">{#N/A,#N/A,FALSE,"Coversheet";#N/A,#N/A,FALSE,"QA"}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localSheetId="14" hidden="1">{#N/A,#N/A,FALSE,"Coversheet";#N/A,#N/A,FALSE,"QA"}</definedName>
    <definedName name="DELETE01" localSheetId="6" hidden="1">{#N/A,#N/A,FALSE,"Coversheet";#N/A,#N/A,FALSE,"QA"}</definedName>
    <definedName name="DELETE01" localSheetId="7" hidden="1">{#N/A,#N/A,FALSE,"Coversheet";#N/A,#N/A,FALSE,"QA"}</definedName>
    <definedName name="DELETE01" localSheetId="8" hidden="1">{#N/A,#N/A,FALSE,"Coversheet";#N/A,#N/A,FALSE,"QA"}</definedName>
    <definedName name="DELETE01" localSheetId="9" hidden="1">{#N/A,#N/A,FALSE,"Coversheet";#N/A,#N/A,FALSE,"QA"}</definedName>
    <definedName name="DELETE01" localSheetId="10" hidden="1">{#N/A,#N/A,FALSE,"Coversheet";#N/A,#N/A,FALSE,"QA"}</definedName>
    <definedName name="DELETE01" localSheetId="11" hidden="1">{#N/A,#N/A,FALSE,"Coversheet";#N/A,#N/A,FALSE,"QA"}</definedName>
    <definedName name="DELETE01" localSheetId="12" hidden="1">{#N/A,#N/A,FALSE,"Coversheet";#N/A,#N/A,FALSE,"QA"}</definedName>
    <definedName name="DELETE01" localSheetId="13" hidden="1">{#N/A,#N/A,FALSE,"Coversheet";#N/A,#N/A,FALSE,"QA"}</definedName>
    <definedName name="DELETE01" localSheetId="17" hidden="1">{#N/A,#N/A,FALSE,"Coversheet";#N/A,#N/A,FALSE,"QA"}</definedName>
    <definedName name="DELETE01" localSheetId="20" hidden="1">{#N/A,#N/A,FALSE,"Coversheet";#N/A,#N/A,FALSE,"QA"}</definedName>
    <definedName name="DELETE01" localSheetId="16" hidden="1">{#N/A,#N/A,FALSE,"Coversheet";#N/A,#N/A,FALSE,"QA"}</definedName>
    <definedName name="DELETE01" hidden="1">{#N/A,#N/A,FALSE,"Coversheet";#N/A,#N/A,FALSE,"QA"}</definedName>
    <definedName name="DELETE02" localSheetId="27" hidden="1">{#N/A,#N/A,FALSE,"Schedule F";#N/A,#N/A,FALSE,"Schedule G"}</definedName>
    <definedName name="DELETE02" localSheetId="30" hidden="1">{#N/A,#N/A,FALSE,"Schedule F";#N/A,#N/A,FALSE,"Schedule G"}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localSheetId="14" hidden="1">{#N/A,#N/A,FALSE,"Schedule F";#N/A,#N/A,FALSE,"Schedule G"}</definedName>
    <definedName name="DELETE02" localSheetId="6" hidden="1">{#N/A,#N/A,FALSE,"Schedule F";#N/A,#N/A,FALSE,"Schedule G"}</definedName>
    <definedName name="DELETE02" localSheetId="7" hidden="1">{#N/A,#N/A,FALSE,"Schedule F";#N/A,#N/A,FALSE,"Schedule G"}</definedName>
    <definedName name="DELETE02" localSheetId="8" hidden="1">{#N/A,#N/A,FALSE,"Schedule F";#N/A,#N/A,FALSE,"Schedule G"}</definedName>
    <definedName name="DELETE02" localSheetId="9" hidden="1">{#N/A,#N/A,FALSE,"Schedule F";#N/A,#N/A,FALSE,"Schedule G"}</definedName>
    <definedName name="DELETE02" localSheetId="10" hidden="1">{#N/A,#N/A,FALSE,"Schedule F";#N/A,#N/A,FALSE,"Schedule G"}</definedName>
    <definedName name="DELETE02" localSheetId="11" hidden="1">{#N/A,#N/A,FALSE,"Schedule F";#N/A,#N/A,FALSE,"Schedule G"}</definedName>
    <definedName name="DELETE02" localSheetId="12" hidden="1">{#N/A,#N/A,FALSE,"Schedule F";#N/A,#N/A,FALSE,"Schedule G"}</definedName>
    <definedName name="DELETE02" localSheetId="13" hidden="1">{#N/A,#N/A,FALSE,"Schedule F";#N/A,#N/A,FALSE,"Schedule G"}</definedName>
    <definedName name="DELETE02" localSheetId="17" hidden="1">{#N/A,#N/A,FALSE,"Schedule F";#N/A,#N/A,FALSE,"Schedule G"}</definedName>
    <definedName name="DELETE02" localSheetId="20" hidden="1">{#N/A,#N/A,FALSE,"Schedule F";#N/A,#N/A,FALSE,"Schedule G"}</definedName>
    <definedName name="DELETE02" localSheetId="16" hidden="1">{#N/A,#N/A,FALSE,"Schedule F";#N/A,#N/A,FALSE,"Schedule G"}</definedName>
    <definedName name="DELETE02" hidden="1">{#N/A,#N/A,FALSE,"Schedule F";#N/A,#N/A,FALSE,"Schedule G"}</definedName>
    <definedName name="Delete06" localSheetId="27" hidden="1">{#N/A,#N/A,FALSE,"Coversheet";#N/A,#N/A,FALSE,"QA"}</definedName>
    <definedName name="Delete06" localSheetId="30" hidden="1">{#N/A,#N/A,FALSE,"Coversheet";#N/A,#N/A,FALSE,"QA"}</definedName>
    <definedName name="Delete06" localSheetId="1" hidden="1">{#N/A,#N/A,FALSE,"Coversheet";#N/A,#N/A,FALSE,"QA"}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localSheetId="14" hidden="1">{#N/A,#N/A,FALSE,"Coversheet";#N/A,#N/A,FALSE,"QA"}</definedName>
    <definedName name="Delete06" localSheetId="6" hidden="1">{#N/A,#N/A,FALSE,"Coversheet";#N/A,#N/A,FALSE,"QA"}</definedName>
    <definedName name="Delete06" localSheetId="7" hidden="1">{#N/A,#N/A,FALSE,"Coversheet";#N/A,#N/A,FALSE,"QA"}</definedName>
    <definedName name="Delete06" localSheetId="8" hidden="1">{#N/A,#N/A,FALSE,"Coversheet";#N/A,#N/A,FALSE,"QA"}</definedName>
    <definedName name="Delete06" localSheetId="9" hidden="1">{#N/A,#N/A,FALSE,"Coversheet";#N/A,#N/A,FALSE,"QA"}</definedName>
    <definedName name="Delete06" localSheetId="10" hidden="1">{#N/A,#N/A,FALSE,"Coversheet";#N/A,#N/A,FALSE,"QA"}</definedName>
    <definedName name="Delete06" localSheetId="11" hidden="1">{#N/A,#N/A,FALSE,"Coversheet";#N/A,#N/A,FALSE,"QA"}</definedName>
    <definedName name="Delete06" localSheetId="12" hidden="1">{#N/A,#N/A,FALSE,"Coversheet";#N/A,#N/A,FALSE,"QA"}</definedName>
    <definedName name="Delete06" localSheetId="13" hidden="1">{#N/A,#N/A,FALSE,"Coversheet";#N/A,#N/A,FALSE,"QA"}</definedName>
    <definedName name="Delete06" localSheetId="17" hidden="1">{#N/A,#N/A,FALSE,"Coversheet";#N/A,#N/A,FALSE,"QA"}</definedName>
    <definedName name="Delete06" localSheetId="20" hidden="1">{#N/A,#N/A,FALSE,"Coversheet";#N/A,#N/A,FALSE,"QA"}</definedName>
    <definedName name="Delete06" localSheetId="16" hidden="1">{#N/A,#N/A,FALSE,"Coversheet";#N/A,#N/A,FALSE,"QA"}</definedName>
    <definedName name="Delete06" hidden="1">{#N/A,#N/A,FALSE,"Coversheet";#N/A,#N/A,FALSE,"QA"}</definedName>
    <definedName name="Delete09" localSheetId="27" hidden="1">{#N/A,#N/A,FALSE,"Coversheet";#N/A,#N/A,FALSE,"QA"}</definedName>
    <definedName name="Delete09" localSheetId="30" hidden="1">{#N/A,#N/A,FALSE,"Coversheet";#N/A,#N/A,FALSE,"QA"}</definedName>
    <definedName name="Delete09" localSheetId="1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localSheetId="14" hidden="1">{#N/A,#N/A,FALSE,"Coversheet";#N/A,#N/A,FALSE,"QA"}</definedName>
    <definedName name="Delete09" localSheetId="6" hidden="1">{#N/A,#N/A,FALSE,"Coversheet";#N/A,#N/A,FALSE,"QA"}</definedName>
    <definedName name="Delete09" localSheetId="7" hidden="1">{#N/A,#N/A,FALSE,"Coversheet";#N/A,#N/A,FALSE,"QA"}</definedName>
    <definedName name="Delete09" localSheetId="8" hidden="1">{#N/A,#N/A,FALSE,"Coversheet";#N/A,#N/A,FALSE,"QA"}</definedName>
    <definedName name="Delete09" localSheetId="9" hidden="1">{#N/A,#N/A,FALSE,"Coversheet";#N/A,#N/A,FALSE,"QA"}</definedName>
    <definedName name="Delete09" localSheetId="10" hidden="1">{#N/A,#N/A,FALSE,"Coversheet";#N/A,#N/A,FALSE,"QA"}</definedName>
    <definedName name="Delete09" localSheetId="11" hidden="1">{#N/A,#N/A,FALSE,"Coversheet";#N/A,#N/A,FALSE,"QA"}</definedName>
    <definedName name="Delete09" localSheetId="12" hidden="1">{#N/A,#N/A,FALSE,"Coversheet";#N/A,#N/A,FALSE,"QA"}</definedName>
    <definedName name="Delete09" localSheetId="13" hidden="1">{#N/A,#N/A,FALSE,"Coversheet";#N/A,#N/A,FALSE,"QA"}</definedName>
    <definedName name="Delete09" localSheetId="17" hidden="1">{#N/A,#N/A,FALSE,"Coversheet";#N/A,#N/A,FALSE,"QA"}</definedName>
    <definedName name="Delete09" localSheetId="20" hidden="1">{#N/A,#N/A,FALSE,"Coversheet";#N/A,#N/A,FALSE,"QA"}</definedName>
    <definedName name="Delete09" localSheetId="16" hidden="1">{#N/A,#N/A,FALSE,"Coversheet";#N/A,#N/A,FALSE,"QA"}</definedName>
    <definedName name="Delete09" hidden="1">{#N/A,#N/A,FALSE,"Coversheet";#N/A,#N/A,FALSE,"QA"}</definedName>
    <definedName name="Delete1" localSheetId="27" hidden="1">{#N/A,#N/A,FALSE,"Coversheet";#N/A,#N/A,FALSE,"QA"}</definedName>
    <definedName name="Delete1" localSheetId="30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localSheetId="14" hidden="1">{#N/A,#N/A,FALSE,"Coversheet";#N/A,#N/A,FALSE,"QA"}</definedName>
    <definedName name="Delete1" localSheetId="6" hidden="1">{#N/A,#N/A,FALSE,"Coversheet";#N/A,#N/A,FALSE,"QA"}</definedName>
    <definedName name="Delete1" localSheetId="7" hidden="1">{#N/A,#N/A,FALSE,"Coversheet";#N/A,#N/A,FALSE,"QA"}</definedName>
    <definedName name="Delete1" localSheetId="8" hidden="1">{#N/A,#N/A,FALSE,"Coversheet";#N/A,#N/A,FALSE,"QA"}</definedName>
    <definedName name="Delete1" localSheetId="9" hidden="1">{#N/A,#N/A,FALSE,"Coversheet";#N/A,#N/A,FALSE,"QA"}</definedName>
    <definedName name="Delete1" localSheetId="10" hidden="1">{#N/A,#N/A,FALSE,"Coversheet";#N/A,#N/A,FALSE,"QA"}</definedName>
    <definedName name="Delete1" localSheetId="11" hidden="1">{#N/A,#N/A,FALSE,"Coversheet";#N/A,#N/A,FALSE,"QA"}</definedName>
    <definedName name="Delete1" localSheetId="12" hidden="1">{#N/A,#N/A,FALSE,"Coversheet";#N/A,#N/A,FALSE,"QA"}</definedName>
    <definedName name="Delete1" localSheetId="13" hidden="1">{#N/A,#N/A,FALSE,"Coversheet";#N/A,#N/A,FALSE,"QA"}</definedName>
    <definedName name="Delete1" localSheetId="17" hidden="1">{#N/A,#N/A,FALSE,"Coversheet";#N/A,#N/A,FALSE,"QA"}</definedName>
    <definedName name="Delete1" localSheetId="20" hidden="1">{#N/A,#N/A,FALSE,"Coversheet";#N/A,#N/A,FALSE,"QA"}</definedName>
    <definedName name="Delete1" localSheetId="16" hidden="1">{#N/A,#N/A,FALSE,"Coversheet";#N/A,#N/A,FALSE,"QA"}</definedName>
    <definedName name="Delete1" hidden="1">{#N/A,#N/A,FALSE,"Coversheet";#N/A,#N/A,FALSE,"QA"}</definedName>
    <definedName name="Delete10" localSheetId="27" hidden="1">{#N/A,#N/A,FALSE,"Schedule F";#N/A,#N/A,FALSE,"Schedule G"}</definedName>
    <definedName name="Delete10" localSheetId="30" hidden="1">{#N/A,#N/A,FALSE,"Schedule F";#N/A,#N/A,FALSE,"Schedule G"}</definedName>
    <definedName name="Delete10" localSheetId="1" hidden="1">{#N/A,#N/A,FALSE,"Schedule F";#N/A,#N/A,FALSE,"Schedule G"}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localSheetId="14" hidden="1">{#N/A,#N/A,FALSE,"Schedule F";#N/A,#N/A,FALSE,"Schedule G"}</definedName>
    <definedName name="Delete10" localSheetId="6" hidden="1">{#N/A,#N/A,FALSE,"Schedule F";#N/A,#N/A,FALSE,"Schedule G"}</definedName>
    <definedName name="Delete10" localSheetId="7" hidden="1">{#N/A,#N/A,FALSE,"Schedule F";#N/A,#N/A,FALSE,"Schedule G"}</definedName>
    <definedName name="Delete10" localSheetId="8" hidden="1">{#N/A,#N/A,FALSE,"Schedule F";#N/A,#N/A,FALSE,"Schedule G"}</definedName>
    <definedName name="Delete10" localSheetId="9" hidden="1">{#N/A,#N/A,FALSE,"Schedule F";#N/A,#N/A,FALSE,"Schedule G"}</definedName>
    <definedName name="Delete10" localSheetId="10" hidden="1">{#N/A,#N/A,FALSE,"Schedule F";#N/A,#N/A,FALSE,"Schedule G"}</definedName>
    <definedName name="Delete10" localSheetId="11" hidden="1">{#N/A,#N/A,FALSE,"Schedule F";#N/A,#N/A,FALSE,"Schedule G"}</definedName>
    <definedName name="Delete10" localSheetId="12" hidden="1">{#N/A,#N/A,FALSE,"Schedule F";#N/A,#N/A,FALSE,"Schedule G"}</definedName>
    <definedName name="Delete10" localSheetId="13" hidden="1">{#N/A,#N/A,FALSE,"Schedule F";#N/A,#N/A,FALSE,"Schedule G"}</definedName>
    <definedName name="Delete10" localSheetId="17" hidden="1">{#N/A,#N/A,FALSE,"Schedule F";#N/A,#N/A,FALSE,"Schedule G"}</definedName>
    <definedName name="Delete10" localSheetId="20" hidden="1">{#N/A,#N/A,FALSE,"Schedule F";#N/A,#N/A,FALSE,"Schedule G"}</definedName>
    <definedName name="Delete10" localSheetId="16" hidden="1">{#N/A,#N/A,FALSE,"Schedule F";#N/A,#N/A,FALSE,"Schedule G"}</definedName>
    <definedName name="Delete10" hidden="1">{#N/A,#N/A,FALSE,"Schedule F";#N/A,#N/A,FALSE,"Schedule G"}</definedName>
    <definedName name="Delete21" localSheetId="27" hidden="1">{#N/A,#N/A,FALSE,"Coversheet";#N/A,#N/A,FALSE,"QA"}</definedName>
    <definedName name="Delete21" localSheetId="30" hidden="1">{#N/A,#N/A,FALSE,"Coversheet";#N/A,#N/A,FALSE,"QA"}</definedName>
    <definedName name="Delete21" localSheetId="1" hidden="1">{#N/A,#N/A,FALSE,"Coversheet";#N/A,#N/A,FALSE,"QA"}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localSheetId="14" hidden="1">{#N/A,#N/A,FALSE,"Coversheet";#N/A,#N/A,FALSE,"QA"}</definedName>
    <definedName name="Delete21" localSheetId="6" hidden="1">{#N/A,#N/A,FALSE,"Coversheet";#N/A,#N/A,FALSE,"QA"}</definedName>
    <definedName name="Delete21" localSheetId="7" hidden="1">{#N/A,#N/A,FALSE,"Coversheet";#N/A,#N/A,FALSE,"QA"}</definedName>
    <definedName name="Delete21" localSheetId="8" hidden="1">{#N/A,#N/A,FALSE,"Coversheet";#N/A,#N/A,FALSE,"QA"}</definedName>
    <definedName name="Delete21" localSheetId="9" hidden="1">{#N/A,#N/A,FALSE,"Coversheet";#N/A,#N/A,FALSE,"QA"}</definedName>
    <definedName name="Delete21" localSheetId="10" hidden="1">{#N/A,#N/A,FALSE,"Coversheet";#N/A,#N/A,FALSE,"QA"}</definedName>
    <definedName name="Delete21" localSheetId="11" hidden="1">{#N/A,#N/A,FALSE,"Coversheet";#N/A,#N/A,FALSE,"QA"}</definedName>
    <definedName name="Delete21" localSheetId="12" hidden="1">{#N/A,#N/A,FALSE,"Coversheet";#N/A,#N/A,FALSE,"QA"}</definedName>
    <definedName name="Delete21" localSheetId="13" hidden="1">{#N/A,#N/A,FALSE,"Coversheet";#N/A,#N/A,FALSE,"QA"}</definedName>
    <definedName name="Delete21" localSheetId="17" hidden="1">{#N/A,#N/A,FALSE,"Coversheet";#N/A,#N/A,FALSE,"QA"}</definedName>
    <definedName name="Delete21" localSheetId="20" hidden="1">{#N/A,#N/A,FALSE,"Coversheet";#N/A,#N/A,FALSE,"QA"}</definedName>
    <definedName name="Delete21" localSheetId="16" hidden="1">{#N/A,#N/A,FALSE,"Coversheet";#N/A,#N/A,FALSE,"QA"}</definedName>
    <definedName name="Delete21" hidden="1">{#N/A,#N/A,FALSE,"Coversheet";#N/A,#N/A,FALSE,"QA"}</definedName>
    <definedName name="DEPRECIATION" localSheetId="4">#REF!</definedName>
    <definedName name="DEPRECIATION" localSheetId="8">#REF!</definedName>
    <definedName name="DEPRECIATION" localSheetId="12">#REF!</definedName>
    <definedName name="DEPRECIATION">#REF!</definedName>
    <definedName name="DF_HeatRate">[8]Assumptions!$L$23</definedName>
    <definedName name="DFIT" localSheetId="27" hidden="1">{#N/A,#N/A,FALSE,"Coversheet";#N/A,#N/A,FALSE,"QA"}</definedName>
    <definedName name="DFIT" localSheetId="30" hidden="1">{#N/A,#N/A,FALSE,"Coversheet";#N/A,#N/A,FALSE,"QA"}</definedName>
    <definedName name="DFIT" localSheetId="1" hidden="1">{#N/A,#N/A,FALSE,"Coversheet";#N/A,#N/A,FALSE,"QA"}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localSheetId="14" hidden="1">{#N/A,#N/A,FALSE,"Coversheet";#N/A,#N/A,FALSE,"QA"}</definedName>
    <definedName name="DFIT" localSheetId="6" hidden="1">{#N/A,#N/A,FALSE,"Coversheet";#N/A,#N/A,FALSE,"QA"}</definedName>
    <definedName name="DFIT" localSheetId="7" hidden="1">{#N/A,#N/A,FALSE,"Coversheet";#N/A,#N/A,FALSE,"QA"}</definedName>
    <definedName name="DFIT" localSheetId="8" hidden="1">{#N/A,#N/A,FALSE,"Coversheet";#N/A,#N/A,FALSE,"QA"}</definedName>
    <definedName name="DFIT" localSheetId="9" hidden="1">{#N/A,#N/A,FALSE,"Coversheet";#N/A,#N/A,FALSE,"QA"}</definedName>
    <definedName name="DFIT" localSheetId="10" hidden="1">{#N/A,#N/A,FALSE,"Coversheet";#N/A,#N/A,FALSE,"QA"}</definedName>
    <definedName name="DFIT" localSheetId="11" hidden="1">{#N/A,#N/A,FALSE,"Coversheet";#N/A,#N/A,FALSE,"QA"}</definedName>
    <definedName name="DFIT" localSheetId="12" hidden="1">{#N/A,#N/A,FALSE,"Coversheet";#N/A,#N/A,FALSE,"QA"}</definedName>
    <definedName name="DFIT" localSheetId="13" hidden="1">{#N/A,#N/A,FALSE,"Coversheet";#N/A,#N/A,FALSE,"QA"}</definedName>
    <definedName name="DFIT" localSheetId="17" hidden="1">{#N/A,#N/A,FALSE,"Coversheet";#N/A,#N/A,FALSE,"QA"}</definedName>
    <definedName name="DFIT" localSheetId="20" hidden="1">{#N/A,#N/A,FALSE,"Coversheet";#N/A,#N/A,FALSE,"QA"}</definedName>
    <definedName name="DFIT" localSheetId="16" hidden="1">{#N/A,#N/A,FALSE,"Coversheet";#N/A,#N/A,FALSE,"QA"}</definedName>
    <definedName name="DFIT" hidden="1">{#N/A,#N/A,FALSE,"Coversheet";#N/A,#N/A,FALSE,"QA"}</definedName>
    <definedName name="Disc" localSheetId="4">'[13]Debt Amortization'!#REF!</definedName>
    <definedName name="Disc" localSheetId="8">'[13]Debt Amortization'!#REF!</definedName>
    <definedName name="Disc" localSheetId="12">'[13]Debt Amortization'!#REF!</definedName>
    <definedName name="Disc">'[13]Debt Amortization'!#REF!</definedName>
    <definedName name="DOCKET" localSheetId="4">#REF!</definedName>
    <definedName name="DOCKET" localSheetId="8">#REF!</definedName>
    <definedName name="DOCKET" localSheetId="12">#REF!</definedName>
    <definedName name="DOCKET">#REF!</definedName>
    <definedName name="ee" localSheetId="27" hidden="1">{#N/A,#N/A,FALSE,"Month ";#N/A,#N/A,FALSE,"YTD";#N/A,#N/A,FALSE,"12 mo ended"}</definedName>
    <definedName name="ee" localSheetId="30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12" hidden="1">{#N/A,#N/A,FALSE,"Month ";#N/A,#N/A,FALSE,"YTD";#N/A,#N/A,FALSE,"12 mo ended"}</definedName>
    <definedName name="ee" localSheetId="17" hidden="1">{#N/A,#N/A,FALSE,"Month ";#N/A,#N/A,FALSE,"YTD";#N/A,#N/A,FALSE,"12 mo ended"}</definedName>
    <definedName name="ee" localSheetId="20" hidden="1">{#N/A,#N/A,FALSE,"Month ";#N/A,#N/A,FALSE,"YTD";#N/A,#N/A,FALSE,"12 mo ended"}</definedName>
    <definedName name="ee" localSheetId="16" hidden="1">{#N/A,#N/A,FALSE,"Month ";#N/A,#N/A,FALSE,"YTD";#N/A,#N/A,FALSE,"12 mo ended"}</definedName>
    <definedName name="ee" hidden="1">{#N/A,#N/A,FALSE,"Month ";#N/A,#N/A,FALSE,"YTD";#N/A,#N/A,FALSE,"12 mo ended"}</definedName>
    <definedName name="Electp1" localSheetId="4">#REF!</definedName>
    <definedName name="Electp1" localSheetId="8">#REF!</definedName>
    <definedName name="Electp1" localSheetId="12">#REF!</definedName>
    <definedName name="Electp1">#REF!</definedName>
    <definedName name="Electp2" localSheetId="4">#REF!</definedName>
    <definedName name="Electp2" localSheetId="8">#REF!</definedName>
    <definedName name="Electp2" localSheetId="12">#REF!</definedName>
    <definedName name="Electp2">#REF!</definedName>
    <definedName name="Electric_Prices">'[15]Monthly Price Summary'!$B$4:$E$27</definedName>
    <definedName name="ElecWC_LineItems" localSheetId="4">[6]BS!#REF!</definedName>
    <definedName name="ElecWC_LineItems" localSheetId="8">[6]BS!#REF!</definedName>
    <definedName name="ElecWC_LineItems" localSheetId="12">[6]BS!#REF!</definedName>
    <definedName name="ElecWC_LineItems">[6]BS!#REF!</definedName>
    <definedName name="ElRBLine">[3]BS!$AQ$7:$AQ$3303</definedName>
    <definedName name="EMPLBENE" localSheetId="4">#REF!</definedName>
    <definedName name="EMPLBENE" localSheetId="8">#REF!</definedName>
    <definedName name="EMPLBENE" localSheetId="12">#REF!</definedName>
    <definedName name="EMPLBENE">#REF!</definedName>
    <definedName name="EndDate">[8]Assumptions!$C$11</definedName>
    <definedName name="error" localSheetId="2" hidden="1">{#N/A,#N/A,FALSE,"Coversheet";#N/A,#N/A,FALSE,"QA"}</definedName>
    <definedName name="error" localSheetId="20" hidden="1">{#N/A,#N/A,FALSE,"Coversheet";#N/A,#N/A,FALSE,"QA"}</definedName>
    <definedName name="error" hidden="1">{#N/A,#N/A,FALSE,"Coversheet";#N/A,#N/A,FALSE,"QA"}</definedName>
    <definedName name="Estimate" localSheetId="27" hidden="1">{#N/A,#N/A,FALSE,"Summ";#N/A,#N/A,FALSE,"General"}</definedName>
    <definedName name="Estimate" localSheetId="30" hidden="1">{#N/A,#N/A,FALSE,"Summ";#N/A,#N/A,FALSE,"General"}</definedName>
    <definedName name="Estimate" localSheetId="2" hidden="1">{#N/A,#N/A,FALSE,"Summ";#N/A,#N/A,FALSE,"General"}</definedName>
    <definedName name="Estimate" localSheetId="4" hidden="1">{#N/A,#N/A,FALSE,"Summ";#N/A,#N/A,FALSE,"General"}</definedName>
    <definedName name="Estimate" localSheetId="8" hidden="1">{#N/A,#N/A,FALSE,"Summ";#N/A,#N/A,FALSE,"General"}</definedName>
    <definedName name="Estimate" localSheetId="12" hidden="1">{#N/A,#N/A,FALSE,"Summ";#N/A,#N/A,FALSE,"General"}</definedName>
    <definedName name="Estimate" localSheetId="20" hidden="1">{#N/A,#N/A,FALSE,"Summ";#N/A,#N/A,FALSE,"General"}</definedName>
    <definedName name="Estimate" hidden="1">{#N/A,#N/A,FALSE,"Summ";#N/A,#N/A,FALSE,"General"}</definedName>
    <definedName name="ex" localSheetId="27" hidden="1">{#N/A,#N/A,FALSE,"Summ";#N/A,#N/A,FALSE,"General"}</definedName>
    <definedName name="ex" localSheetId="30" hidden="1">{#N/A,#N/A,FALSE,"Summ";#N/A,#N/A,FALSE,"General"}</definedName>
    <definedName name="ex" localSheetId="2" hidden="1">{#N/A,#N/A,FALSE,"Summ";#N/A,#N/A,FALSE,"General"}</definedName>
    <definedName name="ex" localSheetId="4" hidden="1">{#N/A,#N/A,FALSE,"Summ";#N/A,#N/A,FALSE,"General"}</definedName>
    <definedName name="ex" localSheetId="8" hidden="1">{#N/A,#N/A,FALSE,"Summ";#N/A,#N/A,FALSE,"General"}</definedName>
    <definedName name="ex" localSheetId="12" hidden="1">{#N/A,#N/A,FALSE,"Summ";#N/A,#N/A,FALSE,"General"}</definedName>
    <definedName name="ex" localSheetId="20" hidden="1">{#N/A,#N/A,FALSE,"Summ";#N/A,#N/A,FALSE,"General"}</definedName>
    <definedName name="ex" hidden="1">{#N/A,#N/A,FALSE,"Summ";#N/A,#N/A,FALSE,"General"}</definedName>
    <definedName name="FACTORS" localSheetId="4">#REF!</definedName>
    <definedName name="FACTORS" localSheetId="8">#REF!</definedName>
    <definedName name="FACTORS" localSheetId="12">#REF!</definedName>
    <definedName name="FACTORS">#REF!</definedName>
    <definedName name="fdasfdas" localSheetId="2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7" hidden="1">{#N/A,#N/A,FALSE,"Month ";#N/A,#N/A,FALSE,"YTD";#N/A,#N/A,FALSE,"12 mo ended"}</definedName>
    <definedName name="fdsafdasfdsa" localSheetId="30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12" hidden="1">{#N/A,#N/A,FALSE,"Month ";#N/A,#N/A,FALSE,"YTD";#N/A,#N/A,FALSE,"12 mo ended"}</definedName>
    <definedName name="fdsafdasfdsa" localSheetId="17" hidden="1">{#N/A,#N/A,FALSE,"Month ";#N/A,#N/A,FALSE,"YTD";#N/A,#N/A,FALSE,"12 mo ended"}</definedName>
    <definedName name="fdsafdasfdsa" localSheetId="20" hidden="1">{#N/A,#N/A,FALSE,"Month ";#N/A,#N/A,FALSE,"YTD";#N/A,#N/A,FALSE,"12 mo ended"}</definedName>
    <definedName name="fdsafdasfdsa" localSheetId="16" hidden="1">{#N/A,#N/A,FALSE,"Month ";#N/A,#N/A,FALSE,"YTD";#N/A,#N/A,FALSE,"12 mo ended"}</definedName>
    <definedName name="fdsafdasfdsa" hidden="1">{#N/A,#N/A,FALSE,"Month ";#N/A,#N/A,FALSE,"YTD";#N/A,#N/A,FALSE,"12 mo ended"}</definedName>
    <definedName name="Feb03AMA" localSheetId="4">[4]BS!#REF!</definedName>
    <definedName name="Feb03AMA" localSheetId="8">[4]BS!#REF!</definedName>
    <definedName name="Feb03AMA" localSheetId="12">[4]BS!#REF!</definedName>
    <definedName name="Feb03AMA">[4]BS!#REF!</definedName>
    <definedName name="Feb04AMA">[3]BS!$AE$7:$AE$3582</definedName>
    <definedName name="Feb05AMA" localSheetId="4">[6]BS!#REF!</definedName>
    <definedName name="Feb05AMA" localSheetId="8">[6]BS!#REF!</definedName>
    <definedName name="Feb05AMA" localSheetId="12">[6]BS!#REF!</definedName>
    <definedName name="Feb05AMA">[6]BS!#REF!</definedName>
    <definedName name="Fed_Cap_Tax">[16]Inputs!$E$112</definedName>
    <definedName name="FEDERAL_INCOME_TAX" localSheetId="4">#REF!</definedName>
    <definedName name="FEDERAL_INCOME_TAX" localSheetId="8">#REF!</definedName>
    <definedName name="FEDERAL_INCOME_TAX" localSheetId="12">#REF!</definedName>
    <definedName name="FEDERAL_INCOME_TAX">#REF!</definedName>
    <definedName name="FedTaxRate">[8]Assumptions!$C$33</definedName>
    <definedName name="FF" localSheetId="4">#REF!</definedName>
    <definedName name="FF" localSheetId="8">#REF!</definedName>
    <definedName name="FF" localSheetId="12">#REF!</definedName>
    <definedName name="FF">#REF!</definedName>
    <definedName name="ffff" localSheetId="2" hidden="1">{#N/A,#N/A,FALSE,"Coversheet";#N/A,#N/A,FALSE,"QA"}</definedName>
    <definedName name="ffff" localSheetId="20" hidden="1">{#N/A,#N/A,FALSE,"Coversheet";#N/A,#N/A,FALSE,"QA"}</definedName>
    <definedName name="ffff" hidden="1">{#N/A,#N/A,FALSE,"Coversheet";#N/A,#N/A,FALSE,"QA"}</definedName>
    <definedName name="fffgf" localSheetId="2" hidden="1">{#N/A,#N/A,FALSE,"Coversheet";#N/A,#N/A,FALSE,"QA"}</definedName>
    <definedName name="fffgf" localSheetId="20" hidden="1">{#N/A,#N/A,FALSE,"Coversheet";#N/A,#N/A,FALSE,"QA"}</definedName>
    <definedName name="fffgf" hidden="1">{#N/A,#N/A,FALSE,"Coversheet";#N/A,#N/A,FALSE,"QA"}</definedName>
    <definedName name="FIELDCHRG" localSheetId="4">#REF!</definedName>
    <definedName name="FIELDCHRG" localSheetId="8">#REF!</definedName>
    <definedName name="FIELDCHRG" localSheetId="12">#REF!</definedName>
    <definedName name="FIELDCHRG">#REF!</definedName>
    <definedName name="Final" localSheetId="4">#REF!</definedName>
    <definedName name="Final" localSheetId="8">#REF!</definedName>
    <definedName name="Final" localSheetId="12">#REF!</definedName>
    <definedName name="Final">#REF!</definedName>
    <definedName name="FIT" localSheetId="4">'[17]2.29'!#REF!</definedName>
    <definedName name="FIT" localSheetId="8">'[17]2.29'!#REF!</definedName>
    <definedName name="FIT" localSheetId="12">'[17]2.29'!#REF!</definedName>
    <definedName name="FIT">'[17]2.29'!#REF!</definedName>
    <definedName name="Fuel" localSheetId="4">#REF!</definedName>
    <definedName name="Fuel" localSheetId="8">#REF!</definedName>
    <definedName name="Fuel" localSheetId="12">#REF!</definedName>
    <definedName name="Fuel">#REF!</definedName>
    <definedName name="GasRBLine">[3]BS!$AS$7:$AS$3631</definedName>
    <definedName name="GasWC_LineItem">[3]BS!$AR$7:$AR$3631</definedName>
    <definedName name="GeoDate" localSheetId="4">'[13]Dispatch Cases'!#REF!</definedName>
    <definedName name="GeoDate" localSheetId="8">'[13]Dispatch Cases'!#REF!</definedName>
    <definedName name="GeoDate" localSheetId="12">'[13]Dispatch Cases'!#REF!</definedName>
    <definedName name="GeoDate">'[13]Dispatch Cases'!#REF!</definedName>
    <definedName name="graph" localSheetId="4">#REF!</definedName>
    <definedName name="graph" localSheetId="8">#REF!</definedName>
    <definedName name="graph" localSheetId="12">#REF!</definedName>
    <definedName name="graph">#REF!</definedName>
    <definedName name="helllo" localSheetId="2" hidden="1">{#N/A,#N/A,FALSE,"Pg 6b CustCount_Gas";#N/A,#N/A,FALSE,"QA";#N/A,#N/A,FALSE,"Report";#N/A,#N/A,FALSE,"forecast"}</definedName>
    <definedName name="helllo" localSheetId="2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" hidden="1">{#N/A,#N/A,FALSE,"Coversheet";#N/A,#N/A,FALSE,"QA"}</definedName>
    <definedName name="HELP" localSheetId="20" hidden="1">{#N/A,#N/A,FALSE,"Coversheet";#N/A,#N/A,FALSE,"QA"}</definedName>
    <definedName name="HELP" hidden="1">{#N/A,#N/A,FALSE,"Coversheet";#N/A,#N/A,FALSE,"QA"}</definedName>
    <definedName name="HTML_CodePage" hidden="1">1252</definedName>
    <definedName name="HTML_Control" localSheetId="2" hidden="1">{"'Sheet1'!$A$1:$J$121"}</definedName>
    <definedName name="HTML_Control" localSheetId="20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 localSheetId="4">#REF!</definedName>
    <definedName name="HydroCap" localSheetId="8">#REF!</definedName>
    <definedName name="HydroCap" localSheetId="12">#REF!</definedName>
    <definedName name="HydroCap">#REF!</definedName>
    <definedName name="HydroGen" localSheetId="4">[13]Dispatch!#REF!</definedName>
    <definedName name="HydroGen" localSheetId="8">[13]Dispatch!#REF!</definedName>
    <definedName name="HydroGen" localSheetId="12">[13]Dispatch!#REF!</definedName>
    <definedName name="HydroGen">[13]Dispatch!#REF!</definedName>
    <definedName name="inact" localSheetId="4">#REF!</definedName>
    <definedName name="inact" localSheetId="8">#REF!</definedName>
    <definedName name="inact" localSheetId="12">#REF!</definedName>
    <definedName name="inact">#REF!</definedName>
    <definedName name="income_satement_ytd" localSheetId="2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4">#REF!</definedName>
    <definedName name="INCSTMNT" localSheetId="8">#REF!</definedName>
    <definedName name="INCSTMNT" localSheetId="12">#REF!</definedName>
    <definedName name="INCSTMNT">#REF!</definedName>
    <definedName name="INCSTMT" localSheetId="4">#REF!</definedName>
    <definedName name="INCSTMT" localSheetId="8">#REF!</definedName>
    <definedName name="INCSTMT" localSheetId="12">#REF!</definedName>
    <definedName name="INCSTMT">#REF!</definedName>
    <definedName name="Inputs" localSheetId="4">'[18]Daily Calc'!#REF!</definedName>
    <definedName name="Inputs" localSheetId="8">'[18]Daily Calc'!#REF!</definedName>
    <definedName name="Inputs" localSheetId="12">'[18]Daily Calc'!#REF!</definedName>
    <definedName name="Inputs">'[18]Daily Calc'!#REF!</definedName>
    <definedName name="INTRESEXCH" localSheetId="4">#REF!</definedName>
    <definedName name="INTRESEXCH" localSheetId="8">#REF!</definedName>
    <definedName name="INTRESEXCH" localSheetId="12">#REF!</definedName>
    <definedName name="INTRESEXCH">#REF!</definedName>
    <definedName name="INVPLAN" localSheetId="4">#REF!</definedName>
    <definedName name="INVPLAN" localSheetId="8">#REF!</definedName>
    <definedName name="INVPLAN" localSheetId="12">#REF!</definedName>
    <definedName name="INVPLAN">#REF!</definedName>
    <definedName name="ISytd" localSheetId="2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 localSheetId="4">[4]BS!#REF!</definedName>
    <definedName name="Jan03AMA" localSheetId="8">[4]BS!#REF!</definedName>
    <definedName name="Jan03AMA" localSheetId="12">[4]BS!#REF!</definedName>
    <definedName name="Jan03AMA">[4]BS!#REF!</definedName>
    <definedName name="Jan04AMA">[3]BS!$AD$7:$AD$3582</definedName>
    <definedName name="Jan05AMA" localSheetId="4">[6]BS!#REF!</definedName>
    <definedName name="Jan05AMA" localSheetId="8">[6]BS!#REF!</definedName>
    <definedName name="Jan05AMA" localSheetId="12">[6]BS!#REF!</definedName>
    <definedName name="Jan05AMA">[6]BS!#REF!</definedName>
    <definedName name="Jane" localSheetId="2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2" hidden="1">{#N/A,#N/A,FALSE,"Summ";#N/A,#N/A,FALSE,"General"}</definedName>
    <definedName name="jfkljsdkljiejgr" localSheetId="20" hidden="1">{#N/A,#N/A,FALSE,"Summ";#N/A,#N/A,FALSE,"General"}</definedName>
    <definedName name="jfkljsdkljiejgr" hidden="1">{#N/A,#N/A,FALSE,"Summ";#N/A,#N/A,FALSE,"General"}</definedName>
    <definedName name="Jul03AMA" localSheetId="4">[4]BS!#REF!</definedName>
    <definedName name="Jul03AMA" localSheetId="8">[4]BS!#REF!</definedName>
    <definedName name="Jul03AMA" localSheetId="12">[4]BS!#REF!</definedName>
    <definedName name="Jul03AMA">[4]BS!#REF!</definedName>
    <definedName name="Jul04AMA">[3]BS!$AJ$7:$AJ$3582</definedName>
    <definedName name="Jul05AMA" localSheetId="4">[6]BS!#REF!</definedName>
    <definedName name="Jul05AMA" localSheetId="8">[6]BS!#REF!</definedName>
    <definedName name="Jul05AMA" localSheetId="12">[6]BS!#REF!</definedName>
    <definedName name="Jul05AMA">[6]BS!#REF!</definedName>
    <definedName name="Jun03AMA" localSheetId="4">[4]BS!#REF!</definedName>
    <definedName name="Jun03AMA" localSheetId="8">[4]BS!#REF!</definedName>
    <definedName name="Jun03AMA" localSheetId="12">[4]BS!#REF!</definedName>
    <definedName name="Jun03AMA">[4]BS!#REF!</definedName>
    <definedName name="Jun04AMA">[3]BS!$AI$7:$AI$3582</definedName>
    <definedName name="Jun05AMA" localSheetId="4">[6]BS!#REF!</definedName>
    <definedName name="Jun05AMA" localSheetId="8">[6]BS!#REF!</definedName>
    <definedName name="Jun05AMA" localSheetId="12">[6]BS!#REF!</definedName>
    <definedName name="Jun05AMA">[6]BS!#REF!</definedName>
    <definedName name="k" localSheetId="2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 localSheetId="4">#REF!</definedName>
    <definedName name="LATEPAY" localSheetId="8">#REF!</definedName>
    <definedName name="LATEPAY" localSheetId="12">#REF!</definedName>
    <definedName name="LATEPAY">#REF!</definedName>
    <definedName name="Line_10" localSheetId="4">#REF!</definedName>
    <definedName name="Line_10" localSheetId="8">#REF!</definedName>
    <definedName name="Line_10" localSheetId="12">#REF!</definedName>
    <definedName name="Line_10">#REF!</definedName>
    <definedName name="Line_11" localSheetId="4">#REF!</definedName>
    <definedName name="Line_11" localSheetId="8">#REF!</definedName>
    <definedName name="Line_11" localSheetId="12">#REF!</definedName>
    <definedName name="Line_11">#REF!</definedName>
    <definedName name="Line_12" localSheetId="4">#REF!</definedName>
    <definedName name="Line_12" localSheetId="8">#REF!</definedName>
    <definedName name="Line_12" localSheetId="12">#REF!</definedName>
    <definedName name="Line_12">#REF!</definedName>
    <definedName name="line_14" localSheetId="4">#REF!</definedName>
    <definedName name="line_14" localSheetId="8">#REF!</definedName>
    <definedName name="line_14" localSheetId="12">#REF!</definedName>
    <definedName name="line_14">#REF!</definedName>
    <definedName name="Line_15" localSheetId="4">#REF!</definedName>
    <definedName name="Line_15" localSheetId="8">#REF!</definedName>
    <definedName name="Line_15" localSheetId="12">#REF!</definedName>
    <definedName name="Line_15">#REF!</definedName>
    <definedName name="Line_19" localSheetId="4">#REF!</definedName>
    <definedName name="Line_19" localSheetId="8">#REF!</definedName>
    <definedName name="Line_19" localSheetId="12">#REF!</definedName>
    <definedName name="Line_19">#REF!</definedName>
    <definedName name="Line_22" localSheetId="4">#REF!</definedName>
    <definedName name="Line_22" localSheetId="8">#REF!</definedName>
    <definedName name="Line_22" localSheetId="12">#REF!</definedName>
    <definedName name="Line_22">#REF!</definedName>
    <definedName name="Line_23" localSheetId="4">#REF!</definedName>
    <definedName name="Line_23" localSheetId="8">#REF!</definedName>
    <definedName name="Line_23" localSheetId="12">#REF!</definedName>
    <definedName name="Line_23">#REF!</definedName>
    <definedName name="Line_25" localSheetId="4">#REF!</definedName>
    <definedName name="Line_25" localSheetId="8">#REF!</definedName>
    <definedName name="Line_25" localSheetId="12">#REF!</definedName>
    <definedName name="Line_25">#REF!</definedName>
    <definedName name="LoadArray">'[19]Load Source Data'!$C$78:$X$89</definedName>
    <definedName name="LoadGrowthAdder" localSheetId="4">#REF!</definedName>
    <definedName name="LoadGrowthAdder" localSheetId="8">#REF!</definedName>
    <definedName name="LoadGrowthAdder" localSheetId="12">#REF!</definedName>
    <definedName name="LoadGrowthAdder">#REF!</definedName>
    <definedName name="lookup" localSheetId="2" hidden="1">{#N/A,#N/A,FALSE,"Coversheet";#N/A,#N/A,FALSE,"QA"}</definedName>
    <definedName name="lookup" localSheetId="20" hidden="1">{#N/A,#N/A,FALSE,"Coversheet";#N/A,#N/A,FALSE,"QA"}</definedName>
    <definedName name="lookup" hidden="1">{#N/A,#N/A,FALSE,"Coversheet";#N/A,#N/A,FALSE,"QA"}</definedName>
    <definedName name="Mar03AMA" localSheetId="4">[4]BS!#REF!</definedName>
    <definedName name="Mar03AMA" localSheetId="8">[4]BS!#REF!</definedName>
    <definedName name="Mar03AMA" localSheetId="12">[4]BS!#REF!</definedName>
    <definedName name="Mar03AMA">[4]BS!#REF!</definedName>
    <definedName name="Mar04AMA">[3]BS!$AF$7:$AF$3582</definedName>
    <definedName name="Mar05AMA" localSheetId="4">[6]BS!#REF!</definedName>
    <definedName name="Mar05AMA" localSheetId="8">[6]BS!#REF!</definedName>
    <definedName name="Mar05AMA" localSheetId="12">[6]BS!#REF!</definedName>
    <definedName name="Mar05AMA">[6]BS!#REF!</definedName>
    <definedName name="May03AMA" localSheetId="4">[4]BS!#REF!</definedName>
    <definedName name="May03AMA" localSheetId="8">[4]BS!#REF!</definedName>
    <definedName name="May03AMA" localSheetId="12">[4]BS!#REF!</definedName>
    <definedName name="May03AMA">[4]BS!#REF!</definedName>
    <definedName name="May04AMA">[3]BS!$AH$7:$AH$3582</definedName>
    <definedName name="May05AMA" localSheetId="4">[6]BS!#REF!</definedName>
    <definedName name="May05AMA" localSheetId="8">[6]BS!#REF!</definedName>
    <definedName name="May05AMA" localSheetId="12">[6]BS!#REF!</definedName>
    <definedName name="May05AMA">[6]BS!#REF!</definedName>
    <definedName name="MERGER_COST">[20]Sheet1!$AF$3:$AJ$28</definedName>
    <definedName name="MERGERCOSTS" localSheetId="4">[21]model!#REF!</definedName>
    <definedName name="MERGERCOSTS" localSheetId="8">[21]model!#REF!</definedName>
    <definedName name="MERGERCOSTS" localSheetId="12">[21]model!#REF!</definedName>
    <definedName name="MERGERCOSTS">[21]model!#REF!</definedName>
    <definedName name="Miller" localSheetId="27" hidden="1">{#N/A,#N/A,FALSE,"Expenditures";#N/A,#N/A,FALSE,"Property Placed In-Service";#N/A,#N/A,FALSE,"CWIP Balances"}</definedName>
    <definedName name="Miller" localSheetId="30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12" hidden="1">{#N/A,#N/A,FALSE,"Expenditures";#N/A,#N/A,FALSE,"Property Placed In-Service";#N/A,#N/A,FALSE,"CWIP Balances"}</definedName>
    <definedName name="Miller" localSheetId="2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4">#REF!</definedName>
    <definedName name="MISCELLANEOUS" localSheetId="8">#REF!</definedName>
    <definedName name="MISCELLANEOUS" localSheetId="12">#REF!</definedName>
    <definedName name="MISCELLANEOUS">#REF!</definedName>
    <definedName name="MonTotalDispatch" localSheetId="4">[13]Dispatch!#REF!</definedName>
    <definedName name="MonTotalDispatch" localSheetId="8">[13]Dispatch!#REF!</definedName>
    <definedName name="MonTotalDispatch" localSheetId="12">[13]Dispatch!#REF!</definedName>
    <definedName name="MonTotalDispatch">[13]Dispatch!#REF!</definedName>
    <definedName name="MT" localSheetId="4">#REF!</definedName>
    <definedName name="MT" localSheetId="8">#REF!</definedName>
    <definedName name="MT" localSheetId="12">#REF!</definedName>
    <definedName name="MT">#REF!</definedName>
    <definedName name="MTD_Format" localSheetId="17">[22]Mthly!$B$11:$D$11,[22]Mthly!$B$32:$D$32</definedName>
    <definedName name="MTD_Format" localSheetId="16">[22]Mthly!$B$11:$D$11,[22]Mthly!$B$32:$D$32</definedName>
    <definedName name="MTD_Format">[22]Mthly!$B$11:$D$11,[22]Mthly!$B$32:$D$32</definedName>
    <definedName name="MustRunGen" localSheetId="4">[13]Dispatch!#REF!</definedName>
    <definedName name="MustRunGen" localSheetId="8">[13]Dispatch!#REF!</definedName>
    <definedName name="MustRunGen" localSheetId="12">[13]Dispatch!#REF!</definedName>
    <definedName name="MustRunGen">[13]Dispatch!#REF!</definedName>
    <definedName name="new" localSheetId="27" hidden="1">{#N/A,#N/A,FALSE,"Summ";#N/A,#N/A,FALSE,"General"}</definedName>
    <definedName name="new" localSheetId="30" hidden="1">{#N/A,#N/A,FALSE,"Summ";#N/A,#N/A,FALSE,"General"}</definedName>
    <definedName name="new" localSheetId="2" hidden="1">{#N/A,#N/A,FALSE,"Summ";#N/A,#N/A,FALSE,"General"}</definedName>
    <definedName name="new" localSheetId="4" hidden="1">{#N/A,#N/A,FALSE,"Summ";#N/A,#N/A,FALSE,"General"}</definedName>
    <definedName name="new" localSheetId="8" hidden="1">{#N/A,#N/A,FALSE,"Summ";#N/A,#N/A,FALSE,"General"}</definedName>
    <definedName name="new" localSheetId="12" hidden="1">{#N/A,#N/A,FALSE,"Summ";#N/A,#N/A,FALSE,"General"}</definedName>
    <definedName name="new" localSheetId="20" hidden="1">{#N/A,#N/A,FALSE,"Summ";#N/A,#N/A,FALSE,"General"}</definedName>
    <definedName name="new" hidden="1">{#N/A,#N/A,FALSE,"Summ";#N/A,#N/A,FALSE,"General"}</definedName>
    <definedName name="Nov03AMA">[2]BS!$AI$7:$AI$3582</definedName>
    <definedName name="Nov04AMA">[3]BS!$AN$7:$AN$3582</definedName>
    <definedName name="NWSales_MWH" localSheetId="4">[5]DT_A_AMW93!#REF!</definedName>
    <definedName name="NWSales_MWH" localSheetId="8">[5]DT_A_AMW93!#REF!</definedName>
    <definedName name="NWSales_MWH" localSheetId="12">[5]DT_A_AMW93!#REF!</definedName>
    <definedName name="NWSales_MWH">[5]DT_A_AMW93!#REF!</definedName>
    <definedName name="OBCLEASE" localSheetId="4">#REF!</definedName>
    <definedName name="OBCLEASE" localSheetId="8">#REF!</definedName>
    <definedName name="OBCLEASE" localSheetId="12">#REF!</definedName>
    <definedName name="OBCLEASE">#REF!</definedName>
    <definedName name="Oct03AMA">[2]BS!$AH$7:$AH$3582</definedName>
    <definedName name="Oct04AMA">[3]BS!$AM$7:$AM$3582</definedName>
    <definedName name="OPEXPPF" localSheetId="4">#REF!</definedName>
    <definedName name="OPEXPPF" localSheetId="8">#REF!</definedName>
    <definedName name="OPEXPPF" localSheetId="12">#REF!</definedName>
    <definedName name="OPEXPPF">#REF!</definedName>
    <definedName name="OPEXPRS" localSheetId="4">#REF!</definedName>
    <definedName name="OPEXPRS" localSheetId="8">#REF!</definedName>
    <definedName name="OPEXPRS" localSheetId="12">#REF!</definedName>
    <definedName name="OPEXPRS">#REF!</definedName>
    <definedName name="outlookdata">'[23]pivoted data'!$D$3:$Q$90</definedName>
    <definedName name="p" localSheetId="2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4">#REF!</definedName>
    <definedName name="Page1" localSheetId="8">#REF!</definedName>
    <definedName name="Page1" localSheetId="12">#REF!</definedName>
    <definedName name="Page1">#REF!</definedName>
    <definedName name="Page2" localSheetId="4">#REF!</definedName>
    <definedName name="Page2" localSheetId="8">#REF!</definedName>
    <definedName name="Page2" localSheetId="12">#REF!</definedName>
    <definedName name="Page2">#REF!</definedName>
    <definedName name="PEBBLE" localSheetId="4">#REF!</definedName>
    <definedName name="PEBBLE" localSheetId="8">#REF!</definedName>
    <definedName name="PEBBLE" localSheetId="12">#REF!</definedName>
    <definedName name="PEBBLE">#REF!</definedName>
    <definedName name="Percent_debt">[16]Inputs!$E$129</definedName>
    <definedName name="PERCENTAGES_CALCULATED" localSheetId="4">#REF!</definedName>
    <definedName name="PERCENTAGES_CALCULATED" localSheetId="8">#REF!</definedName>
    <definedName name="PERCENTAGES_CALCULATED" localSheetId="12">#REF!</definedName>
    <definedName name="PERCENTAGES_CALCULATED">#REF!</definedName>
    <definedName name="PreTaxDebtCost">[8]Assumptions!$I$56</definedName>
    <definedName name="PreTaxWACC">[8]Assumptions!$I$62</definedName>
    <definedName name="PriceCaseTable" localSheetId="4">#REF!</definedName>
    <definedName name="PriceCaseTable" localSheetId="8">#REF!</definedName>
    <definedName name="PriceCaseTable" localSheetId="12">#REF!</definedName>
    <definedName name="PriceCaseTable">#REF!</definedName>
    <definedName name="Prices_Aurora">'[15]Monthly Price Summary'!$C$4:$H$63</definedName>
    <definedName name="_xlnm.Print_Area" localSheetId="32">'2011 GRC COS Rev'!$A$1:$O$53</definedName>
    <definedName name="_xlnm.Print_Area" localSheetId="25">'2011 GRC Proforma Prop'!$A$1:$O$45</definedName>
    <definedName name="_xlnm.Print_Area" localSheetId="21">'2013 ERF Elec Margin Rate'!$A$1:$P$16</definedName>
    <definedName name="_xlnm.Print_Area" localSheetId="27">'2013 ERF Proforma Proposed Rev'!$A$1:$Y$43</definedName>
    <definedName name="_xlnm.Print_Area" localSheetId="26">'2013 ERF Proposed Monthly Rev'!$A$1:$O$39</definedName>
    <definedName name="_xlnm.Print_Area" localSheetId="34">'2013 ERF Sch 24 Rate Design'!$A$1:$O$34</definedName>
    <definedName name="_xlnm.Print_Area" localSheetId="35">'2013 ERF Sch 25 Rate Design'!$A$1:$O$51</definedName>
    <definedName name="_xlnm.Print_Area" localSheetId="36">'2013 ERF Sch 26 Rate Design'!$A$1:$O$43</definedName>
    <definedName name="_xlnm.Print_Area" localSheetId="37">'2013 ERF Sch 29 Rate Design'!$A$1:$O$41</definedName>
    <definedName name="_xlnm.Print_Area" localSheetId="38">'2013 ERF Sch 31 Rate Design'!$A$1:$O$43</definedName>
    <definedName name="_xlnm.Print_Area" localSheetId="39">'2013 ERF Sch 35 Rate Design'!$A$1:$O$32</definedName>
    <definedName name="_xlnm.Print_Area" localSheetId="41">'2013 ERF Sch 40 Rate Design'!$A$1:$M$37</definedName>
    <definedName name="_xlnm.Print_Area" localSheetId="40">'2013 ERF Sch 43 Rate Design'!$A$1:$O$37</definedName>
    <definedName name="_xlnm.Print_Area" localSheetId="42">'2013 ERF Sch 46 Rate Design'!$A$1:$O$23</definedName>
    <definedName name="_xlnm.Print_Area" localSheetId="43">'2013 ERF Sch 49 Rate Design'!$A$1:$O$35</definedName>
    <definedName name="_xlnm.Print_Area" localSheetId="33">'2013 ERF Sch 7 Rate Design'!$A$1:$O$34</definedName>
    <definedName name="_xlnm.Print_Area" localSheetId="23">'Elec - F2012 Customers'!$N$6:$X$22,'Elec - F2012 Customers'!$A$458:$L$505</definedName>
    <definedName name="_xlnm.Print_Area" localSheetId="22">'Elec - F2012 Sales'!$AI$6:$AS$9,'Elec - F2012 Sales'!$A$458:$N$505</definedName>
    <definedName name="_xlnm.Print_Area" localSheetId="18">'Elec Customers Avg YE 12-2010'!$A$1:$L$7</definedName>
    <definedName name="_xlnm.Print_Area" localSheetId="31">'Elec Customers Avg YE 6-2012'!$A$1:$P$71</definedName>
    <definedName name="_xlnm.Print_Area" localSheetId="24">'Elec Weather Norm kWh YE 6-2012'!$A$1:$O$49</definedName>
    <definedName name="_xlnm.Print_Area" localSheetId="30">'Electric Rev Monthly 2013-15'!$A$1:$AK$28</definedName>
    <definedName name="_xlnm.Print_Area" localSheetId="28">'ERF Monthly Rev Breakdown'!$A$1:$Q$106</definedName>
    <definedName name="_xlnm.Print_Area" localSheetId="29">'Forecasted BSC'!$A$1:$BJ$9</definedName>
    <definedName name="_xlnm.Print_Area" localSheetId="5">'JAP-22 Page 1'!$A$1:$P$38</definedName>
    <definedName name="_xlnm.Print_Area" localSheetId="14">'JAP-22 Page 10'!$A$1:$P$36</definedName>
    <definedName name="_xlnm.Print_Area" localSheetId="6">'JAP-22 Page 2'!$A$1:$P$36</definedName>
    <definedName name="_xlnm.Print_Area" localSheetId="7">'JAP-22 Page 3'!$A$1:$E$40</definedName>
    <definedName name="_xlnm.Print_Area" localSheetId="9">'JAP-22 Page 5'!$A$1:$P$38</definedName>
    <definedName name="_xlnm.Print_Area" localSheetId="10">'JAP-22 Page 6'!$A$1:$P$36</definedName>
    <definedName name="_xlnm.Print_Area" localSheetId="13">'JAP-22 Page 9'!$A$1:$P$38</definedName>
    <definedName name="_xlnm.Print_Area" localSheetId="17">'Non-Res Interest Calcs'!$A$1:$H$44</definedName>
    <definedName name="_xlnm.Print_Area" localSheetId="20">'p14 2011 GRC ERF - COS'!$A$1:$S$68</definedName>
    <definedName name="_xlnm.Print_Area" localSheetId="16">'Residential Interest Calcs'!$A$1:$H$45</definedName>
    <definedName name="_xlnm.Print_Titles" localSheetId="27">'2013 ERF Proforma Proposed Rev'!$A:$C</definedName>
    <definedName name="_xlnm.Print_Titles" localSheetId="23">'Elec - F2012 Customers'!$1:$5</definedName>
    <definedName name="_xlnm.Print_Titles" localSheetId="22">'Elec - F2012 Sales'!$1:$5</definedName>
    <definedName name="_xlnm.Print_Titles" localSheetId="30">'Electric Rev Monthly 2013-15'!$A:$A</definedName>
    <definedName name="_xlnm.Print_Titles" localSheetId="28">'ERF Monthly Rev Breakdown'!$A:$B,'ERF Monthly Rev Breakdown'!$1:$5</definedName>
    <definedName name="_xlnm.Print_Titles" localSheetId="29">'Forecasted BSC'!$A:$A</definedName>
    <definedName name="_xlnm.Print_Titles" localSheetId="0">'JAP-12'!$1:$8</definedName>
    <definedName name="_xlnm.Print_Titles" localSheetId="5">'JAP-22 Page 1'!$A:$B</definedName>
    <definedName name="_xlnm.Print_Titles" localSheetId="14">'JAP-22 Page 10'!$A:$B</definedName>
    <definedName name="_xlnm.Print_Titles" localSheetId="6">'JAP-22 Page 2'!$A:$B</definedName>
    <definedName name="_xlnm.Print_Titles" localSheetId="9">'JAP-22 Page 5'!$A:$B</definedName>
    <definedName name="_xlnm.Print_Titles" localSheetId="10">'JAP-22 Page 6'!$A:$B</definedName>
    <definedName name="_xlnm.Print_Titles" localSheetId="13">'JAP-22 Page 9'!$A:$B</definedName>
    <definedName name="PRO_FORMA" localSheetId="4">#REF!</definedName>
    <definedName name="PRO_FORMA" localSheetId="8">#REF!</definedName>
    <definedName name="PRO_FORMA" localSheetId="12">#REF!</definedName>
    <definedName name="PRO_FORMA">#REF!</definedName>
    <definedName name="PRODADJ" localSheetId="4">#REF!</definedName>
    <definedName name="PRODADJ" localSheetId="8">#REF!</definedName>
    <definedName name="PRODADJ" localSheetId="12">#REF!</definedName>
    <definedName name="PRODADJ">#REF!</definedName>
    <definedName name="Prodprop" localSheetId="4">#REF!</definedName>
    <definedName name="Prodprop" localSheetId="8">#REF!</definedName>
    <definedName name="Prodprop" localSheetId="12">#REF!</definedName>
    <definedName name="Prodprop">#REF!</definedName>
    <definedName name="Production_Factor" localSheetId="4">#REF!</definedName>
    <definedName name="Production_Factor" localSheetId="8">#REF!</definedName>
    <definedName name="Production_Factor" localSheetId="12">#REF!</definedName>
    <definedName name="Production_Factor">#REF!</definedName>
    <definedName name="PROPSALES" localSheetId="4">#REF!</definedName>
    <definedName name="PROPSALES" localSheetId="8">#REF!</definedName>
    <definedName name="PROPSALES" localSheetId="12">#REF!</definedName>
    <definedName name="PROPSALES">#REF!</definedName>
    <definedName name="Prov_Cap_Tax">[16]Inputs!$E$111</definedName>
    <definedName name="PSPL" localSheetId="4">#REF!</definedName>
    <definedName name="PSPL" localSheetId="8">#REF!</definedName>
    <definedName name="PSPL" localSheetId="12">#REF!</definedName>
    <definedName name="PSPL">#REF!</definedName>
    <definedName name="PWRCSTPF" localSheetId="4">#REF!</definedName>
    <definedName name="PWRCSTPF" localSheetId="8">#REF!</definedName>
    <definedName name="PWRCSTPF" localSheetId="12">#REF!</definedName>
    <definedName name="PWRCSTPF">#REF!</definedName>
    <definedName name="PWRCSTRS" localSheetId="4">#REF!</definedName>
    <definedName name="PWRCSTRS" localSheetId="8">#REF!</definedName>
    <definedName name="PWRCSTRS" localSheetId="12">#REF!</definedName>
    <definedName name="PWRCSTRS">#REF!</definedName>
    <definedName name="PWRCSTWP" localSheetId="4">#REF!</definedName>
    <definedName name="PWRCSTWP" localSheetId="8">#REF!</definedName>
    <definedName name="PWRCSTWP" localSheetId="12">#REF!</definedName>
    <definedName name="PWRCSTWP">#REF!</definedName>
    <definedName name="PWRCSTWR" localSheetId="4">#REF!</definedName>
    <definedName name="PWRCSTWR" localSheetId="8">#REF!</definedName>
    <definedName name="PWRCSTWR" localSheetId="12">#REF!</definedName>
    <definedName name="PWRCSTWR">#REF!</definedName>
    <definedName name="PXPACC1_ALL_MERGE" localSheetId="4">#REF!</definedName>
    <definedName name="PXPACC1_ALL_MERGE" localSheetId="8">#REF!</definedName>
    <definedName name="PXPACC1_ALL_MERGE" localSheetId="12">#REF!</definedName>
    <definedName name="PXPACC1_ALL_MERGE">#REF!</definedName>
    <definedName name="q" localSheetId="2" hidden="1">{#N/A,#N/A,FALSE,"Coversheet";#N/A,#N/A,FALSE,"QA"}</definedName>
    <definedName name="q" localSheetId="20" hidden="1">{#N/A,#N/A,FALSE,"Coversheet";#N/A,#N/A,FALSE,"QA"}</definedName>
    <definedName name="q" hidden="1">{#N/A,#N/A,FALSE,"Coversheet";#N/A,#N/A,FALSE,"QA"}</definedName>
    <definedName name="QA" localSheetId="4">[24]IPOA2002!#REF!</definedName>
    <definedName name="QA" localSheetId="8">[24]IPOA2002!#REF!</definedName>
    <definedName name="QA" localSheetId="12">[24]IPOA2002!#REF!</definedName>
    <definedName name="QA">[24]IPOA2002!#REF!</definedName>
    <definedName name="qqq" localSheetId="27" hidden="1">{#N/A,#N/A,FALSE,"schA"}</definedName>
    <definedName name="qqq" localSheetId="30" hidden="1">{#N/A,#N/A,FALSE,"schA"}</definedName>
    <definedName name="qqq" localSheetId="2" hidden="1">{#N/A,#N/A,FALSE,"schA"}</definedName>
    <definedName name="qqq" localSheetId="4" hidden="1">{#N/A,#N/A,FALSE,"schA"}</definedName>
    <definedName name="qqq" localSheetId="8" hidden="1">{#N/A,#N/A,FALSE,"schA"}</definedName>
    <definedName name="qqq" localSheetId="12" hidden="1">{#N/A,#N/A,FALSE,"schA"}</definedName>
    <definedName name="qqq" localSheetId="20" hidden="1">{#N/A,#N/A,FALSE,"schA"}</definedName>
    <definedName name="qqq" hidden="1">{#N/A,#N/A,FALSE,"schA"}</definedName>
    <definedName name="RATE" localSheetId="4">#REF!</definedName>
    <definedName name="RATE" localSheetId="8">#REF!</definedName>
    <definedName name="RATE" localSheetId="12">#REF!</definedName>
    <definedName name="RATE">#REF!</definedName>
    <definedName name="RATE2">'[11]Transp Data'!$A$8:$I$112</definedName>
    <definedName name="RATEBASE" localSheetId="4">#REF!</definedName>
    <definedName name="RATEBASE" localSheetId="8">#REF!</definedName>
    <definedName name="RATEBASE" localSheetId="12">#REF!</definedName>
    <definedName name="RATEBASE">#REF!</definedName>
    <definedName name="RATEBASE_U95" localSheetId="4">#REF!</definedName>
    <definedName name="RATEBASE_U95" localSheetId="8">#REF!</definedName>
    <definedName name="RATEBASE_U95" localSheetId="12">#REF!</definedName>
    <definedName name="RATEBASE_U95">#REF!</definedName>
    <definedName name="RATECASE" localSheetId="4">#REF!</definedName>
    <definedName name="RATECASE" localSheetId="8">#REF!</definedName>
    <definedName name="RATECASE" localSheetId="12">#REF!</definedName>
    <definedName name="RATECASE">#REF!</definedName>
    <definedName name="regasset" localSheetId="4">#REF!</definedName>
    <definedName name="regasset" localSheetId="8">#REF!</definedName>
    <definedName name="regasset" localSheetId="12">#REF!</definedName>
    <definedName name="regasset">#REF!</definedName>
    <definedName name="resource_lookup">'[25]#REF'!$B$3:$C$112</definedName>
    <definedName name="RESTATING" localSheetId="4">#REF!</definedName>
    <definedName name="RESTATING" localSheetId="8">#REF!</definedName>
    <definedName name="RESTATING" localSheetId="12">#REF!</definedName>
    <definedName name="RESTATING">#REF!</definedName>
    <definedName name="Results" localSheetId="4">#REF!</definedName>
    <definedName name="Results" localSheetId="8">#REF!</definedName>
    <definedName name="Results" localSheetId="12">#REF!</definedName>
    <definedName name="Results">#REF!</definedName>
    <definedName name="RETIREPLAN" localSheetId="4">#REF!</definedName>
    <definedName name="RETIREPLAN" localSheetId="8">#REF!</definedName>
    <definedName name="RETIREPLAN" localSheetId="12">#REF!</definedName>
    <definedName name="RETIREPLAN">#REF!</definedName>
    <definedName name="REV" localSheetId="4">#REF!</definedName>
    <definedName name="REV" localSheetId="8">#REF!</definedName>
    <definedName name="REV" localSheetId="12">#REF!</definedName>
    <definedName name="REV">#REF!</definedName>
    <definedName name="REVADJ" localSheetId="4">#REF!</definedName>
    <definedName name="REVADJ" localSheetId="8">#REF!</definedName>
    <definedName name="REVADJ" localSheetId="12">#REF!</definedName>
    <definedName name="REVADJ">#REF!</definedName>
    <definedName name="REVREQ" localSheetId="4">#REF!</definedName>
    <definedName name="REVREQ" localSheetId="8">#REF!</definedName>
    <definedName name="REVREQ" localSheetId="12">#REF!</definedName>
    <definedName name="REVREQ">#REF!</definedName>
    <definedName name="ROE" localSheetId="4">#REF!</definedName>
    <definedName name="ROE" localSheetId="8">#REF!</definedName>
    <definedName name="ROE" localSheetId="12">#REF!</definedName>
    <definedName name="ROE">#REF!</definedName>
    <definedName name="ROR" localSheetId="4">#REF!</definedName>
    <definedName name="ROR" localSheetId="8">#REF!</definedName>
    <definedName name="ROR" localSheetId="12">#REF!</definedName>
    <definedName name="ROR">#REF!</definedName>
    <definedName name="SALESRESALEP" localSheetId="4">#REF!</definedName>
    <definedName name="SALESRESALEP" localSheetId="8">#REF!</definedName>
    <definedName name="SALESRESALEP" localSheetId="12">#REF!</definedName>
    <definedName name="SALESRESALEP">#REF!</definedName>
    <definedName name="SALESRESALER" localSheetId="4">#REF!</definedName>
    <definedName name="SALESRESALER" localSheetId="8">#REF!</definedName>
    <definedName name="SALESRESALER" localSheetId="12">#REF!</definedName>
    <definedName name="SALESRESALER">#REF!</definedName>
    <definedName name="SAPBEXhrIndnt" hidden="1">"Wide"</definedName>
    <definedName name="SAPsysID" hidden="1">"708C5W7SBKP804JT78WJ0JNKI"</definedName>
    <definedName name="SAPwbID" hidden="1">"ARS"</definedName>
    <definedName name="sdlfhsdlhfkl" localSheetId="2" hidden="1">{#N/A,#N/A,FALSE,"Summ";#N/A,#N/A,FALSE,"General"}</definedName>
    <definedName name="sdlfhsdlhfkl" localSheetId="20" hidden="1">{#N/A,#N/A,FALSE,"Summ";#N/A,#N/A,FALSE,"General"}</definedName>
    <definedName name="sdlfhsdlhfkl" hidden="1">{#N/A,#N/A,FALSE,"Summ";#N/A,#N/A,FALSE,"General"}</definedName>
    <definedName name="SecSSW_MWH" localSheetId="4">[5]DT_A_AMW93!#REF!</definedName>
    <definedName name="SecSSW_MWH" localSheetId="8">[5]DT_A_AMW93!#REF!</definedName>
    <definedName name="SecSSW_MWH" localSheetId="12">[5]DT_A_AMW93!#REF!</definedName>
    <definedName name="SecSSW_MWH">[5]DT_A_AMW93!#REF!</definedName>
    <definedName name="Sep03AMA">[2]BS!$AG$7:$AG$3582</definedName>
    <definedName name="Sep04AMA">[3]BS!$AL$7:$AL$3582</definedName>
    <definedName name="seven" localSheetId="2" hidden="1">{#N/A,#N/A,FALSE,"CRPT";#N/A,#N/A,FALSE,"TREND";#N/A,#N/A,FALSE,"%Curve"}</definedName>
    <definedName name="seven" localSheetId="20" hidden="1">{#N/A,#N/A,FALSE,"CRPT";#N/A,#N/A,FALSE,"TREND";#N/A,#N/A,FALSE,"%Curve"}</definedName>
    <definedName name="seven" hidden="1">{#N/A,#N/A,FALSE,"CRPT";#N/A,#N/A,FALSE,"TREND";#N/A,#N/A,FALSE,"%Curve"}</definedName>
    <definedName name="six" localSheetId="27" hidden="1">{#N/A,#N/A,FALSE,"Drill Sites";"WP 212",#N/A,FALSE,"MWAG EOR";"WP 213",#N/A,FALSE,"MWAG EOR";#N/A,#N/A,FALSE,"Misc. Facility";#N/A,#N/A,FALSE,"WWTP"}</definedName>
    <definedName name="six" localSheetId="30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2" hidden="1">{#N/A,#N/A,FALSE,"Drill Sites";"WP 212",#N/A,FALSE,"MWAG EOR";"WP 213",#N/A,FALSE,"MWAG EOR";#N/A,#N/A,FALSE,"Misc. Facility";#N/A,#N/A,FALSE,"WWTP"}</definedName>
    <definedName name="six" localSheetId="2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4">#REF!</definedName>
    <definedName name="SKAGIT" localSheetId="8">#REF!</definedName>
    <definedName name="SKAGIT" localSheetId="12">#REF!</definedName>
    <definedName name="SKAGIT">#REF!</definedName>
    <definedName name="SLFINSURANCE" localSheetId="4">#REF!</definedName>
    <definedName name="SLFINSURANCE" localSheetId="8">#REF!</definedName>
    <definedName name="SLFINSURANCE" localSheetId="12">#REF!</definedName>
    <definedName name="SLFINSURANCE">#REF!</definedName>
    <definedName name="SolarDate" localSheetId="4">'[13]Dispatch Cases'!#REF!</definedName>
    <definedName name="SolarDate" localSheetId="8">'[13]Dispatch Cases'!#REF!</definedName>
    <definedName name="SolarDate" localSheetId="12">'[13]Dispatch Cases'!#REF!</definedName>
    <definedName name="SolarDate">'[13]Dispatch Cases'!#REF!</definedName>
    <definedName name="STAFFREDUC" localSheetId="4">#REF!</definedName>
    <definedName name="STAFFREDUC" localSheetId="8">#REF!</definedName>
    <definedName name="STAFFREDUC" localSheetId="12">#REF!</definedName>
    <definedName name="STAFFREDUC">#REF!</definedName>
    <definedName name="StartDate">[8]Assumptions!$C$9</definedName>
    <definedName name="STORM" localSheetId="4">#REF!</definedName>
    <definedName name="STORM" localSheetId="8">#REF!</definedName>
    <definedName name="STORM" localSheetId="12">#REF!</definedName>
    <definedName name="STORM">#REF!</definedName>
    <definedName name="SUMMARY" localSheetId="4">#REF!</definedName>
    <definedName name="SUMMARY" localSheetId="8">#REF!</definedName>
    <definedName name="SUMMARY" localSheetId="12">#REF!</definedName>
    <definedName name="SUMMARY">#REF!</definedName>
    <definedName name="SWSales_MWH" localSheetId="4">[5]DT_A_AMW93!#REF!</definedName>
    <definedName name="SWSales_MWH" localSheetId="8">[5]DT_A_AMW93!#REF!</definedName>
    <definedName name="SWSales_MWH" localSheetId="12">[5]DT_A_AMW93!#REF!</definedName>
    <definedName name="SWSales_MWH">[5]DT_A_AMW93!#REF!</definedName>
    <definedName name="t" localSheetId="27" hidden="1">{#N/A,#N/A,FALSE,"CESTSUM";#N/A,#N/A,FALSE,"est sum A";#N/A,#N/A,FALSE,"est detail A"}</definedName>
    <definedName name="t" localSheetId="30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12" hidden="1">{#N/A,#N/A,FALSE,"CESTSUM";#N/A,#N/A,FALSE,"est sum A";#N/A,#N/A,FALSE,"est detail A"}</definedName>
    <definedName name="t" localSheetId="20" hidden="1">{#N/A,#N/A,FALSE,"CESTSUM";#N/A,#N/A,FALSE,"est sum A";#N/A,#N/A,FALSE,"est detail A"}</definedName>
    <definedName name="t" hidden="1">{#N/A,#N/A,FALSE,"CESTSUM";#N/A,#N/A,FALSE,"est sum A";#N/A,#N/A,FALSE,"est detail A"}</definedName>
    <definedName name="TAXCORPLIC" localSheetId="4">#REF!</definedName>
    <definedName name="TAXCORPLIC" localSheetId="8">#REF!</definedName>
    <definedName name="TAXCORPLIC" localSheetId="12">#REF!</definedName>
    <definedName name="TAXCORPLIC">#REF!</definedName>
    <definedName name="TAXENERGYP" localSheetId="4">#REF!</definedName>
    <definedName name="TAXENERGYP" localSheetId="8">#REF!</definedName>
    <definedName name="TAXENERGYP" localSheetId="12">#REF!</definedName>
    <definedName name="TAXENERGYP">#REF!</definedName>
    <definedName name="TAXENERGYR" localSheetId="4">#REF!</definedName>
    <definedName name="TAXENERGYR" localSheetId="8">#REF!</definedName>
    <definedName name="TAXENERGYR" localSheetId="12">#REF!</definedName>
    <definedName name="TAXENERGYR">#REF!</definedName>
    <definedName name="TAXEXCISE" localSheetId="4">#REF!</definedName>
    <definedName name="TAXEXCISE" localSheetId="8">#REF!</definedName>
    <definedName name="TAXEXCISE" localSheetId="12">#REF!</definedName>
    <definedName name="TAXEXCISE">#REF!</definedName>
    <definedName name="TAXFICA" localSheetId="4">#REF!</definedName>
    <definedName name="TAXFICA" localSheetId="8">#REF!</definedName>
    <definedName name="TAXFICA" localSheetId="12">#REF!</definedName>
    <definedName name="TAXFICA">#REF!</definedName>
    <definedName name="TAXFUT" localSheetId="4">#REF!</definedName>
    <definedName name="TAXFUT" localSheetId="8">#REF!</definedName>
    <definedName name="TAXFUT" localSheetId="12">#REF!</definedName>
    <definedName name="TAXFUT">#REF!</definedName>
    <definedName name="TAXINCOME" localSheetId="4">#REF!</definedName>
    <definedName name="TAXINCOME" localSheetId="8">#REF!</definedName>
    <definedName name="TAXINCOME" localSheetId="12">#REF!</definedName>
    <definedName name="TAXINCOME">#REF!</definedName>
    <definedName name="TAXMEDICARE" localSheetId="4">#REF!</definedName>
    <definedName name="TAXMEDICARE" localSheetId="8">#REF!</definedName>
    <definedName name="TAXMEDICARE" localSheetId="12">#REF!</definedName>
    <definedName name="TAXMEDICARE">#REF!</definedName>
    <definedName name="TAXPFINT" localSheetId="4">#REF!</definedName>
    <definedName name="TAXPFINT" localSheetId="8">#REF!</definedName>
    <definedName name="TAXPFINT" localSheetId="12">#REF!</definedName>
    <definedName name="TAXPFINT">#REF!</definedName>
    <definedName name="TAXPROPERTY" localSheetId="4">#REF!</definedName>
    <definedName name="TAXPROPERTY" localSheetId="8">#REF!</definedName>
    <definedName name="TAXPROPERTY" localSheetId="12">#REF!</definedName>
    <definedName name="TAXPROPERTY">#REF!</definedName>
    <definedName name="TAXSUT" localSheetId="4">#REF!</definedName>
    <definedName name="TAXSUT" localSheetId="8">#REF!</definedName>
    <definedName name="TAXSUT" localSheetId="12">#REF!</definedName>
    <definedName name="TAXSUT">#REF!</definedName>
    <definedName name="tem" localSheetId="2" hidden="1">{#N/A,#N/A,FALSE,"Summ";#N/A,#N/A,FALSE,"General"}</definedName>
    <definedName name="tem" localSheetId="20" hidden="1">{#N/A,#N/A,FALSE,"Summ";#N/A,#N/A,FALSE,"General"}</definedName>
    <definedName name="tem" hidden="1">{#N/A,#N/A,FALSE,"Summ";#N/A,#N/A,FALSE,"General"}</definedName>
    <definedName name="TEMP" localSheetId="27" hidden="1">{#N/A,#N/A,FALSE,"Summ";#N/A,#N/A,FALSE,"General"}</definedName>
    <definedName name="TEMP" localSheetId="30" hidden="1">{#N/A,#N/A,FALSE,"Summ";#N/A,#N/A,FALSE,"General"}</definedName>
    <definedName name="TEMP" localSheetId="2" hidden="1">{#N/A,#N/A,FALSE,"Summ";#N/A,#N/A,FALSE,"General"}</definedName>
    <definedName name="TEMP" localSheetId="4" hidden="1">{#N/A,#N/A,FALSE,"Summ";#N/A,#N/A,FALSE,"General"}</definedName>
    <definedName name="TEMP" localSheetId="8" hidden="1">{#N/A,#N/A,FALSE,"Summ";#N/A,#N/A,FALSE,"General"}</definedName>
    <definedName name="TEMP" localSheetId="12" hidden="1">{#N/A,#N/A,FALSE,"Summ";#N/A,#N/A,FALSE,"General"}</definedName>
    <definedName name="TEMP" localSheetId="20" hidden="1">{#N/A,#N/A,FALSE,"Summ";#N/A,#N/A,FALSE,"General"}</definedName>
    <definedName name="TEMP" hidden="1">{#N/A,#N/A,FALSE,"Summ";#N/A,#N/A,FALSE,"General"}</definedName>
    <definedName name="Temp1" localSheetId="27" hidden="1">{#N/A,#N/A,FALSE,"CESTSUM";#N/A,#N/A,FALSE,"est sum A";#N/A,#N/A,FALSE,"est detail A"}</definedName>
    <definedName name="Temp1" localSheetId="30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12" hidden="1">{#N/A,#N/A,FALSE,"CESTSUM";#N/A,#N/A,FALSE,"est sum A";#N/A,#N/A,FALSE,"est detail A"}</definedName>
    <definedName name="Temp1" localSheetId="2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2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4">#REF!</definedName>
    <definedName name="TEMPADJ" localSheetId="8">#REF!</definedName>
    <definedName name="TEMPADJ" localSheetId="12">#REF!</definedName>
    <definedName name="TEMPADJ">#REF!</definedName>
    <definedName name="TenaskaShare" localSheetId="4">[13]Dispatch!#REF!</definedName>
    <definedName name="TenaskaShare" localSheetId="8">[13]Dispatch!#REF!</definedName>
    <definedName name="TenaskaShare" localSheetId="12">[13]Dispatch!#REF!</definedName>
    <definedName name="TenaskaShare">[13]Dispatch!#REF!</definedName>
    <definedName name="Test" localSheetId="4">[6]BS!#REF!</definedName>
    <definedName name="Test" localSheetId="8">[6]BS!#REF!</definedName>
    <definedName name="Test" localSheetId="12">[6]BS!#REF!</definedName>
    <definedName name="Test">[6]BS!#REF!</definedName>
    <definedName name="TESTYEAR" localSheetId="4">#REF!</definedName>
    <definedName name="TESTYEAR" localSheetId="8">#REF!</definedName>
    <definedName name="TESTYEAR" localSheetId="12">#REF!</definedName>
    <definedName name="TESTYEAR">#REF!</definedName>
    <definedName name="Therm_upload" localSheetId="4">#REF!</definedName>
    <definedName name="Therm_upload" localSheetId="8">#REF!</definedName>
    <definedName name="Therm_upload" localSheetId="12">#REF!</definedName>
    <definedName name="Therm_upload">#REF!</definedName>
    <definedName name="ThermalBookLife">[8]Assumptions!$C$25</definedName>
    <definedName name="therms" localSheetId="4">#REF!</definedName>
    <definedName name="therms" localSheetId="8">#REF!</definedName>
    <definedName name="therms" localSheetId="12">#REF!</definedName>
    <definedName name="therms">#REF!</definedName>
    <definedName name="THM_ALL_YEARS" localSheetId="4">#REF!</definedName>
    <definedName name="THM_ALL_YEARS" localSheetId="8">#REF!</definedName>
    <definedName name="THM_ALL_YEARS" localSheetId="12">#REF!</definedName>
    <definedName name="THM_ALL_YEARS">#REF!</definedName>
    <definedName name="Title">[8]Assumptions!$A$1</definedName>
    <definedName name="TopLeft" localSheetId="4">#REF!</definedName>
    <definedName name="TopLeft" localSheetId="8">#REF!</definedName>
    <definedName name="TopLeft" localSheetId="12">#REF!</definedName>
    <definedName name="TopLeft">#REF!</definedName>
    <definedName name="tr" localSheetId="2" hidden="1">{#N/A,#N/A,FALSE,"CESTSUM";#N/A,#N/A,FALSE,"est sum A";#N/A,#N/A,FALSE,"est detail A"}</definedName>
    <definedName name="tr" localSheetId="2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4">[5]DT_A_DOL93!#REF!</definedName>
    <definedName name="TRADING_NET" localSheetId="8">[5]DT_A_DOL93!#REF!</definedName>
    <definedName name="TRADING_NET" localSheetId="12">[5]DT_A_DOL93!#REF!</definedName>
    <definedName name="TRADING_NET">[5]DT_A_DOL93!#REF!</definedName>
    <definedName name="tran_revenue" localSheetId="4">#REF!</definedName>
    <definedName name="tran_revenue" localSheetId="8">#REF!</definedName>
    <definedName name="tran_revenue" localSheetId="12">#REF!</definedName>
    <definedName name="tran_revenue">#REF!</definedName>
    <definedName name="Transfer" localSheetId="19" hidden="1">#REF!</definedName>
    <definedName name="Transfer" localSheetId="18" hidden="1">#REF!</definedName>
    <definedName name="Transfer" localSheetId="8" hidden="1">#REF!</definedName>
    <definedName name="Transfer" localSheetId="12" hidden="1">#REF!</definedName>
    <definedName name="Transfer" localSheetId="20" hidden="1">#REF!</definedName>
    <definedName name="Transfer" hidden="1">#REF!</definedName>
    <definedName name="Transfers" localSheetId="19" hidden="1">#REF!</definedName>
    <definedName name="Transfers" localSheetId="18" hidden="1">#REF!</definedName>
    <definedName name="Transfers" localSheetId="8" hidden="1">#REF!</definedName>
    <definedName name="Transfers" localSheetId="12" hidden="1">#REF!</definedName>
    <definedName name="Transfers" localSheetId="20" hidden="1">#REF!</definedName>
    <definedName name="Transfers" hidden="1">#REF!</definedName>
    <definedName name="u" localSheetId="27" hidden="1">{#N/A,#N/A,FALSE,"Summ";#N/A,#N/A,FALSE,"General"}</definedName>
    <definedName name="u" localSheetId="30" hidden="1">{#N/A,#N/A,FALSE,"Summ";#N/A,#N/A,FALSE,"General"}</definedName>
    <definedName name="u" localSheetId="2" hidden="1">{#N/A,#N/A,FALSE,"Summ";#N/A,#N/A,FALSE,"General"}</definedName>
    <definedName name="u" localSheetId="4" hidden="1">{#N/A,#N/A,FALSE,"Summ";#N/A,#N/A,FALSE,"General"}</definedName>
    <definedName name="u" localSheetId="8" hidden="1">{#N/A,#N/A,FALSE,"Summ";#N/A,#N/A,FALSE,"General"}</definedName>
    <definedName name="u" localSheetId="12" hidden="1">{#N/A,#N/A,FALSE,"Summ";#N/A,#N/A,FALSE,"General"}</definedName>
    <definedName name="u" localSheetId="20" hidden="1">{#N/A,#N/A,FALSE,"Summ";#N/A,#N/A,FALSE,"General"}</definedName>
    <definedName name="u" hidden="1">{#N/A,#N/A,FALSE,"Summ";#N/A,#N/A,FALSE,"General"}</definedName>
    <definedName name="UBakerAvail" localSheetId="4">#REF!</definedName>
    <definedName name="UBakerAvail" localSheetId="8">#REF!</definedName>
    <definedName name="UBakerAvail" localSheetId="12">#REF!</definedName>
    <definedName name="UBakerAvail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 localSheetId="4">#REF!</definedName>
    <definedName name="UNITCOMPARE" localSheetId="8">#REF!</definedName>
    <definedName name="UNITCOMPARE" localSheetId="12">#REF!</definedName>
    <definedName name="UNITCOMPARE">#REF!</definedName>
    <definedName name="UNITCOSTS" localSheetId="4">#REF!</definedName>
    <definedName name="UNITCOSTS" localSheetId="8">#REF!</definedName>
    <definedName name="UNITCOSTS" localSheetId="12">#REF!</definedName>
    <definedName name="UNITCOSTS">#REF!</definedName>
    <definedName name="UTG" localSheetId="4">#REF!</definedName>
    <definedName name="UTG" localSheetId="8">#REF!</definedName>
    <definedName name="UTG" localSheetId="12">#REF!</definedName>
    <definedName name="UTG">#REF!</definedName>
    <definedName name="UTN" localSheetId="4">#REF!</definedName>
    <definedName name="UTN" localSheetId="8">#REF!</definedName>
    <definedName name="UTN" localSheetId="12">#REF!</definedName>
    <definedName name="UTN">#REF!</definedName>
    <definedName name="v" localSheetId="27" hidden="1">{#N/A,#N/A,FALSE,"Coversheet";#N/A,#N/A,FALSE,"QA"}</definedName>
    <definedName name="v" localSheetId="30" hidden="1">{#N/A,#N/A,FALSE,"Coversheet";#N/A,#N/A,FALSE,"QA"}</definedName>
    <definedName name="v" localSheetId="2" hidden="1">{#N/A,#N/A,FALSE,"Coversheet";#N/A,#N/A,FALSE,"QA"}</definedName>
    <definedName name="v" localSheetId="4" hidden="1">{#N/A,#N/A,FALSE,"Coversheet";#N/A,#N/A,FALSE,"QA"}</definedName>
    <definedName name="v" localSheetId="8" hidden="1">{#N/A,#N/A,FALSE,"Coversheet";#N/A,#N/A,FALSE,"QA"}</definedName>
    <definedName name="v" localSheetId="12" hidden="1">{#N/A,#N/A,FALSE,"Coversheet";#N/A,#N/A,FALSE,"QA"}</definedName>
    <definedName name="v" localSheetId="20" hidden="1">{#N/A,#N/A,FALSE,"Coversheet";#N/A,#N/A,FALSE,"QA"}</definedName>
    <definedName name="v" hidden="1">{#N/A,#N/A,FALSE,"Coversheet";#N/A,#N/A,FALSE,"QA"}</definedName>
    <definedName name="Value" localSheetId="2" hidden="1">{#N/A,#N/A,FALSE,"Summ";#N/A,#N/A,FALSE,"General"}</definedName>
    <definedName name="Value" localSheetId="20" hidden="1">{#N/A,#N/A,FALSE,"Summ";#N/A,#N/A,FALSE,"General"}</definedName>
    <definedName name="Value" hidden="1">{#N/A,#N/A,FALSE,"Summ";#N/A,#N/A,FALSE,"General"}</definedName>
    <definedName name="VOMEsc">[8]Assumptions!$C$21</definedName>
    <definedName name="w" localSheetId="27" hidden="1">{#N/A,#N/A,FALSE,"Schedule F";#N/A,#N/A,FALSE,"Schedule G"}</definedName>
    <definedName name="w" localSheetId="30" hidden="1">{#N/A,#N/A,FALSE,"Schedule F";#N/A,#N/A,FALSE,"Schedule G"}</definedName>
    <definedName name="w" localSheetId="2" hidden="1">{#N/A,#N/A,FALSE,"Schedule F";#N/A,#N/A,FALSE,"Schedule G"}</definedName>
    <definedName name="w" localSheetId="4" hidden="1">{#N/A,#N/A,FALSE,"Schedule F";#N/A,#N/A,FALSE,"Schedule G"}</definedName>
    <definedName name="w" localSheetId="8" hidden="1">{#N/A,#N/A,FALSE,"Schedule F";#N/A,#N/A,FALSE,"Schedule G"}</definedName>
    <definedName name="w" localSheetId="12" hidden="1">{#N/A,#N/A,FALSE,"Schedule F";#N/A,#N/A,FALSE,"Schedule G"}</definedName>
    <definedName name="w" localSheetId="20" hidden="1">{#N/A,#N/A,FALSE,"Schedule F";#N/A,#N/A,FALSE,"Schedule G"}</definedName>
    <definedName name="w" hidden="1">{#N/A,#N/A,FALSE,"Schedule F";#N/A,#N/A,FALSE,"Schedule G"}</definedName>
    <definedName name="WACC">[8]Assumptions!$I$61</definedName>
    <definedName name="WAGES" localSheetId="4">[7]model!#REF!</definedName>
    <definedName name="WAGES" localSheetId="8">[7]model!#REF!</definedName>
    <definedName name="WAGES" localSheetId="12">[7]model!#REF!</definedName>
    <definedName name="WAGES">[7]model!#REF!</definedName>
    <definedName name="we" localSheetId="27" hidden="1">{#N/A,#N/A,FALSE,"Pg 6b CustCount_Gas";#N/A,#N/A,FALSE,"QA";#N/A,#N/A,FALSE,"Report";#N/A,#N/A,FALSE,"forecast"}</definedName>
    <definedName name="we" localSheetId="30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12" hidden="1">{#N/A,#N/A,FALSE,"Pg 6b CustCount_Gas";#N/A,#N/A,FALSE,"QA";#N/A,#N/A,FALSE,"Report";#N/A,#N/A,FALSE,"forecast"}</definedName>
    <definedName name="we" localSheetId="17" hidden="1">{#N/A,#N/A,FALSE,"Pg 6b CustCount_Gas";#N/A,#N/A,FALSE,"QA";#N/A,#N/A,FALSE,"Report";#N/A,#N/A,FALSE,"forecast"}</definedName>
    <definedName name="we" localSheetId="20" hidden="1">{#N/A,#N/A,FALSE,"Pg 6b CustCount_Gas";#N/A,#N/A,FALSE,"QA";#N/A,#N/A,FALSE,"Report";#N/A,#N/A,FALSE,"forecast"}</definedName>
    <definedName name="we" localSheetId="16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2" hidden="1">{#N/A,#N/A,FALSE,"Coversheet";#N/A,#N/A,FALSE,"QA"}</definedName>
    <definedName name="WH" localSheetId="20" hidden="1">{#N/A,#N/A,FALSE,"Coversheet";#N/A,#N/A,FALSE,"QA"}</definedName>
    <definedName name="WH" hidden="1">{#N/A,#N/A,FALSE,"Coversheet";#N/A,#N/A,FALSE,"QA"}</definedName>
    <definedName name="WindDate" localSheetId="4">'[26]Dispatch Cases'!#REF!</definedName>
    <definedName name="WindDate" localSheetId="8">'[26]Dispatch Cases'!#REF!</definedName>
    <definedName name="WindDate" localSheetId="12">'[26]Dispatch Cases'!#REF!</definedName>
    <definedName name="WindDate">'[26]Dispatch Cases'!#REF!</definedName>
    <definedName name="WRKCAP" localSheetId="4">[7]model!#REF!</definedName>
    <definedName name="WRKCAP" localSheetId="8">[7]model!#REF!</definedName>
    <definedName name="WRKCAP" localSheetId="12">[7]model!#REF!</definedName>
    <definedName name="WRKCAP">[7]model!#REF!</definedName>
    <definedName name="wrn.1._.Bi._.Monthly._.CR." localSheetId="27" hidden="1">{#N/A,#N/A,FALSE,"Drill Sites";"WP 212",#N/A,FALSE,"MWAG EOR";"WP 213",#N/A,FALSE,"MWAG EOR";#N/A,#N/A,FALSE,"Misc. Facility";#N/A,#N/A,FALSE,"WWTP"}</definedName>
    <definedName name="wrn.1._.Bi._.Monthly._.CR." localSheetId="30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2" hidden="1">{#N/A,#N/A,FALSE,"Drill Sites";"WP 212",#N/A,FALSE,"MWAG EOR";"WP 213",#N/A,FALSE,"MWAG EOR";#N/A,#N/A,FALSE,"Misc. Facility";#N/A,#N/A,FALSE,"WWTP"}</definedName>
    <definedName name="wrn.1._.Bi._.Monthly._.CR." localSheetId="2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6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27" hidden="1">{#N/A,#N/A,FALSE,"CRPT";#N/A,#N/A,FALSE,"TREND";#N/A,#N/A,FALSE,"%Curve"}</definedName>
    <definedName name="wrn.AAI." localSheetId="30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12" hidden="1">{#N/A,#N/A,FALSE,"CRPT";#N/A,#N/A,FALSE,"TREND";#N/A,#N/A,FALSE,"%Curve"}</definedName>
    <definedName name="wrn.AAI." localSheetId="2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7" hidden="1">{#N/A,#N/A,FALSE,"CRPT";#N/A,#N/A,FALSE,"TREND";#N/A,#N/A,FALSE,"% CURVE"}</definedName>
    <definedName name="wrn.AAI._.Report." localSheetId="30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12" hidden="1">{#N/A,#N/A,FALSE,"CRPT";#N/A,#N/A,FALSE,"TREND";#N/A,#N/A,FALSE,"% CURVE"}</definedName>
    <definedName name="wrn.AAI._.Report." localSheetId="20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2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7" hidden="1">{#N/A,#N/A,FALSE,"Pg 6b CustCount_Gas";#N/A,#N/A,FALSE,"QA";#N/A,#N/A,FALSE,"Report";#N/A,#N/A,FALSE,"forecast"}</definedName>
    <definedName name="wrn.Customer._.Counts._.Gas." localSheetId="30" hidden="1">{#N/A,#N/A,FALSE,"Pg 6b CustCount_Gas";#N/A,#N/A,FALSE,"QA";#N/A,#N/A,FALSE,"Report";#N/A,#N/A,FALSE,"forecast"}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20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7" hidden="1">{#N/A,#N/A,FALSE,"schA"}</definedName>
    <definedName name="wrn.ECR." localSheetId="30" hidden="1">{#N/A,#N/A,FALSE,"schA"}</definedName>
    <definedName name="wrn.ECR." localSheetId="2" hidden="1">{#N/A,#N/A,FALSE,"schA"}</definedName>
    <definedName name="wrn.ECR." localSheetId="4" hidden="1">{#N/A,#N/A,FALSE,"schA"}</definedName>
    <definedName name="wrn.ECR." localSheetId="8" hidden="1">{#N/A,#N/A,FALSE,"schA"}</definedName>
    <definedName name="wrn.ECR." localSheetId="12" hidden="1">{#N/A,#N/A,FALSE,"schA"}</definedName>
    <definedName name="wrn.ECR." localSheetId="20" hidden="1">{#N/A,#N/A,FALSE,"schA"}</definedName>
    <definedName name="wrn.ECR." hidden="1">{#N/A,#N/A,FALSE,"schA"}</definedName>
    <definedName name="wrn.ESTIMATE." localSheetId="27" hidden="1">{#N/A,#N/A,FALSE,"CESTSUM";#N/A,#N/A,FALSE,"est sum A";#N/A,#N/A,FALSE,"est detail A"}</definedName>
    <definedName name="wrn.ESTIMATE." localSheetId="30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12" hidden="1">{#N/A,#N/A,FALSE,"CESTSUM";#N/A,#N/A,FALSE,"est sum A";#N/A,#N/A,FALSE,"est detail A"}</definedName>
    <definedName name="wrn.ESTIMATE." localSheetId="2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27" hidden="1">{#N/A,#N/A,TRUE,"CoverPage";#N/A,#N/A,TRUE,"Gas";#N/A,#N/A,TRUE,"Power";#N/A,#N/A,TRUE,"Historical DJ Mthly Prices"}</definedName>
    <definedName name="wrn.Fundamental." localSheetId="30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11" hidden="1">{#N/A,#N/A,TRUE,"CoverPage";#N/A,#N/A,TRUE,"Gas";#N/A,#N/A,TRUE,"Power";#N/A,#N/A,TRUE,"Historical DJ Mthly Prices"}</definedName>
    <definedName name="wrn.Fundamental." localSheetId="12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20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2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7" hidden="1">{#N/A,#N/A,FALSE,"SUMMARY";#N/A,#N/A,FALSE,"AE7616";#N/A,#N/A,FALSE,"AE7617";#N/A,#N/A,FALSE,"AE7618";#N/A,#N/A,FALSE,"AE7619"}</definedName>
    <definedName name="wrn.IEO." localSheetId="30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12" hidden="1">{#N/A,#N/A,FALSE,"SUMMARY";#N/A,#N/A,FALSE,"AE7616";#N/A,#N/A,FALSE,"AE7617";#N/A,#N/A,FALSE,"AE7618";#N/A,#N/A,FALSE,"AE7619"}</definedName>
    <definedName name="wrn.IEO." localSheetId="2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7" hidden="1">{#N/A,#N/A,FALSE,"Coversheet";#N/A,#N/A,FALSE,"QA"}</definedName>
    <definedName name="wrn.Incentive._.Overhead." localSheetId="30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11" hidden="1">{#N/A,#N/A,FALSE,"Coversheet";#N/A,#N/A,FALSE,"QA"}</definedName>
    <definedName name="wrn.Incentive._.Overhead." localSheetId="12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20" hidden="1">{#N/A,#N/A,FALSE,"Coversheet";#N/A,#N/A,FALSE,"QA"}</definedName>
    <definedName name="wrn.Incentive._.Overhead." localSheetId="16" hidden="1">{#N/A,#N/A,FALSE,"Coversheet";#N/A,#N/A,FALSE,"QA"}</definedName>
    <definedName name="wrn.Incentive._.Overhead." hidden="1">{#N/A,#N/A,FALSE,"Coversheet";#N/A,#N/A,FALSE,"QA"}</definedName>
    <definedName name="wrn.limit_reports." localSheetId="27" hidden="1">{#N/A,#N/A,FALSE,"Schedule F";#N/A,#N/A,FALSE,"Schedule G"}</definedName>
    <definedName name="wrn.limit_reports." localSheetId="30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11" hidden="1">{#N/A,#N/A,FALSE,"Schedule F";#N/A,#N/A,FALSE,"Schedule G"}</definedName>
    <definedName name="wrn.limit_reports." localSheetId="12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20" hidden="1">{#N/A,#N/A,FALSE,"Schedule F";#N/A,#N/A,FALSE,"Schedule G"}</definedName>
    <definedName name="wrn.limit_reports." localSheetId="16" hidden="1">{#N/A,#N/A,FALSE,"Schedule F";#N/A,#N/A,FALSE,"Schedule G"}</definedName>
    <definedName name="wrn.limit_reports." hidden="1">{#N/A,#N/A,FALSE,"Schedule F";#N/A,#N/A,FALSE,"Schedule G"}</definedName>
    <definedName name="wrn.MARGIN_WO_QTR." localSheetId="27" hidden="1">{#N/A,#N/A,FALSE,"Month ";#N/A,#N/A,FALSE,"YTD";#N/A,#N/A,FALSE,"12 mo ended"}</definedName>
    <definedName name="wrn.MARGIN_WO_QTR." localSheetId="30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11" hidden="1">{#N/A,#N/A,FALSE,"Month ";#N/A,#N/A,FALSE,"YTD";#N/A,#N/A,FALSE,"12 mo ended"}</definedName>
    <definedName name="wrn.MARGIN_WO_QTR." localSheetId="12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20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27" hidden="1">{#N/A,#N/A,FALSE,"BASE";#N/A,#N/A,FALSE,"LOOPS";#N/A,#N/A,FALSE,"PLC"}</definedName>
    <definedName name="wrn.Project._.Services." localSheetId="30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12" hidden="1">{#N/A,#N/A,FALSE,"BASE";#N/A,#N/A,FALSE,"LOOPS";#N/A,#N/A,FALSE,"PLC"}</definedName>
    <definedName name="wrn.Project._.Services." localSheetId="2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7" hidden="1">{#N/A,#N/A,FALSE,"7617 Fab";#N/A,#N/A,FALSE,"7617 NSK"}</definedName>
    <definedName name="wrn.SCHEDULE." localSheetId="30" hidden="1">{#N/A,#N/A,FALSE,"7617 Fab";#N/A,#N/A,FALSE,"7617 NSK"}</definedName>
    <definedName name="wrn.SCHEDULE." localSheetId="2" hidden="1">{#N/A,#N/A,FALSE,"7617 Fab";#N/A,#N/A,FALSE,"7617 NSK"}</definedName>
    <definedName name="wrn.SCHEDULE." localSheetId="4" hidden="1">{#N/A,#N/A,FALSE,"7617 Fab";#N/A,#N/A,FALSE,"7617 NSK"}</definedName>
    <definedName name="wrn.SCHEDULE." localSheetId="8" hidden="1">{#N/A,#N/A,FALSE,"7617 Fab";#N/A,#N/A,FALSE,"7617 NSK"}</definedName>
    <definedName name="wrn.SCHEDULE." localSheetId="12" hidden="1">{#N/A,#N/A,FALSE,"7617 Fab";#N/A,#N/A,FALSE,"7617 NSK"}</definedName>
    <definedName name="wrn.SCHEDULE." localSheetId="20" hidden="1">{#N/A,#N/A,FALSE,"7617 Fab";#N/A,#N/A,FALSE,"7617 NSK"}</definedName>
    <definedName name="wrn.SCHEDULE." hidden="1">{#N/A,#N/A,FALSE,"7617 Fab";#N/A,#N/A,FALSE,"7617 NSK"}</definedName>
    <definedName name="wrn.SLB." localSheetId="27" hidden="1">{#N/A,#N/A,FALSE,"SUMMARY";#N/A,#N/A,FALSE,"AE7616";#N/A,#N/A,FALSE,"AE7617";#N/A,#N/A,FALSE,"AE7618";#N/A,#N/A,FALSE,"AE7619";#N/A,#N/A,FALSE,"Target Materials"}</definedName>
    <definedName name="wrn.SLB." localSheetId="30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2" hidden="1">{#N/A,#N/A,FALSE,"SUMMARY";#N/A,#N/A,FALSE,"AE7616";#N/A,#N/A,FALSE,"AE7617";#N/A,#N/A,FALSE,"AE7618";#N/A,#N/A,FALSE,"AE7619";#N/A,#N/A,FALSE,"Target Materials"}</definedName>
    <definedName name="wrn.SLB." localSheetId="2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7" hidden="1">{#N/A,#N/A,FALSE,"2002 Small Tool OH";#N/A,#N/A,FALSE,"QA"}</definedName>
    <definedName name="wrn.Small._.Tools._.Overhead." localSheetId="30" hidden="1">{#N/A,#N/A,FALSE,"2002 Small Tool OH";#N/A,#N/A,FALSE,"QA"}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11" hidden="1">{#N/A,#N/A,FALSE,"2002 Small Tool OH";#N/A,#N/A,FALSE,"QA"}</definedName>
    <definedName name="wrn.Small._.Tools._.Overhead." localSheetId="12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20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hidden="1">{#N/A,#N/A,FALSE,"2002 Small Tool OH";#N/A,#N/A,FALSE,"QA"}</definedName>
    <definedName name="wrn.Summary." localSheetId="27" hidden="1">{#N/A,#N/A,FALSE,"Summ";#N/A,#N/A,FALSE,"General"}</definedName>
    <definedName name="wrn.Summary." localSheetId="30" hidden="1">{#N/A,#N/A,FALSE,"Summ";#N/A,#N/A,FALSE,"General"}</definedName>
    <definedName name="wrn.Summary." localSheetId="2" hidden="1">{#N/A,#N/A,FALSE,"Summ";#N/A,#N/A,FALSE,"General"}</definedName>
    <definedName name="wrn.Summary." localSheetId="4" hidden="1">{#N/A,#N/A,FALSE,"Summ";#N/A,#N/A,FALSE,"General"}</definedName>
    <definedName name="wrn.Summary." localSheetId="8" hidden="1">{#N/A,#N/A,FALSE,"Summ";#N/A,#N/A,FALSE,"General"}</definedName>
    <definedName name="wrn.Summary." localSheetId="12" hidden="1">{#N/A,#N/A,FALSE,"Summ";#N/A,#N/A,FALSE,"General"}</definedName>
    <definedName name="wrn.Summary." localSheetId="20" hidden="1">{#N/A,#N/A,FALSE,"Summ";#N/A,#N/A,FALSE,"General"}</definedName>
    <definedName name="wrn.Summary." hidden="1">{#N/A,#N/A,FALSE,"Summ";#N/A,#N/A,FALSE,"General"}</definedName>
    <definedName name="wrn.USIM_Data." localSheetId="2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7" hidden="1">{#N/A,#N/A,FALSE,"Expenditures";#N/A,#N/A,FALSE,"Property Placed In-Service";#N/A,#N/A,FALSE,"CWIP Balances"}</definedName>
    <definedName name="wrn.USIM_Data_Abbrev3." localSheetId="30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12" hidden="1">{#N/A,#N/A,FALSE,"Expenditures";#N/A,#N/A,FALSE,"Property Placed In-Service";#N/A,#N/A,FALSE,"CWIP Balances"}</definedName>
    <definedName name="wrn.USIM_Data_Abbrev3." localSheetId="2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27" hidden="1">{#N/A,#N/A,FALSE,"schA"}</definedName>
    <definedName name="www" localSheetId="30" hidden="1">{#N/A,#N/A,FALSE,"schA"}</definedName>
    <definedName name="www" localSheetId="2" hidden="1">{#N/A,#N/A,FALSE,"schA"}</definedName>
    <definedName name="www" localSheetId="4" hidden="1">{#N/A,#N/A,FALSE,"schA"}</definedName>
    <definedName name="www" localSheetId="8" hidden="1">{#N/A,#N/A,FALSE,"schA"}</definedName>
    <definedName name="www" localSheetId="12" hidden="1">{#N/A,#N/A,FALSE,"schA"}</definedName>
    <definedName name="www" localSheetId="20" hidden="1">{#N/A,#N/A,FALSE,"schA"}</definedName>
    <definedName name="www" hidden="1">{#N/A,#N/A,FALSE,"schA"}</definedName>
    <definedName name="x" localSheetId="27" hidden="1">{#N/A,#N/A,FALSE,"Coversheet";#N/A,#N/A,FALSE,"QA"}</definedName>
    <definedName name="x" localSheetId="30" hidden="1">{#N/A,#N/A,FALSE,"Coversheet";#N/A,#N/A,FALSE,"QA"}</definedName>
    <definedName name="x" localSheetId="2" hidden="1">{#N/A,#N/A,FALSE,"Coversheet";#N/A,#N/A,FALSE,"QA"}</definedName>
    <definedName name="x" localSheetId="4" hidden="1">{#N/A,#N/A,FALSE,"Coversheet";#N/A,#N/A,FALSE,"QA"}</definedName>
    <definedName name="x" localSheetId="8" hidden="1">{#N/A,#N/A,FALSE,"Coversheet";#N/A,#N/A,FALSE,"QA"}</definedName>
    <definedName name="x" localSheetId="12" hidden="1">{#N/A,#N/A,FALSE,"Coversheet";#N/A,#N/A,FALSE,"QA"}</definedName>
    <definedName name="x" localSheetId="20" hidden="1">{#N/A,#N/A,FALSE,"Coversheet";#N/A,#N/A,FALSE,"QA"}</definedName>
    <definedName name="x" hidden="1">{#N/A,#N/A,FALSE,"Coversheet";#N/A,#N/A,FALSE,"QA"}</definedName>
    <definedName name="xx" localSheetId="27" hidden="1">{#N/A,#N/A,FALSE,"Balance_Sheet";#N/A,#N/A,FALSE,"income_statement_monthly";#N/A,#N/A,FALSE,"income_statement_Quarter";#N/A,#N/A,FALSE,"income_statement_ytd";#N/A,#N/A,FALSE,"income_statement_12Months"}</definedName>
    <definedName name="xx" localSheetId="30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localSheetId="12" hidden="1">{#N/A,#N/A,FALSE,"Balance_Sheet";#N/A,#N/A,FALSE,"income_statement_monthly";#N/A,#N/A,FALSE,"income_statement_Quarter";#N/A,#N/A,FALSE,"income_statement_ytd";#N/A,#N/A,FALSE,"income_statement_12Months"}</definedName>
    <definedName name="xx" localSheetId="17" hidden="1">{#N/A,#N/A,FALSE,"Balance_Sheet";#N/A,#N/A,FALSE,"income_statement_monthly";#N/A,#N/A,FALSE,"income_statement_Quarter";#N/A,#N/A,FALSE,"income_statement_ytd";#N/A,#N/A,FALSE,"income_statement_12Months"}</definedName>
    <definedName name="xx" localSheetId="20" hidden="1">{#N/A,#N/A,FALSE,"Balance_Sheet";#N/A,#N/A,FALSE,"income_statement_monthly";#N/A,#N/A,FALSE,"income_statement_Quarter";#N/A,#N/A,FALSE,"income_statement_ytd";#N/A,#N/A,FALSE,"income_statement_12Months"}</definedName>
    <definedName name="xx" localSheetId="16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2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'[27]Revison Inputs'!$B$6</definedName>
    <definedName name="yuf" localSheetId="2" hidden="1">{#N/A,#N/A,FALSE,"Summ";#N/A,#N/A,FALSE,"General"}</definedName>
    <definedName name="yuf" localSheetId="20" hidden="1">{#N/A,#N/A,FALSE,"Summ";#N/A,#N/A,FALSE,"General"}</definedName>
    <definedName name="yuf" hidden="1">{#N/A,#N/A,FALSE,"Summ";#N/A,#N/A,FALSE,"General"}</definedName>
    <definedName name="z" localSheetId="27" hidden="1">{#N/A,#N/A,FALSE,"Coversheet";#N/A,#N/A,FALSE,"QA"}</definedName>
    <definedName name="z" localSheetId="30" hidden="1">{#N/A,#N/A,FALSE,"Coversheet";#N/A,#N/A,FALSE,"QA"}</definedName>
    <definedName name="z" localSheetId="2" hidden="1">{#N/A,#N/A,FALSE,"Coversheet";#N/A,#N/A,FALSE,"QA"}</definedName>
    <definedName name="z" localSheetId="4" hidden="1">{#N/A,#N/A,FALSE,"Coversheet";#N/A,#N/A,FALSE,"QA"}</definedName>
    <definedName name="z" localSheetId="8" hidden="1">{#N/A,#N/A,FALSE,"Coversheet";#N/A,#N/A,FALSE,"QA"}</definedName>
    <definedName name="z" localSheetId="12" hidden="1">{#N/A,#N/A,FALSE,"Coversheet";#N/A,#N/A,FALSE,"QA"}</definedName>
    <definedName name="z" localSheetId="20" hidden="1">{#N/A,#N/A,FALSE,"Coversheet";#N/A,#N/A,FALSE,"QA"}</definedName>
    <definedName name="z" hidden="1">{#N/A,#N/A,FALSE,"Coversheet";#N/A,#N/A,FALSE,"QA"}</definedName>
  </definedNames>
  <calcPr calcId="125725" iterateCount="2000" iterateDelta="0.01"/>
</workbook>
</file>

<file path=xl/calcChain.xml><?xml version="1.0" encoding="utf-8"?>
<calcChain xmlns="http://schemas.openxmlformats.org/spreadsheetml/2006/main">
  <c r="E19" i="62"/>
  <c r="E7"/>
  <c r="E6"/>
  <c r="AS7" i="41"/>
  <c r="T9" i="48" l="1"/>
  <c r="T33"/>
  <c r="W33" s="1"/>
  <c r="V31"/>
  <c r="T30"/>
  <c r="W30" s="1"/>
  <c r="T29"/>
  <c r="W29" s="1"/>
  <c r="W31" s="1"/>
  <c r="T26"/>
  <c r="W26" s="1"/>
  <c r="V24"/>
  <c r="T23"/>
  <c r="W23" s="1"/>
  <c r="T22"/>
  <c r="W22" s="1"/>
  <c r="T21"/>
  <c r="W21" s="1"/>
  <c r="V18"/>
  <c r="T17"/>
  <c r="W17" s="1"/>
  <c r="T15"/>
  <c r="W15" s="1"/>
  <c r="T14"/>
  <c r="W14" s="1"/>
  <c r="T13"/>
  <c r="W13" s="1"/>
  <c r="V10"/>
  <c r="V39" s="1"/>
  <c r="W9"/>
  <c r="W10" s="1"/>
  <c r="W24" l="1"/>
  <c r="W18"/>
  <c r="J10" i="61"/>
  <c r="I10"/>
  <c r="H10"/>
  <c r="G10"/>
  <c r="F10"/>
  <c r="F12" s="1"/>
  <c r="G11"/>
  <c r="H11" s="1"/>
  <c r="I11" s="1"/>
  <c r="J11" s="1"/>
  <c r="J12" s="1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D7" i="62"/>
  <c r="C7"/>
  <c r="B7"/>
  <c r="A47" i="47"/>
  <c r="A48"/>
  <c r="A49"/>
  <c r="D16" i="76"/>
  <c r="D16" i="75"/>
  <c r="U37" i="48" l="1"/>
  <c r="F28" i="61"/>
  <c r="G28" s="1"/>
  <c r="F16"/>
  <c r="F26"/>
  <c r="F27"/>
  <c r="G27" s="1"/>
  <c r="F24"/>
  <c r="G24" s="1"/>
  <c r="F23"/>
  <c r="F22"/>
  <c r="F14"/>
  <c r="F19"/>
  <c r="F15"/>
  <c r="F20"/>
  <c r="G20" s="1"/>
  <c r="H20" s="1"/>
  <c r="I20" s="1"/>
  <c r="J20" s="1"/>
  <c r="F18"/>
  <c r="G14"/>
  <c r="H12"/>
  <c r="I14" s="1"/>
  <c r="G12"/>
  <c r="I12"/>
  <c r="V7" i="42"/>
  <c r="T7"/>
  <c r="S7"/>
  <c r="R7"/>
  <c r="Q7"/>
  <c r="P7"/>
  <c r="AO7" i="41"/>
  <c r="AN7"/>
  <c r="AM7"/>
  <c r="AL7"/>
  <c r="AK7"/>
  <c r="H24" i="61" l="1"/>
  <c r="I24" s="1"/>
  <c r="J24" s="1"/>
  <c r="G18"/>
  <c r="H18" s="1"/>
  <c r="I18" s="1"/>
  <c r="J18" s="1"/>
  <c r="G26"/>
  <c r="H26" s="1"/>
  <c r="I26" s="1"/>
  <c r="J26" s="1"/>
  <c r="G15"/>
  <c r="G22"/>
  <c r="H22" s="1"/>
  <c r="I22" s="1"/>
  <c r="J22" s="1"/>
  <c r="G19"/>
  <c r="H19" s="1"/>
  <c r="I19" s="1"/>
  <c r="J19" s="1"/>
  <c r="G23"/>
  <c r="H23" s="1"/>
  <c r="I23" s="1"/>
  <c r="J23" s="1"/>
  <c r="G16"/>
  <c r="H16" s="1"/>
  <c r="I16" s="1"/>
  <c r="J16" s="1"/>
  <c r="H15"/>
  <c r="H28"/>
  <c r="I28" s="1"/>
  <c r="J28" s="1"/>
  <c r="J14"/>
  <c r="H27"/>
  <c r="I27" s="1"/>
  <c r="J27" s="1"/>
  <c r="I15"/>
  <c r="J15" s="1"/>
  <c r="H14"/>
  <c r="B36" i="76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D6" i="62"/>
  <c r="C6"/>
  <c r="B6"/>
  <c r="B36" i="75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B36" i="74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N12" i="44" l="1"/>
  <c r="J12"/>
  <c r="L12"/>
  <c r="E34" i="16" l="1"/>
  <c r="F34" s="1"/>
  <c r="A11" i="24"/>
  <c r="C12" s="1"/>
  <c r="A11" i="23"/>
  <c r="A12" s="1"/>
  <c r="A11" i="21"/>
  <c r="A12" s="1"/>
  <c r="A11" i="20"/>
  <c r="C12" s="1"/>
  <c r="C12" i="21" l="1"/>
  <c r="C12" i="23"/>
  <c r="A12" i="20"/>
  <c r="A12" i="24"/>
  <c r="A13" i="23"/>
  <c r="A14" s="1"/>
  <c r="A13" i="21"/>
  <c r="A14" s="1"/>
  <c r="A13" i="24" l="1"/>
  <c r="A14" s="1"/>
  <c r="A13" i="20"/>
  <c r="A14" s="1"/>
  <c r="A15" s="1"/>
  <c r="A16" s="1"/>
  <c r="C18" s="1"/>
  <c r="A15" i="24"/>
  <c r="A16" s="1"/>
  <c r="A17" s="1"/>
  <c r="A18" s="1"/>
  <c r="A15" i="23"/>
  <c r="A16" s="1"/>
  <c r="A15" i="21"/>
  <c r="A16" s="1"/>
  <c r="A17" i="20" l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17" i="21"/>
  <c r="A18" s="1"/>
  <c r="C18"/>
  <c r="A17" i="23"/>
  <c r="A18" s="1"/>
  <c r="C18"/>
  <c r="C18" i="24"/>
  <c r="C16" i="20"/>
  <c r="C16" i="24"/>
  <c r="C16" i="23"/>
  <c r="C16" i="21"/>
  <c r="A31" i="20" l="1"/>
  <c r="A32" s="1"/>
  <c r="A33" s="1"/>
  <c r="A34" s="1"/>
  <c r="A35" s="1"/>
  <c r="A36" s="1"/>
  <c r="A37" s="1"/>
  <c r="A38" s="1"/>
  <c r="C38"/>
  <c r="A19" i="24"/>
  <c r="A20" s="1"/>
  <c r="A21" s="1"/>
  <c r="A22" s="1"/>
  <c r="A23" s="1"/>
  <c r="A24" s="1"/>
  <c r="A19" i="23"/>
  <c r="A20" s="1"/>
  <c r="A21" s="1"/>
  <c r="A22" s="1"/>
  <c r="A23" s="1"/>
  <c r="A24" s="1"/>
  <c r="A19" i="21"/>
  <c r="A20" s="1"/>
  <c r="A21" s="1"/>
  <c r="A22" s="1"/>
  <c r="A23" s="1"/>
  <c r="A24" s="1"/>
  <c r="A25" i="24" l="1"/>
  <c r="A26" s="1"/>
  <c r="A27" s="1"/>
  <c r="A28" s="1"/>
  <c r="C26"/>
  <c r="C22"/>
  <c r="A25" i="23"/>
  <c r="A26" s="1"/>
  <c r="A27" s="1"/>
  <c r="A28" s="1"/>
  <c r="C26"/>
  <c r="C22"/>
  <c r="A25" i="21"/>
  <c r="A26" s="1"/>
  <c r="A27" s="1"/>
  <c r="A28" s="1"/>
  <c r="C26"/>
  <c r="C22"/>
  <c r="C26" i="20"/>
  <c r="C22"/>
  <c r="A29" i="24" l="1"/>
  <c r="A30" s="1"/>
  <c r="C28"/>
  <c r="A29" i="23"/>
  <c r="A30" s="1"/>
  <c r="C38" s="1"/>
  <c r="C28"/>
  <c r="C28" i="21"/>
  <c r="A29"/>
  <c r="A30" s="1"/>
  <c r="C28" i="20"/>
  <c r="A31" i="24" l="1"/>
  <c r="A32" s="1"/>
  <c r="C32"/>
  <c r="A31" i="23"/>
  <c r="A32" s="1"/>
  <c r="C32"/>
  <c r="A31" i="21"/>
  <c r="A32" s="1"/>
  <c r="C32"/>
  <c r="C32" i="20"/>
  <c r="A33" i="24" l="1"/>
  <c r="A34" s="1"/>
  <c r="A35" s="1"/>
  <c r="A36" s="1"/>
  <c r="A33" i="23"/>
  <c r="A34" s="1"/>
  <c r="A35" s="1"/>
  <c r="A36" s="1"/>
  <c r="A37" s="1"/>
  <c r="A38" s="1"/>
  <c r="A33" i="21"/>
  <c r="A34" s="1"/>
  <c r="A35" s="1"/>
  <c r="A36" s="1"/>
  <c r="C36" i="23" l="1"/>
  <c r="C36" i="24"/>
  <c r="C36" i="21"/>
  <c r="C36" i="20"/>
  <c r="J30" i="61" l="1"/>
  <c r="I30"/>
  <c r="H30"/>
  <c r="G30"/>
  <c r="F30"/>
  <c r="A30"/>
  <c r="A31" s="1"/>
  <c r="A32" s="1"/>
  <c r="A33" s="1"/>
  <c r="E21" i="5"/>
  <c r="E20"/>
  <c r="E19"/>
  <c r="E18"/>
  <c r="E17"/>
  <c r="B53" i="72"/>
  <c r="A11"/>
  <c r="A12" s="1"/>
  <c r="A13" s="1"/>
  <c r="A14" s="1"/>
  <c r="A34" i="61" l="1"/>
  <c r="A35" s="1"/>
  <c r="A15" i="72"/>
  <c r="A16" s="1"/>
  <c r="A17" s="1"/>
  <c r="A18" s="1"/>
  <c r="A19" l="1"/>
  <c r="A20" s="1"/>
  <c r="A21" s="1"/>
  <c r="A22" s="1"/>
  <c r="C23" s="1"/>
  <c r="A23" l="1"/>
  <c r="A24" s="1"/>
  <c r="A25" s="1"/>
  <c r="C26" s="1"/>
  <c r="A26" l="1"/>
  <c r="A27" s="1"/>
  <c r="A28" s="1"/>
  <c r="C29" s="1"/>
  <c r="A29" l="1"/>
  <c r="A30" s="1"/>
  <c r="A31" s="1"/>
  <c r="C32" s="1"/>
  <c r="A32" l="1"/>
  <c r="A33" s="1"/>
  <c r="A34" s="1"/>
  <c r="C35" s="1"/>
  <c r="A35" l="1"/>
  <c r="A36" s="1"/>
  <c r="A37" s="1"/>
  <c r="A38" s="1"/>
  <c r="C39" s="1"/>
  <c r="A39" l="1"/>
  <c r="A40" s="1"/>
  <c r="A41" s="1"/>
  <c r="C42" s="1"/>
  <c r="A42" l="1"/>
  <c r="A43" s="1"/>
  <c r="A44" s="1"/>
  <c r="C45" s="1"/>
  <c r="A45" l="1"/>
  <c r="A46" s="1"/>
  <c r="A47" s="1"/>
  <c r="C48" s="1"/>
  <c r="A48" l="1"/>
  <c r="A49" s="1"/>
  <c r="A50" s="1"/>
  <c r="C51" s="1"/>
  <c r="A51" l="1"/>
  <c r="A52" s="1"/>
  <c r="A53" s="1"/>
  <c r="B40" i="22" l="1"/>
  <c r="B40" i="19"/>
  <c r="M6" i="70"/>
  <c r="L6"/>
  <c r="K6"/>
  <c r="J6"/>
  <c r="I6"/>
  <c r="H6"/>
  <c r="G6"/>
  <c r="F6"/>
  <c r="E6"/>
  <c r="D6"/>
  <c r="C6"/>
  <c r="B6"/>
  <c r="P4"/>
  <c r="Q4" s="1"/>
  <c r="R4" s="1"/>
  <c r="S4" s="1"/>
  <c r="T4" s="1"/>
  <c r="U4" s="1"/>
  <c r="V4" s="1"/>
  <c r="W4" s="1"/>
  <c r="X4" s="1"/>
  <c r="Y4" s="1"/>
  <c r="Z4" s="1"/>
  <c r="AA4" s="1"/>
  <c r="AB4" s="1"/>
  <c r="AC4" s="1"/>
  <c r="AD4" s="1"/>
  <c r="AE4" s="1"/>
  <c r="AF4" s="1"/>
  <c r="AG4" s="1"/>
  <c r="AH4" s="1"/>
  <c r="AI4" s="1"/>
  <c r="AJ4" s="1"/>
  <c r="AK4" s="1"/>
  <c r="AL4" s="1"/>
  <c r="AM4" s="1"/>
  <c r="AN4" s="1"/>
  <c r="AO4" s="1"/>
  <c r="AP4" s="1"/>
  <c r="AQ4" s="1"/>
  <c r="AR4" s="1"/>
  <c r="AS4" s="1"/>
  <c r="AT4" s="1"/>
  <c r="AU4" s="1"/>
  <c r="AV4" s="1"/>
  <c r="AW4" s="1"/>
  <c r="AX4" s="1"/>
  <c r="AY4" s="1"/>
  <c r="AZ4" s="1"/>
  <c r="BA4" s="1"/>
  <c r="BB4" s="1"/>
  <c r="BC4" s="1"/>
  <c r="BD4" s="1"/>
  <c r="BE4" s="1"/>
  <c r="BF4" s="1"/>
  <c r="BG4" s="1"/>
  <c r="BH4" s="1"/>
  <c r="BI4" s="1"/>
  <c r="BJ4" s="1"/>
  <c r="C4"/>
  <c r="D4" s="1"/>
  <c r="E4" s="1"/>
  <c r="F4" s="1"/>
  <c r="G4" s="1"/>
  <c r="H4" s="1"/>
  <c r="I4" s="1"/>
  <c r="J4" s="1"/>
  <c r="K4" s="1"/>
  <c r="L4" s="1"/>
  <c r="M4" s="1"/>
  <c r="P22" i="42"/>
  <c r="P21"/>
  <c r="P20"/>
  <c r="R20" s="1"/>
  <c r="P19"/>
  <c r="R19" s="1"/>
  <c r="P18"/>
  <c r="R22" s="1"/>
  <c r="N70" i="44"/>
  <c r="N66"/>
  <c r="N67"/>
  <c r="N68"/>
  <c r="N69"/>
  <c r="N65"/>
  <c r="O65" s="1"/>
  <c r="N64"/>
  <c r="O64" s="1"/>
  <c r="N63"/>
  <c r="O63" s="1"/>
  <c r="P63" s="1"/>
  <c r="N62"/>
  <c r="O62" s="1"/>
  <c r="P62" s="1"/>
  <c r="N61"/>
  <c r="O61" s="1"/>
  <c r="P61" s="1"/>
  <c r="N60"/>
  <c r="O60" s="1"/>
  <c r="P60" s="1"/>
  <c r="N59"/>
  <c r="O59" s="1"/>
  <c r="P59" s="1"/>
  <c r="N58"/>
  <c r="O58" s="1"/>
  <c r="P58" s="1"/>
  <c r="N57"/>
  <c r="O57" s="1"/>
  <c r="P57" s="1"/>
  <c r="N56"/>
  <c r="O56" s="1"/>
  <c r="P56" s="1"/>
  <c r="N55"/>
  <c r="O55" s="1"/>
  <c r="P55" s="1"/>
  <c r="N54"/>
  <c r="O54" s="1"/>
  <c r="P54" s="1"/>
  <c r="N53"/>
  <c r="O53" s="1"/>
  <c r="P53" s="1"/>
  <c r="N52"/>
  <c r="O52" s="1"/>
  <c r="P52" s="1"/>
  <c r="N51"/>
  <c r="O51" s="1"/>
  <c r="P51" s="1"/>
  <c r="N50"/>
  <c r="J38"/>
  <c r="L38" s="1"/>
  <c r="J37"/>
  <c r="L37" s="1"/>
  <c r="J36"/>
  <c r="J35"/>
  <c r="J34"/>
  <c r="L34" s="1"/>
  <c r="J33"/>
  <c r="L33" s="1"/>
  <c r="J32"/>
  <c r="J31"/>
  <c r="J30"/>
  <c r="L30" s="1"/>
  <c r="J29"/>
  <c r="L29" s="1"/>
  <c r="J28"/>
  <c r="J27"/>
  <c r="J26"/>
  <c r="L26" s="1"/>
  <c r="J22"/>
  <c r="L22" s="1"/>
  <c r="J21"/>
  <c r="J20"/>
  <c r="J19"/>
  <c r="L19" s="1"/>
  <c r="J18"/>
  <c r="L18" s="1"/>
  <c r="J17"/>
  <c r="J16"/>
  <c r="J15"/>
  <c r="L15" s="1"/>
  <c r="J14"/>
  <c r="L14" s="1"/>
  <c r="J13"/>
  <c r="J11"/>
  <c r="J10"/>
  <c r="L10" s="1"/>
  <c r="J9"/>
  <c r="L9" s="1"/>
  <c r="J8"/>
  <c r="J5"/>
  <c r="I39"/>
  <c r="H39"/>
  <c r="G39"/>
  <c r="F39"/>
  <c r="E39"/>
  <c r="D39"/>
  <c r="C39"/>
  <c r="B39"/>
  <c r="L36"/>
  <c r="L35"/>
  <c r="L32"/>
  <c r="L31"/>
  <c r="L28"/>
  <c r="L27"/>
  <c r="L21"/>
  <c r="L20"/>
  <c r="L17"/>
  <c r="L16"/>
  <c r="L13"/>
  <c r="L11"/>
  <c r="L8"/>
  <c r="N22"/>
  <c r="N21"/>
  <c r="N20"/>
  <c r="N19"/>
  <c r="N18"/>
  <c r="N17"/>
  <c r="N16"/>
  <c r="N15"/>
  <c r="N14"/>
  <c r="N13"/>
  <c r="N11"/>
  <c r="N10"/>
  <c r="N9"/>
  <c r="N8"/>
  <c r="I23"/>
  <c r="H23"/>
  <c r="G23"/>
  <c r="F23"/>
  <c r="F40" s="1"/>
  <c r="E23"/>
  <c r="D23"/>
  <c r="C23"/>
  <c r="B7"/>
  <c r="B23" s="1"/>
  <c r="B40" s="1"/>
  <c r="J23" l="1"/>
  <c r="N71"/>
  <c r="C40"/>
  <c r="G40"/>
  <c r="P71"/>
  <c r="O71"/>
  <c r="BA6" i="70"/>
  <c r="BE6"/>
  <c r="BI6"/>
  <c r="R6"/>
  <c r="V6"/>
  <c r="Z6"/>
  <c r="N23" i="44"/>
  <c r="E40"/>
  <c r="I40"/>
  <c r="J39"/>
  <c r="L39" s="1"/>
  <c r="R21" i="42"/>
  <c r="AY6" i="70"/>
  <c r="BC6"/>
  <c r="BG6"/>
  <c r="D40" i="44"/>
  <c r="H40"/>
  <c r="P6" i="70"/>
  <c r="C9" i="62" s="1"/>
  <c r="T6" i="70"/>
  <c r="G9" i="62" s="1"/>
  <c r="X6" i="70"/>
  <c r="K9" i="62" s="1"/>
  <c r="E9"/>
  <c r="I9"/>
  <c r="M9"/>
  <c r="O6" i="70"/>
  <c r="B9" i="62" s="1"/>
  <c r="Q6" i="70"/>
  <c r="D9" i="62" s="1"/>
  <c r="S6" i="70"/>
  <c r="U6"/>
  <c r="W6"/>
  <c r="Y6"/>
  <c r="AA6"/>
  <c r="AB6"/>
  <c r="AD6"/>
  <c r="AF6"/>
  <c r="AH6"/>
  <c r="AJ6"/>
  <c r="AL6"/>
  <c r="AM6"/>
  <c r="AN6"/>
  <c r="AP6"/>
  <c r="AR6"/>
  <c r="AT6"/>
  <c r="AV6"/>
  <c r="AX6"/>
  <c r="AZ6"/>
  <c r="BB6"/>
  <c r="BD6"/>
  <c r="BF6"/>
  <c r="BH6"/>
  <c r="BJ6"/>
  <c r="AC6"/>
  <c r="AE6"/>
  <c r="AG6"/>
  <c r="AI6"/>
  <c r="AK6"/>
  <c r="AO6"/>
  <c r="AQ6"/>
  <c r="AS6"/>
  <c r="AU6"/>
  <c r="AW6"/>
  <c r="J40" i="44"/>
  <c r="L23"/>
  <c r="L40" s="1"/>
  <c r="A31" i="69"/>
  <c r="A106"/>
  <c r="E105"/>
  <c r="P106" s="1"/>
  <c r="A105"/>
  <c r="A104"/>
  <c r="E103"/>
  <c r="A103"/>
  <c r="E102"/>
  <c r="P104" s="1"/>
  <c r="A102"/>
  <c r="A101"/>
  <c r="A100"/>
  <c r="E99"/>
  <c r="Q100" s="1"/>
  <c r="A99"/>
  <c r="A98"/>
  <c r="E97"/>
  <c r="A97"/>
  <c r="E96"/>
  <c r="Q98" s="1"/>
  <c r="A96"/>
  <c r="A95"/>
  <c r="A94"/>
  <c r="E93"/>
  <c r="A93"/>
  <c r="E92"/>
  <c r="A92"/>
  <c r="A91"/>
  <c r="E90"/>
  <c r="A90"/>
  <c r="E89"/>
  <c r="A89"/>
  <c r="E88"/>
  <c r="P91" s="1"/>
  <c r="A88"/>
  <c r="A87"/>
  <c r="A86"/>
  <c r="E85"/>
  <c r="Q86" s="1"/>
  <c r="A85"/>
  <c r="E84"/>
  <c r="A84"/>
  <c r="A83"/>
  <c r="E82"/>
  <c r="A82"/>
  <c r="E81"/>
  <c r="A81"/>
  <c r="E80"/>
  <c r="Q83" s="1"/>
  <c r="A80"/>
  <c r="A79"/>
  <c r="A78"/>
  <c r="E77"/>
  <c r="P78" s="1"/>
  <c r="A77"/>
  <c r="E76"/>
  <c r="A76"/>
  <c r="A75"/>
  <c r="E74"/>
  <c r="A74"/>
  <c r="E73"/>
  <c r="A73"/>
  <c r="E72"/>
  <c r="P75" s="1"/>
  <c r="A72"/>
  <c r="A71"/>
  <c r="A70"/>
  <c r="E69"/>
  <c r="A69"/>
  <c r="E68"/>
  <c r="A68"/>
  <c r="A67"/>
  <c r="E66"/>
  <c r="A66"/>
  <c r="E65"/>
  <c r="A65"/>
  <c r="E64"/>
  <c r="Q67" s="1"/>
  <c r="A64"/>
  <c r="A63"/>
  <c r="A62"/>
  <c r="E61"/>
  <c r="P62" s="1"/>
  <c r="A61"/>
  <c r="E60"/>
  <c r="A60"/>
  <c r="A59"/>
  <c r="E58"/>
  <c r="A58"/>
  <c r="E57"/>
  <c r="A57"/>
  <c r="E56"/>
  <c r="P59" s="1"/>
  <c r="A56"/>
  <c r="A55"/>
  <c r="A54"/>
  <c r="E53"/>
  <c r="Q54" s="1"/>
  <c r="A53"/>
  <c r="E52"/>
  <c r="A52"/>
  <c r="A51"/>
  <c r="E50"/>
  <c r="A50"/>
  <c r="E49"/>
  <c r="A49"/>
  <c r="E48"/>
  <c r="Q51" s="1"/>
  <c r="A48"/>
  <c r="A47"/>
  <c r="A46"/>
  <c r="E45"/>
  <c r="P46" s="1"/>
  <c r="A45"/>
  <c r="E44"/>
  <c r="A44"/>
  <c r="A43"/>
  <c r="E42"/>
  <c r="A42"/>
  <c r="E41"/>
  <c r="A41"/>
  <c r="E40"/>
  <c r="P43" s="1"/>
  <c r="A40"/>
  <c r="A39"/>
  <c r="A38"/>
  <c r="E37"/>
  <c r="Q38" s="1"/>
  <c r="A37"/>
  <c r="E36"/>
  <c r="A36"/>
  <c r="A35"/>
  <c r="E34"/>
  <c r="A34"/>
  <c r="E33"/>
  <c r="A33"/>
  <c r="E32"/>
  <c r="A32"/>
  <c r="A30"/>
  <c r="E29"/>
  <c r="P30" s="1"/>
  <c r="A29"/>
  <c r="E28"/>
  <c r="A28"/>
  <c r="A27"/>
  <c r="E26"/>
  <c r="A26"/>
  <c r="E25"/>
  <c r="A25"/>
  <c r="E24"/>
  <c r="P27" s="1"/>
  <c r="A24"/>
  <c r="A23"/>
  <c r="A22"/>
  <c r="A21"/>
  <c r="Q20"/>
  <c r="P20"/>
  <c r="O20"/>
  <c r="N20"/>
  <c r="M20"/>
  <c r="L20"/>
  <c r="K20"/>
  <c r="J20"/>
  <c r="I20"/>
  <c r="H20"/>
  <c r="G20"/>
  <c r="F20"/>
  <c r="D20"/>
  <c r="A20"/>
  <c r="Q19"/>
  <c r="P19"/>
  <c r="O19"/>
  <c r="N19"/>
  <c r="M19"/>
  <c r="L19"/>
  <c r="K19"/>
  <c r="J19"/>
  <c r="I19"/>
  <c r="H19"/>
  <c r="G19"/>
  <c r="F19"/>
  <c r="A19"/>
  <c r="A18"/>
  <c r="Q17"/>
  <c r="P17"/>
  <c r="O17"/>
  <c r="N17"/>
  <c r="M17"/>
  <c r="L17"/>
  <c r="K17"/>
  <c r="J17"/>
  <c r="I17"/>
  <c r="H17"/>
  <c r="G17"/>
  <c r="F17"/>
  <c r="A17"/>
  <c r="Q16"/>
  <c r="M9" i="70" s="1"/>
  <c r="P16" i="69"/>
  <c r="L9" i="70" s="1"/>
  <c r="O16" i="69"/>
  <c r="K9" i="70" s="1"/>
  <c r="N16" i="69"/>
  <c r="J9" i="70" s="1"/>
  <c r="M16" i="69"/>
  <c r="I9" i="70" s="1"/>
  <c r="L16" i="69"/>
  <c r="H9" i="70" s="1"/>
  <c r="K16" i="69"/>
  <c r="G9" i="70" s="1"/>
  <c r="J16" i="69"/>
  <c r="F9" i="70" s="1"/>
  <c r="I16" i="69"/>
  <c r="E9" i="70" s="1"/>
  <c r="H16" i="69"/>
  <c r="D9" i="70" s="1"/>
  <c r="G16" i="69"/>
  <c r="C9" i="70" s="1"/>
  <c r="F16" i="69"/>
  <c r="A16"/>
  <c r="Q15"/>
  <c r="P15"/>
  <c r="O15"/>
  <c r="N15"/>
  <c r="M15"/>
  <c r="L15"/>
  <c r="K15"/>
  <c r="J15"/>
  <c r="I15"/>
  <c r="H15"/>
  <c r="G15"/>
  <c r="F15"/>
  <c r="D15"/>
  <c r="A15"/>
  <c r="A14"/>
  <c r="A13"/>
  <c r="A12"/>
  <c r="E11"/>
  <c r="C11" s="1"/>
  <c r="A11"/>
  <c r="E10"/>
  <c r="A10"/>
  <c r="A9"/>
  <c r="E8"/>
  <c r="A8"/>
  <c r="E7"/>
  <c r="A7"/>
  <c r="E6"/>
  <c r="P9" s="1"/>
  <c r="A6"/>
  <c r="E30" i="16"/>
  <c r="F30" s="1"/>
  <c r="E30" i="8"/>
  <c r="F30" s="1"/>
  <c r="Q64" i="63"/>
  <c r="P64"/>
  <c r="O64"/>
  <c r="N64"/>
  <c r="M64"/>
  <c r="L64"/>
  <c r="K64"/>
  <c r="J64"/>
  <c r="I64"/>
  <c r="H64"/>
  <c r="G64"/>
  <c r="F64"/>
  <c r="E64"/>
  <c r="Q62"/>
  <c r="P62"/>
  <c r="O62"/>
  <c r="N62"/>
  <c r="M62"/>
  <c r="L62"/>
  <c r="K62"/>
  <c r="J62"/>
  <c r="I62"/>
  <c r="H62"/>
  <c r="G62"/>
  <c r="F62"/>
  <c r="E62"/>
  <c r="D12" i="6" l="1"/>
  <c r="D30" i="5"/>
  <c r="C29" i="69"/>
  <c r="D64" i="63"/>
  <c r="C85" i="69"/>
  <c r="P12"/>
  <c r="C88"/>
  <c r="C64"/>
  <c r="N24" i="44"/>
  <c r="E12" i="5" s="1"/>
  <c r="N5" i="44"/>
  <c r="AH9" i="62"/>
  <c r="X9"/>
  <c r="T9"/>
  <c r="P9"/>
  <c r="AI9"/>
  <c r="AE9"/>
  <c r="AA9"/>
  <c r="Y9"/>
  <c r="U9"/>
  <c r="Q9"/>
  <c r="N9"/>
  <c r="AJ9"/>
  <c r="AF9"/>
  <c r="AB9"/>
  <c r="V9"/>
  <c r="AK9"/>
  <c r="AG9"/>
  <c r="AC9"/>
  <c r="Z9"/>
  <c r="W9"/>
  <c r="S9"/>
  <c r="O9"/>
  <c r="R9"/>
  <c r="L9"/>
  <c r="H9"/>
  <c r="AD9"/>
  <c r="J9"/>
  <c r="F9"/>
  <c r="D12" i="19"/>
  <c r="D12" i="22"/>
  <c r="C56" i="69"/>
  <c r="C61"/>
  <c r="C96"/>
  <c r="C99"/>
  <c r="C6"/>
  <c r="C40"/>
  <c r="C53"/>
  <c r="C72"/>
  <c r="C80"/>
  <c r="P100"/>
  <c r="E15"/>
  <c r="E17"/>
  <c r="E19"/>
  <c r="E20"/>
  <c r="P98"/>
  <c r="E16"/>
  <c r="B9" i="70"/>
  <c r="P13" i="69"/>
  <c r="Q35"/>
  <c r="Q70"/>
  <c r="P94"/>
  <c r="G9"/>
  <c r="I9"/>
  <c r="K9"/>
  <c r="M9"/>
  <c r="O9"/>
  <c r="Q9"/>
  <c r="G12"/>
  <c r="G13" s="1"/>
  <c r="I12"/>
  <c r="I13" s="1"/>
  <c r="K12"/>
  <c r="K13" s="1"/>
  <c r="M12"/>
  <c r="M13" s="1"/>
  <c r="O12"/>
  <c r="O13" s="1"/>
  <c r="Q12"/>
  <c r="Q13" s="1"/>
  <c r="C24"/>
  <c r="G27"/>
  <c r="I27"/>
  <c r="K27"/>
  <c r="M27"/>
  <c r="O27"/>
  <c r="Q27"/>
  <c r="G30"/>
  <c r="I30"/>
  <c r="K30"/>
  <c r="M30"/>
  <c r="O30"/>
  <c r="Q30"/>
  <c r="F35"/>
  <c r="H35"/>
  <c r="J35"/>
  <c r="L35"/>
  <c r="N35"/>
  <c r="P35"/>
  <c r="F38"/>
  <c r="H38"/>
  <c r="J38"/>
  <c r="L38"/>
  <c r="N38"/>
  <c r="P38"/>
  <c r="G43"/>
  <c r="I43"/>
  <c r="K43"/>
  <c r="M43"/>
  <c r="O43"/>
  <c r="Q43"/>
  <c r="C45"/>
  <c r="G46"/>
  <c r="I46"/>
  <c r="K46"/>
  <c r="M46"/>
  <c r="O46"/>
  <c r="Q46"/>
  <c r="F51"/>
  <c r="H51"/>
  <c r="J51"/>
  <c r="L51"/>
  <c r="N51"/>
  <c r="P51"/>
  <c r="F54"/>
  <c r="H54"/>
  <c r="J54"/>
  <c r="L54"/>
  <c r="N54"/>
  <c r="P54"/>
  <c r="G59"/>
  <c r="I59"/>
  <c r="K59"/>
  <c r="M59"/>
  <c r="O59"/>
  <c r="Q59"/>
  <c r="G62"/>
  <c r="I62"/>
  <c r="K62"/>
  <c r="M62"/>
  <c r="O62"/>
  <c r="Q62"/>
  <c r="F67"/>
  <c r="H67"/>
  <c r="J67"/>
  <c r="L67"/>
  <c r="N67"/>
  <c r="P67"/>
  <c r="F70"/>
  <c r="H70"/>
  <c r="J70"/>
  <c r="L70"/>
  <c r="N70"/>
  <c r="P70"/>
  <c r="G75"/>
  <c r="I75"/>
  <c r="K75"/>
  <c r="M75"/>
  <c r="O75"/>
  <c r="Q75"/>
  <c r="C77"/>
  <c r="G78"/>
  <c r="I78"/>
  <c r="K78"/>
  <c r="M78"/>
  <c r="O78"/>
  <c r="Q78"/>
  <c r="F83"/>
  <c r="H83"/>
  <c r="J83"/>
  <c r="L83"/>
  <c r="N83"/>
  <c r="P83"/>
  <c r="F86"/>
  <c r="H86"/>
  <c r="J86"/>
  <c r="L86"/>
  <c r="N86"/>
  <c r="P86"/>
  <c r="G91"/>
  <c r="I91"/>
  <c r="K91"/>
  <c r="M91"/>
  <c r="O91"/>
  <c r="Q91"/>
  <c r="C93"/>
  <c r="G94"/>
  <c r="I94"/>
  <c r="K94"/>
  <c r="M94"/>
  <c r="O94"/>
  <c r="Q94"/>
  <c r="F98"/>
  <c r="H98"/>
  <c r="J98"/>
  <c r="L98"/>
  <c r="N98"/>
  <c r="F100"/>
  <c r="H100"/>
  <c r="J100"/>
  <c r="L100"/>
  <c r="N100"/>
  <c r="C102"/>
  <c r="G104"/>
  <c r="I104"/>
  <c r="K104"/>
  <c r="M104"/>
  <c r="O104"/>
  <c r="Q104"/>
  <c r="C105"/>
  <c r="G106"/>
  <c r="I106"/>
  <c r="K106"/>
  <c r="M106"/>
  <c r="O106"/>
  <c r="Q106"/>
  <c r="F9"/>
  <c r="H9"/>
  <c r="J9"/>
  <c r="L9"/>
  <c r="N9"/>
  <c r="F12"/>
  <c r="H12"/>
  <c r="H13" s="1"/>
  <c r="J12"/>
  <c r="J13" s="1"/>
  <c r="L12"/>
  <c r="L13" s="1"/>
  <c r="N12"/>
  <c r="N13" s="1"/>
  <c r="F27"/>
  <c r="H27"/>
  <c r="J27"/>
  <c r="L27"/>
  <c r="N27"/>
  <c r="F30"/>
  <c r="H30"/>
  <c r="J30"/>
  <c r="L30"/>
  <c r="N30"/>
  <c r="C32"/>
  <c r="G35"/>
  <c r="I35"/>
  <c r="K35"/>
  <c r="M35"/>
  <c r="O35"/>
  <c r="C37"/>
  <c r="G38"/>
  <c r="I38"/>
  <c r="K38"/>
  <c r="M38"/>
  <c r="O38"/>
  <c r="F43"/>
  <c r="H43"/>
  <c r="J43"/>
  <c r="L43"/>
  <c r="N43"/>
  <c r="F46"/>
  <c r="H46"/>
  <c r="J46"/>
  <c r="L46"/>
  <c r="N46"/>
  <c r="C48"/>
  <c r="G51"/>
  <c r="I51"/>
  <c r="K51"/>
  <c r="M51"/>
  <c r="O51"/>
  <c r="G54"/>
  <c r="I54"/>
  <c r="K54"/>
  <c r="M54"/>
  <c r="O54"/>
  <c r="F59"/>
  <c r="H59"/>
  <c r="J59"/>
  <c r="L59"/>
  <c r="N59"/>
  <c r="F62"/>
  <c r="H62"/>
  <c r="J62"/>
  <c r="L62"/>
  <c r="N62"/>
  <c r="G67"/>
  <c r="I67"/>
  <c r="K67"/>
  <c r="M67"/>
  <c r="O67"/>
  <c r="C69"/>
  <c r="G70"/>
  <c r="I70"/>
  <c r="K70"/>
  <c r="M70"/>
  <c r="O70"/>
  <c r="F75"/>
  <c r="H75"/>
  <c r="J75"/>
  <c r="L75"/>
  <c r="N75"/>
  <c r="F78"/>
  <c r="H78"/>
  <c r="J78"/>
  <c r="L78"/>
  <c r="N78"/>
  <c r="G83"/>
  <c r="I83"/>
  <c r="K83"/>
  <c r="M83"/>
  <c r="O83"/>
  <c r="G86"/>
  <c r="I86"/>
  <c r="K86"/>
  <c r="M86"/>
  <c r="O86"/>
  <c r="F91"/>
  <c r="H91"/>
  <c r="J91"/>
  <c r="L91"/>
  <c r="N91"/>
  <c r="F94"/>
  <c r="H94"/>
  <c r="J94"/>
  <c r="L94"/>
  <c r="N94"/>
  <c r="G98"/>
  <c r="I98"/>
  <c r="K98"/>
  <c r="M98"/>
  <c r="O98"/>
  <c r="G100"/>
  <c r="I100"/>
  <c r="K100"/>
  <c r="M100"/>
  <c r="O100"/>
  <c r="F104"/>
  <c r="H104"/>
  <c r="J104"/>
  <c r="L104"/>
  <c r="N104"/>
  <c r="F106"/>
  <c r="H106"/>
  <c r="J106"/>
  <c r="L106"/>
  <c r="N106"/>
  <c r="E12" i="6" l="1"/>
  <c r="E30" i="5"/>
  <c r="E32" s="1"/>
  <c r="E12" i="19"/>
  <c r="E12" i="22"/>
  <c r="P21" i="69"/>
  <c r="P22" s="1"/>
  <c r="P18"/>
  <c r="E30"/>
  <c r="F21"/>
  <c r="E104"/>
  <c r="E106"/>
  <c r="E94"/>
  <c r="E78"/>
  <c r="E59"/>
  <c r="E46"/>
  <c r="N21"/>
  <c r="N22" s="1"/>
  <c r="J21"/>
  <c r="J22" s="1"/>
  <c r="L18"/>
  <c r="H18"/>
  <c r="E12"/>
  <c r="E13" s="1"/>
  <c r="E100"/>
  <c r="E86"/>
  <c r="E83"/>
  <c r="E38"/>
  <c r="E35"/>
  <c r="O21"/>
  <c r="O22" s="1"/>
  <c r="K21"/>
  <c r="K22" s="1"/>
  <c r="G21"/>
  <c r="G22" s="1"/>
  <c r="O18"/>
  <c r="K18"/>
  <c r="G18"/>
  <c r="F13"/>
  <c r="E27"/>
  <c r="F18"/>
  <c r="E91"/>
  <c r="E75"/>
  <c r="E62"/>
  <c r="E43"/>
  <c r="C20"/>
  <c r="L21"/>
  <c r="L22" s="1"/>
  <c r="H21"/>
  <c r="H22" s="1"/>
  <c r="N18"/>
  <c r="J18"/>
  <c r="E9"/>
  <c r="E98"/>
  <c r="E70"/>
  <c r="E67"/>
  <c r="E54"/>
  <c r="E51"/>
  <c r="Q21"/>
  <c r="Q22" s="1"/>
  <c r="M21"/>
  <c r="M22" s="1"/>
  <c r="I21"/>
  <c r="I22" s="1"/>
  <c r="Q18"/>
  <c r="M18"/>
  <c r="I18"/>
  <c r="C15"/>
  <c r="D62" i="63"/>
  <c r="Q59"/>
  <c r="P59"/>
  <c r="O59"/>
  <c r="N59"/>
  <c r="M59"/>
  <c r="L59"/>
  <c r="K59"/>
  <c r="J59"/>
  <c r="I59"/>
  <c r="H59"/>
  <c r="G59"/>
  <c r="F59"/>
  <c r="E59"/>
  <c r="Q58"/>
  <c r="P58"/>
  <c r="O58"/>
  <c r="N58"/>
  <c r="N60" s="1"/>
  <c r="N66" s="1"/>
  <c r="M58"/>
  <c r="L58"/>
  <c r="L60" s="1"/>
  <c r="L66" s="1"/>
  <c r="M11" i="66" s="1"/>
  <c r="K58" i="63"/>
  <c r="J58"/>
  <c r="J60" s="1"/>
  <c r="J66" s="1"/>
  <c r="K11" i="66" s="1"/>
  <c r="I58" i="63"/>
  <c r="H58"/>
  <c r="H60" s="1"/>
  <c r="H66" s="1"/>
  <c r="I11" i="66" s="1"/>
  <c r="G58" i="63"/>
  <c r="F58"/>
  <c r="F60" s="1"/>
  <c r="F66" s="1"/>
  <c r="E58"/>
  <c r="P60" l="1"/>
  <c r="P66" s="1"/>
  <c r="D59"/>
  <c r="G60"/>
  <c r="G66" s="1"/>
  <c r="H11" i="66" s="1"/>
  <c r="K60" i="63"/>
  <c r="K66" s="1"/>
  <c r="L11" i="66" s="1"/>
  <c r="O60" i="63"/>
  <c r="O66" s="1"/>
  <c r="P11" i="66" s="1"/>
  <c r="I60" i="63"/>
  <c r="I66" s="1"/>
  <c r="J11" i="66" s="1"/>
  <c r="M60" i="63"/>
  <c r="M66" s="1"/>
  <c r="N11" i="66" s="1"/>
  <c r="Q60" i="63"/>
  <c r="Q66" s="1"/>
  <c r="G11" i="66"/>
  <c r="E18" i="69"/>
  <c r="E21"/>
  <c r="E22" s="1"/>
  <c r="F22"/>
  <c r="D58" i="63"/>
  <c r="E60"/>
  <c r="D68" l="1"/>
  <c r="D60"/>
  <c r="E66"/>
  <c r="G5" i="67"/>
  <c r="C5"/>
  <c r="D5"/>
  <c r="D67" i="63" l="1"/>
  <c r="D11" i="66" s="1"/>
  <c r="D66" i="63"/>
  <c r="J5" i="67"/>
  <c r="H5"/>
  <c r="L5" s="1"/>
  <c r="D45" i="64"/>
  <c r="P14" i="66"/>
  <c r="N14"/>
  <c r="M14"/>
  <c r="L14"/>
  <c r="K14"/>
  <c r="J14"/>
  <c r="I14"/>
  <c r="H14"/>
  <c r="G14"/>
  <c r="D14"/>
  <c r="S10" i="63"/>
  <c r="S50"/>
  <c r="N33" i="64"/>
  <c r="N30"/>
  <c r="N26"/>
  <c r="N23"/>
  <c r="N22"/>
  <c r="N21"/>
  <c r="N15"/>
  <c r="N14"/>
  <c r="N13"/>
  <c r="N9"/>
  <c r="N10" s="1"/>
  <c r="O41"/>
  <c r="N37"/>
  <c r="M37"/>
  <c r="O36"/>
  <c r="O35"/>
  <c r="O37" s="1"/>
  <c r="M33"/>
  <c r="P10" i="66" s="1"/>
  <c r="M30" i="64"/>
  <c r="N31"/>
  <c r="M29"/>
  <c r="M31" s="1"/>
  <c r="N10" i="66" s="1"/>
  <c r="M26" i="64"/>
  <c r="M10" i="66" s="1"/>
  <c r="M23" i="64"/>
  <c r="L10" i="66" s="1"/>
  <c r="M22" i="64"/>
  <c r="M21"/>
  <c r="J10" i="66" s="1"/>
  <c r="M17" i="64"/>
  <c r="O17" s="1"/>
  <c r="M16"/>
  <c r="O16" s="1"/>
  <c r="M15"/>
  <c r="I10" i="66" s="1"/>
  <c r="M14" i="64"/>
  <c r="H10" i="66" s="1"/>
  <c r="M13" i="64"/>
  <c r="M9"/>
  <c r="A10" i="66"/>
  <c r="A11" s="1"/>
  <c r="A12" s="1"/>
  <c r="A13" s="1"/>
  <c r="A14" s="1"/>
  <c r="N24" i="64" l="1"/>
  <c r="M24"/>
  <c r="M18"/>
  <c r="M45" s="1"/>
  <c r="G10" i="66"/>
  <c r="K10"/>
  <c r="O9" i="64"/>
  <c r="O10" s="1"/>
  <c r="O21"/>
  <c r="O14"/>
  <c r="O23"/>
  <c r="O30"/>
  <c r="N18"/>
  <c r="N45" s="1"/>
  <c r="I12" i="66"/>
  <c r="K12"/>
  <c r="M12"/>
  <c r="P12"/>
  <c r="N12"/>
  <c r="H12"/>
  <c r="J12"/>
  <c r="L12"/>
  <c r="E14"/>
  <c r="O15" i="64"/>
  <c r="O26"/>
  <c r="O33"/>
  <c r="M10"/>
  <c r="O13"/>
  <c r="O22"/>
  <c r="O29"/>
  <c r="O31" l="1"/>
  <c r="E10" i="66"/>
  <c r="M39" i="64"/>
  <c r="M43" s="1"/>
  <c r="D10" i="66"/>
  <c r="N39" i="64"/>
  <c r="N43" s="1"/>
  <c r="O24"/>
  <c r="O18"/>
  <c r="E11" i="66"/>
  <c r="E12" s="1"/>
  <c r="G12"/>
  <c r="D12" l="1"/>
  <c r="O45" i="64"/>
  <c r="O39"/>
  <c r="O43" s="1"/>
  <c r="N33" i="48" l="1"/>
  <c r="M33" l="1"/>
  <c r="P10" i="46"/>
  <c r="C4" i="62"/>
  <c r="D4" s="1"/>
  <c r="E4" s="1"/>
  <c r="F4" s="1"/>
  <c r="G4" s="1"/>
  <c r="H4" s="1"/>
  <c r="I4" s="1"/>
  <c r="J4" s="1"/>
  <c r="K4" s="1"/>
  <c r="L4" s="1"/>
  <c r="M4" s="1"/>
  <c r="N4" s="1"/>
  <c r="O4" s="1"/>
  <c r="P4" s="1"/>
  <c r="Q4" s="1"/>
  <c r="R4" s="1"/>
  <c r="S4" s="1"/>
  <c r="T4" s="1"/>
  <c r="U4" s="1"/>
  <c r="V4" s="1"/>
  <c r="W4" s="1"/>
  <c r="X4" s="1"/>
  <c r="Y4" s="1"/>
  <c r="Z4" s="1"/>
  <c r="AA4" s="1"/>
  <c r="AB4" s="1"/>
  <c r="AC4" s="1"/>
  <c r="AD4" s="1"/>
  <c r="AE4" s="1"/>
  <c r="AF4" s="1"/>
  <c r="AG4" s="1"/>
  <c r="AH4" s="1"/>
  <c r="AI4" s="1"/>
  <c r="AJ4" s="1"/>
  <c r="AK4" s="1"/>
  <c r="A36" i="61" l="1"/>
  <c r="A37" s="1"/>
  <c r="A38" s="1"/>
  <c r="A39" s="1"/>
  <c r="A40" s="1"/>
  <c r="A41" s="1"/>
  <c r="A42" s="1"/>
  <c r="A43" s="1"/>
  <c r="A44" s="1"/>
  <c r="A45" s="1"/>
  <c r="A46" s="1"/>
  <c r="A47" s="1"/>
  <c r="A48" l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39" i="60"/>
  <c r="A38"/>
  <c r="A37"/>
  <c r="A36"/>
  <c r="A35"/>
  <c r="C34"/>
  <c r="A34"/>
  <c r="C33"/>
  <c r="A33"/>
  <c r="O35"/>
  <c r="N35"/>
  <c r="M35"/>
  <c r="L35"/>
  <c r="K35"/>
  <c r="J35"/>
  <c r="I35"/>
  <c r="H35"/>
  <c r="G35"/>
  <c r="F35"/>
  <c r="E35"/>
  <c r="C32"/>
  <c r="A32"/>
  <c r="A31"/>
  <c r="C30"/>
  <c r="A30"/>
  <c r="A29"/>
  <c r="A28"/>
  <c r="A27"/>
  <c r="A26"/>
  <c r="A25"/>
  <c r="A24"/>
  <c r="C23"/>
  <c r="A23"/>
  <c r="O24"/>
  <c r="N24"/>
  <c r="M24"/>
  <c r="L24"/>
  <c r="K24"/>
  <c r="J24"/>
  <c r="I24"/>
  <c r="H24"/>
  <c r="G24"/>
  <c r="F24"/>
  <c r="E24"/>
  <c r="D24"/>
  <c r="C22"/>
  <c r="A22"/>
  <c r="A21"/>
  <c r="C20"/>
  <c r="A20"/>
  <c r="A19"/>
  <c r="A18"/>
  <c r="C17"/>
  <c r="A17"/>
  <c r="C16"/>
  <c r="A16"/>
  <c r="O18"/>
  <c r="N18"/>
  <c r="M18"/>
  <c r="L18"/>
  <c r="K18"/>
  <c r="J18"/>
  <c r="I18"/>
  <c r="H18"/>
  <c r="G18"/>
  <c r="F18"/>
  <c r="E18"/>
  <c r="C15"/>
  <c r="C18" s="1"/>
  <c r="A15"/>
  <c r="A14"/>
  <c r="A13"/>
  <c r="C12"/>
  <c r="A12"/>
  <c r="C11"/>
  <c r="A11"/>
  <c r="C10"/>
  <c r="A10"/>
  <c r="C9"/>
  <c r="A9"/>
  <c r="O13"/>
  <c r="O39" s="1"/>
  <c r="N13"/>
  <c r="N39" s="1"/>
  <c r="M13"/>
  <c r="L13"/>
  <c r="K13"/>
  <c r="K39" s="1"/>
  <c r="J13"/>
  <c r="J39" s="1"/>
  <c r="I13"/>
  <c r="I39" s="1"/>
  <c r="H13"/>
  <c r="G13"/>
  <c r="G39" s="1"/>
  <c r="F13"/>
  <c r="F39" s="1"/>
  <c r="E13"/>
  <c r="E39" s="1"/>
  <c r="D13"/>
  <c r="A8"/>
  <c r="A7"/>
  <c r="C6"/>
  <c r="A6"/>
  <c r="H39" l="1"/>
  <c r="L39"/>
  <c r="M39"/>
  <c r="A103" i="6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102"/>
  <c r="C24" i="60"/>
  <c r="C35"/>
  <c r="F28"/>
  <c r="F37" s="1"/>
  <c r="H28"/>
  <c r="H37" s="1"/>
  <c r="J28"/>
  <c r="J37" s="1"/>
  <c r="L28"/>
  <c r="L37" s="1"/>
  <c r="N28"/>
  <c r="N37" s="1"/>
  <c r="E28"/>
  <c r="E37" s="1"/>
  <c r="G28"/>
  <c r="G37" s="1"/>
  <c r="I28"/>
  <c r="I37" s="1"/>
  <c r="K28"/>
  <c r="K37" s="1"/>
  <c r="M28"/>
  <c r="M37" s="1"/>
  <c r="O28"/>
  <c r="O37" s="1"/>
  <c r="C8"/>
  <c r="C13" s="1"/>
  <c r="D18"/>
  <c r="D28" s="1"/>
  <c r="C26"/>
  <c r="D35"/>
  <c r="D39" l="1"/>
  <c r="C39" s="1"/>
  <c r="D37"/>
  <c r="C28"/>
  <c r="C37" s="1"/>
  <c r="A5" i="59" l="1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F10"/>
  <c r="J10" s="1"/>
  <c r="D13"/>
  <c r="F13" s="1"/>
  <c r="L14"/>
  <c r="N14"/>
  <c r="C15"/>
  <c r="C17"/>
  <c r="E19"/>
  <c r="N19" s="1"/>
  <c r="F19"/>
  <c r="J19" s="1"/>
  <c r="K19" s="1"/>
  <c r="B35"/>
  <c r="F19" i="58"/>
  <c r="E15"/>
  <c r="C15"/>
  <c r="C17" s="1"/>
  <c r="D13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O5"/>
  <c r="N5"/>
  <c r="F5"/>
  <c r="E5"/>
  <c r="D5"/>
  <c r="C5"/>
  <c r="B5"/>
  <c r="A5"/>
  <c r="C37" i="57"/>
  <c r="C32"/>
  <c r="C25"/>
  <c r="F18"/>
  <c r="F17"/>
  <c r="F16"/>
  <c r="J16" s="1"/>
  <c r="F13"/>
  <c r="F12"/>
  <c r="F11"/>
  <c r="A11"/>
  <c r="A12" s="1"/>
  <c r="A13" s="1"/>
  <c r="A14" s="1"/>
  <c r="A15" s="1"/>
  <c r="A16" s="1"/>
  <c r="A17" s="1"/>
  <c r="A18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5" i="56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F9"/>
  <c r="C10"/>
  <c r="F12"/>
  <c r="J12" s="1"/>
  <c r="D15"/>
  <c r="F15" s="1"/>
  <c r="C19"/>
  <c r="F21"/>
  <c r="J21" s="1"/>
  <c r="F23"/>
  <c r="B37"/>
  <c r="A5" i="55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F9"/>
  <c r="F12"/>
  <c r="D15"/>
  <c r="F15" s="1"/>
  <c r="F22"/>
  <c r="E22"/>
  <c r="E23"/>
  <c r="N23" s="1"/>
  <c r="F23"/>
  <c r="J23" s="1"/>
  <c r="C24"/>
  <c r="M24"/>
  <c r="E26"/>
  <c r="N26" s="1"/>
  <c r="F26"/>
  <c r="J26" s="1"/>
  <c r="G28"/>
  <c r="A5" i="54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F9"/>
  <c r="F12"/>
  <c r="D15"/>
  <c r="F15" s="1"/>
  <c r="C19"/>
  <c r="F22"/>
  <c r="J22" s="1"/>
  <c r="F23"/>
  <c r="J23" s="1"/>
  <c r="C24"/>
  <c r="F26"/>
  <c r="G28"/>
  <c r="G38"/>
  <c r="B43"/>
  <c r="F34" i="53"/>
  <c r="F33"/>
  <c r="F32"/>
  <c r="C27"/>
  <c r="D25"/>
  <c r="F25" s="1"/>
  <c r="D24"/>
  <c r="F24" s="1"/>
  <c r="D23"/>
  <c r="F23" s="1"/>
  <c r="D22"/>
  <c r="F22" s="1"/>
  <c r="C19"/>
  <c r="K12"/>
  <c r="J12"/>
  <c r="C12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O5"/>
  <c r="N5"/>
  <c r="F5"/>
  <c r="E5"/>
  <c r="D5"/>
  <c r="C5"/>
  <c r="B5"/>
  <c r="A5"/>
  <c r="A5" i="52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F9"/>
  <c r="F12"/>
  <c r="C13"/>
  <c r="D16"/>
  <c r="C18"/>
  <c r="F23"/>
  <c r="J23" s="1"/>
  <c r="F24"/>
  <c r="J24" s="1"/>
  <c r="C25"/>
  <c r="F27"/>
  <c r="C43"/>
  <c r="A5" i="51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F9"/>
  <c r="F13"/>
  <c r="J13" s="1"/>
  <c r="F14"/>
  <c r="J14" s="1"/>
  <c r="F15"/>
  <c r="J15" s="1"/>
  <c r="C16"/>
  <c r="D19"/>
  <c r="F19" s="1"/>
  <c r="D20"/>
  <c r="F20" s="1"/>
  <c r="J20" s="1"/>
  <c r="D21"/>
  <c r="F21" s="1"/>
  <c r="J21" s="1"/>
  <c r="C23"/>
  <c r="F28"/>
  <c r="J28" s="1"/>
  <c r="F29"/>
  <c r="J29" s="1"/>
  <c r="F30"/>
  <c r="J30" s="1"/>
  <c r="C31"/>
  <c r="F33"/>
  <c r="B51"/>
  <c r="B38" i="52" s="1"/>
  <c r="A5" i="50"/>
  <c r="B5"/>
  <c r="C5"/>
  <c r="D5"/>
  <c r="E5"/>
  <c r="F5"/>
  <c r="N5"/>
  <c r="O5"/>
  <c r="A9"/>
  <c r="A10" s="1"/>
  <c r="A11" s="1"/>
  <c r="A12" s="1"/>
  <c r="A13" s="1"/>
  <c r="A14" s="1"/>
  <c r="A15" s="1"/>
  <c r="A16" s="1"/>
  <c r="A17" s="1"/>
  <c r="A18" s="1"/>
  <c r="A19" s="1"/>
  <c r="A20" s="1"/>
  <c r="A21" s="1"/>
  <c r="A23" s="1"/>
  <c r="A24" s="1"/>
  <c r="A25" s="1"/>
  <c r="A26" s="1"/>
  <c r="A27" s="1"/>
  <c r="A28" s="1"/>
  <c r="A29" s="1"/>
  <c r="A30" s="1"/>
  <c r="A31" s="1"/>
  <c r="F10"/>
  <c r="L10" s="1"/>
  <c r="F11"/>
  <c r="L11" s="1"/>
  <c r="C12"/>
  <c r="J12"/>
  <c r="K12"/>
  <c r="F15"/>
  <c r="J15" s="1"/>
  <c r="F16"/>
  <c r="D20"/>
  <c r="F20" s="1"/>
  <c r="J20" s="1"/>
  <c r="D21"/>
  <c r="F21" s="1"/>
  <c r="L22"/>
  <c r="H26"/>
  <c r="H16" s="1"/>
  <c r="O28"/>
  <c r="O37" i="51" s="1"/>
  <c r="O31" i="52" s="1"/>
  <c r="O30" i="54" s="1"/>
  <c r="O27" i="56" s="1"/>
  <c r="O23" i="59" s="1"/>
  <c r="B34" i="50"/>
  <c r="A9" i="49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F10"/>
  <c r="L10" s="1"/>
  <c r="F11"/>
  <c r="L11" s="1"/>
  <c r="C12"/>
  <c r="F12"/>
  <c r="J12"/>
  <c r="K12"/>
  <c r="F15"/>
  <c r="J15" s="1"/>
  <c r="F16"/>
  <c r="F19"/>
  <c r="F20"/>
  <c r="J20" s="1"/>
  <c r="L21"/>
  <c r="H26"/>
  <c r="H16" s="1"/>
  <c r="A9" i="48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D10"/>
  <c r="E10"/>
  <c r="E18"/>
  <c r="D18"/>
  <c r="E24"/>
  <c r="D24"/>
  <c r="D31"/>
  <c r="P14" i="46" s="1"/>
  <c r="E31" i="48"/>
  <c r="O33"/>
  <c r="P33" s="1"/>
  <c r="F31" i="61" s="1"/>
  <c r="O35" i="48"/>
  <c r="O36"/>
  <c r="D37"/>
  <c r="E37"/>
  <c r="M37"/>
  <c r="N37"/>
  <c r="O41"/>
  <c r="C25" i="51" l="1"/>
  <c r="F25" i="52"/>
  <c r="F35" i="53"/>
  <c r="J32"/>
  <c r="O37" i="48"/>
  <c r="J19" i="51"/>
  <c r="F23"/>
  <c r="J13" i="59"/>
  <c r="F15"/>
  <c r="F17" s="1"/>
  <c r="F21" s="1"/>
  <c r="J15" i="56"/>
  <c r="F17"/>
  <c r="F19" s="1"/>
  <c r="F31" i="51"/>
  <c r="F24" i="54"/>
  <c r="F29" i="57"/>
  <c r="F12" i="50"/>
  <c r="F16" i="51"/>
  <c r="G31" i="61"/>
  <c r="F32"/>
  <c r="J15" i="59"/>
  <c r="J17" s="1"/>
  <c r="J21" s="1"/>
  <c r="F29" s="1"/>
  <c r="L19"/>
  <c r="N19" i="58"/>
  <c r="J19"/>
  <c r="F10"/>
  <c r="F13"/>
  <c r="L14"/>
  <c r="E19"/>
  <c r="J17" i="57"/>
  <c r="F25"/>
  <c r="J18"/>
  <c r="I20"/>
  <c r="J11"/>
  <c r="J12"/>
  <c r="J13"/>
  <c r="A37" i="56"/>
  <c r="A34"/>
  <c r="A35" s="1"/>
  <c r="A36" s="1"/>
  <c r="J23"/>
  <c r="J17"/>
  <c r="J19" s="1"/>
  <c r="L9"/>
  <c r="F25"/>
  <c r="J22" i="55"/>
  <c r="F24"/>
  <c r="J15"/>
  <c r="F17"/>
  <c r="F19" s="1"/>
  <c r="F28" s="1"/>
  <c r="J12"/>
  <c r="L9"/>
  <c r="N22"/>
  <c r="N24" s="1"/>
  <c r="C17"/>
  <c r="C19" s="1"/>
  <c r="J26" i="54"/>
  <c r="J24"/>
  <c r="J12"/>
  <c r="A43"/>
  <c r="A40"/>
  <c r="A41" s="1"/>
  <c r="A42" s="1"/>
  <c r="J15"/>
  <c r="F17"/>
  <c r="F19" s="1"/>
  <c r="F28" s="1"/>
  <c r="L9"/>
  <c r="J23" i="53"/>
  <c r="J24"/>
  <c r="J25"/>
  <c r="J33"/>
  <c r="J34"/>
  <c r="C29"/>
  <c r="J22"/>
  <c r="F27"/>
  <c r="F10"/>
  <c r="F11"/>
  <c r="L11" s="1"/>
  <c r="F15"/>
  <c r="F16"/>
  <c r="F17"/>
  <c r="F18"/>
  <c r="C35"/>
  <c r="F37"/>
  <c r="J27" i="52"/>
  <c r="J25"/>
  <c r="A38"/>
  <c r="A39" s="1"/>
  <c r="A40" s="1"/>
  <c r="A41" s="1"/>
  <c r="A42" s="1"/>
  <c r="A43" s="1"/>
  <c r="A35"/>
  <c r="A36" s="1"/>
  <c r="A37" s="1"/>
  <c r="J12"/>
  <c r="F13"/>
  <c r="L9"/>
  <c r="C20"/>
  <c r="F16"/>
  <c r="J31" i="51"/>
  <c r="J23"/>
  <c r="J33"/>
  <c r="J16"/>
  <c r="L9"/>
  <c r="A32" i="50"/>
  <c r="A33" s="1"/>
  <c r="A34"/>
  <c r="L12"/>
  <c r="F23"/>
  <c r="J21"/>
  <c r="J23" s="1"/>
  <c r="F17"/>
  <c r="J16"/>
  <c r="J17" s="1"/>
  <c r="C23"/>
  <c r="C24" s="1"/>
  <c r="H20"/>
  <c r="C17"/>
  <c r="H15"/>
  <c r="H21"/>
  <c r="L12" i="49"/>
  <c r="F22"/>
  <c r="J19"/>
  <c r="J22" s="1"/>
  <c r="F17"/>
  <c r="J16"/>
  <c r="J17" s="1"/>
  <c r="C22"/>
  <c r="H20"/>
  <c r="C17"/>
  <c r="H15"/>
  <c r="H19"/>
  <c r="D39" i="48"/>
  <c r="D43" s="1"/>
  <c r="E39"/>
  <c r="E43" s="1"/>
  <c r="N31" i="54" l="1"/>
  <c r="F57" i="61"/>
  <c r="F65"/>
  <c r="F40"/>
  <c r="F44"/>
  <c r="F34"/>
  <c r="F38"/>
  <c r="F42"/>
  <c r="F48"/>
  <c r="F53"/>
  <c r="F58"/>
  <c r="F61"/>
  <c r="F66"/>
  <c r="F69"/>
  <c r="F74"/>
  <c r="F77"/>
  <c r="F82"/>
  <c r="F85"/>
  <c r="F90"/>
  <c r="F93"/>
  <c r="F98"/>
  <c r="F101"/>
  <c r="F107"/>
  <c r="F110"/>
  <c r="F116"/>
  <c r="F39"/>
  <c r="F45"/>
  <c r="F49"/>
  <c r="F51"/>
  <c r="F56"/>
  <c r="F59"/>
  <c r="F64"/>
  <c r="F67"/>
  <c r="F72"/>
  <c r="F75"/>
  <c r="F80"/>
  <c r="F83"/>
  <c r="F88"/>
  <c r="F91"/>
  <c r="F96"/>
  <c r="F99"/>
  <c r="F105"/>
  <c r="F108"/>
  <c r="F114"/>
  <c r="F117"/>
  <c r="F36"/>
  <c r="F43"/>
  <c r="F46"/>
  <c r="F54"/>
  <c r="F62"/>
  <c r="F70"/>
  <c r="F55"/>
  <c r="F79"/>
  <c r="F84"/>
  <c r="F95"/>
  <c r="F100"/>
  <c r="F113"/>
  <c r="F118"/>
  <c r="F68"/>
  <c r="F81"/>
  <c r="F86"/>
  <c r="F97"/>
  <c r="F103"/>
  <c r="F115"/>
  <c r="F50"/>
  <c r="F60"/>
  <c r="F71"/>
  <c r="F76"/>
  <c r="F87"/>
  <c r="F92"/>
  <c r="F104"/>
  <c r="F109"/>
  <c r="F52"/>
  <c r="F63"/>
  <c r="F73"/>
  <c r="F78"/>
  <c r="F89"/>
  <c r="F94"/>
  <c r="F106"/>
  <c r="F112"/>
  <c r="U33" i="48"/>
  <c r="X33" s="1"/>
  <c r="Y33" s="1"/>
  <c r="F356" i="61"/>
  <c r="F355"/>
  <c r="F352"/>
  <c r="F351"/>
  <c r="F348"/>
  <c r="F347"/>
  <c r="F344"/>
  <c r="F343"/>
  <c r="F333"/>
  <c r="F332"/>
  <c r="F329"/>
  <c r="F328"/>
  <c r="F326"/>
  <c r="F323"/>
  <c r="F322"/>
  <c r="F319"/>
  <c r="F318"/>
  <c r="F315"/>
  <c r="F314"/>
  <c r="F311"/>
  <c r="F310"/>
  <c r="F307"/>
  <c r="F306"/>
  <c r="F303"/>
  <c r="F302"/>
  <c r="F299"/>
  <c r="F298"/>
  <c r="F295"/>
  <c r="F294"/>
  <c r="F291"/>
  <c r="F290"/>
  <c r="F287"/>
  <c r="F286"/>
  <c r="F283"/>
  <c r="F282"/>
  <c r="F279"/>
  <c r="F278"/>
  <c r="F275"/>
  <c r="F274"/>
  <c r="F270"/>
  <c r="F269"/>
  <c r="F266"/>
  <c r="F265"/>
  <c r="F260"/>
  <c r="F259"/>
  <c r="F256"/>
  <c r="F255"/>
  <c r="F252"/>
  <c r="F251"/>
  <c r="F248"/>
  <c r="F247"/>
  <c r="F244"/>
  <c r="F243"/>
  <c r="F240"/>
  <c r="F239"/>
  <c r="F236"/>
  <c r="F235"/>
  <c r="F232"/>
  <c r="F231"/>
  <c r="F228"/>
  <c r="F227"/>
  <c r="F224"/>
  <c r="F223"/>
  <c r="F220"/>
  <c r="F219"/>
  <c r="F216"/>
  <c r="F215"/>
  <c r="F212"/>
  <c r="F211"/>
  <c r="F208"/>
  <c r="F206"/>
  <c r="F203"/>
  <c r="F202"/>
  <c r="F198"/>
  <c r="F197"/>
  <c r="F194"/>
  <c r="F193"/>
  <c r="F188"/>
  <c r="F187"/>
  <c r="F184"/>
  <c r="F183"/>
  <c r="F180"/>
  <c r="F179"/>
  <c r="F176"/>
  <c r="F175"/>
  <c r="F172"/>
  <c r="F171"/>
  <c r="F168"/>
  <c r="F167"/>
  <c r="F164"/>
  <c r="F163"/>
  <c r="F160"/>
  <c r="F159"/>
  <c r="F156"/>
  <c r="F155"/>
  <c r="F152"/>
  <c r="F151"/>
  <c r="F148"/>
  <c r="F147"/>
  <c r="F144"/>
  <c r="F143"/>
  <c r="F140"/>
  <c r="F139"/>
  <c r="F136"/>
  <c r="F134"/>
  <c r="F131"/>
  <c r="F130"/>
  <c r="F128"/>
  <c r="F125"/>
  <c r="F124"/>
  <c r="F121"/>
  <c r="F120"/>
  <c r="F338"/>
  <c r="F358"/>
  <c r="F357"/>
  <c r="F354"/>
  <c r="F353"/>
  <c r="F350"/>
  <c r="F349"/>
  <c r="F346"/>
  <c r="F345"/>
  <c r="F342"/>
  <c r="F341"/>
  <c r="F339"/>
  <c r="F336"/>
  <c r="F335"/>
  <c r="F334"/>
  <c r="F331"/>
  <c r="F330"/>
  <c r="F325"/>
  <c r="F324"/>
  <c r="F321"/>
  <c r="F320"/>
  <c r="F317"/>
  <c r="F316"/>
  <c r="F313"/>
  <c r="F312"/>
  <c r="F309"/>
  <c r="F308"/>
  <c r="F305"/>
  <c r="F304"/>
  <c r="F301"/>
  <c r="F300"/>
  <c r="F297"/>
  <c r="F296"/>
  <c r="F293"/>
  <c r="F292"/>
  <c r="F289"/>
  <c r="F288"/>
  <c r="F285"/>
  <c r="F284"/>
  <c r="F281"/>
  <c r="F280"/>
  <c r="F277"/>
  <c r="F276"/>
  <c r="F273"/>
  <c r="F271"/>
  <c r="F268"/>
  <c r="F267"/>
  <c r="F264"/>
  <c r="F263"/>
  <c r="F261"/>
  <c r="F258"/>
  <c r="F257"/>
  <c r="F254"/>
  <c r="F253"/>
  <c r="F250"/>
  <c r="F249"/>
  <c r="F246"/>
  <c r="F245"/>
  <c r="F242"/>
  <c r="F241"/>
  <c r="F238"/>
  <c r="F237"/>
  <c r="F234"/>
  <c r="F233"/>
  <c r="F230"/>
  <c r="F229"/>
  <c r="F226"/>
  <c r="F225"/>
  <c r="F222"/>
  <c r="F221"/>
  <c r="F218"/>
  <c r="F217"/>
  <c r="F214"/>
  <c r="F213"/>
  <c r="F210"/>
  <c r="F209"/>
  <c r="F205"/>
  <c r="F204"/>
  <c r="F201"/>
  <c r="F199"/>
  <c r="F196"/>
  <c r="F195"/>
  <c r="F192"/>
  <c r="F191"/>
  <c r="F189"/>
  <c r="F186"/>
  <c r="F185"/>
  <c r="F182"/>
  <c r="F181"/>
  <c r="F178"/>
  <c r="F177"/>
  <c r="F174"/>
  <c r="F173"/>
  <c r="F170"/>
  <c r="F169"/>
  <c r="F166"/>
  <c r="F165"/>
  <c r="F162"/>
  <c r="F161"/>
  <c r="F158"/>
  <c r="F157"/>
  <c r="F154"/>
  <c r="F153"/>
  <c r="F150"/>
  <c r="F149"/>
  <c r="F146"/>
  <c r="F145"/>
  <c r="F142"/>
  <c r="F141"/>
  <c r="F138"/>
  <c r="F137"/>
  <c r="F133"/>
  <c r="F132"/>
  <c r="F127"/>
  <c r="F126"/>
  <c r="F123"/>
  <c r="F122"/>
  <c r="J35" i="53"/>
  <c r="J26" i="50"/>
  <c r="K21" s="1"/>
  <c r="L21" s="1"/>
  <c r="J25" i="51"/>
  <c r="K13" i="57"/>
  <c r="L13" s="1"/>
  <c r="F25" i="51"/>
  <c r="F35" s="1"/>
  <c r="G32" i="61"/>
  <c r="H31"/>
  <c r="F30" i="59"/>
  <c r="G28" s="1"/>
  <c r="G21" i="58" s="1"/>
  <c r="J10"/>
  <c r="F15"/>
  <c r="F17" s="1"/>
  <c r="F21" s="1"/>
  <c r="J13"/>
  <c r="I22" i="57"/>
  <c r="H20"/>
  <c r="K17" s="1"/>
  <c r="L17" s="1"/>
  <c r="K12"/>
  <c r="L12" s="1"/>
  <c r="K11"/>
  <c r="L11" s="1"/>
  <c r="J20"/>
  <c r="N29" i="56"/>
  <c r="N30"/>
  <c r="K16"/>
  <c r="L16" s="1"/>
  <c r="J25"/>
  <c r="I25"/>
  <c r="J17" i="55"/>
  <c r="J19" s="1"/>
  <c r="J24"/>
  <c r="N32" i="54"/>
  <c r="N33"/>
  <c r="J17"/>
  <c r="J19" s="1"/>
  <c r="I28"/>
  <c r="J18" i="53"/>
  <c r="J16"/>
  <c r="J37"/>
  <c r="J17"/>
  <c r="F19"/>
  <c r="F29" s="1"/>
  <c r="J15"/>
  <c r="L10"/>
  <c r="F12"/>
  <c r="J27"/>
  <c r="J16" i="52"/>
  <c r="F18"/>
  <c r="F20" s="1"/>
  <c r="F29" s="1"/>
  <c r="J13"/>
  <c r="I29"/>
  <c r="J35" i="51"/>
  <c r="F43" s="1"/>
  <c r="N39"/>
  <c r="N40"/>
  <c r="N46"/>
  <c r="K15" i="50"/>
  <c r="L15" s="1"/>
  <c r="F26"/>
  <c r="K16"/>
  <c r="F26" i="49"/>
  <c r="C24"/>
  <c r="J26"/>
  <c r="K19" s="1"/>
  <c r="G93" i="61" l="1"/>
  <c r="G39"/>
  <c r="G51"/>
  <c r="G36"/>
  <c r="G44"/>
  <c r="G50"/>
  <c r="G55"/>
  <c r="G63"/>
  <c r="G71"/>
  <c r="G79"/>
  <c r="G87"/>
  <c r="G95"/>
  <c r="G104"/>
  <c r="G113"/>
  <c r="G34"/>
  <c r="G42"/>
  <c r="G53"/>
  <c r="G61"/>
  <c r="G69"/>
  <c r="G77"/>
  <c r="G85"/>
  <c r="G101"/>
  <c r="G110"/>
  <c r="G49"/>
  <c r="G59"/>
  <c r="G67"/>
  <c r="G65"/>
  <c r="G73"/>
  <c r="G89"/>
  <c r="G106"/>
  <c r="G46"/>
  <c r="G57"/>
  <c r="G75"/>
  <c r="G91"/>
  <c r="G108"/>
  <c r="G81"/>
  <c r="G97"/>
  <c r="G115"/>
  <c r="G83"/>
  <c r="G99"/>
  <c r="G117"/>
  <c r="G112"/>
  <c r="G78"/>
  <c r="G109"/>
  <c r="G76"/>
  <c r="G100"/>
  <c r="G114"/>
  <c r="G96"/>
  <c r="G80"/>
  <c r="G64"/>
  <c r="G40"/>
  <c r="G103"/>
  <c r="G68"/>
  <c r="G70"/>
  <c r="G43"/>
  <c r="G45"/>
  <c r="G107"/>
  <c r="G90"/>
  <c r="G74"/>
  <c r="G58"/>
  <c r="G38"/>
  <c r="G94"/>
  <c r="G92"/>
  <c r="G60"/>
  <c r="G118"/>
  <c r="G84"/>
  <c r="G62"/>
  <c r="G105"/>
  <c r="G88"/>
  <c r="G72"/>
  <c r="G56"/>
  <c r="G52"/>
  <c r="G86"/>
  <c r="G54"/>
  <c r="G116"/>
  <c r="G98"/>
  <c r="G82"/>
  <c r="G66"/>
  <c r="G48"/>
  <c r="G122"/>
  <c r="G126"/>
  <c r="G132"/>
  <c r="G137"/>
  <c r="G141"/>
  <c r="G145"/>
  <c r="G149"/>
  <c r="G153"/>
  <c r="G157"/>
  <c r="G161"/>
  <c r="G165"/>
  <c r="G169"/>
  <c r="G173"/>
  <c r="G177"/>
  <c r="G181"/>
  <c r="G185"/>
  <c r="G189"/>
  <c r="G192"/>
  <c r="G196"/>
  <c r="G201"/>
  <c r="G205"/>
  <c r="G210"/>
  <c r="G214"/>
  <c r="G218"/>
  <c r="G222"/>
  <c r="G226"/>
  <c r="G230"/>
  <c r="G234"/>
  <c r="G238"/>
  <c r="G242"/>
  <c r="G246"/>
  <c r="G250"/>
  <c r="G254"/>
  <c r="G258"/>
  <c r="G263"/>
  <c r="G267"/>
  <c r="G271"/>
  <c r="G276"/>
  <c r="G280"/>
  <c r="G284"/>
  <c r="G288"/>
  <c r="G292"/>
  <c r="G296"/>
  <c r="G300"/>
  <c r="G304"/>
  <c r="G308"/>
  <c r="G312"/>
  <c r="G316"/>
  <c r="G320"/>
  <c r="G324"/>
  <c r="G330"/>
  <c r="G334"/>
  <c r="G336"/>
  <c r="G341"/>
  <c r="G345"/>
  <c r="G349"/>
  <c r="G353"/>
  <c r="G357"/>
  <c r="G338"/>
  <c r="G121"/>
  <c r="G125"/>
  <c r="G130"/>
  <c r="G134"/>
  <c r="G139"/>
  <c r="G143"/>
  <c r="G147"/>
  <c r="G151"/>
  <c r="G155"/>
  <c r="G159"/>
  <c r="G163"/>
  <c r="G167"/>
  <c r="G171"/>
  <c r="G175"/>
  <c r="G179"/>
  <c r="G183"/>
  <c r="G187"/>
  <c r="G193"/>
  <c r="G197"/>
  <c r="G202"/>
  <c r="G206"/>
  <c r="G211"/>
  <c r="G215"/>
  <c r="G219"/>
  <c r="G223"/>
  <c r="G227"/>
  <c r="G231"/>
  <c r="G235"/>
  <c r="G239"/>
  <c r="G243"/>
  <c r="G247"/>
  <c r="G251"/>
  <c r="G255"/>
  <c r="G259"/>
  <c r="G265"/>
  <c r="G269"/>
  <c r="G274"/>
  <c r="G278"/>
  <c r="G282"/>
  <c r="G286"/>
  <c r="G290"/>
  <c r="G294"/>
  <c r="G298"/>
  <c r="G302"/>
  <c r="G306"/>
  <c r="G310"/>
  <c r="G314"/>
  <c r="G318"/>
  <c r="G322"/>
  <c r="G326"/>
  <c r="G329"/>
  <c r="G333"/>
  <c r="G344"/>
  <c r="G348"/>
  <c r="G352"/>
  <c r="G356"/>
  <c r="G123"/>
  <c r="G127"/>
  <c r="G133"/>
  <c r="G138"/>
  <c r="G142"/>
  <c r="G146"/>
  <c r="G150"/>
  <c r="G154"/>
  <c r="G158"/>
  <c r="G162"/>
  <c r="G166"/>
  <c r="G170"/>
  <c r="G174"/>
  <c r="G178"/>
  <c r="G182"/>
  <c r="G186"/>
  <c r="G191"/>
  <c r="G195"/>
  <c r="G199"/>
  <c r="G204"/>
  <c r="G209"/>
  <c r="G213"/>
  <c r="G217"/>
  <c r="G221"/>
  <c r="G225"/>
  <c r="G229"/>
  <c r="G233"/>
  <c r="G237"/>
  <c r="G241"/>
  <c r="G245"/>
  <c r="G249"/>
  <c r="G253"/>
  <c r="G257"/>
  <c r="G261"/>
  <c r="G264"/>
  <c r="G268"/>
  <c r="G273"/>
  <c r="G277"/>
  <c r="G281"/>
  <c r="G285"/>
  <c r="G289"/>
  <c r="G293"/>
  <c r="G297"/>
  <c r="G301"/>
  <c r="G305"/>
  <c r="G309"/>
  <c r="G313"/>
  <c r="G317"/>
  <c r="G321"/>
  <c r="G325"/>
  <c r="G331"/>
  <c r="G335"/>
  <c r="G339"/>
  <c r="G342"/>
  <c r="G346"/>
  <c r="G350"/>
  <c r="G354"/>
  <c r="G358"/>
  <c r="G120"/>
  <c r="G124"/>
  <c r="G128"/>
  <c r="G131"/>
  <c r="G136"/>
  <c r="G140"/>
  <c r="G144"/>
  <c r="G148"/>
  <c r="G152"/>
  <c r="G156"/>
  <c r="G160"/>
  <c r="G164"/>
  <c r="G168"/>
  <c r="G172"/>
  <c r="G176"/>
  <c r="G180"/>
  <c r="G184"/>
  <c r="G188"/>
  <c r="G194"/>
  <c r="G198"/>
  <c r="G203"/>
  <c r="G208"/>
  <c r="G212"/>
  <c r="G216"/>
  <c r="G220"/>
  <c r="G224"/>
  <c r="G228"/>
  <c r="G232"/>
  <c r="G236"/>
  <c r="G240"/>
  <c r="G244"/>
  <c r="G248"/>
  <c r="G252"/>
  <c r="G256"/>
  <c r="G260"/>
  <c r="G266"/>
  <c r="G270"/>
  <c r="G275"/>
  <c r="G279"/>
  <c r="G283"/>
  <c r="G287"/>
  <c r="G291"/>
  <c r="G295"/>
  <c r="G299"/>
  <c r="G303"/>
  <c r="G307"/>
  <c r="G311"/>
  <c r="G315"/>
  <c r="G319"/>
  <c r="G323"/>
  <c r="G328"/>
  <c r="G332"/>
  <c r="G343"/>
  <c r="G347"/>
  <c r="G351"/>
  <c r="G355"/>
  <c r="K18" i="57"/>
  <c r="L18" s="1"/>
  <c r="K20" i="50"/>
  <c r="K16" i="49"/>
  <c r="K16" i="57"/>
  <c r="K20" s="1"/>
  <c r="N26" i="48" s="1"/>
  <c r="M11" i="46" s="1"/>
  <c r="K20" i="49"/>
  <c r="L20" s="1"/>
  <c r="I31" i="61"/>
  <c r="H32"/>
  <c r="I21" i="58"/>
  <c r="G29" i="59"/>
  <c r="G21" s="1"/>
  <c r="J15" i="58"/>
  <c r="J17" s="1"/>
  <c r="J21" s="1"/>
  <c r="L16" i="57"/>
  <c r="H25" i="56"/>
  <c r="I27"/>
  <c r="K21"/>
  <c r="L21" s="1"/>
  <c r="K23"/>
  <c r="L23" s="1"/>
  <c r="I28" i="55"/>
  <c r="K26" s="1"/>
  <c r="L26" s="1"/>
  <c r="J28"/>
  <c r="I30" i="54"/>
  <c r="H28"/>
  <c r="K12" s="1"/>
  <c r="L12" s="1"/>
  <c r="K23"/>
  <c r="L23" s="1"/>
  <c r="J28"/>
  <c r="K26"/>
  <c r="L26" s="1"/>
  <c r="K22"/>
  <c r="L12" i="53"/>
  <c r="J19"/>
  <c r="J29"/>
  <c r="F39"/>
  <c r="H29" i="52"/>
  <c r="I31"/>
  <c r="K24"/>
  <c r="L24" s="1"/>
  <c r="N32"/>
  <c r="N33"/>
  <c r="J18"/>
  <c r="J20" s="1"/>
  <c r="K27"/>
  <c r="L27" s="1"/>
  <c r="K23"/>
  <c r="F45" i="51"/>
  <c r="G44" s="1"/>
  <c r="G35" i="53" s="1"/>
  <c r="I35" s="1"/>
  <c r="K37" s="1"/>
  <c r="L37" s="1"/>
  <c r="N29" i="50"/>
  <c r="N30"/>
  <c r="K17"/>
  <c r="L16"/>
  <c r="K22" i="49"/>
  <c r="L19"/>
  <c r="L16"/>
  <c r="K15"/>
  <c r="L15" s="1"/>
  <c r="H98" i="61" l="1"/>
  <c r="H52"/>
  <c r="H105"/>
  <c r="H60"/>
  <c r="H58"/>
  <c r="H45"/>
  <c r="H103"/>
  <c r="H96"/>
  <c r="H109"/>
  <c r="H99"/>
  <c r="H81"/>
  <c r="H57"/>
  <c r="H73"/>
  <c r="H49"/>
  <c r="H77"/>
  <c r="H42"/>
  <c r="H95"/>
  <c r="H63"/>
  <c r="H36"/>
  <c r="H48"/>
  <c r="H116"/>
  <c r="H56"/>
  <c r="H62"/>
  <c r="H92"/>
  <c r="H74"/>
  <c r="H43"/>
  <c r="H40"/>
  <c r="H114"/>
  <c r="H78"/>
  <c r="H83"/>
  <c r="H108"/>
  <c r="H46"/>
  <c r="H65"/>
  <c r="H110"/>
  <c r="H69"/>
  <c r="H34"/>
  <c r="H87"/>
  <c r="H55"/>
  <c r="H51"/>
  <c r="H66"/>
  <c r="H54"/>
  <c r="H72"/>
  <c r="H84"/>
  <c r="H94"/>
  <c r="H90"/>
  <c r="H70"/>
  <c r="H64"/>
  <c r="H100"/>
  <c r="H112"/>
  <c r="H115"/>
  <c r="H91"/>
  <c r="H106"/>
  <c r="H67"/>
  <c r="H101"/>
  <c r="H61"/>
  <c r="H113"/>
  <c r="H79"/>
  <c r="H50"/>
  <c r="H39"/>
  <c r="H82"/>
  <c r="H86"/>
  <c r="H88"/>
  <c r="H118"/>
  <c r="H38"/>
  <c r="H107"/>
  <c r="H68"/>
  <c r="H80"/>
  <c r="H76"/>
  <c r="H117"/>
  <c r="H97"/>
  <c r="H75"/>
  <c r="H89"/>
  <c r="H59"/>
  <c r="H85"/>
  <c r="H53"/>
  <c r="H104"/>
  <c r="H71"/>
  <c r="H44"/>
  <c r="H93"/>
  <c r="H347"/>
  <c r="H323"/>
  <c r="H307"/>
  <c r="H291"/>
  <c r="H275"/>
  <c r="H256"/>
  <c r="H240"/>
  <c r="H351"/>
  <c r="H343"/>
  <c r="H328"/>
  <c r="H319"/>
  <c r="H311"/>
  <c r="H303"/>
  <c r="H295"/>
  <c r="H287"/>
  <c r="H279"/>
  <c r="H270"/>
  <c r="H260"/>
  <c r="H252"/>
  <c r="H244"/>
  <c r="H236"/>
  <c r="H228"/>
  <c r="H220"/>
  <c r="H212"/>
  <c r="H203"/>
  <c r="H194"/>
  <c r="H184"/>
  <c r="H176"/>
  <c r="H168"/>
  <c r="H160"/>
  <c r="H152"/>
  <c r="H144"/>
  <c r="H136"/>
  <c r="H128"/>
  <c r="H120"/>
  <c r="H354"/>
  <c r="H346"/>
  <c r="H339"/>
  <c r="H331"/>
  <c r="H321"/>
  <c r="H313"/>
  <c r="H305"/>
  <c r="H297"/>
  <c r="H289"/>
  <c r="H281"/>
  <c r="H273"/>
  <c r="H264"/>
  <c r="H257"/>
  <c r="H249"/>
  <c r="H241"/>
  <c r="H233"/>
  <c r="H225"/>
  <c r="H217"/>
  <c r="H209"/>
  <c r="H199"/>
  <c r="H191"/>
  <c r="H182"/>
  <c r="H174"/>
  <c r="H166"/>
  <c r="H158"/>
  <c r="H150"/>
  <c r="H142"/>
  <c r="H133"/>
  <c r="H123"/>
  <c r="H356"/>
  <c r="H348"/>
  <c r="H333"/>
  <c r="H326"/>
  <c r="H318"/>
  <c r="H310"/>
  <c r="H302"/>
  <c r="H294"/>
  <c r="H286"/>
  <c r="H278"/>
  <c r="H269"/>
  <c r="H259"/>
  <c r="H251"/>
  <c r="H243"/>
  <c r="H235"/>
  <c r="H227"/>
  <c r="H219"/>
  <c r="H211"/>
  <c r="H202"/>
  <c r="H193"/>
  <c r="H183"/>
  <c r="H175"/>
  <c r="H167"/>
  <c r="H159"/>
  <c r="H151"/>
  <c r="H143"/>
  <c r="H134"/>
  <c r="H125"/>
  <c r="H338"/>
  <c r="H353"/>
  <c r="H345"/>
  <c r="H336"/>
  <c r="H330"/>
  <c r="H320"/>
  <c r="H312"/>
  <c r="H304"/>
  <c r="H296"/>
  <c r="H288"/>
  <c r="H280"/>
  <c r="H271"/>
  <c r="H263"/>
  <c r="H254"/>
  <c r="H246"/>
  <c r="H238"/>
  <c r="H230"/>
  <c r="H222"/>
  <c r="H214"/>
  <c r="H205"/>
  <c r="H196"/>
  <c r="H189"/>
  <c r="H181"/>
  <c r="H173"/>
  <c r="H165"/>
  <c r="H157"/>
  <c r="H149"/>
  <c r="H141"/>
  <c r="H132"/>
  <c r="H122"/>
  <c r="H355"/>
  <c r="H332"/>
  <c r="H315"/>
  <c r="H299"/>
  <c r="H283"/>
  <c r="H266"/>
  <c r="H248"/>
  <c r="H232"/>
  <c r="H224"/>
  <c r="H216"/>
  <c r="H208"/>
  <c r="H198"/>
  <c r="H188"/>
  <c r="H180"/>
  <c r="H172"/>
  <c r="H164"/>
  <c r="H156"/>
  <c r="H148"/>
  <c r="H140"/>
  <c r="H131"/>
  <c r="H124"/>
  <c r="H358"/>
  <c r="H350"/>
  <c r="H342"/>
  <c r="H335"/>
  <c r="H325"/>
  <c r="H317"/>
  <c r="H309"/>
  <c r="H301"/>
  <c r="H293"/>
  <c r="H285"/>
  <c r="H277"/>
  <c r="H268"/>
  <c r="H261"/>
  <c r="H253"/>
  <c r="H245"/>
  <c r="H237"/>
  <c r="H229"/>
  <c r="H221"/>
  <c r="H213"/>
  <c r="H204"/>
  <c r="H195"/>
  <c r="H186"/>
  <c r="H178"/>
  <c r="H170"/>
  <c r="H162"/>
  <c r="H154"/>
  <c r="H146"/>
  <c r="H138"/>
  <c r="H127"/>
  <c r="H352"/>
  <c r="H344"/>
  <c r="H329"/>
  <c r="H322"/>
  <c r="H314"/>
  <c r="H306"/>
  <c r="H298"/>
  <c r="H290"/>
  <c r="H282"/>
  <c r="H274"/>
  <c r="H265"/>
  <c r="H255"/>
  <c r="H247"/>
  <c r="H239"/>
  <c r="H231"/>
  <c r="H223"/>
  <c r="H215"/>
  <c r="H206"/>
  <c r="H197"/>
  <c r="H187"/>
  <c r="H179"/>
  <c r="H171"/>
  <c r="H163"/>
  <c r="H155"/>
  <c r="H147"/>
  <c r="H139"/>
  <c r="H130"/>
  <c r="H121"/>
  <c r="H357"/>
  <c r="H349"/>
  <c r="H341"/>
  <c r="H334"/>
  <c r="H324"/>
  <c r="H316"/>
  <c r="H308"/>
  <c r="H300"/>
  <c r="H292"/>
  <c r="H284"/>
  <c r="H276"/>
  <c r="H267"/>
  <c r="H258"/>
  <c r="H250"/>
  <c r="H242"/>
  <c r="H234"/>
  <c r="H226"/>
  <c r="H218"/>
  <c r="H210"/>
  <c r="H201"/>
  <c r="H192"/>
  <c r="H185"/>
  <c r="H177"/>
  <c r="H169"/>
  <c r="H161"/>
  <c r="H153"/>
  <c r="H145"/>
  <c r="H137"/>
  <c r="H126"/>
  <c r="G43" i="51"/>
  <c r="G35" s="1"/>
  <c r="K16" i="54"/>
  <c r="L16" s="1"/>
  <c r="L20" i="50"/>
  <c r="L23" s="1"/>
  <c r="K23"/>
  <c r="K26" s="1"/>
  <c r="N13" i="48" s="1"/>
  <c r="Q13" s="1"/>
  <c r="K22" i="55"/>
  <c r="J31" i="61"/>
  <c r="J32" s="1"/>
  <c r="I32"/>
  <c r="K33" i="53"/>
  <c r="L33" s="1"/>
  <c r="K32"/>
  <c r="L32" s="1"/>
  <c r="I23" i="58"/>
  <c r="K19"/>
  <c r="L19" s="1"/>
  <c r="I21" i="59"/>
  <c r="I23" s="1"/>
  <c r="H21" i="58"/>
  <c r="K10" s="1"/>
  <c r="L10" s="1"/>
  <c r="L20" i="57"/>
  <c r="C26" s="1"/>
  <c r="C27" s="1"/>
  <c r="M16" s="1"/>
  <c r="K12" i="56"/>
  <c r="L12" s="1"/>
  <c r="K15"/>
  <c r="L22" i="55"/>
  <c r="I30"/>
  <c r="H28"/>
  <c r="K23"/>
  <c r="L23" s="1"/>
  <c r="K24" i="54"/>
  <c r="L22"/>
  <c r="K15"/>
  <c r="J39" i="53"/>
  <c r="I37"/>
  <c r="H35"/>
  <c r="K16" s="1"/>
  <c r="L16" s="1"/>
  <c r="K34"/>
  <c r="L34" s="1"/>
  <c r="K17"/>
  <c r="J29" i="52"/>
  <c r="K17"/>
  <c r="L17" s="1"/>
  <c r="K12"/>
  <c r="K25"/>
  <c r="L23"/>
  <c r="K16"/>
  <c r="I35" i="51"/>
  <c r="H35" s="1"/>
  <c r="L17" i="50"/>
  <c r="L26" s="1"/>
  <c r="N32" s="1"/>
  <c r="N33" s="1"/>
  <c r="L17" i="49"/>
  <c r="L22"/>
  <c r="K17"/>
  <c r="K26" s="1"/>
  <c r="N9" i="48" s="1"/>
  <c r="I104" i="61" l="1"/>
  <c r="J104" s="1"/>
  <c r="I89"/>
  <c r="J89" s="1"/>
  <c r="I76"/>
  <c r="J76" s="1"/>
  <c r="I38"/>
  <c r="J38" s="1"/>
  <c r="I82"/>
  <c r="J82" s="1"/>
  <c r="I113"/>
  <c r="J113" s="1"/>
  <c r="I106"/>
  <c r="J106" s="1"/>
  <c r="I100"/>
  <c r="J100" s="1"/>
  <c r="I94"/>
  <c r="J94" s="1"/>
  <c r="I66"/>
  <c r="J66" s="1"/>
  <c r="I34"/>
  <c r="J34" s="1"/>
  <c r="I46"/>
  <c r="J46" s="1"/>
  <c r="I114"/>
  <c r="J114" s="1"/>
  <c r="I92"/>
  <c r="J92" s="1"/>
  <c r="I48"/>
  <c r="J48" s="1"/>
  <c r="I42"/>
  <c r="J42" s="1"/>
  <c r="I57"/>
  <c r="J57" s="1"/>
  <c r="I96"/>
  <c r="J96" s="1"/>
  <c r="I60"/>
  <c r="J60" s="1"/>
  <c r="I93"/>
  <c r="J93" s="1"/>
  <c r="I53"/>
  <c r="J53" s="1"/>
  <c r="I75"/>
  <c r="J75" s="1"/>
  <c r="I80"/>
  <c r="J80" s="1"/>
  <c r="I118"/>
  <c r="J118" s="1"/>
  <c r="I39"/>
  <c r="J39" s="1"/>
  <c r="I61"/>
  <c r="J61" s="1"/>
  <c r="I91"/>
  <c r="J91" s="1"/>
  <c r="I64"/>
  <c r="J64" s="1"/>
  <c r="I84"/>
  <c r="J84" s="1"/>
  <c r="I51"/>
  <c r="J51" s="1"/>
  <c r="I69"/>
  <c r="J69" s="1"/>
  <c r="I108"/>
  <c r="J108" s="1"/>
  <c r="I40"/>
  <c r="J40" s="1"/>
  <c r="I62"/>
  <c r="J62" s="1"/>
  <c r="I36"/>
  <c r="J36" s="1"/>
  <c r="I77"/>
  <c r="J77" s="1"/>
  <c r="I81"/>
  <c r="J81" s="1"/>
  <c r="I103"/>
  <c r="J103" s="1"/>
  <c r="I105"/>
  <c r="J105" s="1"/>
  <c r="I44"/>
  <c r="J44" s="1"/>
  <c r="I85"/>
  <c r="J85" s="1"/>
  <c r="I97"/>
  <c r="J97" s="1"/>
  <c r="I68"/>
  <c r="J68" s="1"/>
  <c r="I88"/>
  <c r="J88" s="1"/>
  <c r="I50"/>
  <c r="J50" s="1"/>
  <c r="I101"/>
  <c r="J101" s="1"/>
  <c r="I115"/>
  <c r="J115" s="1"/>
  <c r="I70"/>
  <c r="J70" s="1"/>
  <c r="I72"/>
  <c r="J72" s="1"/>
  <c r="I55"/>
  <c r="J55" s="1"/>
  <c r="I110"/>
  <c r="J110" s="1"/>
  <c r="I83"/>
  <c r="J83" s="1"/>
  <c r="I43"/>
  <c r="J43" s="1"/>
  <c r="I56"/>
  <c r="J56" s="1"/>
  <c r="I63"/>
  <c r="J63" s="1"/>
  <c r="I49"/>
  <c r="J49" s="1"/>
  <c r="I99"/>
  <c r="J99" s="1"/>
  <c r="I45"/>
  <c r="J45" s="1"/>
  <c r="I52"/>
  <c r="J52" s="1"/>
  <c r="I71"/>
  <c r="J71" s="1"/>
  <c r="I59"/>
  <c r="J59" s="1"/>
  <c r="I117"/>
  <c r="J117" s="1"/>
  <c r="I107"/>
  <c r="J107" s="1"/>
  <c r="I86"/>
  <c r="J86" s="1"/>
  <c r="I79"/>
  <c r="J79" s="1"/>
  <c r="I67"/>
  <c r="J67" s="1"/>
  <c r="I112"/>
  <c r="J112" s="1"/>
  <c r="I90"/>
  <c r="J90" s="1"/>
  <c r="I54"/>
  <c r="J54" s="1"/>
  <c r="I87"/>
  <c r="J87" s="1"/>
  <c r="I65"/>
  <c r="J65" s="1"/>
  <c r="I78"/>
  <c r="J78" s="1"/>
  <c r="I74"/>
  <c r="J74" s="1"/>
  <c r="I116"/>
  <c r="J116" s="1"/>
  <c r="I95"/>
  <c r="J95" s="1"/>
  <c r="I73"/>
  <c r="J73" s="1"/>
  <c r="I109"/>
  <c r="J109" s="1"/>
  <c r="I58"/>
  <c r="J58" s="1"/>
  <c r="I98"/>
  <c r="J98" s="1"/>
  <c r="I137"/>
  <c r="J137" s="1"/>
  <c r="I169"/>
  <c r="J169" s="1"/>
  <c r="I201"/>
  <c r="J201" s="1"/>
  <c r="I250"/>
  <c r="J250" s="1"/>
  <c r="I126"/>
  <c r="J126" s="1"/>
  <c r="I145"/>
  <c r="J145" s="1"/>
  <c r="I161"/>
  <c r="J161" s="1"/>
  <c r="I177"/>
  <c r="J177" s="1"/>
  <c r="I192"/>
  <c r="J192" s="1"/>
  <c r="I210"/>
  <c r="J210" s="1"/>
  <c r="I226"/>
  <c r="J226" s="1"/>
  <c r="I242"/>
  <c r="J242" s="1"/>
  <c r="I258"/>
  <c r="J258" s="1"/>
  <c r="I276"/>
  <c r="J276" s="1"/>
  <c r="I292"/>
  <c r="J292" s="1"/>
  <c r="I308"/>
  <c r="J308" s="1"/>
  <c r="I324"/>
  <c r="J324" s="1"/>
  <c r="I341"/>
  <c r="J341" s="1"/>
  <c r="I357"/>
  <c r="J357" s="1"/>
  <c r="I130"/>
  <c r="J130" s="1"/>
  <c r="I147"/>
  <c r="J147" s="1"/>
  <c r="I163"/>
  <c r="J163" s="1"/>
  <c r="I179"/>
  <c r="J179" s="1"/>
  <c r="I197"/>
  <c r="J197" s="1"/>
  <c r="I215"/>
  <c r="J215" s="1"/>
  <c r="I231"/>
  <c r="J231" s="1"/>
  <c r="I247"/>
  <c r="J247" s="1"/>
  <c r="I265"/>
  <c r="J265" s="1"/>
  <c r="I282"/>
  <c r="J282" s="1"/>
  <c r="I298"/>
  <c r="J298" s="1"/>
  <c r="I314"/>
  <c r="J314" s="1"/>
  <c r="I329"/>
  <c r="J329" s="1"/>
  <c r="I352"/>
  <c r="J352" s="1"/>
  <c r="I138"/>
  <c r="J138" s="1"/>
  <c r="I154"/>
  <c r="J154" s="1"/>
  <c r="I170"/>
  <c r="J170" s="1"/>
  <c r="I186"/>
  <c r="J186" s="1"/>
  <c r="I204"/>
  <c r="J204" s="1"/>
  <c r="I221"/>
  <c r="J221" s="1"/>
  <c r="I237"/>
  <c r="J237" s="1"/>
  <c r="I253"/>
  <c r="J253" s="1"/>
  <c r="I268"/>
  <c r="J268" s="1"/>
  <c r="I285"/>
  <c r="J285" s="1"/>
  <c r="I301"/>
  <c r="J301" s="1"/>
  <c r="I317"/>
  <c r="J317" s="1"/>
  <c r="I335"/>
  <c r="J335" s="1"/>
  <c r="I350"/>
  <c r="J350" s="1"/>
  <c r="I124"/>
  <c r="J124" s="1"/>
  <c r="I140"/>
  <c r="J140" s="1"/>
  <c r="I156"/>
  <c r="J156" s="1"/>
  <c r="I172"/>
  <c r="J172" s="1"/>
  <c r="I188"/>
  <c r="J188" s="1"/>
  <c r="I208"/>
  <c r="J208" s="1"/>
  <c r="I224"/>
  <c r="J224" s="1"/>
  <c r="I248"/>
  <c r="J248" s="1"/>
  <c r="I283"/>
  <c r="J283" s="1"/>
  <c r="I315"/>
  <c r="J315" s="1"/>
  <c r="I355"/>
  <c r="J355" s="1"/>
  <c r="I132"/>
  <c r="J132" s="1"/>
  <c r="I149"/>
  <c r="J149" s="1"/>
  <c r="I165"/>
  <c r="J165" s="1"/>
  <c r="I181"/>
  <c r="J181" s="1"/>
  <c r="I196"/>
  <c r="J196" s="1"/>
  <c r="I214"/>
  <c r="J214" s="1"/>
  <c r="I230"/>
  <c r="J230" s="1"/>
  <c r="I246"/>
  <c r="J246" s="1"/>
  <c r="I263"/>
  <c r="J263" s="1"/>
  <c r="I280"/>
  <c r="J280" s="1"/>
  <c r="I296"/>
  <c r="J296" s="1"/>
  <c r="I312"/>
  <c r="J312" s="1"/>
  <c r="I330"/>
  <c r="J330" s="1"/>
  <c r="I345"/>
  <c r="J345" s="1"/>
  <c r="I338"/>
  <c r="J338" s="1"/>
  <c r="I134"/>
  <c r="J134" s="1"/>
  <c r="I151"/>
  <c r="J151" s="1"/>
  <c r="I167"/>
  <c r="J167" s="1"/>
  <c r="I183"/>
  <c r="J183" s="1"/>
  <c r="I202"/>
  <c r="J202" s="1"/>
  <c r="I219"/>
  <c r="J219" s="1"/>
  <c r="I235"/>
  <c r="J235" s="1"/>
  <c r="I251"/>
  <c r="J251" s="1"/>
  <c r="I269"/>
  <c r="J269" s="1"/>
  <c r="I286"/>
  <c r="J286" s="1"/>
  <c r="I302"/>
  <c r="J302" s="1"/>
  <c r="I318"/>
  <c r="J318" s="1"/>
  <c r="I333"/>
  <c r="J333" s="1"/>
  <c r="I356"/>
  <c r="J356" s="1"/>
  <c r="I123"/>
  <c r="J123" s="1"/>
  <c r="I142"/>
  <c r="J142" s="1"/>
  <c r="I158"/>
  <c r="J158" s="1"/>
  <c r="I174"/>
  <c r="J174" s="1"/>
  <c r="I191"/>
  <c r="J191" s="1"/>
  <c r="I209"/>
  <c r="J209" s="1"/>
  <c r="I225"/>
  <c r="J225" s="1"/>
  <c r="I241"/>
  <c r="J241" s="1"/>
  <c r="I257"/>
  <c r="J257" s="1"/>
  <c r="I273"/>
  <c r="J273" s="1"/>
  <c r="I289"/>
  <c r="J289" s="1"/>
  <c r="I305"/>
  <c r="J305" s="1"/>
  <c r="I321"/>
  <c r="J321" s="1"/>
  <c r="I339"/>
  <c r="J339" s="1"/>
  <c r="I354"/>
  <c r="J354" s="1"/>
  <c r="I128"/>
  <c r="J128" s="1"/>
  <c r="I144"/>
  <c r="J144" s="1"/>
  <c r="I160"/>
  <c r="J160" s="1"/>
  <c r="I176"/>
  <c r="J176" s="1"/>
  <c r="I194"/>
  <c r="J194" s="1"/>
  <c r="I212"/>
  <c r="J212" s="1"/>
  <c r="I228"/>
  <c r="J228" s="1"/>
  <c r="I244"/>
  <c r="J244" s="1"/>
  <c r="I260"/>
  <c r="J260" s="1"/>
  <c r="I279"/>
  <c r="J279" s="1"/>
  <c r="I295"/>
  <c r="J295" s="1"/>
  <c r="I311"/>
  <c r="J311" s="1"/>
  <c r="I328"/>
  <c r="J328" s="1"/>
  <c r="I351"/>
  <c r="J351" s="1"/>
  <c r="I256"/>
  <c r="J256" s="1"/>
  <c r="I291"/>
  <c r="J291" s="1"/>
  <c r="I323"/>
  <c r="J323" s="1"/>
  <c r="I153"/>
  <c r="J153" s="1"/>
  <c r="I185"/>
  <c r="J185" s="1"/>
  <c r="I218"/>
  <c r="J218" s="1"/>
  <c r="I234"/>
  <c r="J234" s="1"/>
  <c r="I267"/>
  <c r="J267" s="1"/>
  <c r="I284"/>
  <c r="J284" s="1"/>
  <c r="I300"/>
  <c r="J300" s="1"/>
  <c r="I316"/>
  <c r="J316" s="1"/>
  <c r="I334"/>
  <c r="J334" s="1"/>
  <c r="I349"/>
  <c r="J349" s="1"/>
  <c r="I121"/>
  <c r="J121" s="1"/>
  <c r="I139"/>
  <c r="J139" s="1"/>
  <c r="I155"/>
  <c r="J155" s="1"/>
  <c r="I171"/>
  <c r="J171" s="1"/>
  <c r="I187"/>
  <c r="J187" s="1"/>
  <c r="I206"/>
  <c r="J206" s="1"/>
  <c r="I223"/>
  <c r="J223" s="1"/>
  <c r="I239"/>
  <c r="J239" s="1"/>
  <c r="I255"/>
  <c r="J255" s="1"/>
  <c r="I274"/>
  <c r="J274" s="1"/>
  <c r="I290"/>
  <c r="J290" s="1"/>
  <c r="I306"/>
  <c r="J306" s="1"/>
  <c r="I322"/>
  <c r="J322" s="1"/>
  <c r="I344"/>
  <c r="J344" s="1"/>
  <c r="I127"/>
  <c r="J127" s="1"/>
  <c r="I146"/>
  <c r="J146" s="1"/>
  <c r="I162"/>
  <c r="J162" s="1"/>
  <c r="I178"/>
  <c r="J178" s="1"/>
  <c r="I195"/>
  <c r="J195" s="1"/>
  <c r="I213"/>
  <c r="J213" s="1"/>
  <c r="I229"/>
  <c r="J229" s="1"/>
  <c r="I245"/>
  <c r="J245" s="1"/>
  <c r="I261"/>
  <c r="J261" s="1"/>
  <c r="I277"/>
  <c r="J277" s="1"/>
  <c r="I293"/>
  <c r="J293" s="1"/>
  <c r="I309"/>
  <c r="J309" s="1"/>
  <c r="I325"/>
  <c r="J325" s="1"/>
  <c r="I342"/>
  <c r="J342" s="1"/>
  <c r="I358"/>
  <c r="J358" s="1"/>
  <c r="I131"/>
  <c r="J131" s="1"/>
  <c r="I148"/>
  <c r="J148" s="1"/>
  <c r="I164"/>
  <c r="J164" s="1"/>
  <c r="I180"/>
  <c r="J180" s="1"/>
  <c r="I198"/>
  <c r="J198" s="1"/>
  <c r="I216"/>
  <c r="J216" s="1"/>
  <c r="I232"/>
  <c r="J232" s="1"/>
  <c r="I266"/>
  <c r="J266" s="1"/>
  <c r="I299"/>
  <c r="J299" s="1"/>
  <c r="I332"/>
  <c r="J332" s="1"/>
  <c r="I122"/>
  <c r="J122" s="1"/>
  <c r="I141"/>
  <c r="J141" s="1"/>
  <c r="I157"/>
  <c r="J157" s="1"/>
  <c r="I173"/>
  <c r="J173" s="1"/>
  <c r="I189"/>
  <c r="J189" s="1"/>
  <c r="I205"/>
  <c r="J205" s="1"/>
  <c r="I222"/>
  <c r="J222" s="1"/>
  <c r="I238"/>
  <c r="J238" s="1"/>
  <c r="I254"/>
  <c r="J254" s="1"/>
  <c r="I271"/>
  <c r="J271" s="1"/>
  <c r="I288"/>
  <c r="J288" s="1"/>
  <c r="I304"/>
  <c r="J304" s="1"/>
  <c r="I320"/>
  <c r="J320" s="1"/>
  <c r="I336"/>
  <c r="J336" s="1"/>
  <c r="I353"/>
  <c r="J353" s="1"/>
  <c r="I125"/>
  <c r="J125" s="1"/>
  <c r="I143"/>
  <c r="J143" s="1"/>
  <c r="I159"/>
  <c r="J159" s="1"/>
  <c r="I175"/>
  <c r="J175" s="1"/>
  <c r="I193"/>
  <c r="J193" s="1"/>
  <c r="I211"/>
  <c r="J211" s="1"/>
  <c r="I227"/>
  <c r="J227" s="1"/>
  <c r="I243"/>
  <c r="J243" s="1"/>
  <c r="I259"/>
  <c r="J259" s="1"/>
  <c r="I278"/>
  <c r="J278" s="1"/>
  <c r="I294"/>
  <c r="J294" s="1"/>
  <c r="I310"/>
  <c r="J310" s="1"/>
  <c r="I326"/>
  <c r="J326" s="1"/>
  <c r="I348"/>
  <c r="J348" s="1"/>
  <c r="I133"/>
  <c r="J133" s="1"/>
  <c r="I150"/>
  <c r="J150" s="1"/>
  <c r="I166"/>
  <c r="J166" s="1"/>
  <c r="I182"/>
  <c r="J182" s="1"/>
  <c r="I199"/>
  <c r="J199" s="1"/>
  <c r="I217"/>
  <c r="J217" s="1"/>
  <c r="I233"/>
  <c r="J233" s="1"/>
  <c r="I249"/>
  <c r="J249" s="1"/>
  <c r="I264"/>
  <c r="J264" s="1"/>
  <c r="I281"/>
  <c r="J281" s="1"/>
  <c r="I297"/>
  <c r="J297" s="1"/>
  <c r="I313"/>
  <c r="J313" s="1"/>
  <c r="I331"/>
  <c r="J331" s="1"/>
  <c r="I346"/>
  <c r="J346" s="1"/>
  <c r="I120"/>
  <c r="J120" s="1"/>
  <c r="I136"/>
  <c r="J136" s="1"/>
  <c r="I152"/>
  <c r="J152" s="1"/>
  <c r="I168"/>
  <c r="J168" s="1"/>
  <c r="I184"/>
  <c r="J184" s="1"/>
  <c r="I203"/>
  <c r="J203" s="1"/>
  <c r="I220"/>
  <c r="J220" s="1"/>
  <c r="I236"/>
  <c r="J236" s="1"/>
  <c r="I252"/>
  <c r="J252" s="1"/>
  <c r="I270"/>
  <c r="J270" s="1"/>
  <c r="I287"/>
  <c r="J287" s="1"/>
  <c r="I303"/>
  <c r="J303" s="1"/>
  <c r="I319"/>
  <c r="J319" s="1"/>
  <c r="I343"/>
  <c r="J343" s="1"/>
  <c r="I240"/>
  <c r="J240" s="1"/>
  <c r="I275"/>
  <c r="J275" s="1"/>
  <c r="I307"/>
  <c r="J307" s="1"/>
  <c r="I347"/>
  <c r="J347" s="1"/>
  <c r="L26" i="49"/>
  <c r="N32" s="1"/>
  <c r="N10" i="48"/>
  <c r="Q9"/>
  <c r="B14" i="62" s="1"/>
  <c r="C14" s="1"/>
  <c r="D14" s="1"/>
  <c r="E14" s="1"/>
  <c r="F14" s="1"/>
  <c r="G14" s="1"/>
  <c r="H14" s="1"/>
  <c r="I14" s="1"/>
  <c r="J14" s="1"/>
  <c r="K14" s="1"/>
  <c r="L14" s="1"/>
  <c r="M14" s="1"/>
  <c r="N14" s="1"/>
  <c r="O14" s="1"/>
  <c r="P14" s="1"/>
  <c r="Q14" s="1"/>
  <c r="R14" s="1"/>
  <c r="S14" s="1"/>
  <c r="T14" s="1"/>
  <c r="U14" s="1"/>
  <c r="V14" s="1"/>
  <c r="W14" s="1"/>
  <c r="X14" s="1"/>
  <c r="Y14" s="1"/>
  <c r="Z14" s="1"/>
  <c r="AA14" s="1"/>
  <c r="AB14" s="1"/>
  <c r="AC14" s="1"/>
  <c r="AD14" s="1"/>
  <c r="AE14" s="1"/>
  <c r="AF14" s="1"/>
  <c r="AG14" s="1"/>
  <c r="AH14" s="1"/>
  <c r="AI14" s="1"/>
  <c r="AJ14" s="1"/>
  <c r="AK14" s="1"/>
  <c r="L24" i="55"/>
  <c r="K13" i="58"/>
  <c r="L13" s="1"/>
  <c r="H21" i="59"/>
  <c r="M13" i="57"/>
  <c r="M11"/>
  <c r="M12"/>
  <c r="M18"/>
  <c r="M17"/>
  <c r="K17" i="56"/>
  <c r="K19" s="1"/>
  <c r="K25" s="1"/>
  <c r="N23" i="48" s="1"/>
  <c r="L15" i="56"/>
  <c r="L17" s="1"/>
  <c r="L19" s="1"/>
  <c r="L25" s="1"/>
  <c r="N34" s="1"/>
  <c r="N35" s="1"/>
  <c r="K12" i="55"/>
  <c r="L12" s="1"/>
  <c r="K15"/>
  <c r="K16"/>
  <c r="L16" s="1"/>
  <c r="N16" s="1"/>
  <c r="K24"/>
  <c r="K17" i="54"/>
  <c r="K19" s="1"/>
  <c r="K28" s="1"/>
  <c r="N21" i="48" s="1"/>
  <c r="L15" i="54"/>
  <c r="L24"/>
  <c r="L35" i="53"/>
  <c r="K22"/>
  <c r="L22" s="1"/>
  <c r="K23"/>
  <c r="K26"/>
  <c r="L26" s="1"/>
  <c r="L17"/>
  <c r="K18"/>
  <c r="L18" s="1"/>
  <c r="K15"/>
  <c r="L15" s="1"/>
  <c r="K25"/>
  <c r="L25" s="1"/>
  <c r="K24"/>
  <c r="L24" s="1"/>
  <c r="K35"/>
  <c r="K18" i="52"/>
  <c r="L16"/>
  <c r="L25"/>
  <c r="K13"/>
  <c r="L12"/>
  <c r="K21" i="51"/>
  <c r="L21" s="1"/>
  <c r="K15"/>
  <c r="K13"/>
  <c r="L13" s="1"/>
  <c r="K22"/>
  <c r="L22" s="1"/>
  <c r="K20"/>
  <c r="L20" s="1"/>
  <c r="K14"/>
  <c r="L14" s="1"/>
  <c r="K19"/>
  <c r="I37"/>
  <c r="K28"/>
  <c r="K33"/>
  <c r="L33" s="1"/>
  <c r="K29"/>
  <c r="L29" s="1"/>
  <c r="K30"/>
  <c r="L30" s="1"/>
  <c r="M10" i="50"/>
  <c r="M22"/>
  <c r="N22" s="1"/>
  <c r="M11"/>
  <c r="E11" s="1"/>
  <c r="N11" s="1"/>
  <c r="M21"/>
  <c r="M20"/>
  <c r="M15"/>
  <c r="M16"/>
  <c r="F30" i="57" l="1"/>
  <c r="F31" s="1"/>
  <c r="E15" i="50"/>
  <c r="N15" s="1"/>
  <c r="M20" i="57"/>
  <c r="K15" i="58"/>
  <c r="K17" s="1"/>
  <c r="K21" s="1"/>
  <c r="N29" i="48" s="1"/>
  <c r="C28" i="57"/>
  <c r="K13" i="59"/>
  <c r="K10"/>
  <c r="L10" s="1"/>
  <c r="L15" i="58"/>
  <c r="L17" s="1"/>
  <c r="L21" s="1"/>
  <c r="D11" i="57"/>
  <c r="D13"/>
  <c r="D12"/>
  <c r="F26"/>
  <c r="F27" s="1"/>
  <c r="C29"/>
  <c r="E23" i="56"/>
  <c r="N23" s="1"/>
  <c r="E21"/>
  <c r="N21" s="1"/>
  <c r="M16"/>
  <c r="N16" s="1"/>
  <c r="M23"/>
  <c r="M21"/>
  <c r="K17" i="55"/>
  <c r="K19" s="1"/>
  <c r="K28" s="1"/>
  <c r="L15"/>
  <c r="L17" s="1"/>
  <c r="L19" s="1"/>
  <c r="L28" s="1"/>
  <c r="L17" i="54"/>
  <c r="L19" s="1"/>
  <c r="L28" s="1"/>
  <c r="K27" i="53"/>
  <c r="L23"/>
  <c r="L19"/>
  <c r="K19"/>
  <c r="L13" i="52"/>
  <c r="L18"/>
  <c r="L20" s="1"/>
  <c r="L29" s="1"/>
  <c r="N35" s="1"/>
  <c r="N36" s="1"/>
  <c r="M16" s="1"/>
  <c r="K20"/>
  <c r="K29" s="1"/>
  <c r="N15" i="48" s="1"/>
  <c r="Q15" s="1"/>
  <c r="K16" i="51"/>
  <c r="L15"/>
  <c r="K31"/>
  <c r="L28"/>
  <c r="K23"/>
  <c r="K25" s="1"/>
  <c r="L19"/>
  <c r="E20" i="50"/>
  <c r="N20" s="1"/>
  <c r="E16"/>
  <c r="M17"/>
  <c r="M12"/>
  <c r="E10"/>
  <c r="N10" s="1"/>
  <c r="N12" s="1"/>
  <c r="M23"/>
  <c r="K35" i="51" l="1"/>
  <c r="N14" i="48" s="1"/>
  <c r="Q14" s="1"/>
  <c r="M12" i="52"/>
  <c r="E12" s="1"/>
  <c r="C30" i="57"/>
  <c r="C33" s="1"/>
  <c r="K15" i="59"/>
  <c r="K17" s="1"/>
  <c r="K21" s="1"/>
  <c r="N30" i="48" s="1"/>
  <c r="L13" i="59"/>
  <c r="D18" i="57"/>
  <c r="D17"/>
  <c r="D16"/>
  <c r="L27" i="53"/>
  <c r="L29" s="1"/>
  <c r="L39" s="1"/>
  <c r="K29"/>
  <c r="K39" s="1"/>
  <c r="N17" i="48" s="1"/>
  <c r="Q17" s="1"/>
  <c r="M13" i="52"/>
  <c r="M9"/>
  <c r="M27"/>
  <c r="E27" s="1"/>
  <c r="N27" s="1"/>
  <c r="M24"/>
  <c r="E24" s="1"/>
  <c r="N24" s="1"/>
  <c r="M23"/>
  <c r="M17"/>
  <c r="N17" s="1"/>
  <c r="M18"/>
  <c r="M20" s="1"/>
  <c r="L23" i="51"/>
  <c r="L31"/>
  <c r="L16"/>
  <c r="E21" i="50"/>
  <c r="N21" s="1"/>
  <c r="N23" s="1"/>
  <c r="N16"/>
  <c r="N17" s="1"/>
  <c r="M26"/>
  <c r="C31" i="57" l="1"/>
  <c r="N26" i="50"/>
  <c r="N34" s="1"/>
  <c r="L15" i="59"/>
  <c r="L17" s="1"/>
  <c r="L21" s="1"/>
  <c r="M25" i="52"/>
  <c r="M29" s="1"/>
  <c r="E23"/>
  <c r="N23" s="1"/>
  <c r="N25" s="1"/>
  <c r="E42" s="1"/>
  <c r="E9"/>
  <c r="E16"/>
  <c r="N16" s="1"/>
  <c r="N18" s="1"/>
  <c r="E43"/>
  <c r="N12"/>
  <c r="N13" s="1"/>
  <c r="L25" i="51"/>
  <c r="L35" s="1"/>
  <c r="N9" i="52" l="1"/>
  <c r="N20"/>
  <c r="N29" l="1"/>
  <c r="N38" s="1"/>
  <c r="G33" i="48" l="1"/>
  <c r="J33" l="1"/>
  <c r="I33"/>
  <c r="N31" l="1"/>
  <c r="P11" i="46" s="1"/>
  <c r="P12" s="1"/>
  <c r="N33" i="59"/>
  <c r="M19" l="1"/>
  <c r="M10" i="58"/>
  <c r="M13"/>
  <c r="M15" s="1"/>
  <c r="M10" i="59"/>
  <c r="M13"/>
  <c r="M15" s="1"/>
  <c r="N22" i="48"/>
  <c r="N24" s="1"/>
  <c r="M17" i="59" l="1"/>
  <c r="M21" s="1"/>
  <c r="M17" i="58"/>
  <c r="M21" s="1"/>
  <c r="N23" s="1"/>
  <c r="N14" s="1"/>
  <c r="N18" i="48" l="1"/>
  <c r="N40" i="54"/>
  <c r="N41" s="1"/>
  <c r="N30" i="55" s="1"/>
  <c r="N31" s="1"/>
  <c r="N39" i="48" l="1"/>
  <c r="N43" s="1"/>
  <c r="Q12"/>
  <c r="B26" i="62" s="1"/>
  <c r="C26" s="1"/>
  <c r="D26" s="1"/>
  <c r="E9" i="54"/>
  <c r="M9"/>
  <c r="M26"/>
  <c r="E26" s="1"/>
  <c r="N26" s="1"/>
  <c r="M12"/>
  <c r="M23"/>
  <c r="E23" s="1"/>
  <c r="N23" s="1"/>
  <c r="M16"/>
  <c r="N16" s="1"/>
  <c r="M22"/>
  <c r="M15"/>
  <c r="E26" i="62" l="1"/>
  <c r="F26" s="1"/>
  <c r="G26" s="1"/>
  <c r="H26" s="1"/>
  <c r="I26" s="1"/>
  <c r="J26" s="1"/>
  <c r="K26" s="1"/>
  <c r="L26" s="1"/>
  <c r="M26" s="1"/>
  <c r="N26" s="1"/>
  <c r="O26" s="1"/>
  <c r="P26" s="1"/>
  <c r="Q26" s="1"/>
  <c r="R26" s="1"/>
  <c r="S26" s="1"/>
  <c r="T26" s="1"/>
  <c r="U26" s="1"/>
  <c r="V26" s="1"/>
  <c r="W26" s="1"/>
  <c r="X26" s="1"/>
  <c r="Y26" s="1"/>
  <c r="Z26" s="1"/>
  <c r="AA26" s="1"/>
  <c r="AB26" s="1"/>
  <c r="AC26" s="1"/>
  <c r="AD26" s="1"/>
  <c r="AE26" s="1"/>
  <c r="AF26" s="1"/>
  <c r="AG26" s="1"/>
  <c r="AH26" s="1"/>
  <c r="AI26" s="1"/>
  <c r="AJ26" s="1"/>
  <c r="AK26" s="1"/>
  <c r="E9" i="55"/>
  <c r="N9" s="1"/>
  <c r="E9" i="56"/>
  <c r="N9" s="1"/>
  <c r="M9" i="55"/>
  <c r="E12" i="54"/>
  <c r="M17"/>
  <c r="M19" s="1"/>
  <c r="M24"/>
  <c r="E22"/>
  <c r="N22" s="1"/>
  <c r="N24" s="1"/>
  <c r="N9"/>
  <c r="C41" i="52"/>
  <c r="N49" i="51"/>
  <c r="N41" i="53" s="1"/>
  <c r="M11" l="1"/>
  <c r="E11" s="1"/>
  <c r="N11" s="1"/>
  <c r="M10"/>
  <c r="M37"/>
  <c r="E37" s="1"/>
  <c r="N37" s="1"/>
  <c r="M34"/>
  <c r="E34" s="1"/>
  <c r="N34" s="1"/>
  <c r="M16"/>
  <c r="M33"/>
  <c r="E33" s="1"/>
  <c r="N33" s="1"/>
  <c r="M32"/>
  <c r="M24"/>
  <c r="M15"/>
  <c r="M25"/>
  <c r="M26"/>
  <c r="N26" s="1"/>
  <c r="M18"/>
  <c r="M17"/>
  <c r="M22"/>
  <c r="M23"/>
  <c r="M9" i="56"/>
  <c r="N32"/>
  <c r="E12" s="1"/>
  <c r="N32" i="55"/>
  <c r="E12" s="1"/>
  <c r="M28" i="54"/>
  <c r="N12"/>
  <c r="E15"/>
  <c r="N15" s="1"/>
  <c r="N17" s="1"/>
  <c r="M9" i="51"/>
  <c r="M33"/>
  <c r="E33" s="1"/>
  <c r="N33" s="1"/>
  <c r="M29"/>
  <c r="E29" s="1"/>
  <c r="N29" s="1"/>
  <c r="M13"/>
  <c r="M14"/>
  <c r="M30"/>
  <c r="E30" s="1"/>
  <c r="N30" s="1"/>
  <c r="M22"/>
  <c r="N22" s="1"/>
  <c r="M20"/>
  <c r="M21"/>
  <c r="M19"/>
  <c r="M28"/>
  <c r="M15"/>
  <c r="N29" i="49"/>
  <c r="N30"/>
  <c r="N33"/>
  <c r="E18" i="53" l="1"/>
  <c r="E25" s="1"/>
  <c r="N25" s="1"/>
  <c r="M23" i="51"/>
  <c r="M27" i="53"/>
  <c r="E15"/>
  <c r="E22" s="1"/>
  <c r="N22" s="1"/>
  <c r="N18"/>
  <c r="E32"/>
  <c r="N32" s="1"/>
  <c r="N35" s="1"/>
  <c r="M35"/>
  <c r="E10"/>
  <c r="N10" s="1"/>
  <c r="N12" s="1"/>
  <c r="M12"/>
  <c r="M19"/>
  <c r="M29" s="1"/>
  <c r="E17"/>
  <c r="E16"/>
  <c r="E15" i="56"/>
  <c r="N15" s="1"/>
  <c r="N12"/>
  <c r="N19" i="54"/>
  <c r="N28" s="1"/>
  <c r="N36" s="1"/>
  <c r="N12" i="55"/>
  <c r="M12" s="1"/>
  <c r="E15"/>
  <c r="N15" s="1"/>
  <c r="M16" i="51"/>
  <c r="M25" s="1"/>
  <c r="M35" s="1"/>
  <c r="E15"/>
  <c r="M31"/>
  <c r="E28"/>
  <c r="N28" s="1"/>
  <c r="N31" s="1"/>
  <c r="E9"/>
  <c r="N9" s="1"/>
  <c r="E14"/>
  <c r="E13"/>
  <c r="M11" i="49"/>
  <c r="E11" s="1"/>
  <c r="N11" s="1"/>
  <c r="M21"/>
  <c r="N21" s="1"/>
  <c r="M15"/>
  <c r="M16"/>
  <c r="M20"/>
  <c r="M19"/>
  <c r="M22" s="1"/>
  <c r="M10"/>
  <c r="N15" i="53" l="1"/>
  <c r="M39"/>
  <c r="E23"/>
  <c r="N23" s="1"/>
  <c r="N16"/>
  <c r="E24"/>
  <c r="N24" s="1"/>
  <c r="N17"/>
  <c r="M12" i="56"/>
  <c r="M15"/>
  <c r="M17" s="1"/>
  <c r="N17"/>
  <c r="N19" s="1"/>
  <c r="N25" s="1"/>
  <c r="N37" s="1"/>
  <c r="M15" i="55"/>
  <c r="M17" s="1"/>
  <c r="M19" s="1"/>
  <c r="M28" s="1"/>
  <c r="N17"/>
  <c r="N19" s="1"/>
  <c r="N28" s="1"/>
  <c r="N13" i="51"/>
  <c r="E19"/>
  <c r="N19" s="1"/>
  <c r="N14"/>
  <c r="E20"/>
  <c r="N20" s="1"/>
  <c r="N15"/>
  <c r="E21"/>
  <c r="N21" s="1"/>
  <c r="M17" i="49"/>
  <c r="E16"/>
  <c r="E10"/>
  <c r="N10" s="1"/>
  <c r="N12" s="1"/>
  <c r="M12"/>
  <c r="E15"/>
  <c r="N16" i="51" l="1"/>
  <c r="N19" i="53"/>
  <c r="N27"/>
  <c r="M19" i="56"/>
  <c r="M25" s="1"/>
  <c r="N23" i="51"/>
  <c r="N25" s="1"/>
  <c r="N35" s="1"/>
  <c r="N43" s="1"/>
  <c r="N16" i="49"/>
  <c r="E20"/>
  <c r="N20" s="1"/>
  <c r="E19"/>
  <c r="N19" s="1"/>
  <c r="N15"/>
  <c r="M26"/>
  <c r="N29" i="53" l="1"/>
  <c r="N39" s="1"/>
  <c r="N22" i="49"/>
  <c r="N17"/>
  <c r="N26" l="1"/>
  <c r="N34" s="1"/>
  <c r="G36" i="48" l="1"/>
  <c r="G35" l="1"/>
  <c r="G37" s="1"/>
  <c r="F37"/>
  <c r="T37" s="1"/>
  <c r="W37" s="1"/>
  <c r="W39" l="1"/>
  <c r="X37"/>
  <c r="Y37" s="1"/>
  <c r="J37"/>
  <c r="I37"/>
  <c r="H39" l="1"/>
  <c r="H43" s="1"/>
  <c r="G41" l="1"/>
  <c r="J41" l="1"/>
  <c r="I41"/>
  <c r="E10" i="58" l="1"/>
  <c r="N10" i="59"/>
  <c r="E13"/>
  <c r="N13" s="1"/>
  <c r="N15" s="1"/>
  <c r="E13" i="58" l="1"/>
  <c r="N13" s="1"/>
  <c r="N15" s="1"/>
  <c r="N10"/>
  <c r="N17" i="59"/>
  <c r="N21" s="1"/>
  <c r="N29" s="1"/>
  <c r="N30" s="1"/>
  <c r="N35" s="1"/>
  <c r="N45" i="51"/>
  <c r="N51" s="1"/>
  <c r="N17" i="58" l="1"/>
  <c r="N21" s="1"/>
  <c r="N37" i="54"/>
  <c r="N38" s="1"/>
  <c r="N43"/>
  <c r="G21" i="48"/>
  <c r="M21"/>
  <c r="G30"/>
  <c r="J30" s="1"/>
  <c r="M30"/>
  <c r="O30" s="1"/>
  <c r="G15"/>
  <c r="J15" s="1"/>
  <c r="M15"/>
  <c r="O15" s="1"/>
  <c r="G29" l="1"/>
  <c r="M29"/>
  <c r="F31"/>
  <c r="O21"/>
  <c r="G13"/>
  <c r="M13"/>
  <c r="G22"/>
  <c r="J22" s="1"/>
  <c r="M22"/>
  <c r="O22" s="1"/>
  <c r="G16"/>
  <c r="J16" s="1"/>
  <c r="M16"/>
  <c r="O16" s="1"/>
  <c r="G14"/>
  <c r="J14" s="1"/>
  <c r="M14"/>
  <c r="O14" s="1"/>
  <c r="J21"/>
  <c r="F18"/>
  <c r="O13" l="1"/>
  <c r="G23"/>
  <c r="M23"/>
  <c r="O23" s="1"/>
  <c r="O24" s="1"/>
  <c r="G17"/>
  <c r="J17" s="1"/>
  <c r="M17"/>
  <c r="O17" s="1"/>
  <c r="J13"/>
  <c r="G31"/>
  <c r="J29"/>
  <c r="F24"/>
  <c r="O29"/>
  <c r="O31" s="1"/>
  <c r="M31"/>
  <c r="M24" l="1"/>
  <c r="G18"/>
  <c r="I18" s="1"/>
  <c r="G9"/>
  <c r="G10" s="1"/>
  <c r="J10" s="1"/>
  <c r="M9"/>
  <c r="F10"/>
  <c r="J31"/>
  <c r="I31"/>
  <c r="J23"/>
  <c r="G24"/>
  <c r="M18"/>
  <c r="O18"/>
  <c r="J18" l="1"/>
  <c r="M10"/>
  <c r="O9"/>
  <c r="O10" s="1"/>
  <c r="J24"/>
  <c r="I24"/>
  <c r="I10"/>
  <c r="G26" l="1"/>
  <c r="M26"/>
  <c r="F39"/>
  <c r="F43" s="1"/>
  <c r="O26" l="1"/>
  <c r="O39" s="1"/>
  <c r="O43" s="1"/>
  <c r="M39"/>
  <c r="M43" s="1"/>
  <c r="J26"/>
  <c r="I26"/>
  <c r="I39" s="1"/>
  <c r="I43" s="1"/>
  <c r="G39"/>
  <c r="N14" i="46"/>
  <c r="M14"/>
  <c r="L14"/>
  <c r="K14"/>
  <c r="J14"/>
  <c r="I14"/>
  <c r="H14"/>
  <c r="G14"/>
  <c r="D14"/>
  <c r="N11"/>
  <c r="N10"/>
  <c r="M10"/>
  <c r="M12" s="1"/>
  <c r="L11"/>
  <c r="L10"/>
  <c r="K11"/>
  <c r="K10"/>
  <c r="J11"/>
  <c r="J10"/>
  <c r="I11"/>
  <c r="I10"/>
  <c r="H11"/>
  <c r="H10"/>
  <c r="G11"/>
  <c r="G10"/>
  <c r="D11"/>
  <c r="D10"/>
  <c r="D10" i="74" s="1"/>
  <c r="D16" i="6" l="1"/>
  <c r="D16" i="74"/>
  <c r="D18" s="1"/>
  <c r="D22" s="1"/>
  <c r="D14"/>
  <c r="D16" i="22"/>
  <c r="D16" i="19"/>
  <c r="G12" i="46"/>
  <c r="I12"/>
  <c r="K12"/>
  <c r="G43" i="48"/>
  <c r="J43" s="1"/>
  <c r="J39"/>
  <c r="D12" i="46"/>
  <c r="D10" i="5" s="1"/>
  <c r="H12" i="46"/>
  <c r="J12"/>
  <c r="L12"/>
  <c r="N12"/>
  <c r="O14" i="23"/>
  <c r="AK7" i="62" s="1"/>
  <c r="AK15" s="1"/>
  <c r="N14" i="23"/>
  <c r="AJ7" i="62" s="1"/>
  <c r="AJ15" s="1"/>
  <c r="M14" i="23"/>
  <c r="AI7" i="62" s="1"/>
  <c r="AI15" s="1"/>
  <c r="L14" i="23"/>
  <c r="AH7" i="62" s="1"/>
  <c r="AH15" s="1"/>
  <c r="K14" i="23"/>
  <c r="AG7" i="62" s="1"/>
  <c r="AG15" s="1"/>
  <c r="J14" i="23"/>
  <c r="AF7" i="62" s="1"/>
  <c r="AF15" s="1"/>
  <c r="I14" i="23"/>
  <c r="AE7" i="62" s="1"/>
  <c r="AE15" s="1"/>
  <c r="H14" i="23"/>
  <c r="AD7" i="62" s="1"/>
  <c r="AD15" s="1"/>
  <c r="G14" i="23"/>
  <c r="AC7" i="62" s="1"/>
  <c r="AC15" s="1"/>
  <c r="F14" i="23"/>
  <c r="AB7" i="62" s="1"/>
  <c r="AB15" s="1"/>
  <c r="E14" i="23"/>
  <c r="AA7" i="62" s="1"/>
  <c r="AA15" s="1"/>
  <c r="D14" i="23"/>
  <c r="Z7" i="62" s="1"/>
  <c r="Z15" s="1"/>
  <c r="O10" i="23"/>
  <c r="AK6" i="62" s="1"/>
  <c r="N10" i="23"/>
  <c r="AJ6" i="62" s="1"/>
  <c r="M10" i="23"/>
  <c r="AI6" i="62" s="1"/>
  <c r="L10" i="23"/>
  <c r="AH6" i="62" s="1"/>
  <c r="K10" i="23"/>
  <c r="AG6" i="62" s="1"/>
  <c r="J10" i="23"/>
  <c r="AF6" i="62" s="1"/>
  <c r="I10" i="23"/>
  <c r="AE6" i="62" s="1"/>
  <c r="H10" i="23"/>
  <c r="AD6" i="62" s="1"/>
  <c r="G10" i="23"/>
  <c r="AC6" i="62" s="1"/>
  <c r="F10" i="23"/>
  <c r="AB6" i="62" s="1"/>
  <c r="E10" i="23"/>
  <c r="AA6" i="62" s="1"/>
  <c r="D10" i="23"/>
  <c r="Z6" i="62" s="1"/>
  <c r="D30" i="6"/>
  <c r="O14" i="8"/>
  <c r="M7" i="62" s="1"/>
  <c r="M15" s="1"/>
  <c r="N14" i="8"/>
  <c r="L7" i="62" s="1"/>
  <c r="L15" s="1"/>
  <c r="M14" i="8"/>
  <c r="K7" i="62" s="1"/>
  <c r="K15" s="1"/>
  <c r="L14" i="8"/>
  <c r="J7" i="62" s="1"/>
  <c r="J15" s="1"/>
  <c r="K14" i="8"/>
  <c r="I7" i="62" s="1"/>
  <c r="I15" s="1"/>
  <c r="J14" i="8"/>
  <c r="H7" i="62" s="1"/>
  <c r="H15" s="1"/>
  <c r="I14" i="8"/>
  <c r="G7" i="62" s="1"/>
  <c r="G15" s="1"/>
  <c r="H14" i="8"/>
  <c r="O14" i="20"/>
  <c r="Y7" i="62" s="1"/>
  <c r="Y15" s="1"/>
  <c r="N14" i="20"/>
  <c r="X7" i="62" s="1"/>
  <c r="X15" s="1"/>
  <c r="M14" i="20"/>
  <c r="W7" i="62" s="1"/>
  <c r="W15" s="1"/>
  <c r="L14" i="20"/>
  <c r="V7" i="62" s="1"/>
  <c r="V15" s="1"/>
  <c r="K14" i="20"/>
  <c r="U7" i="62" s="1"/>
  <c r="U15" s="1"/>
  <c r="J14" i="20"/>
  <c r="T7" i="62" s="1"/>
  <c r="T15" s="1"/>
  <c r="I14" i="20"/>
  <c r="S7" i="62" s="1"/>
  <c r="S15" s="1"/>
  <c r="H14" i="20"/>
  <c r="R7" i="62" s="1"/>
  <c r="R15" s="1"/>
  <c r="G14" i="20"/>
  <c r="Q7" i="62" s="1"/>
  <c r="Q15" s="1"/>
  <c r="F14" i="20"/>
  <c r="P7" i="62" s="1"/>
  <c r="P15" s="1"/>
  <c r="E14" i="20"/>
  <c r="O7" i="62" s="1"/>
  <c r="O15" s="1"/>
  <c r="D14" i="20"/>
  <c r="N7" i="62" s="1"/>
  <c r="N15" s="1"/>
  <c r="O10" i="20"/>
  <c r="Y6" i="62" s="1"/>
  <c r="N10" i="20"/>
  <c r="X6" i="62" s="1"/>
  <c r="M10" i="20"/>
  <c r="W6" i="62" s="1"/>
  <c r="L10" i="20"/>
  <c r="V6" i="62" s="1"/>
  <c r="K10" i="20"/>
  <c r="U6" i="62" s="1"/>
  <c r="J10" i="20"/>
  <c r="T6" i="62" s="1"/>
  <c r="I10" i="20"/>
  <c r="S6" i="62" s="1"/>
  <c r="H10" i="20"/>
  <c r="R6" i="62" s="1"/>
  <c r="G10" i="20"/>
  <c r="Q6" i="62" s="1"/>
  <c r="F10" i="20"/>
  <c r="P6" i="62" s="1"/>
  <c r="E10" i="20"/>
  <c r="O6" i="62" s="1"/>
  <c r="D10" i="20"/>
  <c r="N6" i="62" s="1"/>
  <c r="N709" i="41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N659"/>
  <c r="N658"/>
  <c r="N657"/>
  <c r="N656"/>
  <c r="N655"/>
  <c r="N654"/>
  <c r="N653"/>
  <c r="N652"/>
  <c r="N651"/>
  <c r="N650"/>
  <c r="N649"/>
  <c r="N648"/>
  <c r="N647"/>
  <c r="N646"/>
  <c r="N645"/>
  <c r="N644"/>
  <c r="N643"/>
  <c r="N642"/>
  <c r="N641"/>
  <c r="N640"/>
  <c r="N639"/>
  <c r="N638"/>
  <c r="N637"/>
  <c r="N636"/>
  <c r="N635"/>
  <c r="N634"/>
  <c r="N633"/>
  <c r="N632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O14" i="24" s="1"/>
  <c r="AK19" i="62" s="1"/>
  <c r="AK27" s="1"/>
  <c r="N492" i="41"/>
  <c r="N14" i="24" s="1"/>
  <c r="AJ19" i="62" s="1"/>
  <c r="AJ27" s="1"/>
  <c r="N491" i="41"/>
  <c r="M14" i="24" s="1"/>
  <c r="AI19" i="62" s="1"/>
  <c r="AI27" s="1"/>
  <c r="N490" i="41"/>
  <c r="L14" i="24" s="1"/>
  <c r="AH19" i="62" s="1"/>
  <c r="AH27" s="1"/>
  <c r="N489" i="41"/>
  <c r="K14" i="24" s="1"/>
  <c r="AG19" i="62" s="1"/>
  <c r="AG27" s="1"/>
  <c r="N488" i="41"/>
  <c r="J14" i="24" s="1"/>
  <c r="AF19" i="62" s="1"/>
  <c r="AF27" s="1"/>
  <c r="N487" i="41"/>
  <c r="I14" i="24" s="1"/>
  <c r="AE19" i="62" s="1"/>
  <c r="AE27" s="1"/>
  <c r="N486" i="41"/>
  <c r="H14" i="24" s="1"/>
  <c r="AD19" i="62" s="1"/>
  <c r="AD27" s="1"/>
  <c r="N485" i="41"/>
  <c r="G14" i="24" s="1"/>
  <c r="AC19" i="62" s="1"/>
  <c r="AC27" s="1"/>
  <c r="N484" i="41"/>
  <c r="F14" i="24" s="1"/>
  <c r="AB19" i="62" s="1"/>
  <c r="AB27" s="1"/>
  <c r="N483" i="41"/>
  <c r="E14" i="24" s="1"/>
  <c r="AA19" i="62" s="1"/>
  <c r="AA27" s="1"/>
  <c r="N482" i="41"/>
  <c r="D14" i="24" s="1"/>
  <c r="Z19" i="62" s="1"/>
  <c r="Z27" s="1"/>
  <c r="N481" i="41"/>
  <c r="O14" i="21" s="1"/>
  <c r="Y19" i="62" s="1"/>
  <c r="Y27" s="1"/>
  <c r="N480" i="41"/>
  <c r="N14" i="21" s="1"/>
  <c r="X19" i="62" s="1"/>
  <c r="X27" s="1"/>
  <c r="N479" i="41"/>
  <c r="M14" i="21" s="1"/>
  <c r="W19" i="62" s="1"/>
  <c r="W27" s="1"/>
  <c r="N478" i="41"/>
  <c r="L14" i="21" s="1"/>
  <c r="V19" i="62" s="1"/>
  <c r="V27" s="1"/>
  <c r="N477" i="41"/>
  <c r="K14" i="21" s="1"/>
  <c r="U19" i="62" s="1"/>
  <c r="U27" s="1"/>
  <c r="N476" i="41"/>
  <c r="J14" i="21" s="1"/>
  <c r="T19" i="62" s="1"/>
  <c r="T27" s="1"/>
  <c r="N475" i="41"/>
  <c r="I14" i="21" s="1"/>
  <c r="S19" i="62" s="1"/>
  <c r="S27" s="1"/>
  <c r="N474" i="41"/>
  <c r="H14" i="21" s="1"/>
  <c r="R19" i="62" s="1"/>
  <c r="R27" s="1"/>
  <c r="N473" i="41"/>
  <c r="G14" i="21" s="1"/>
  <c r="Q19" i="62" s="1"/>
  <c r="Q27" s="1"/>
  <c r="N472" i="41"/>
  <c r="F14" i="21" s="1"/>
  <c r="P19" i="62" s="1"/>
  <c r="P27" s="1"/>
  <c r="N471" i="41"/>
  <c r="E14" i="21" s="1"/>
  <c r="O19" i="62" s="1"/>
  <c r="O27" s="1"/>
  <c r="N470" i="41"/>
  <c r="N469"/>
  <c r="O14" i="16" s="1"/>
  <c r="M19" i="62" s="1"/>
  <c r="M27" s="1"/>
  <c r="N468" i="41"/>
  <c r="N14" i="16" s="1"/>
  <c r="L19" i="62" s="1"/>
  <c r="L27" s="1"/>
  <c r="N467" i="41"/>
  <c r="M14" i="16" s="1"/>
  <c r="K19" i="62" s="1"/>
  <c r="K27" s="1"/>
  <c r="N466" i="41"/>
  <c r="L14" i="16" s="1"/>
  <c r="J19" i="62" s="1"/>
  <c r="J27" s="1"/>
  <c r="N465" i="41"/>
  <c r="K14" i="16" s="1"/>
  <c r="I19" i="62" s="1"/>
  <c r="I27" s="1"/>
  <c r="N464" i="41"/>
  <c r="J14" i="16" s="1"/>
  <c r="H19" i="62" s="1"/>
  <c r="H27" s="1"/>
  <c r="N463" i="41"/>
  <c r="I14" i="16" s="1"/>
  <c r="G19" i="62" s="1"/>
  <c r="G27" s="1"/>
  <c r="N462" i="41"/>
  <c r="H14" i="16" s="1"/>
  <c r="N461" i="41"/>
  <c r="N460"/>
  <c r="D19" i="62" s="1"/>
  <c r="N459" i="41"/>
  <c r="C19" i="62" s="1"/>
  <c r="N458" i="41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5"/>
  <c r="L709" i="42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Q22" s="1"/>
  <c r="L493"/>
  <c r="O10" i="24" s="1"/>
  <c r="L492" i="42"/>
  <c r="N10" i="24" s="1"/>
  <c r="L491" i="42"/>
  <c r="M10" i="24" s="1"/>
  <c r="L490" i="42"/>
  <c r="L10" i="24" s="1"/>
  <c r="L489" i="42"/>
  <c r="K10" i="24" s="1"/>
  <c r="L488" i="42"/>
  <c r="J10" i="24" s="1"/>
  <c r="L487" i="42"/>
  <c r="I10" i="24" s="1"/>
  <c r="L486" i="42"/>
  <c r="H10" i="24" s="1"/>
  <c r="L485" i="42"/>
  <c r="G10" i="24" s="1"/>
  <c r="L484" i="42"/>
  <c r="F10" i="24" s="1"/>
  <c r="L483" i="42"/>
  <c r="E10" i="24" s="1"/>
  <c r="L482" i="42"/>
  <c r="Q21" s="1"/>
  <c r="L481"/>
  <c r="O10" i="21" s="1"/>
  <c r="L480" i="42"/>
  <c r="N10" i="21" s="1"/>
  <c r="L479" i="42"/>
  <c r="M10" i="21" s="1"/>
  <c r="L478" i="42"/>
  <c r="L10" i="21" s="1"/>
  <c r="L477" i="42"/>
  <c r="K10" i="21" s="1"/>
  <c r="L476" i="42"/>
  <c r="J10" i="21" s="1"/>
  <c r="L475" i="42"/>
  <c r="I10" i="21" s="1"/>
  <c r="L474" i="42"/>
  <c r="H10" i="21" s="1"/>
  <c r="L473" i="42"/>
  <c r="G10" i="21" s="1"/>
  <c r="L472" i="42"/>
  <c r="F10" i="21" s="1"/>
  <c r="L471" i="42"/>
  <c r="E10" i="21" s="1"/>
  <c r="L470" i="42"/>
  <c r="Q20" s="1"/>
  <c r="L469"/>
  <c r="O10" i="16" s="1"/>
  <c r="L468" i="42"/>
  <c r="N10" i="16" s="1"/>
  <c r="L467" i="42"/>
  <c r="M10" i="16" s="1"/>
  <c r="L466" i="42"/>
  <c r="L10" i="16" s="1"/>
  <c r="L465" i="42"/>
  <c r="K10" i="16" s="1"/>
  <c r="L464" i="42"/>
  <c r="J10" i="16" s="1"/>
  <c r="L463" i="42"/>
  <c r="I10" i="16" s="1"/>
  <c r="L462" i="42"/>
  <c r="H10" i="16" s="1"/>
  <c r="L461" i="42"/>
  <c r="L460"/>
  <c r="L459"/>
  <c r="L458"/>
  <c r="Q19" s="1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5"/>
  <c r="O10" i="8"/>
  <c r="M6" i="62" s="1"/>
  <c r="N10" i="8"/>
  <c r="L6" i="62" s="1"/>
  <c r="M10" i="8"/>
  <c r="K6" i="62" s="1"/>
  <c r="L10" i="8"/>
  <c r="J6" i="62" s="1"/>
  <c r="K10" i="8"/>
  <c r="I6" i="62" s="1"/>
  <c r="J10" i="8"/>
  <c r="H6" i="62" s="1"/>
  <c r="I10" i="8"/>
  <c r="G6" i="62" s="1"/>
  <c r="H10" i="8"/>
  <c r="F6" i="62" s="1"/>
  <c r="AO9" i="41"/>
  <c r="AN9"/>
  <c r="AM9"/>
  <c r="AL9"/>
  <c r="AK9"/>
  <c r="D30" i="22" s="1"/>
  <c r="AO8" i="41"/>
  <c r="AN8"/>
  <c r="AM8"/>
  <c r="AL8"/>
  <c r="AK8"/>
  <c r="D30" i="19" s="1"/>
  <c r="D22" i="6"/>
  <c r="A11" i="47"/>
  <c r="A12"/>
  <c r="A13"/>
  <c r="O12"/>
  <c r="N12"/>
  <c r="M12"/>
  <c r="L12"/>
  <c r="K12"/>
  <c r="J12"/>
  <c r="I12"/>
  <c r="H12"/>
  <c r="G12"/>
  <c r="F12"/>
  <c r="E12"/>
  <c r="O9"/>
  <c r="N9"/>
  <c r="M9"/>
  <c r="L9"/>
  <c r="K9"/>
  <c r="J9"/>
  <c r="I9"/>
  <c r="H9"/>
  <c r="G9"/>
  <c r="F9"/>
  <c r="E9"/>
  <c r="O7"/>
  <c r="I17" i="72" s="1"/>
  <c r="N7" i="47"/>
  <c r="H17" i="72" s="1"/>
  <c r="M7" i="47"/>
  <c r="G17" i="72" s="1"/>
  <c r="L7" i="47"/>
  <c r="F17" i="72" s="1"/>
  <c r="K7" i="47"/>
  <c r="E17" i="72" s="1"/>
  <c r="J7" i="47"/>
  <c r="D17" i="72" s="1"/>
  <c r="I7" i="47"/>
  <c r="O17" i="72" s="1"/>
  <c r="H7" i="47"/>
  <c r="N17" i="72" s="1"/>
  <c r="G7" i="47"/>
  <c r="M17" i="72" s="1"/>
  <c r="F7" i="47"/>
  <c r="L17" i="72" s="1"/>
  <c r="E7" i="47"/>
  <c r="K17" i="72" s="1"/>
  <c r="O6" i="47"/>
  <c r="N6"/>
  <c r="M6"/>
  <c r="L6"/>
  <c r="K6"/>
  <c r="J6"/>
  <c r="I6"/>
  <c r="H6"/>
  <c r="G6"/>
  <c r="F6"/>
  <c r="E6"/>
  <c r="D12"/>
  <c r="A14"/>
  <c r="A15"/>
  <c r="D9"/>
  <c r="D7"/>
  <c r="J17" i="72" s="1"/>
  <c r="D6" i="47"/>
  <c r="A7"/>
  <c r="A6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0"/>
  <c r="A9"/>
  <c r="A8"/>
  <c r="C12" l="1"/>
  <c r="E16" i="75"/>
  <c r="E16" i="76"/>
  <c r="B19" i="62"/>
  <c r="B27" s="1"/>
  <c r="D14" i="21"/>
  <c r="N19" i="62" s="1"/>
  <c r="N27" s="1"/>
  <c r="C9" i="47"/>
  <c r="C7"/>
  <c r="H8"/>
  <c r="H10" s="1"/>
  <c r="H13" s="1"/>
  <c r="N13" i="72"/>
  <c r="L8" i="47"/>
  <c r="L10" s="1"/>
  <c r="L13" s="1"/>
  <c r="F13" i="72"/>
  <c r="D10" i="24"/>
  <c r="C6" i="47"/>
  <c r="J13" i="72"/>
  <c r="E8" i="47"/>
  <c r="E10" s="1"/>
  <c r="E13" s="1"/>
  <c r="K13" i="72"/>
  <c r="I8" i="47"/>
  <c r="I10" s="1"/>
  <c r="I13" s="1"/>
  <c r="O13" i="72"/>
  <c r="M8" i="47"/>
  <c r="M10" s="1"/>
  <c r="M13" s="1"/>
  <c r="G13" i="72"/>
  <c r="P17"/>
  <c r="G18" s="1"/>
  <c r="D10" i="21"/>
  <c r="J18" i="72"/>
  <c r="F8" i="47"/>
  <c r="F10" s="1"/>
  <c r="F13" s="1"/>
  <c r="L13" i="72"/>
  <c r="J8" i="47"/>
  <c r="J10" s="1"/>
  <c r="J13" s="1"/>
  <c r="D13" i="72"/>
  <c r="N8" i="47"/>
  <c r="N10" s="1"/>
  <c r="N13" s="1"/>
  <c r="H13" i="72"/>
  <c r="D8" i="47"/>
  <c r="D10" s="1"/>
  <c r="D13" s="1"/>
  <c r="G8"/>
  <c r="G10" s="1"/>
  <c r="G13" s="1"/>
  <c r="M13" i="72"/>
  <c r="K8" i="47"/>
  <c r="K10" s="1"/>
  <c r="K13" s="1"/>
  <c r="E13" i="72"/>
  <c r="O8" i="47"/>
  <c r="O10" s="1"/>
  <c r="O13" s="1"/>
  <c r="I13" i="72"/>
  <c r="Q18" i="42"/>
  <c r="S19" s="1"/>
  <c r="F19" i="62"/>
  <c r="F27" s="1"/>
  <c r="H26" i="16"/>
  <c r="F7" i="62"/>
  <c r="F15" s="1"/>
  <c r="H26" i="8"/>
  <c r="C15" i="62"/>
  <c r="E32" i="8"/>
  <c r="E15" i="62"/>
  <c r="B15"/>
  <c r="D32" i="8"/>
  <c r="D15" i="62"/>
  <c r="F32" i="8"/>
  <c r="C27" i="62"/>
  <c r="E27"/>
  <c r="D27"/>
  <c r="C8" i="47"/>
  <c r="C10" s="1"/>
  <c r="N18" i="72" l="1"/>
  <c r="E18"/>
  <c r="F18"/>
  <c r="M18"/>
  <c r="H18"/>
  <c r="I18"/>
  <c r="D18"/>
  <c r="P9" i="70"/>
  <c r="C21" i="62" s="1"/>
  <c r="R9" i="70"/>
  <c r="T9"/>
  <c r="V9"/>
  <c r="X9"/>
  <c r="Z9"/>
  <c r="Q9"/>
  <c r="D21" i="62" s="1"/>
  <c r="S9" i="70"/>
  <c r="U9"/>
  <c r="W9"/>
  <c r="Y9"/>
  <c r="O9"/>
  <c r="B21" i="62" s="1"/>
  <c r="C13" i="47"/>
  <c r="S22" i="42"/>
  <c r="S21"/>
  <c r="O18" i="72"/>
  <c r="P13"/>
  <c r="E14" s="1"/>
  <c r="S20" i="42"/>
  <c r="K18" i="72"/>
  <c r="L18"/>
  <c r="D12" i="5"/>
  <c r="D14" s="1"/>
  <c r="AS9" i="41"/>
  <c r="E30" i="22" s="1"/>
  <c r="AS8" i="41"/>
  <c r="E30" i="19" s="1"/>
  <c r="E30" i="6"/>
  <c r="AP8" i="41"/>
  <c r="AP9"/>
  <c r="X7" i="42"/>
  <c r="E22" i="6" s="1"/>
  <c r="V9" i="42"/>
  <c r="V8"/>
  <c r="T9"/>
  <c r="S9"/>
  <c r="R9"/>
  <c r="Q9"/>
  <c r="X9" s="1"/>
  <c r="E22" i="22" s="1"/>
  <c r="P9" i="42"/>
  <c r="D22" i="22" s="1"/>
  <c r="T8" i="42"/>
  <c r="S8"/>
  <c r="R8"/>
  <c r="Q8"/>
  <c r="P8"/>
  <c r="D22" i="19" s="1"/>
  <c r="U7" i="42"/>
  <c r="O9"/>
  <c r="AJ9" i="41" s="1"/>
  <c r="O8" i="42"/>
  <c r="AJ8" i="41" s="1"/>
  <c r="O7" i="42"/>
  <c r="AJ7" i="41" s="1"/>
  <c r="L5" i="44"/>
  <c r="B40" i="6"/>
  <c r="A10" i="46"/>
  <c r="A11" s="1"/>
  <c r="A12" s="1"/>
  <c r="A13" s="1"/>
  <c r="A14" s="1"/>
  <c r="E14"/>
  <c r="E16" i="74" s="1"/>
  <c r="E11" i="46"/>
  <c r="X8" i="42" l="1"/>
  <c r="E22" i="19" s="1"/>
  <c r="D32" i="5"/>
  <c r="D24"/>
  <c r="F14" i="72"/>
  <c r="O14"/>
  <c r="I14"/>
  <c r="L14"/>
  <c r="P18"/>
  <c r="J14"/>
  <c r="M14"/>
  <c r="AZ9" i="70"/>
  <c r="BB9"/>
  <c r="BD9"/>
  <c r="BF9"/>
  <c r="BH9"/>
  <c r="BJ9"/>
  <c r="BA9"/>
  <c r="BC9"/>
  <c r="BE9"/>
  <c r="BG9"/>
  <c r="BI9"/>
  <c r="AY9"/>
  <c r="F21" i="62"/>
  <c r="I21"/>
  <c r="U8" i="42"/>
  <c r="AB9" i="70"/>
  <c r="AD9"/>
  <c r="AF9"/>
  <c r="AH9"/>
  <c r="AJ9"/>
  <c r="AL9"/>
  <c r="AC9"/>
  <c r="AE9"/>
  <c r="AG9"/>
  <c r="AI9"/>
  <c r="AK9"/>
  <c r="AA9"/>
  <c r="AN9"/>
  <c r="AP9"/>
  <c r="AR9"/>
  <c r="AT9"/>
  <c r="AV9"/>
  <c r="AX9"/>
  <c r="AO9"/>
  <c r="AQ9"/>
  <c r="AS9"/>
  <c r="AU9"/>
  <c r="AW9"/>
  <c r="AM9"/>
  <c r="L21" i="62"/>
  <c r="G21"/>
  <c r="D14" i="72"/>
  <c r="N14"/>
  <c r="K14"/>
  <c r="H14"/>
  <c r="J21" i="62"/>
  <c r="M21"/>
  <c r="E21"/>
  <c r="U9" i="42"/>
  <c r="G14" i="72"/>
  <c r="H21" i="62"/>
  <c r="K21"/>
  <c r="E16" i="22"/>
  <c r="E16" i="19"/>
  <c r="E16" i="6"/>
  <c r="E10" i="46"/>
  <c r="D35" i="5" l="1"/>
  <c r="E12" i="46"/>
  <c r="E10" i="5" s="1"/>
  <c r="E10" i="74"/>
  <c r="D25" i="5"/>
  <c r="D36" s="1"/>
  <c r="AJ21" i="62"/>
  <c r="AB21"/>
  <c r="AE21"/>
  <c r="X21"/>
  <c r="P21"/>
  <c r="S21"/>
  <c r="AH21"/>
  <c r="AK21"/>
  <c r="AC21"/>
  <c r="V21"/>
  <c r="Y21"/>
  <c r="Q21"/>
  <c r="P14" i="72"/>
  <c r="AF21" i="62"/>
  <c r="AI21"/>
  <c r="AA21"/>
  <c r="T21"/>
  <c r="W21"/>
  <c r="O21"/>
  <c r="Z21"/>
  <c r="AD21"/>
  <c r="AG21"/>
  <c r="N21"/>
  <c r="R21"/>
  <c r="U21"/>
  <c r="J709" i="42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B447"/>
  <c r="B448" s="1"/>
  <c r="J446"/>
  <c r="C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Y709" i="41"/>
  <c r="AA709" s="1"/>
  <c r="AD709" s="1"/>
  <c r="J709"/>
  <c r="L709" s="1"/>
  <c r="R709" s="1"/>
  <c r="Y708"/>
  <c r="AA708" s="1"/>
  <c r="AD708" s="1"/>
  <c r="J708"/>
  <c r="L708" s="1"/>
  <c r="R708" s="1"/>
  <c r="Y707"/>
  <c r="AA707" s="1"/>
  <c r="AD707" s="1"/>
  <c r="J707"/>
  <c r="L707" s="1"/>
  <c r="R707" s="1"/>
  <c r="Y706"/>
  <c r="AA706" s="1"/>
  <c r="AD706" s="1"/>
  <c r="J706"/>
  <c r="L706" s="1"/>
  <c r="R706" s="1"/>
  <c r="Y705"/>
  <c r="AA705" s="1"/>
  <c r="AD705" s="1"/>
  <c r="J705"/>
  <c r="L705" s="1"/>
  <c r="R705" s="1"/>
  <c r="Y704"/>
  <c r="AA704" s="1"/>
  <c r="AD704" s="1"/>
  <c r="J704"/>
  <c r="L704" s="1"/>
  <c r="R704" s="1"/>
  <c r="Y703"/>
  <c r="AA703" s="1"/>
  <c r="AD703" s="1"/>
  <c r="J703"/>
  <c r="L703" s="1"/>
  <c r="R703" s="1"/>
  <c r="Y702"/>
  <c r="AA702" s="1"/>
  <c r="AD702" s="1"/>
  <c r="J702"/>
  <c r="L702" s="1"/>
  <c r="R702" s="1"/>
  <c r="Y701"/>
  <c r="AA701" s="1"/>
  <c r="AD701" s="1"/>
  <c r="J701"/>
  <c r="L701" s="1"/>
  <c r="R701" s="1"/>
  <c r="Y700"/>
  <c r="AA700" s="1"/>
  <c r="AD700" s="1"/>
  <c r="J700"/>
  <c r="L700" s="1"/>
  <c r="R700" s="1"/>
  <c r="Y699"/>
  <c r="AA699" s="1"/>
  <c r="AD699" s="1"/>
  <c r="J699"/>
  <c r="L699" s="1"/>
  <c r="R699" s="1"/>
  <c r="Y698"/>
  <c r="AA698" s="1"/>
  <c r="AD698" s="1"/>
  <c r="J698"/>
  <c r="L698" s="1"/>
  <c r="R698" s="1"/>
  <c r="Y697"/>
  <c r="AA697" s="1"/>
  <c r="AD697" s="1"/>
  <c r="J697"/>
  <c r="L697" s="1"/>
  <c r="R697" s="1"/>
  <c r="Y696"/>
  <c r="AA696" s="1"/>
  <c r="AD696" s="1"/>
  <c r="J696"/>
  <c r="L696" s="1"/>
  <c r="R696" s="1"/>
  <c r="Y695"/>
  <c r="AA695" s="1"/>
  <c r="AD695" s="1"/>
  <c r="J695"/>
  <c r="L695" s="1"/>
  <c r="R695" s="1"/>
  <c r="Y694"/>
  <c r="AA694" s="1"/>
  <c r="AD694" s="1"/>
  <c r="J694"/>
  <c r="L694" s="1"/>
  <c r="R694" s="1"/>
  <c r="Y693"/>
  <c r="AA693" s="1"/>
  <c r="AD693" s="1"/>
  <c r="J693"/>
  <c r="L693" s="1"/>
  <c r="R693" s="1"/>
  <c r="Y692"/>
  <c r="AA692" s="1"/>
  <c r="AD692" s="1"/>
  <c r="J692"/>
  <c r="L692" s="1"/>
  <c r="R692" s="1"/>
  <c r="Y691"/>
  <c r="AA691" s="1"/>
  <c r="AD691" s="1"/>
  <c r="J691"/>
  <c r="L691" s="1"/>
  <c r="R691" s="1"/>
  <c r="Y690"/>
  <c r="AA690" s="1"/>
  <c r="AD690" s="1"/>
  <c r="J690"/>
  <c r="L690" s="1"/>
  <c r="R690" s="1"/>
  <c r="Y689"/>
  <c r="AA689" s="1"/>
  <c r="AD689" s="1"/>
  <c r="J689"/>
  <c r="L689" s="1"/>
  <c r="R689" s="1"/>
  <c r="Y688"/>
  <c r="AA688" s="1"/>
  <c r="AD688" s="1"/>
  <c r="J688"/>
  <c r="L688" s="1"/>
  <c r="R688" s="1"/>
  <c r="Y687"/>
  <c r="AA687" s="1"/>
  <c r="AD687" s="1"/>
  <c r="J687"/>
  <c r="L687" s="1"/>
  <c r="R687" s="1"/>
  <c r="Y686"/>
  <c r="AA686" s="1"/>
  <c r="AD686" s="1"/>
  <c r="J686"/>
  <c r="L686" s="1"/>
  <c r="R686" s="1"/>
  <c r="Y685"/>
  <c r="AA685" s="1"/>
  <c r="AD685" s="1"/>
  <c r="J685"/>
  <c r="L685" s="1"/>
  <c r="R685" s="1"/>
  <c r="Y684"/>
  <c r="AA684" s="1"/>
  <c r="AD684" s="1"/>
  <c r="J684"/>
  <c r="L684" s="1"/>
  <c r="R684" s="1"/>
  <c r="Y683"/>
  <c r="AA683" s="1"/>
  <c r="AD683" s="1"/>
  <c r="J683"/>
  <c r="L683" s="1"/>
  <c r="R683" s="1"/>
  <c r="Y682"/>
  <c r="AA682" s="1"/>
  <c r="AD682" s="1"/>
  <c r="J682"/>
  <c r="L682" s="1"/>
  <c r="R682" s="1"/>
  <c r="Y681"/>
  <c r="AA681" s="1"/>
  <c r="AD681" s="1"/>
  <c r="J681"/>
  <c r="L681" s="1"/>
  <c r="R681" s="1"/>
  <c r="Y680"/>
  <c r="AA680" s="1"/>
  <c r="AD680" s="1"/>
  <c r="J680"/>
  <c r="L680" s="1"/>
  <c r="R680" s="1"/>
  <c r="Y679"/>
  <c r="AA679" s="1"/>
  <c r="AD679" s="1"/>
  <c r="J679"/>
  <c r="L679" s="1"/>
  <c r="R679" s="1"/>
  <c r="Y678"/>
  <c r="AA678" s="1"/>
  <c r="AD678" s="1"/>
  <c r="J678"/>
  <c r="L678" s="1"/>
  <c r="R678" s="1"/>
  <c r="Y677"/>
  <c r="AA677" s="1"/>
  <c r="AD677" s="1"/>
  <c r="J677"/>
  <c r="L677" s="1"/>
  <c r="R677" s="1"/>
  <c r="Y676"/>
  <c r="AA676" s="1"/>
  <c r="AD676" s="1"/>
  <c r="J676"/>
  <c r="L676" s="1"/>
  <c r="R676" s="1"/>
  <c r="Y675"/>
  <c r="AA675" s="1"/>
  <c r="AD675" s="1"/>
  <c r="J675"/>
  <c r="L675" s="1"/>
  <c r="R675" s="1"/>
  <c r="Y674"/>
  <c r="AA674" s="1"/>
  <c r="AD674" s="1"/>
  <c r="J674"/>
  <c r="L674" s="1"/>
  <c r="R674" s="1"/>
  <c r="Y673"/>
  <c r="AA673" s="1"/>
  <c r="AD673" s="1"/>
  <c r="J673"/>
  <c r="L673" s="1"/>
  <c r="R673" s="1"/>
  <c r="Y672"/>
  <c r="AA672" s="1"/>
  <c r="AD672" s="1"/>
  <c r="J672"/>
  <c r="L672" s="1"/>
  <c r="R672" s="1"/>
  <c r="Y671"/>
  <c r="AA671" s="1"/>
  <c r="AD671" s="1"/>
  <c r="J671"/>
  <c r="L671" s="1"/>
  <c r="R671" s="1"/>
  <c r="Y670"/>
  <c r="AA670" s="1"/>
  <c r="AD670" s="1"/>
  <c r="J670"/>
  <c r="L670" s="1"/>
  <c r="R670" s="1"/>
  <c r="Y669"/>
  <c r="AA669" s="1"/>
  <c r="AD669" s="1"/>
  <c r="J669"/>
  <c r="L669" s="1"/>
  <c r="R669" s="1"/>
  <c r="Y668"/>
  <c r="AA668" s="1"/>
  <c r="AD668" s="1"/>
  <c r="J668"/>
  <c r="L668" s="1"/>
  <c r="R668" s="1"/>
  <c r="Y667"/>
  <c r="AA667" s="1"/>
  <c r="AD667" s="1"/>
  <c r="J667"/>
  <c r="L667" s="1"/>
  <c r="R667" s="1"/>
  <c r="Y666"/>
  <c r="AA666" s="1"/>
  <c r="AD666" s="1"/>
  <c r="J666"/>
  <c r="L666" s="1"/>
  <c r="R666" s="1"/>
  <c r="Y665"/>
  <c r="AA665" s="1"/>
  <c r="AD665" s="1"/>
  <c r="J665"/>
  <c r="L665" s="1"/>
  <c r="R665" s="1"/>
  <c r="Y664"/>
  <c r="AA664" s="1"/>
  <c r="AD664" s="1"/>
  <c r="J664"/>
  <c r="L664" s="1"/>
  <c r="R664" s="1"/>
  <c r="Y663"/>
  <c r="AA663" s="1"/>
  <c r="AD663" s="1"/>
  <c r="J663"/>
  <c r="L663" s="1"/>
  <c r="R663" s="1"/>
  <c r="Y662"/>
  <c r="AA662" s="1"/>
  <c r="AD662" s="1"/>
  <c r="J662"/>
  <c r="L662" s="1"/>
  <c r="R662" s="1"/>
  <c r="Y661"/>
  <c r="AA661" s="1"/>
  <c r="AD661" s="1"/>
  <c r="J661"/>
  <c r="L661" s="1"/>
  <c r="R661" s="1"/>
  <c r="Y660"/>
  <c r="AA660" s="1"/>
  <c r="AD660" s="1"/>
  <c r="J660"/>
  <c r="L660" s="1"/>
  <c r="R660" s="1"/>
  <c r="Y659"/>
  <c r="AA659" s="1"/>
  <c r="AD659" s="1"/>
  <c r="J659"/>
  <c r="L659" s="1"/>
  <c r="R659" s="1"/>
  <c r="Y658"/>
  <c r="AA658" s="1"/>
  <c r="AD658" s="1"/>
  <c r="J658"/>
  <c r="L658" s="1"/>
  <c r="R658" s="1"/>
  <c r="Y657"/>
  <c r="AA657" s="1"/>
  <c r="AD657" s="1"/>
  <c r="J657"/>
  <c r="L657" s="1"/>
  <c r="R657" s="1"/>
  <c r="Y656"/>
  <c r="AA656" s="1"/>
  <c r="AD656" s="1"/>
  <c r="J656"/>
  <c r="L656" s="1"/>
  <c r="R656" s="1"/>
  <c r="Y655"/>
  <c r="AA655" s="1"/>
  <c r="AD655" s="1"/>
  <c r="J655"/>
  <c r="L655" s="1"/>
  <c r="R655" s="1"/>
  <c r="Y654"/>
  <c r="AA654" s="1"/>
  <c r="AD654" s="1"/>
  <c r="J654"/>
  <c r="L654" s="1"/>
  <c r="R654" s="1"/>
  <c r="Y653"/>
  <c r="AA653" s="1"/>
  <c r="AD653" s="1"/>
  <c r="J653"/>
  <c r="L653" s="1"/>
  <c r="R653" s="1"/>
  <c r="Y652"/>
  <c r="AA652" s="1"/>
  <c r="AD652" s="1"/>
  <c r="J652"/>
  <c r="L652" s="1"/>
  <c r="R652" s="1"/>
  <c r="Y651"/>
  <c r="AA651" s="1"/>
  <c r="AD651" s="1"/>
  <c r="J651"/>
  <c r="L651" s="1"/>
  <c r="R651" s="1"/>
  <c r="Y650"/>
  <c r="AA650" s="1"/>
  <c r="AD650" s="1"/>
  <c r="J650"/>
  <c r="L650" s="1"/>
  <c r="R650" s="1"/>
  <c r="Y649"/>
  <c r="AA649" s="1"/>
  <c r="AD649" s="1"/>
  <c r="J649"/>
  <c r="L649" s="1"/>
  <c r="R649" s="1"/>
  <c r="Y648"/>
  <c r="AA648" s="1"/>
  <c r="AD648" s="1"/>
  <c r="J648"/>
  <c r="L648" s="1"/>
  <c r="R648" s="1"/>
  <c r="Y647"/>
  <c r="AA647" s="1"/>
  <c r="AD647" s="1"/>
  <c r="J647"/>
  <c r="L647" s="1"/>
  <c r="R647" s="1"/>
  <c r="Y646"/>
  <c r="AA646" s="1"/>
  <c r="AD646" s="1"/>
  <c r="J646"/>
  <c r="L646" s="1"/>
  <c r="R646" s="1"/>
  <c r="Y645"/>
  <c r="AA645" s="1"/>
  <c r="AD645" s="1"/>
  <c r="J645"/>
  <c r="L645" s="1"/>
  <c r="R645" s="1"/>
  <c r="Y644"/>
  <c r="AA644" s="1"/>
  <c r="AD644" s="1"/>
  <c r="J644"/>
  <c r="L644" s="1"/>
  <c r="R644" s="1"/>
  <c r="Y643"/>
  <c r="AA643" s="1"/>
  <c r="AD643" s="1"/>
  <c r="J643"/>
  <c r="L643" s="1"/>
  <c r="R643" s="1"/>
  <c r="Y642"/>
  <c r="AA642" s="1"/>
  <c r="AD642" s="1"/>
  <c r="J642"/>
  <c r="L642" s="1"/>
  <c r="R642" s="1"/>
  <c r="Y641"/>
  <c r="AA641" s="1"/>
  <c r="AD641" s="1"/>
  <c r="J641"/>
  <c r="L641" s="1"/>
  <c r="R641" s="1"/>
  <c r="Y640"/>
  <c r="AA640" s="1"/>
  <c r="AD640" s="1"/>
  <c r="J640"/>
  <c r="L640" s="1"/>
  <c r="R640" s="1"/>
  <c r="Y639"/>
  <c r="AA639" s="1"/>
  <c r="AD639" s="1"/>
  <c r="J639"/>
  <c r="L639" s="1"/>
  <c r="R639" s="1"/>
  <c r="Y638"/>
  <c r="AA638" s="1"/>
  <c r="AD638" s="1"/>
  <c r="J638"/>
  <c r="L638" s="1"/>
  <c r="R638" s="1"/>
  <c r="Y637"/>
  <c r="AA637" s="1"/>
  <c r="AD637" s="1"/>
  <c r="J637"/>
  <c r="L637" s="1"/>
  <c r="R637" s="1"/>
  <c r="Y636"/>
  <c r="AA636" s="1"/>
  <c r="AD636" s="1"/>
  <c r="J636"/>
  <c r="L636" s="1"/>
  <c r="R636" s="1"/>
  <c r="Y635"/>
  <c r="AA635" s="1"/>
  <c r="AD635" s="1"/>
  <c r="J635"/>
  <c r="L635" s="1"/>
  <c r="R635" s="1"/>
  <c r="Y634"/>
  <c r="AA634" s="1"/>
  <c r="AD634" s="1"/>
  <c r="J634"/>
  <c r="L634" s="1"/>
  <c r="R634" s="1"/>
  <c r="Y633"/>
  <c r="AA633" s="1"/>
  <c r="AD633" s="1"/>
  <c r="J633"/>
  <c r="L633" s="1"/>
  <c r="R633" s="1"/>
  <c r="Y632"/>
  <c r="AA632" s="1"/>
  <c r="AD632" s="1"/>
  <c r="J632"/>
  <c r="L632" s="1"/>
  <c r="R632" s="1"/>
  <c r="Y631"/>
  <c r="AA631" s="1"/>
  <c r="AD631" s="1"/>
  <c r="J631"/>
  <c r="L631" s="1"/>
  <c r="R631" s="1"/>
  <c r="Y630"/>
  <c r="AA630" s="1"/>
  <c r="AD630" s="1"/>
  <c r="J630"/>
  <c r="L630" s="1"/>
  <c r="R630" s="1"/>
  <c r="Y629"/>
  <c r="AA629" s="1"/>
  <c r="AD629" s="1"/>
  <c r="J629"/>
  <c r="L629" s="1"/>
  <c r="R629" s="1"/>
  <c r="Y628"/>
  <c r="AA628" s="1"/>
  <c r="AD628" s="1"/>
  <c r="J628"/>
  <c r="L628" s="1"/>
  <c r="R628" s="1"/>
  <c r="Y627"/>
  <c r="AA627" s="1"/>
  <c r="AD627" s="1"/>
  <c r="J627"/>
  <c r="L627" s="1"/>
  <c r="R627" s="1"/>
  <c r="Y626"/>
  <c r="AA626" s="1"/>
  <c r="AD626" s="1"/>
  <c r="J626"/>
  <c r="L626" s="1"/>
  <c r="R626" s="1"/>
  <c r="Y625"/>
  <c r="AA625" s="1"/>
  <c r="AD625" s="1"/>
  <c r="J625"/>
  <c r="L625" s="1"/>
  <c r="R625" s="1"/>
  <c r="Y624"/>
  <c r="AA624" s="1"/>
  <c r="AD624" s="1"/>
  <c r="J624"/>
  <c r="L624" s="1"/>
  <c r="R624" s="1"/>
  <c r="Y623"/>
  <c r="AA623" s="1"/>
  <c r="AD623" s="1"/>
  <c r="J623"/>
  <c r="L623" s="1"/>
  <c r="R623" s="1"/>
  <c r="Y622"/>
  <c r="AA622" s="1"/>
  <c r="AD622" s="1"/>
  <c r="J622"/>
  <c r="L622" s="1"/>
  <c r="R622" s="1"/>
  <c r="Y621"/>
  <c r="AA621" s="1"/>
  <c r="AD621" s="1"/>
  <c r="J621"/>
  <c r="L621" s="1"/>
  <c r="R621" s="1"/>
  <c r="Y620"/>
  <c r="AA620" s="1"/>
  <c r="AD620" s="1"/>
  <c r="J620"/>
  <c r="L620" s="1"/>
  <c r="R620" s="1"/>
  <c r="Y619"/>
  <c r="AA619" s="1"/>
  <c r="AD619" s="1"/>
  <c r="J619"/>
  <c r="L619" s="1"/>
  <c r="R619" s="1"/>
  <c r="Y618"/>
  <c r="AA618" s="1"/>
  <c r="AD618" s="1"/>
  <c r="J618"/>
  <c r="L618" s="1"/>
  <c r="R618" s="1"/>
  <c r="Y617"/>
  <c r="AA617" s="1"/>
  <c r="AD617" s="1"/>
  <c r="J617"/>
  <c r="L617" s="1"/>
  <c r="R617" s="1"/>
  <c r="Y616"/>
  <c r="AA616" s="1"/>
  <c r="AD616" s="1"/>
  <c r="J616"/>
  <c r="L616" s="1"/>
  <c r="R616" s="1"/>
  <c r="Y615"/>
  <c r="AA615" s="1"/>
  <c r="AD615" s="1"/>
  <c r="J615"/>
  <c r="L615" s="1"/>
  <c r="R615" s="1"/>
  <c r="Y614"/>
  <c r="AA614" s="1"/>
  <c r="AD614" s="1"/>
  <c r="J614"/>
  <c r="L614" s="1"/>
  <c r="R614" s="1"/>
  <c r="Y613"/>
  <c r="AA613" s="1"/>
  <c r="AD613" s="1"/>
  <c r="J613"/>
  <c r="L613" s="1"/>
  <c r="R613" s="1"/>
  <c r="Y612"/>
  <c r="AA612" s="1"/>
  <c r="AD612" s="1"/>
  <c r="J612"/>
  <c r="L612" s="1"/>
  <c r="R612" s="1"/>
  <c r="Y611"/>
  <c r="AA611" s="1"/>
  <c r="AD611" s="1"/>
  <c r="J611"/>
  <c r="L611" s="1"/>
  <c r="R611" s="1"/>
  <c r="Y610"/>
  <c r="AA610" s="1"/>
  <c r="AD610" s="1"/>
  <c r="J610"/>
  <c r="L610" s="1"/>
  <c r="R610" s="1"/>
  <c r="Y609"/>
  <c r="AA609" s="1"/>
  <c r="AD609" s="1"/>
  <c r="J609"/>
  <c r="L609" s="1"/>
  <c r="R609" s="1"/>
  <c r="Y608"/>
  <c r="AA608" s="1"/>
  <c r="AD608" s="1"/>
  <c r="J608"/>
  <c r="L608" s="1"/>
  <c r="R608" s="1"/>
  <c r="Y607"/>
  <c r="AA607" s="1"/>
  <c r="AD607" s="1"/>
  <c r="J607"/>
  <c r="L607" s="1"/>
  <c r="R607" s="1"/>
  <c r="Y606"/>
  <c r="AA606" s="1"/>
  <c r="AD606" s="1"/>
  <c r="J606"/>
  <c r="L606" s="1"/>
  <c r="R606" s="1"/>
  <c r="Y605"/>
  <c r="AA605" s="1"/>
  <c r="AD605" s="1"/>
  <c r="J605"/>
  <c r="L605" s="1"/>
  <c r="R605" s="1"/>
  <c r="Y604"/>
  <c r="AA604" s="1"/>
  <c r="AD604" s="1"/>
  <c r="J604"/>
  <c r="L604" s="1"/>
  <c r="R604" s="1"/>
  <c r="Y603"/>
  <c r="AA603" s="1"/>
  <c r="AD603" s="1"/>
  <c r="J603"/>
  <c r="L603" s="1"/>
  <c r="R603" s="1"/>
  <c r="Y602"/>
  <c r="AA602" s="1"/>
  <c r="AD602" s="1"/>
  <c r="J602"/>
  <c r="L602" s="1"/>
  <c r="R602" s="1"/>
  <c r="Y601"/>
  <c r="AA601" s="1"/>
  <c r="AD601" s="1"/>
  <c r="J601"/>
  <c r="L601" s="1"/>
  <c r="R601" s="1"/>
  <c r="Y600"/>
  <c r="AA600" s="1"/>
  <c r="AD600" s="1"/>
  <c r="J600"/>
  <c r="L600" s="1"/>
  <c r="R600" s="1"/>
  <c r="Y599"/>
  <c r="AA599" s="1"/>
  <c r="AD599" s="1"/>
  <c r="J599"/>
  <c r="L599" s="1"/>
  <c r="R599" s="1"/>
  <c r="Y598"/>
  <c r="AA598" s="1"/>
  <c r="AD598" s="1"/>
  <c r="J598"/>
  <c r="L598" s="1"/>
  <c r="R598" s="1"/>
  <c r="Y597"/>
  <c r="AA597" s="1"/>
  <c r="AD597" s="1"/>
  <c r="J597"/>
  <c r="L597" s="1"/>
  <c r="R597" s="1"/>
  <c r="Y596"/>
  <c r="AA596" s="1"/>
  <c r="AD596" s="1"/>
  <c r="J596"/>
  <c r="L596" s="1"/>
  <c r="R596" s="1"/>
  <c r="Y595"/>
  <c r="AA595" s="1"/>
  <c r="AD595" s="1"/>
  <c r="J595"/>
  <c r="L595" s="1"/>
  <c r="R595" s="1"/>
  <c r="Y594"/>
  <c r="AA594" s="1"/>
  <c r="AD594" s="1"/>
  <c r="J594"/>
  <c r="L594" s="1"/>
  <c r="R594" s="1"/>
  <c r="Y593"/>
  <c r="AA593" s="1"/>
  <c r="AD593" s="1"/>
  <c r="J593"/>
  <c r="L593" s="1"/>
  <c r="R593" s="1"/>
  <c r="Y592"/>
  <c r="AA592" s="1"/>
  <c r="AD592" s="1"/>
  <c r="J592"/>
  <c r="L592" s="1"/>
  <c r="R592" s="1"/>
  <c r="Y591"/>
  <c r="AA591" s="1"/>
  <c r="AD591" s="1"/>
  <c r="J591"/>
  <c r="L591" s="1"/>
  <c r="R591" s="1"/>
  <c r="Y590"/>
  <c r="AA590" s="1"/>
  <c r="AD590" s="1"/>
  <c r="J590"/>
  <c r="L590" s="1"/>
  <c r="R590" s="1"/>
  <c r="Y589"/>
  <c r="AA589" s="1"/>
  <c r="AD589" s="1"/>
  <c r="J589"/>
  <c r="L589" s="1"/>
  <c r="R589" s="1"/>
  <c r="Y588"/>
  <c r="AA588" s="1"/>
  <c r="AD588" s="1"/>
  <c r="J588"/>
  <c r="L588" s="1"/>
  <c r="R588" s="1"/>
  <c r="Y587"/>
  <c r="AA587" s="1"/>
  <c r="AD587" s="1"/>
  <c r="J587"/>
  <c r="L587" s="1"/>
  <c r="R587" s="1"/>
  <c r="Y586"/>
  <c r="AA586" s="1"/>
  <c r="AD586" s="1"/>
  <c r="J586"/>
  <c r="L586" s="1"/>
  <c r="R586" s="1"/>
  <c r="Y585"/>
  <c r="AA585" s="1"/>
  <c r="AD585" s="1"/>
  <c r="J585"/>
  <c r="L585" s="1"/>
  <c r="R585" s="1"/>
  <c r="Y584"/>
  <c r="AA584" s="1"/>
  <c r="AD584" s="1"/>
  <c r="J584"/>
  <c r="L584" s="1"/>
  <c r="R584" s="1"/>
  <c r="Y583"/>
  <c r="AA583" s="1"/>
  <c r="AD583" s="1"/>
  <c r="J583"/>
  <c r="L583" s="1"/>
  <c r="R583" s="1"/>
  <c r="Y582"/>
  <c r="AA582" s="1"/>
  <c r="AD582" s="1"/>
  <c r="J582"/>
  <c r="L582" s="1"/>
  <c r="R582" s="1"/>
  <c r="Y581"/>
  <c r="AA581" s="1"/>
  <c r="AD581" s="1"/>
  <c r="J581"/>
  <c r="L581" s="1"/>
  <c r="R581" s="1"/>
  <c r="Y580"/>
  <c r="AA580" s="1"/>
  <c r="AD580" s="1"/>
  <c r="J580"/>
  <c r="L580" s="1"/>
  <c r="R580" s="1"/>
  <c r="Y579"/>
  <c r="AA579" s="1"/>
  <c r="AD579" s="1"/>
  <c r="J579"/>
  <c r="L579" s="1"/>
  <c r="R579" s="1"/>
  <c r="Y578"/>
  <c r="AA578" s="1"/>
  <c r="AD578" s="1"/>
  <c r="J578"/>
  <c r="L578" s="1"/>
  <c r="R578" s="1"/>
  <c r="Y577"/>
  <c r="AA577" s="1"/>
  <c r="AD577" s="1"/>
  <c r="J577"/>
  <c r="L577" s="1"/>
  <c r="R577" s="1"/>
  <c r="Y576"/>
  <c r="AA576" s="1"/>
  <c r="AD576" s="1"/>
  <c r="J576"/>
  <c r="L576" s="1"/>
  <c r="R576" s="1"/>
  <c r="Y575"/>
  <c r="AA575" s="1"/>
  <c r="AD575" s="1"/>
  <c r="J575"/>
  <c r="L575" s="1"/>
  <c r="R575" s="1"/>
  <c r="Y574"/>
  <c r="AA574" s="1"/>
  <c r="AD574" s="1"/>
  <c r="J574"/>
  <c r="L574" s="1"/>
  <c r="R574" s="1"/>
  <c r="Y573"/>
  <c r="AA573" s="1"/>
  <c r="AD573" s="1"/>
  <c r="J573"/>
  <c r="L573" s="1"/>
  <c r="R573" s="1"/>
  <c r="Y572"/>
  <c r="AA572" s="1"/>
  <c r="AD572" s="1"/>
  <c r="J572"/>
  <c r="L572" s="1"/>
  <c r="R572" s="1"/>
  <c r="Y571"/>
  <c r="AA571" s="1"/>
  <c r="AD571" s="1"/>
  <c r="J571"/>
  <c r="L571" s="1"/>
  <c r="R571" s="1"/>
  <c r="Y570"/>
  <c r="AA570" s="1"/>
  <c r="AD570" s="1"/>
  <c r="J570"/>
  <c r="L570" s="1"/>
  <c r="R570" s="1"/>
  <c r="Y569"/>
  <c r="AA569" s="1"/>
  <c r="AD569" s="1"/>
  <c r="J569"/>
  <c r="L569" s="1"/>
  <c r="R569" s="1"/>
  <c r="Y568"/>
  <c r="AA568" s="1"/>
  <c r="AD568" s="1"/>
  <c r="J568"/>
  <c r="L568" s="1"/>
  <c r="R568" s="1"/>
  <c r="Y567"/>
  <c r="AA567" s="1"/>
  <c r="AD567" s="1"/>
  <c r="J567"/>
  <c r="L567" s="1"/>
  <c r="R567" s="1"/>
  <c r="Y566"/>
  <c r="AA566" s="1"/>
  <c r="AD566" s="1"/>
  <c r="J566"/>
  <c r="L566" s="1"/>
  <c r="R566" s="1"/>
  <c r="Y565"/>
  <c r="AA565" s="1"/>
  <c r="AD565" s="1"/>
  <c r="J565"/>
  <c r="L565" s="1"/>
  <c r="R565" s="1"/>
  <c r="Y564"/>
  <c r="AA564" s="1"/>
  <c r="AD564" s="1"/>
  <c r="J564"/>
  <c r="L564" s="1"/>
  <c r="R564" s="1"/>
  <c r="Y563"/>
  <c r="AA563" s="1"/>
  <c r="AD563" s="1"/>
  <c r="J563"/>
  <c r="L563" s="1"/>
  <c r="R563" s="1"/>
  <c r="Y562"/>
  <c r="AA562" s="1"/>
  <c r="AD562" s="1"/>
  <c r="J562"/>
  <c r="L562" s="1"/>
  <c r="R562" s="1"/>
  <c r="Y561"/>
  <c r="AA561" s="1"/>
  <c r="AD561" s="1"/>
  <c r="J561"/>
  <c r="L561" s="1"/>
  <c r="R561" s="1"/>
  <c r="Y560"/>
  <c r="AA560" s="1"/>
  <c r="AD560" s="1"/>
  <c r="J560"/>
  <c r="L560" s="1"/>
  <c r="R560" s="1"/>
  <c r="Y559"/>
  <c r="AA559" s="1"/>
  <c r="AD559" s="1"/>
  <c r="J559"/>
  <c r="L559" s="1"/>
  <c r="R559" s="1"/>
  <c r="Y558"/>
  <c r="AA558" s="1"/>
  <c r="AD558" s="1"/>
  <c r="J558"/>
  <c r="L558" s="1"/>
  <c r="R558" s="1"/>
  <c r="Y557"/>
  <c r="AA557" s="1"/>
  <c r="AD557" s="1"/>
  <c r="J557"/>
  <c r="L557" s="1"/>
  <c r="R557" s="1"/>
  <c r="Y556"/>
  <c r="AA556" s="1"/>
  <c r="AD556" s="1"/>
  <c r="J556"/>
  <c r="L556" s="1"/>
  <c r="R556" s="1"/>
  <c r="Y555"/>
  <c r="AA555" s="1"/>
  <c r="AD555" s="1"/>
  <c r="J555"/>
  <c r="L555" s="1"/>
  <c r="R555" s="1"/>
  <c r="Y554"/>
  <c r="AA554" s="1"/>
  <c r="AD554" s="1"/>
  <c r="J554"/>
  <c r="L554" s="1"/>
  <c r="R554" s="1"/>
  <c r="Y553"/>
  <c r="AA553" s="1"/>
  <c r="AD553" s="1"/>
  <c r="J553"/>
  <c r="L553" s="1"/>
  <c r="R553" s="1"/>
  <c r="Y552"/>
  <c r="AA552" s="1"/>
  <c r="AD552" s="1"/>
  <c r="J552"/>
  <c r="L552" s="1"/>
  <c r="R552" s="1"/>
  <c r="Y551"/>
  <c r="AA551" s="1"/>
  <c r="AD551" s="1"/>
  <c r="J551"/>
  <c r="L551" s="1"/>
  <c r="R551" s="1"/>
  <c r="Y550"/>
  <c r="AA550" s="1"/>
  <c r="AD550" s="1"/>
  <c r="J550"/>
  <c r="L550" s="1"/>
  <c r="R550" s="1"/>
  <c r="Y549"/>
  <c r="AA549" s="1"/>
  <c r="AD549" s="1"/>
  <c r="J549"/>
  <c r="L549" s="1"/>
  <c r="R549" s="1"/>
  <c r="Y548"/>
  <c r="AA548" s="1"/>
  <c r="AD548" s="1"/>
  <c r="J548"/>
  <c r="L548" s="1"/>
  <c r="R548" s="1"/>
  <c r="Y547"/>
  <c r="AA547" s="1"/>
  <c r="AD547" s="1"/>
  <c r="J547"/>
  <c r="L547" s="1"/>
  <c r="R547" s="1"/>
  <c r="Y546"/>
  <c r="AA546" s="1"/>
  <c r="AD546" s="1"/>
  <c r="J546"/>
  <c r="L546" s="1"/>
  <c r="R546" s="1"/>
  <c r="Y545"/>
  <c r="AA545" s="1"/>
  <c r="AD545" s="1"/>
  <c r="J545"/>
  <c r="L545" s="1"/>
  <c r="R545" s="1"/>
  <c r="Y544"/>
  <c r="AA544" s="1"/>
  <c r="AD544" s="1"/>
  <c r="J544"/>
  <c r="L544" s="1"/>
  <c r="R544" s="1"/>
  <c r="Y543"/>
  <c r="AA543" s="1"/>
  <c r="AD543" s="1"/>
  <c r="J543"/>
  <c r="L543" s="1"/>
  <c r="R543" s="1"/>
  <c r="Y542"/>
  <c r="AA542" s="1"/>
  <c r="AD542" s="1"/>
  <c r="J542"/>
  <c r="L542" s="1"/>
  <c r="R542" s="1"/>
  <c r="Y541"/>
  <c r="AA541" s="1"/>
  <c r="AD541" s="1"/>
  <c r="J541"/>
  <c r="L541" s="1"/>
  <c r="R541" s="1"/>
  <c r="Y540"/>
  <c r="AA540" s="1"/>
  <c r="AD540" s="1"/>
  <c r="J540"/>
  <c r="L540" s="1"/>
  <c r="R540" s="1"/>
  <c r="Y539"/>
  <c r="AA539" s="1"/>
  <c r="AD539" s="1"/>
  <c r="J539"/>
  <c r="L539" s="1"/>
  <c r="R539" s="1"/>
  <c r="Y538"/>
  <c r="AA538" s="1"/>
  <c r="AD538" s="1"/>
  <c r="J538"/>
  <c r="L538" s="1"/>
  <c r="R538" s="1"/>
  <c r="Y537"/>
  <c r="AA537" s="1"/>
  <c r="AD537" s="1"/>
  <c r="J537"/>
  <c r="L537" s="1"/>
  <c r="R537" s="1"/>
  <c r="Y536"/>
  <c r="AA536" s="1"/>
  <c r="AD536" s="1"/>
  <c r="J536"/>
  <c r="L536" s="1"/>
  <c r="R536" s="1"/>
  <c r="Y535"/>
  <c r="AA535" s="1"/>
  <c r="AD535" s="1"/>
  <c r="J535"/>
  <c r="L535" s="1"/>
  <c r="R535" s="1"/>
  <c r="Y534"/>
  <c r="AA534" s="1"/>
  <c r="AD534" s="1"/>
  <c r="J534"/>
  <c r="L534" s="1"/>
  <c r="R534" s="1"/>
  <c r="Y533"/>
  <c r="AA533" s="1"/>
  <c r="AD533" s="1"/>
  <c r="J533"/>
  <c r="L533" s="1"/>
  <c r="R533" s="1"/>
  <c r="Y532"/>
  <c r="AA532" s="1"/>
  <c r="AD532" s="1"/>
  <c r="J532"/>
  <c r="L532" s="1"/>
  <c r="R532" s="1"/>
  <c r="Y531"/>
  <c r="AA531" s="1"/>
  <c r="AD531" s="1"/>
  <c r="J531"/>
  <c r="L531" s="1"/>
  <c r="R531" s="1"/>
  <c r="Y530"/>
  <c r="AA530" s="1"/>
  <c r="AD530" s="1"/>
  <c r="J530"/>
  <c r="L530" s="1"/>
  <c r="R530" s="1"/>
  <c r="Y529"/>
  <c r="AA529" s="1"/>
  <c r="AD529" s="1"/>
  <c r="J529"/>
  <c r="L529" s="1"/>
  <c r="R529" s="1"/>
  <c r="Y528"/>
  <c r="AA528" s="1"/>
  <c r="AD528" s="1"/>
  <c r="J528"/>
  <c r="L528" s="1"/>
  <c r="R528" s="1"/>
  <c r="Y527"/>
  <c r="AA527" s="1"/>
  <c r="AD527" s="1"/>
  <c r="J527"/>
  <c r="L527" s="1"/>
  <c r="R527" s="1"/>
  <c r="Y526"/>
  <c r="AA526" s="1"/>
  <c r="AD526" s="1"/>
  <c r="J526"/>
  <c r="L526" s="1"/>
  <c r="R526" s="1"/>
  <c r="Y525"/>
  <c r="AA525" s="1"/>
  <c r="AD525" s="1"/>
  <c r="J525"/>
  <c r="L525" s="1"/>
  <c r="R525" s="1"/>
  <c r="Y524"/>
  <c r="AA524" s="1"/>
  <c r="AD524" s="1"/>
  <c r="J524"/>
  <c r="L524" s="1"/>
  <c r="R524" s="1"/>
  <c r="Y523"/>
  <c r="AA523" s="1"/>
  <c r="AD523" s="1"/>
  <c r="J523"/>
  <c r="L523" s="1"/>
  <c r="R523" s="1"/>
  <c r="Y522"/>
  <c r="AA522" s="1"/>
  <c r="AD522" s="1"/>
  <c r="J522"/>
  <c r="L522" s="1"/>
  <c r="R522" s="1"/>
  <c r="Y521"/>
  <c r="AA521" s="1"/>
  <c r="AD521" s="1"/>
  <c r="J521"/>
  <c r="L521" s="1"/>
  <c r="R521" s="1"/>
  <c r="Y520"/>
  <c r="AA520" s="1"/>
  <c r="AD520" s="1"/>
  <c r="J520"/>
  <c r="L520" s="1"/>
  <c r="R520" s="1"/>
  <c r="Y519"/>
  <c r="AA519" s="1"/>
  <c r="AD519" s="1"/>
  <c r="J519"/>
  <c r="L519" s="1"/>
  <c r="R519" s="1"/>
  <c r="Y518"/>
  <c r="AA518" s="1"/>
  <c r="AD518" s="1"/>
  <c r="J518"/>
  <c r="L518" s="1"/>
  <c r="R518" s="1"/>
  <c r="Y517"/>
  <c r="AA517" s="1"/>
  <c r="AD517" s="1"/>
  <c r="J517"/>
  <c r="L517" s="1"/>
  <c r="R517" s="1"/>
  <c r="Y516"/>
  <c r="AA516" s="1"/>
  <c r="AD516" s="1"/>
  <c r="J516"/>
  <c r="L516" s="1"/>
  <c r="R516" s="1"/>
  <c r="Y515"/>
  <c r="AA515" s="1"/>
  <c r="AD515" s="1"/>
  <c r="J515"/>
  <c r="L515" s="1"/>
  <c r="R515" s="1"/>
  <c r="Y514"/>
  <c r="AA514" s="1"/>
  <c r="AD514" s="1"/>
  <c r="J514"/>
  <c r="L514" s="1"/>
  <c r="R514" s="1"/>
  <c r="Y513"/>
  <c r="AA513" s="1"/>
  <c r="AD513" s="1"/>
  <c r="J513"/>
  <c r="L513" s="1"/>
  <c r="R513" s="1"/>
  <c r="Y512"/>
  <c r="AA512" s="1"/>
  <c r="AD512" s="1"/>
  <c r="J512"/>
  <c r="L512" s="1"/>
  <c r="R512" s="1"/>
  <c r="Y511"/>
  <c r="AA511" s="1"/>
  <c r="AD511" s="1"/>
  <c r="J511"/>
  <c r="L511" s="1"/>
  <c r="R511" s="1"/>
  <c r="Y510"/>
  <c r="AA510" s="1"/>
  <c r="AD510" s="1"/>
  <c r="J510"/>
  <c r="L510" s="1"/>
  <c r="R510" s="1"/>
  <c r="Y509"/>
  <c r="AA509" s="1"/>
  <c r="AD509" s="1"/>
  <c r="J509"/>
  <c r="L509" s="1"/>
  <c r="R509" s="1"/>
  <c r="Y508"/>
  <c r="AA508" s="1"/>
  <c r="AD508" s="1"/>
  <c r="J508"/>
  <c r="L508" s="1"/>
  <c r="R508" s="1"/>
  <c r="Y507"/>
  <c r="AA507" s="1"/>
  <c r="AD507" s="1"/>
  <c r="J507"/>
  <c r="L507" s="1"/>
  <c r="R507" s="1"/>
  <c r="Y506"/>
  <c r="AA506" s="1"/>
  <c r="AD506" s="1"/>
  <c r="J506"/>
  <c r="L506" s="1"/>
  <c r="R506" s="1"/>
  <c r="Y505"/>
  <c r="AA505" s="1"/>
  <c r="AD505" s="1"/>
  <c r="J505"/>
  <c r="L505" s="1"/>
  <c r="R505" s="1"/>
  <c r="Y504"/>
  <c r="AA504" s="1"/>
  <c r="AD504" s="1"/>
  <c r="J504"/>
  <c r="L504" s="1"/>
  <c r="R504" s="1"/>
  <c r="Y503"/>
  <c r="AA503" s="1"/>
  <c r="AD503" s="1"/>
  <c r="J503"/>
  <c r="L503" s="1"/>
  <c r="R503" s="1"/>
  <c r="Y502"/>
  <c r="AA502" s="1"/>
  <c r="AD502" s="1"/>
  <c r="J502"/>
  <c r="L502" s="1"/>
  <c r="R502" s="1"/>
  <c r="Y501"/>
  <c r="AA501" s="1"/>
  <c r="AD501" s="1"/>
  <c r="J501"/>
  <c r="L501" s="1"/>
  <c r="R501" s="1"/>
  <c r="Y500"/>
  <c r="AA500" s="1"/>
  <c r="AD500" s="1"/>
  <c r="J500"/>
  <c r="L500" s="1"/>
  <c r="R500" s="1"/>
  <c r="Y499"/>
  <c r="AA499" s="1"/>
  <c r="AD499" s="1"/>
  <c r="J499"/>
  <c r="L499" s="1"/>
  <c r="R499" s="1"/>
  <c r="Y498"/>
  <c r="AA498" s="1"/>
  <c r="AD498" s="1"/>
  <c r="J498"/>
  <c r="L498" s="1"/>
  <c r="R498" s="1"/>
  <c r="Y497"/>
  <c r="AA497" s="1"/>
  <c r="AD497" s="1"/>
  <c r="J497"/>
  <c r="L497" s="1"/>
  <c r="R497" s="1"/>
  <c r="Y496"/>
  <c r="AA496" s="1"/>
  <c r="AD496" s="1"/>
  <c r="J496"/>
  <c r="L496" s="1"/>
  <c r="R496" s="1"/>
  <c r="Y495"/>
  <c r="AA495" s="1"/>
  <c r="AD495" s="1"/>
  <c r="J495"/>
  <c r="L495" s="1"/>
  <c r="R495" s="1"/>
  <c r="Y494"/>
  <c r="AA494" s="1"/>
  <c r="AD494" s="1"/>
  <c r="J494"/>
  <c r="L494" s="1"/>
  <c r="R494" s="1"/>
  <c r="Y493"/>
  <c r="AA493" s="1"/>
  <c r="AD493" s="1"/>
  <c r="J493"/>
  <c r="L493" s="1"/>
  <c r="R493" s="1"/>
  <c r="Y492"/>
  <c r="AA492" s="1"/>
  <c r="AD492" s="1"/>
  <c r="J492"/>
  <c r="L492" s="1"/>
  <c r="R492" s="1"/>
  <c r="Y491"/>
  <c r="AA491" s="1"/>
  <c r="AD491" s="1"/>
  <c r="J491"/>
  <c r="L491" s="1"/>
  <c r="R491" s="1"/>
  <c r="Y490"/>
  <c r="AA490" s="1"/>
  <c r="AD490" s="1"/>
  <c r="J490"/>
  <c r="L490" s="1"/>
  <c r="R490" s="1"/>
  <c r="Y489"/>
  <c r="AA489" s="1"/>
  <c r="AD489" s="1"/>
  <c r="J489"/>
  <c r="L489" s="1"/>
  <c r="R489" s="1"/>
  <c r="Y488"/>
  <c r="AA488" s="1"/>
  <c r="AD488" s="1"/>
  <c r="J488"/>
  <c r="L488" s="1"/>
  <c r="R488" s="1"/>
  <c r="Y487"/>
  <c r="AA487" s="1"/>
  <c r="J487"/>
  <c r="L487" s="1"/>
  <c r="R487" s="1"/>
  <c r="Y486"/>
  <c r="AA486" s="1"/>
  <c r="AD486" s="1"/>
  <c r="J486"/>
  <c r="L486" s="1"/>
  <c r="R486" s="1"/>
  <c r="Y485"/>
  <c r="AA485" s="1"/>
  <c r="AD485" s="1"/>
  <c r="J485"/>
  <c r="L485" s="1"/>
  <c r="R485" s="1"/>
  <c r="Y484"/>
  <c r="AA484" s="1"/>
  <c r="AD484" s="1"/>
  <c r="J484"/>
  <c r="L484" s="1"/>
  <c r="R484" s="1"/>
  <c r="Y483"/>
  <c r="AA483" s="1"/>
  <c r="AD483" s="1"/>
  <c r="J483"/>
  <c r="L483" s="1"/>
  <c r="R483" s="1"/>
  <c r="Y482"/>
  <c r="AA482" s="1"/>
  <c r="AD482" s="1"/>
  <c r="J482"/>
  <c r="L482" s="1"/>
  <c r="R482" s="1"/>
  <c r="Y481"/>
  <c r="AA481" s="1"/>
  <c r="AD481" s="1"/>
  <c r="J481"/>
  <c r="L481" s="1"/>
  <c r="R481" s="1"/>
  <c r="Y480"/>
  <c r="AA480" s="1"/>
  <c r="AD480" s="1"/>
  <c r="J480"/>
  <c r="L480" s="1"/>
  <c r="R480" s="1"/>
  <c r="Y479"/>
  <c r="AA479" s="1"/>
  <c r="AD479" s="1"/>
  <c r="J479"/>
  <c r="L479" s="1"/>
  <c r="R479" s="1"/>
  <c r="Y478"/>
  <c r="AA478" s="1"/>
  <c r="AD478" s="1"/>
  <c r="J478"/>
  <c r="L478" s="1"/>
  <c r="R478" s="1"/>
  <c r="Y477"/>
  <c r="AA477" s="1"/>
  <c r="AD477" s="1"/>
  <c r="J477"/>
  <c r="L477" s="1"/>
  <c r="R477" s="1"/>
  <c r="Y476"/>
  <c r="AA476" s="1"/>
  <c r="AD476" s="1"/>
  <c r="J476"/>
  <c r="L476" s="1"/>
  <c r="R476" s="1"/>
  <c r="Y475"/>
  <c r="AA475" s="1"/>
  <c r="J475"/>
  <c r="L475" s="1"/>
  <c r="R475" s="1"/>
  <c r="Y474"/>
  <c r="AA474" s="1"/>
  <c r="AD474" s="1"/>
  <c r="J474"/>
  <c r="L474" s="1"/>
  <c r="R474" s="1"/>
  <c r="Y473"/>
  <c r="AA473" s="1"/>
  <c r="AD473" s="1"/>
  <c r="J473"/>
  <c r="L473" s="1"/>
  <c r="R473" s="1"/>
  <c r="Y472"/>
  <c r="AA472" s="1"/>
  <c r="AD472" s="1"/>
  <c r="J472"/>
  <c r="L472" s="1"/>
  <c r="R472" s="1"/>
  <c r="Y471"/>
  <c r="AA471" s="1"/>
  <c r="AD471" s="1"/>
  <c r="J471"/>
  <c r="L471" s="1"/>
  <c r="R471" s="1"/>
  <c r="Y470"/>
  <c r="AA470" s="1"/>
  <c r="AD470" s="1"/>
  <c r="J470"/>
  <c r="L470" s="1"/>
  <c r="R470" s="1"/>
  <c r="Y469"/>
  <c r="AA469" s="1"/>
  <c r="AD469" s="1"/>
  <c r="J469"/>
  <c r="L469" s="1"/>
  <c r="R469" s="1"/>
  <c r="Y468"/>
  <c r="AA468" s="1"/>
  <c r="AD468" s="1"/>
  <c r="J468"/>
  <c r="L468" s="1"/>
  <c r="R468" s="1"/>
  <c r="Y467"/>
  <c r="AA467" s="1"/>
  <c r="AD467" s="1"/>
  <c r="J467"/>
  <c r="L467" s="1"/>
  <c r="R467" s="1"/>
  <c r="Y466"/>
  <c r="AA466" s="1"/>
  <c r="AD466" s="1"/>
  <c r="J466"/>
  <c r="L466" s="1"/>
  <c r="R466" s="1"/>
  <c r="Y465"/>
  <c r="AA465" s="1"/>
  <c r="AD465" s="1"/>
  <c r="J465"/>
  <c r="L465" s="1"/>
  <c r="R465" s="1"/>
  <c r="Y464"/>
  <c r="AA464" s="1"/>
  <c r="AD464" s="1"/>
  <c r="J464"/>
  <c r="L464" s="1"/>
  <c r="R464" s="1"/>
  <c r="Y463"/>
  <c r="AA463" s="1"/>
  <c r="J463"/>
  <c r="L463" s="1"/>
  <c r="R463" s="1"/>
  <c r="Y462"/>
  <c r="AA462" s="1"/>
  <c r="AD462" s="1"/>
  <c r="J462"/>
  <c r="Y461"/>
  <c r="AA461" s="1"/>
  <c r="AD461" s="1"/>
  <c r="J461"/>
  <c r="Y460"/>
  <c r="AA460" s="1"/>
  <c r="AD460" s="1"/>
  <c r="J460"/>
  <c r="L460" s="1"/>
  <c r="R460" s="1"/>
  <c r="Y459"/>
  <c r="AA459" s="1"/>
  <c r="AD459" s="1"/>
  <c r="J459"/>
  <c r="L459" s="1"/>
  <c r="R459" s="1"/>
  <c r="Y458"/>
  <c r="AA458" s="1"/>
  <c r="AD458" s="1"/>
  <c r="J458"/>
  <c r="L458" s="1"/>
  <c r="R458" s="1"/>
  <c r="Y457"/>
  <c r="AA457" s="1"/>
  <c r="AD457" s="1"/>
  <c r="J457"/>
  <c r="L457" s="1"/>
  <c r="R457" s="1"/>
  <c r="Y456"/>
  <c r="AA456" s="1"/>
  <c r="AD456" s="1"/>
  <c r="J456"/>
  <c r="L456" s="1"/>
  <c r="R456" s="1"/>
  <c r="Y455"/>
  <c r="AA455" s="1"/>
  <c r="AD455" s="1"/>
  <c r="J455"/>
  <c r="L455" s="1"/>
  <c r="R455" s="1"/>
  <c r="Y454"/>
  <c r="AA454" s="1"/>
  <c r="AD454" s="1"/>
  <c r="J454"/>
  <c r="L454" s="1"/>
  <c r="R454" s="1"/>
  <c r="Y453"/>
  <c r="AA453" s="1"/>
  <c r="AD453" s="1"/>
  <c r="J453"/>
  <c r="L453" s="1"/>
  <c r="R453" s="1"/>
  <c r="Y452"/>
  <c r="AA452" s="1"/>
  <c r="AD452" s="1"/>
  <c r="J452"/>
  <c r="L452" s="1"/>
  <c r="R452" s="1"/>
  <c r="Y451"/>
  <c r="AA451" s="1"/>
  <c r="AD451" s="1"/>
  <c r="J451"/>
  <c r="L451" s="1"/>
  <c r="R451" s="1"/>
  <c r="Y450"/>
  <c r="AA450" s="1"/>
  <c r="AD450" s="1"/>
  <c r="J450"/>
  <c r="L450" s="1"/>
  <c r="R450" s="1"/>
  <c r="Y449"/>
  <c r="AA449" s="1"/>
  <c r="AD449" s="1"/>
  <c r="J449"/>
  <c r="L449" s="1"/>
  <c r="R449" s="1"/>
  <c r="Y448"/>
  <c r="AA448" s="1"/>
  <c r="AD448" s="1"/>
  <c r="J448"/>
  <c r="L448" s="1"/>
  <c r="R448" s="1"/>
  <c r="Y447"/>
  <c r="AA447" s="1"/>
  <c r="AD447" s="1"/>
  <c r="J447"/>
  <c r="L447" s="1"/>
  <c r="R447" s="1"/>
  <c r="B447"/>
  <c r="B448" s="1"/>
  <c r="Y446"/>
  <c r="AA446" s="1"/>
  <c r="AD446" s="1"/>
  <c r="L446"/>
  <c r="R446" s="1"/>
  <c r="J446"/>
  <c r="C446"/>
  <c r="L462" l="1"/>
  <c r="R462" s="1"/>
  <c r="AP7"/>
  <c r="E14" i="5"/>
  <c r="E18" i="74"/>
  <c r="E22" s="1"/>
  <c r="E14"/>
  <c r="D20" i="6"/>
  <c r="D26" i="5"/>
  <c r="D37" s="1"/>
  <c r="L461" i="41"/>
  <c r="R461" s="1"/>
  <c r="A447" i="42"/>
  <c r="C447" s="1"/>
  <c r="AD463" i="41"/>
  <c r="AD475"/>
  <c r="AD487"/>
  <c r="A448" i="42"/>
  <c r="B449"/>
  <c r="B449" i="41"/>
  <c r="A447"/>
  <c r="E24" i="5" l="1"/>
  <c r="E35" s="1"/>
  <c r="E20" i="6" s="1"/>
  <c r="E25" i="5"/>
  <c r="E36" s="1"/>
  <c r="D27"/>
  <c r="D38" s="1"/>
  <c r="C448" i="42"/>
  <c r="A449"/>
  <c r="B450"/>
  <c r="C447" i="41"/>
  <c r="B450"/>
  <c r="A448"/>
  <c r="C448" s="1"/>
  <c r="E26" i="5" l="1"/>
  <c r="E37" s="1"/>
  <c r="D28"/>
  <c r="D39" s="1"/>
  <c r="C449" i="42"/>
  <c r="A450"/>
  <c r="B451"/>
  <c r="A449" i="41"/>
  <c r="A450" s="1"/>
  <c r="C450" s="1"/>
  <c r="B451"/>
  <c r="E27" i="5" l="1"/>
  <c r="E38" s="1"/>
  <c r="A451" i="42"/>
  <c r="B452"/>
  <c r="C450"/>
  <c r="B452" i="41"/>
  <c r="A451"/>
  <c r="C449"/>
  <c r="E28" i="5" l="1"/>
  <c r="E39" s="1"/>
  <c r="A452" i="42"/>
  <c r="B453"/>
  <c r="C451"/>
  <c r="B453" i="41"/>
  <c r="A452"/>
  <c r="C451"/>
  <c r="C452" i="42" l="1"/>
  <c r="A453"/>
  <c r="B454"/>
  <c r="B454" i="41"/>
  <c r="A453"/>
  <c r="C452"/>
  <c r="C453" i="42" l="1"/>
  <c r="A454"/>
  <c r="B455"/>
  <c r="B455" i="41"/>
  <c r="A454"/>
  <c r="C453"/>
  <c r="C454" i="42" l="1"/>
  <c r="A455"/>
  <c r="C455" s="1"/>
  <c r="B456"/>
  <c r="C454" i="41"/>
  <c r="B456"/>
  <c r="A455"/>
  <c r="A456" i="42" l="1"/>
  <c r="C456" s="1"/>
  <c r="B457"/>
  <c r="B457" i="41"/>
  <c r="A456"/>
  <c r="C456" s="1"/>
  <c r="C455"/>
  <c r="A457" i="42" l="1"/>
  <c r="C457" s="1"/>
  <c r="B458"/>
  <c r="B458" i="41"/>
  <c r="A457"/>
  <c r="C457" s="1"/>
  <c r="A458" i="42" l="1"/>
  <c r="C458" s="1"/>
  <c r="B459"/>
  <c r="B459" i="41"/>
  <c r="A458"/>
  <c r="C458" s="1"/>
  <c r="A459" i="42" l="1"/>
  <c r="C459" s="1"/>
  <c r="B460"/>
  <c r="B460" i="41"/>
  <c r="A459"/>
  <c r="C459" s="1"/>
  <c r="A460" i="42" l="1"/>
  <c r="C460" s="1"/>
  <c r="B461"/>
  <c r="B461" i="41"/>
  <c r="A460"/>
  <c r="C460" s="1"/>
  <c r="A461" i="42" l="1"/>
  <c r="C461" s="1"/>
  <c r="B462"/>
  <c r="B462" i="41"/>
  <c r="A461"/>
  <c r="C461" s="1"/>
  <c r="A462" i="42" l="1"/>
  <c r="C462" s="1"/>
  <c r="B463"/>
  <c r="B463" i="41"/>
  <c r="A462"/>
  <c r="C462" s="1"/>
  <c r="A463" i="42" l="1"/>
  <c r="C463" s="1"/>
  <c r="B464"/>
  <c r="B464" i="41"/>
  <c r="A463"/>
  <c r="C463" s="1"/>
  <c r="A464" i="42" l="1"/>
  <c r="C464" s="1"/>
  <c r="B465"/>
  <c r="B465" i="41"/>
  <c r="A464"/>
  <c r="C464" s="1"/>
  <c r="A465" i="42" l="1"/>
  <c r="C465" s="1"/>
  <c r="B466"/>
  <c r="B466" i="41"/>
  <c r="A465"/>
  <c r="C465" s="1"/>
  <c r="A466" i="42" l="1"/>
  <c r="C466" s="1"/>
  <c r="B467"/>
  <c r="B467" i="41"/>
  <c r="A466"/>
  <c r="C466" s="1"/>
  <c r="A467" i="42" l="1"/>
  <c r="C467" s="1"/>
  <c r="B468"/>
  <c r="B468" i="41"/>
  <c r="A467"/>
  <c r="C467" s="1"/>
  <c r="A468" i="42" l="1"/>
  <c r="C468" s="1"/>
  <c r="B469"/>
  <c r="B469" i="41"/>
  <c r="A468"/>
  <c r="C468" s="1"/>
  <c r="A469" i="42" l="1"/>
  <c r="C469" s="1"/>
  <c r="B470"/>
  <c r="B470" i="41"/>
  <c r="A469"/>
  <c r="C469" s="1"/>
  <c r="A470" i="42" l="1"/>
  <c r="C470" s="1"/>
  <c r="B471"/>
  <c r="B471" i="41"/>
  <c r="A470"/>
  <c r="C470" s="1"/>
  <c r="A471" i="42" l="1"/>
  <c r="C471" s="1"/>
  <c r="B472"/>
  <c r="B472" i="41"/>
  <c r="A471"/>
  <c r="C471" s="1"/>
  <c r="A472" i="42" l="1"/>
  <c r="C472" s="1"/>
  <c r="B473"/>
  <c r="B473" i="41"/>
  <c r="A472"/>
  <c r="C472" s="1"/>
  <c r="A473" i="42" l="1"/>
  <c r="C473" s="1"/>
  <c r="B474"/>
  <c r="B474" i="41"/>
  <c r="A473"/>
  <c r="C473" s="1"/>
  <c r="A474" i="42" l="1"/>
  <c r="C474" s="1"/>
  <c r="B475"/>
  <c r="B475" i="41"/>
  <c r="A474"/>
  <c r="C474" s="1"/>
  <c r="A475" i="42" l="1"/>
  <c r="C475" s="1"/>
  <c r="B476"/>
  <c r="B476" i="41"/>
  <c r="A475"/>
  <c r="C475" s="1"/>
  <c r="A476" i="42" l="1"/>
  <c r="C476" s="1"/>
  <c r="B477"/>
  <c r="B477" i="41"/>
  <c r="A476"/>
  <c r="C476" s="1"/>
  <c r="A477" i="42" l="1"/>
  <c r="C477" s="1"/>
  <c r="B478"/>
  <c r="B478" i="41"/>
  <c r="A477"/>
  <c r="C477" s="1"/>
  <c r="A478" i="42" l="1"/>
  <c r="C478" s="1"/>
  <c r="B479"/>
  <c r="B479" i="41"/>
  <c r="A478"/>
  <c r="C478" s="1"/>
  <c r="A479" i="42" l="1"/>
  <c r="C479" s="1"/>
  <c r="B480"/>
  <c r="B480" i="41"/>
  <c r="A479"/>
  <c r="C479" s="1"/>
  <c r="A480" i="42" l="1"/>
  <c r="C480" s="1"/>
  <c r="B481"/>
  <c r="B481" i="41"/>
  <c r="A480"/>
  <c r="C480" s="1"/>
  <c r="A481" i="42" l="1"/>
  <c r="C481" s="1"/>
  <c r="B482"/>
  <c r="B482" i="41"/>
  <c r="A481"/>
  <c r="C481" s="1"/>
  <c r="A482" i="42" l="1"/>
  <c r="C482" s="1"/>
  <c r="B483"/>
  <c r="B483" i="41"/>
  <c r="A482"/>
  <c r="C482" s="1"/>
  <c r="A483" i="42" l="1"/>
  <c r="C483" s="1"/>
  <c r="B484"/>
  <c r="B484" i="41"/>
  <c r="A483"/>
  <c r="C483" s="1"/>
  <c r="A484" i="42" l="1"/>
  <c r="C484" s="1"/>
  <c r="B485"/>
  <c r="B485" i="41"/>
  <c r="A484"/>
  <c r="C484" s="1"/>
  <c r="A485" i="42" l="1"/>
  <c r="C485" s="1"/>
  <c r="B486"/>
  <c r="B486" i="41"/>
  <c r="A485"/>
  <c r="C485" s="1"/>
  <c r="A486" i="42" l="1"/>
  <c r="C486" s="1"/>
  <c r="B487"/>
  <c r="B487" i="41"/>
  <c r="A486"/>
  <c r="C486" s="1"/>
  <c r="A487" i="42" l="1"/>
  <c r="C487" s="1"/>
  <c r="B488"/>
  <c r="B488" i="41"/>
  <c r="A487"/>
  <c r="C487" s="1"/>
  <c r="A488" i="42" l="1"/>
  <c r="C488" s="1"/>
  <c r="B489"/>
  <c r="B489" i="41"/>
  <c r="A488"/>
  <c r="C488" s="1"/>
  <c r="A489" i="42" l="1"/>
  <c r="C489" s="1"/>
  <c r="B490"/>
  <c r="B490" i="41"/>
  <c r="A489"/>
  <c r="C489" s="1"/>
  <c r="A490" i="42" l="1"/>
  <c r="C490" s="1"/>
  <c r="B491"/>
  <c r="B491" i="41"/>
  <c r="A490"/>
  <c r="C490" s="1"/>
  <c r="A491" i="42" l="1"/>
  <c r="C491" s="1"/>
  <c r="B492"/>
  <c r="B492" i="41"/>
  <c r="A491"/>
  <c r="C491" s="1"/>
  <c r="A492" i="42" l="1"/>
  <c r="C492" s="1"/>
  <c r="B493"/>
  <c r="B493" i="41"/>
  <c r="A492"/>
  <c r="C492" s="1"/>
  <c r="A493" i="42" l="1"/>
  <c r="C493" s="1"/>
  <c r="B494"/>
  <c r="B494" i="41"/>
  <c r="A493"/>
  <c r="C493" s="1"/>
  <c r="A494" i="42" l="1"/>
  <c r="C494" s="1"/>
  <c r="B495"/>
  <c r="B495" i="41"/>
  <c r="A494"/>
  <c r="C494" s="1"/>
  <c r="A495" i="42" l="1"/>
  <c r="C495" s="1"/>
  <c r="B496"/>
  <c r="B496" i="41"/>
  <c r="A495"/>
  <c r="C495" s="1"/>
  <c r="A496" i="42" l="1"/>
  <c r="C496" s="1"/>
  <c r="B497"/>
  <c r="B497" i="41"/>
  <c r="A496"/>
  <c r="C496" s="1"/>
  <c r="A497" i="42" l="1"/>
  <c r="C497" s="1"/>
  <c r="B498"/>
  <c r="B498" i="41"/>
  <c r="A497"/>
  <c r="C497" s="1"/>
  <c r="A498" i="42" l="1"/>
  <c r="C498" s="1"/>
  <c r="B499"/>
  <c r="B499" i="41"/>
  <c r="A498"/>
  <c r="C498" s="1"/>
  <c r="A499" i="42" l="1"/>
  <c r="C499" s="1"/>
  <c r="B500"/>
  <c r="B500" i="41"/>
  <c r="A499"/>
  <c r="C499" s="1"/>
  <c r="A500" i="42" l="1"/>
  <c r="C500" s="1"/>
  <c r="B501"/>
  <c r="B501" i="41"/>
  <c r="A500"/>
  <c r="C500" s="1"/>
  <c r="A501" i="42" l="1"/>
  <c r="C501" s="1"/>
  <c r="B502"/>
  <c r="B502" i="41"/>
  <c r="A501"/>
  <c r="C501" s="1"/>
  <c r="A502" i="42" l="1"/>
  <c r="C502" s="1"/>
  <c r="B503"/>
  <c r="B503" i="41"/>
  <c r="A502"/>
  <c r="C502" s="1"/>
  <c r="A503" i="42" l="1"/>
  <c r="C503" s="1"/>
  <c r="B504"/>
  <c r="B504" i="41"/>
  <c r="A503"/>
  <c r="C503" s="1"/>
  <c r="A504" i="42" l="1"/>
  <c r="C504" s="1"/>
  <c r="B505"/>
  <c r="B505" i="41"/>
  <c r="A504"/>
  <c r="C504" s="1"/>
  <c r="A505" i="42" l="1"/>
  <c r="C505" s="1"/>
  <c r="B506"/>
  <c r="B506" i="41"/>
  <c r="A505"/>
  <c r="C505" s="1"/>
  <c r="A506" i="42" l="1"/>
  <c r="C506" s="1"/>
  <c r="B507"/>
  <c r="B507" i="41"/>
  <c r="A506"/>
  <c r="C506" s="1"/>
  <c r="A507" i="42" l="1"/>
  <c r="C507" s="1"/>
  <c r="B508"/>
  <c r="B508" i="41"/>
  <c r="A507"/>
  <c r="C507" s="1"/>
  <c r="A508" i="42" l="1"/>
  <c r="C508" s="1"/>
  <c r="B509"/>
  <c r="B509" i="41"/>
  <c r="A508"/>
  <c r="C508" s="1"/>
  <c r="A509" i="42" l="1"/>
  <c r="C509" s="1"/>
  <c r="B510"/>
  <c r="B510" i="41"/>
  <c r="A509"/>
  <c r="C509" s="1"/>
  <c r="A510" i="42" l="1"/>
  <c r="C510" s="1"/>
  <c r="B511"/>
  <c r="B511" i="41"/>
  <c r="A510"/>
  <c r="C510" s="1"/>
  <c r="A511" i="42" l="1"/>
  <c r="C511" s="1"/>
  <c r="B512"/>
  <c r="B512" i="41"/>
  <c r="A511"/>
  <c r="C511" s="1"/>
  <c r="A512" i="42" l="1"/>
  <c r="C512" s="1"/>
  <c r="B513"/>
  <c r="B513" i="41"/>
  <c r="A512"/>
  <c r="C512" s="1"/>
  <c r="A513" i="42" l="1"/>
  <c r="C513" s="1"/>
  <c r="B514"/>
  <c r="B514" i="41"/>
  <c r="A513"/>
  <c r="C513" s="1"/>
  <c r="A514" i="42" l="1"/>
  <c r="C514" s="1"/>
  <c r="B515"/>
  <c r="B515" i="41"/>
  <c r="A514"/>
  <c r="C514" s="1"/>
  <c r="A515" i="42" l="1"/>
  <c r="C515" s="1"/>
  <c r="B516"/>
  <c r="B516" i="41"/>
  <c r="A515"/>
  <c r="C515" s="1"/>
  <c r="A516" i="42" l="1"/>
  <c r="C516" s="1"/>
  <c r="B517"/>
  <c r="B517" i="41"/>
  <c r="A516"/>
  <c r="C516" s="1"/>
  <c r="A517" i="42" l="1"/>
  <c r="C517" s="1"/>
  <c r="B518"/>
  <c r="B518" i="41"/>
  <c r="A517"/>
  <c r="C517" s="1"/>
  <c r="A518" i="42" l="1"/>
  <c r="C518" s="1"/>
  <c r="B519"/>
  <c r="B519" i="41"/>
  <c r="A518"/>
  <c r="C518" s="1"/>
  <c r="A519" i="42" l="1"/>
  <c r="C519" s="1"/>
  <c r="B520"/>
  <c r="B520" i="41"/>
  <c r="A519"/>
  <c r="C519" s="1"/>
  <c r="A520" i="42" l="1"/>
  <c r="C520" s="1"/>
  <c r="B521"/>
  <c r="B521" i="41"/>
  <c r="A520"/>
  <c r="C520" s="1"/>
  <c r="A521" i="42" l="1"/>
  <c r="C521" s="1"/>
  <c r="B522"/>
  <c r="B522" i="41"/>
  <c r="A521"/>
  <c r="C521" s="1"/>
  <c r="A522" i="42" l="1"/>
  <c r="C522" s="1"/>
  <c r="B523"/>
  <c r="B523" i="41"/>
  <c r="A522"/>
  <c r="C522" s="1"/>
  <c r="A523" i="42" l="1"/>
  <c r="C523" s="1"/>
  <c r="B524"/>
  <c r="B524" i="41"/>
  <c r="A523"/>
  <c r="C523" s="1"/>
  <c r="A524" i="42" l="1"/>
  <c r="C524" s="1"/>
  <c r="B525"/>
  <c r="B525" i="41"/>
  <c r="A524"/>
  <c r="C524" s="1"/>
  <c r="A525" i="42" l="1"/>
  <c r="C525" s="1"/>
  <c r="B526"/>
  <c r="B526" i="41"/>
  <c r="A525"/>
  <c r="C525" s="1"/>
  <c r="A526" i="42" l="1"/>
  <c r="C526" s="1"/>
  <c r="B527"/>
  <c r="B527" i="41"/>
  <c r="A526"/>
  <c r="C526" s="1"/>
  <c r="A527" i="42" l="1"/>
  <c r="C527" s="1"/>
  <c r="B528"/>
  <c r="B528" i="41"/>
  <c r="A527"/>
  <c r="C527" s="1"/>
  <c r="A528" i="42" l="1"/>
  <c r="C528" s="1"/>
  <c r="B529"/>
  <c r="B529" i="41"/>
  <c r="A528"/>
  <c r="C528" s="1"/>
  <c r="A529" i="42" l="1"/>
  <c r="C529" s="1"/>
  <c r="B530"/>
  <c r="B530" i="41"/>
  <c r="A529"/>
  <c r="C529" s="1"/>
  <c r="A530" i="42" l="1"/>
  <c r="C530" s="1"/>
  <c r="B531"/>
  <c r="B531" i="41"/>
  <c r="A530"/>
  <c r="C530" s="1"/>
  <c r="A531" i="42" l="1"/>
  <c r="C531" s="1"/>
  <c r="B532"/>
  <c r="B532" i="41"/>
  <c r="A531"/>
  <c r="C531" s="1"/>
  <c r="A532" i="42" l="1"/>
  <c r="C532" s="1"/>
  <c r="B533"/>
  <c r="B533" i="41"/>
  <c r="A532"/>
  <c r="C532" s="1"/>
  <c r="A533" i="42" l="1"/>
  <c r="C533" s="1"/>
  <c r="B534"/>
  <c r="B534" i="41"/>
  <c r="A533"/>
  <c r="C533" s="1"/>
  <c r="A534" i="42" l="1"/>
  <c r="C534" s="1"/>
  <c r="B535"/>
  <c r="B535" i="41"/>
  <c r="A534"/>
  <c r="C534" s="1"/>
  <c r="A535" i="42" l="1"/>
  <c r="C535" s="1"/>
  <c r="B536"/>
  <c r="B536" i="41"/>
  <c r="A535"/>
  <c r="C535" s="1"/>
  <c r="A536" i="42" l="1"/>
  <c r="C536" s="1"/>
  <c r="B537"/>
  <c r="B537" i="41"/>
  <c r="A536"/>
  <c r="C536" s="1"/>
  <c r="A537" i="42" l="1"/>
  <c r="C537" s="1"/>
  <c r="B538"/>
  <c r="B538" i="41"/>
  <c r="A537"/>
  <c r="C537" s="1"/>
  <c r="A538" i="42" l="1"/>
  <c r="C538" s="1"/>
  <c r="B539"/>
  <c r="B539" i="41"/>
  <c r="A538"/>
  <c r="C538" s="1"/>
  <c r="A539" i="42" l="1"/>
  <c r="C539" s="1"/>
  <c r="B540"/>
  <c r="B540" i="41"/>
  <c r="A539"/>
  <c r="C539" s="1"/>
  <c r="A540" i="42" l="1"/>
  <c r="C540" s="1"/>
  <c r="B541"/>
  <c r="B541" i="41"/>
  <c r="A540"/>
  <c r="C540" s="1"/>
  <c r="A541" i="42" l="1"/>
  <c r="C541" s="1"/>
  <c r="B542"/>
  <c r="B542" i="41"/>
  <c r="A541"/>
  <c r="C541" s="1"/>
  <c r="A542" i="42" l="1"/>
  <c r="C542" s="1"/>
  <c r="B543"/>
  <c r="B543" i="41"/>
  <c r="A542"/>
  <c r="C542" s="1"/>
  <c r="A543" i="42" l="1"/>
  <c r="C543" s="1"/>
  <c r="B544"/>
  <c r="B544" i="41"/>
  <c r="A543"/>
  <c r="C543" s="1"/>
  <c r="A544" i="42" l="1"/>
  <c r="C544" s="1"/>
  <c r="B545"/>
  <c r="B545" i="41"/>
  <c r="A544"/>
  <c r="C544" s="1"/>
  <c r="A545" i="42" l="1"/>
  <c r="C545" s="1"/>
  <c r="B546"/>
  <c r="B546" i="41"/>
  <c r="A545"/>
  <c r="C545" s="1"/>
  <c r="A546" i="42" l="1"/>
  <c r="C546" s="1"/>
  <c r="B547"/>
  <c r="B547" i="41"/>
  <c r="A546"/>
  <c r="C546" s="1"/>
  <c r="A547" i="42" l="1"/>
  <c r="C547" s="1"/>
  <c r="B548"/>
  <c r="B548" i="41"/>
  <c r="A547"/>
  <c r="C547" s="1"/>
  <c r="A548" i="42" l="1"/>
  <c r="C548" s="1"/>
  <c r="B549"/>
  <c r="B549" i="41"/>
  <c r="A548"/>
  <c r="C548" s="1"/>
  <c r="A549" i="42" l="1"/>
  <c r="C549" s="1"/>
  <c r="B550"/>
  <c r="B550" i="41"/>
  <c r="A549"/>
  <c r="C549" s="1"/>
  <c r="A550" i="42" l="1"/>
  <c r="C550" s="1"/>
  <c r="B551"/>
  <c r="B551" i="41"/>
  <c r="A550"/>
  <c r="C550" s="1"/>
  <c r="A551" i="42" l="1"/>
  <c r="C551" s="1"/>
  <c r="B552"/>
  <c r="B552" i="41"/>
  <c r="A551"/>
  <c r="C551" s="1"/>
  <c r="B553" i="42" l="1"/>
  <c r="A552"/>
  <c r="C552" s="1"/>
  <c r="B553" i="41"/>
  <c r="A552"/>
  <c r="C552" s="1"/>
  <c r="B554" i="42" l="1"/>
  <c r="A553"/>
  <c r="C553" s="1"/>
  <c r="B554" i="41"/>
  <c r="A553"/>
  <c r="C553" s="1"/>
  <c r="B555" i="42" l="1"/>
  <c r="A554"/>
  <c r="C554" s="1"/>
  <c r="B555" i="41"/>
  <c r="A554"/>
  <c r="C554" s="1"/>
  <c r="B556" i="42" l="1"/>
  <c r="A555"/>
  <c r="C555" s="1"/>
  <c r="B556" i="41"/>
  <c r="A555"/>
  <c r="C555" s="1"/>
  <c r="B557" i="42" l="1"/>
  <c r="A556"/>
  <c r="C556" s="1"/>
  <c r="B557" i="41"/>
  <c r="A556"/>
  <c r="C556" s="1"/>
  <c r="B558" i="42" l="1"/>
  <c r="A557"/>
  <c r="C557" s="1"/>
  <c r="B558" i="41"/>
  <c r="A557"/>
  <c r="C557" s="1"/>
  <c r="B559" i="42" l="1"/>
  <c r="A558"/>
  <c r="C558" s="1"/>
  <c r="B559" i="41"/>
  <c r="A558"/>
  <c r="C558" s="1"/>
  <c r="B560" i="42" l="1"/>
  <c r="A559"/>
  <c r="C559" s="1"/>
  <c r="B560" i="41"/>
  <c r="A559"/>
  <c r="C559" s="1"/>
  <c r="B561" i="42" l="1"/>
  <c r="A560"/>
  <c r="C560" s="1"/>
  <c r="B561" i="41"/>
  <c r="A560"/>
  <c r="C560" s="1"/>
  <c r="B562" i="42" l="1"/>
  <c r="A561"/>
  <c r="C561" s="1"/>
  <c r="B562" i="41"/>
  <c r="A561"/>
  <c r="C561" s="1"/>
  <c r="B563" i="42" l="1"/>
  <c r="A562"/>
  <c r="C562" s="1"/>
  <c r="B563" i="41"/>
  <c r="A562"/>
  <c r="C562" s="1"/>
  <c r="B564" i="42" l="1"/>
  <c r="A563"/>
  <c r="C563" s="1"/>
  <c r="B564" i="41"/>
  <c r="A563"/>
  <c r="C563" s="1"/>
  <c r="B565" i="42" l="1"/>
  <c r="A564"/>
  <c r="C564" s="1"/>
  <c r="B565" i="41"/>
  <c r="A564"/>
  <c r="C564" s="1"/>
  <c r="B566" i="42" l="1"/>
  <c r="A565"/>
  <c r="C565" s="1"/>
  <c r="B566" i="41"/>
  <c r="A565"/>
  <c r="C565" s="1"/>
  <c r="B567" i="42" l="1"/>
  <c r="A566"/>
  <c r="C566" s="1"/>
  <c r="B567" i="41"/>
  <c r="A566"/>
  <c r="C566" s="1"/>
  <c r="B568" i="42" l="1"/>
  <c r="A567"/>
  <c r="C567" s="1"/>
  <c r="B568" i="41"/>
  <c r="A567"/>
  <c r="C567" s="1"/>
  <c r="B569" i="42" l="1"/>
  <c r="A568"/>
  <c r="C568" s="1"/>
  <c r="B569" i="41"/>
  <c r="A568"/>
  <c r="C568" s="1"/>
  <c r="B570" i="42" l="1"/>
  <c r="A569"/>
  <c r="C569" s="1"/>
  <c r="B570" i="41"/>
  <c r="A569"/>
  <c r="C569" s="1"/>
  <c r="B571" i="42" l="1"/>
  <c r="A570"/>
  <c r="C570" s="1"/>
  <c r="B571" i="41"/>
  <c r="A570"/>
  <c r="C570" s="1"/>
  <c r="B572" i="42" l="1"/>
  <c r="A571"/>
  <c r="C571" s="1"/>
  <c r="B572" i="41"/>
  <c r="A571"/>
  <c r="C571" s="1"/>
  <c r="B573" i="42" l="1"/>
  <c r="A572"/>
  <c r="C572" s="1"/>
  <c r="B573" i="41"/>
  <c r="A572"/>
  <c r="C572" s="1"/>
  <c r="B574" i="42" l="1"/>
  <c r="A573"/>
  <c r="C573" s="1"/>
  <c r="B574" i="41"/>
  <c r="A573"/>
  <c r="C573" s="1"/>
  <c r="B575" i="42" l="1"/>
  <c r="A574"/>
  <c r="C574" s="1"/>
  <c r="B575" i="41"/>
  <c r="A574"/>
  <c r="C574" s="1"/>
  <c r="B576" i="42" l="1"/>
  <c r="A575"/>
  <c r="C575" s="1"/>
  <c r="B576" i="41"/>
  <c r="A575"/>
  <c r="C575" s="1"/>
  <c r="B577" i="42" l="1"/>
  <c r="A576"/>
  <c r="C576" s="1"/>
  <c r="B577" i="41"/>
  <c r="A576"/>
  <c r="C576" s="1"/>
  <c r="B578" i="42" l="1"/>
  <c r="A577"/>
  <c r="C577" s="1"/>
  <c r="B578" i="41"/>
  <c r="A577"/>
  <c r="C577" s="1"/>
  <c r="B579" i="42" l="1"/>
  <c r="A578"/>
  <c r="C578" s="1"/>
  <c r="B579" i="41"/>
  <c r="A578"/>
  <c r="C578" s="1"/>
  <c r="B580" i="42" l="1"/>
  <c r="A579"/>
  <c r="C579" s="1"/>
  <c r="B580" i="41"/>
  <c r="A579"/>
  <c r="C579" s="1"/>
  <c r="B581" i="42" l="1"/>
  <c r="A580"/>
  <c r="C580" s="1"/>
  <c r="B581" i="41"/>
  <c r="A580"/>
  <c r="C580" s="1"/>
  <c r="B582" i="42" l="1"/>
  <c r="A581"/>
  <c r="C581" s="1"/>
  <c r="B582" i="41"/>
  <c r="A581"/>
  <c r="C581" s="1"/>
  <c r="A582" i="42" l="1"/>
  <c r="C582" s="1"/>
  <c r="B583"/>
  <c r="B583" i="41"/>
  <c r="A582"/>
  <c r="C582" s="1"/>
  <c r="A583" i="42" l="1"/>
  <c r="C583" s="1"/>
  <c r="B584"/>
  <c r="B584" i="41"/>
  <c r="A583"/>
  <c r="C583" s="1"/>
  <c r="A584" i="42" l="1"/>
  <c r="C584" s="1"/>
  <c r="B585"/>
  <c r="B585" i="41"/>
  <c r="A584"/>
  <c r="C584" s="1"/>
  <c r="A585" i="42" l="1"/>
  <c r="C585" s="1"/>
  <c r="B586"/>
  <c r="B586" i="41"/>
  <c r="A585"/>
  <c r="C585" s="1"/>
  <c r="A586" i="42" l="1"/>
  <c r="C586" s="1"/>
  <c r="B587"/>
  <c r="B587" i="41"/>
  <c r="A586"/>
  <c r="C586" s="1"/>
  <c r="A587" i="42" l="1"/>
  <c r="C587" s="1"/>
  <c r="B588"/>
  <c r="B588" i="41"/>
  <c r="A587"/>
  <c r="C587" s="1"/>
  <c r="A588" i="42" l="1"/>
  <c r="C588" s="1"/>
  <c r="B589"/>
  <c r="B589" i="41"/>
  <c r="A588"/>
  <c r="C588" s="1"/>
  <c r="A589" i="42" l="1"/>
  <c r="C589" s="1"/>
  <c r="B590"/>
  <c r="B590" i="41"/>
  <c r="A589"/>
  <c r="C589" s="1"/>
  <c r="A590" i="42" l="1"/>
  <c r="C590" s="1"/>
  <c r="B591"/>
  <c r="B591" i="41"/>
  <c r="A590"/>
  <c r="C590" s="1"/>
  <c r="A591" i="42" l="1"/>
  <c r="C591" s="1"/>
  <c r="B592"/>
  <c r="B592" i="41"/>
  <c r="A591"/>
  <c r="C591" s="1"/>
  <c r="A592" i="42" l="1"/>
  <c r="C592" s="1"/>
  <c r="B593"/>
  <c r="B593" i="41"/>
  <c r="A592"/>
  <c r="C592" s="1"/>
  <c r="A593" i="42" l="1"/>
  <c r="C593" s="1"/>
  <c r="B594"/>
  <c r="B594" i="41"/>
  <c r="A593"/>
  <c r="C593" s="1"/>
  <c r="A594" i="42" l="1"/>
  <c r="C594" s="1"/>
  <c r="B595"/>
  <c r="B595" i="41"/>
  <c r="A594"/>
  <c r="C594" s="1"/>
  <c r="A595" i="42" l="1"/>
  <c r="C595" s="1"/>
  <c r="B596"/>
  <c r="B596" i="41"/>
  <c r="A595"/>
  <c r="C595" s="1"/>
  <c r="A596" i="42" l="1"/>
  <c r="C596" s="1"/>
  <c r="B597"/>
  <c r="B597" i="41"/>
  <c r="A596"/>
  <c r="C596" s="1"/>
  <c r="A597" i="42" l="1"/>
  <c r="C597" s="1"/>
  <c r="B598"/>
  <c r="B598" i="41"/>
  <c r="A597"/>
  <c r="C597" s="1"/>
  <c r="A598" i="42" l="1"/>
  <c r="C598" s="1"/>
  <c r="B599"/>
  <c r="B599" i="41"/>
  <c r="A598"/>
  <c r="C598" s="1"/>
  <c r="A599" i="42" l="1"/>
  <c r="C599" s="1"/>
  <c r="B600"/>
  <c r="B600" i="41"/>
  <c r="A599"/>
  <c r="C599" s="1"/>
  <c r="A600" i="42" l="1"/>
  <c r="C600" s="1"/>
  <c r="B601"/>
  <c r="B601" i="41"/>
  <c r="A600"/>
  <c r="C600" s="1"/>
  <c r="A601" i="42" l="1"/>
  <c r="C601" s="1"/>
  <c r="B602"/>
  <c r="B602" i="41"/>
  <c r="A601"/>
  <c r="C601" s="1"/>
  <c r="A602" i="42" l="1"/>
  <c r="C602" s="1"/>
  <c r="B603"/>
  <c r="B603" i="41"/>
  <c r="A602"/>
  <c r="C602" s="1"/>
  <c r="A603" i="42" l="1"/>
  <c r="C603" s="1"/>
  <c r="B604"/>
  <c r="B604" i="41"/>
  <c r="A603"/>
  <c r="C603" s="1"/>
  <c r="A604" i="42" l="1"/>
  <c r="C604" s="1"/>
  <c r="B605"/>
  <c r="B605" i="41"/>
  <c r="A604"/>
  <c r="C604" s="1"/>
  <c r="A605" i="42" l="1"/>
  <c r="C605" s="1"/>
  <c r="B606"/>
  <c r="B606" i="41"/>
  <c r="A605"/>
  <c r="C605" s="1"/>
  <c r="A606" i="42" l="1"/>
  <c r="C606" s="1"/>
  <c r="B607"/>
  <c r="B607" i="41"/>
  <c r="A606"/>
  <c r="C606" s="1"/>
  <c r="A607" i="42" l="1"/>
  <c r="C607" s="1"/>
  <c r="B608"/>
  <c r="B608" i="41"/>
  <c r="A607"/>
  <c r="C607" s="1"/>
  <c r="A608" i="42" l="1"/>
  <c r="C608" s="1"/>
  <c r="B609"/>
  <c r="B609" i="41"/>
  <c r="A608"/>
  <c r="C608" s="1"/>
  <c r="A609" i="42" l="1"/>
  <c r="C609" s="1"/>
  <c r="B610"/>
  <c r="B610" i="41"/>
  <c r="A609"/>
  <c r="C609" s="1"/>
  <c r="A610" i="42" l="1"/>
  <c r="C610" s="1"/>
  <c r="B611"/>
  <c r="B611" i="41"/>
  <c r="A610"/>
  <c r="C610" s="1"/>
  <c r="A611" i="42" l="1"/>
  <c r="C611" s="1"/>
  <c r="B612"/>
  <c r="B612" i="41"/>
  <c r="A611"/>
  <c r="C611" s="1"/>
  <c r="A612" i="42" l="1"/>
  <c r="C612" s="1"/>
  <c r="B613"/>
  <c r="B613" i="41"/>
  <c r="A612"/>
  <c r="C612" s="1"/>
  <c r="A613" i="42" l="1"/>
  <c r="C613" s="1"/>
  <c r="B614"/>
  <c r="B614" i="41"/>
  <c r="A613"/>
  <c r="C613" s="1"/>
  <c r="A614" i="42" l="1"/>
  <c r="C614" s="1"/>
  <c r="B615"/>
  <c r="B615" i="41"/>
  <c r="A614"/>
  <c r="C614" s="1"/>
  <c r="A615" i="42" l="1"/>
  <c r="C615" s="1"/>
  <c r="B616"/>
  <c r="B616" i="41"/>
  <c r="A615"/>
  <c r="C615" s="1"/>
  <c r="A616" i="42" l="1"/>
  <c r="C616" s="1"/>
  <c r="B617"/>
  <c r="B617" i="41"/>
  <c r="A616"/>
  <c r="C616" s="1"/>
  <c r="A617" i="42" l="1"/>
  <c r="C617" s="1"/>
  <c r="B618"/>
  <c r="B618" i="41"/>
  <c r="A617"/>
  <c r="C617" s="1"/>
  <c r="A618" i="42" l="1"/>
  <c r="C618" s="1"/>
  <c r="B619"/>
  <c r="B619" i="41"/>
  <c r="A618"/>
  <c r="C618" s="1"/>
  <c r="A619" i="42" l="1"/>
  <c r="C619" s="1"/>
  <c r="B620"/>
  <c r="B620" i="41"/>
  <c r="A619"/>
  <c r="C619" s="1"/>
  <c r="A620" i="42" l="1"/>
  <c r="C620" s="1"/>
  <c r="B621"/>
  <c r="B621" i="41"/>
  <c r="A620"/>
  <c r="C620" s="1"/>
  <c r="A621" i="42" l="1"/>
  <c r="C621" s="1"/>
  <c r="B622"/>
  <c r="B622" i="41"/>
  <c r="A621"/>
  <c r="C621" s="1"/>
  <c r="A622" i="42" l="1"/>
  <c r="C622" s="1"/>
  <c r="B623"/>
  <c r="B623" i="41"/>
  <c r="A622"/>
  <c r="C622" s="1"/>
  <c r="A623" i="42" l="1"/>
  <c r="C623" s="1"/>
  <c r="B624"/>
  <c r="B624" i="41"/>
  <c r="A623"/>
  <c r="C623" s="1"/>
  <c r="A624" i="42" l="1"/>
  <c r="C624" s="1"/>
  <c r="B625"/>
  <c r="B625" i="41"/>
  <c r="A624"/>
  <c r="C624" s="1"/>
  <c r="A625" i="42" l="1"/>
  <c r="C625" s="1"/>
  <c r="B626"/>
  <c r="B626" i="41"/>
  <c r="A625"/>
  <c r="C625" s="1"/>
  <c r="A626" i="42" l="1"/>
  <c r="C626" s="1"/>
  <c r="B627"/>
  <c r="B627" i="41"/>
  <c r="A626"/>
  <c r="C626" s="1"/>
  <c r="A627" i="42" l="1"/>
  <c r="C627" s="1"/>
  <c r="B628"/>
  <c r="B628" i="41"/>
  <c r="A627"/>
  <c r="C627" s="1"/>
  <c r="A628" i="42" l="1"/>
  <c r="C628" s="1"/>
  <c r="B629"/>
  <c r="B629" i="41"/>
  <c r="A628"/>
  <c r="C628" s="1"/>
  <c r="A629" i="42" l="1"/>
  <c r="C629" s="1"/>
  <c r="B630"/>
  <c r="B630" i="41"/>
  <c r="A629"/>
  <c r="C629" s="1"/>
  <c r="A630" i="42" l="1"/>
  <c r="C630" s="1"/>
  <c r="B631"/>
  <c r="B631" i="41"/>
  <c r="A630"/>
  <c r="C630" s="1"/>
  <c r="A631" i="42" l="1"/>
  <c r="C631" s="1"/>
  <c r="B632"/>
  <c r="B632" i="41"/>
  <c r="A631"/>
  <c r="C631" s="1"/>
  <c r="A632" i="42" l="1"/>
  <c r="C632" s="1"/>
  <c r="B633"/>
  <c r="B633" i="41"/>
  <c r="A632"/>
  <c r="C632" s="1"/>
  <c r="A633" i="42" l="1"/>
  <c r="C633" s="1"/>
  <c r="B634"/>
  <c r="B634" i="41"/>
  <c r="A633"/>
  <c r="C633" s="1"/>
  <c r="A634" i="42" l="1"/>
  <c r="C634" s="1"/>
  <c r="B635"/>
  <c r="B635" i="41"/>
  <c r="A634"/>
  <c r="C634" s="1"/>
  <c r="A635" i="42" l="1"/>
  <c r="C635" s="1"/>
  <c r="B636"/>
  <c r="B636" i="41"/>
  <c r="A635"/>
  <c r="C635" s="1"/>
  <c r="A636" i="42" l="1"/>
  <c r="C636" s="1"/>
  <c r="B637"/>
  <c r="B637" i="41"/>
  <c r="A636"/>
  <c r="C636" s="1"/>
  <c r="A637" i="42" l="1"/>
  <c r="C637" s="1"/>
  <c r="B638"/>
  <c r="B638" i="41"/>
  <c r="A637"/>
  <c r="C637" s="1"/>
  <c r="A638" i="42" l="1"/>
  <c r="C638" s="1"/>
  <c r="B639"/>
  <c r="B639" i="41"/>
  <c r="A638"/>
  <c r="C638" s="1"/>
  <c r="A639" i="42" l="1"/>
  <c r="C639" s="1"/>
  <c r="B640"/>
  <c r="B640" i="41"/>
  <c r="A639"/>
  <c r="C639" s="1"/>
  <c r="A640" i="42" l="1"/>
  <c r="C640" s="1"/>
  <c r="B641"/>
  <c r="B641" i="41"/>
  <c r="A640"/>
  <c r="C640" s="1"/>
  <c r="A641" i="42" l="1"/>
  <c r="C641" s="1"/>
  <c r="B642"/>
  <c r="B642" i="41"/>
  <c r="A641"/>
  <c r="C641" s="1"/>
  <c r="A642" i="42" l="1"/>
  <c r="C642" s="1"/>
  <c r="B643"/>
  <c r="B643" i="41"/>
  <c r="A642"/>
  <c r="C642" s="1"/>
  <c r="A643" i="42" l="1"/>
  <c r="C643" s="1"/>
  <c r="B644"/>
  <c r="B644" i="41"/>
  <c r="A643"/>
  <c r="C643" s="1"/>
  <c r="A644" i="42" l="1"/>
  <c r="C644" s="1"/>
  <c r="B645"/>
  <c r="B645" i="41"/>
  <c r="A644"/>
  <c r="C644" s="1"/>
  <c r="A645" i="42" l="1"/>
  <c r="C645" s="1"/>
  <c r="B646"/>
  <c r="B646" i="41"/>
  <c r="A645"/>
  <c r="C645" s="1"/>
  <c r="A646" i="42" l="1"/>
  <c r="C646" s="1"/>
  <c r="B647"/>
  <c r="B647" i="41"/>
  <c r="A646"/>
  <c r="C646" s="1"/>
  <c r="A647" i="42" l="1"/>
  <c r="C647" s="1"/>
  <c r="B648"/>
  <c r="B648" i="41"/>
  <c r="A647"/>
  <c r="C647" s="1"/>
  <c r="A648" i="42" l="1"/>
  <c r="C648" s="1"/>
  <c r="B649"/>
  <c r="B649" i="41"/>
  <c r="A648"/>
  <c r="C648" s="1"/>
  <c r="A649" i="42" l="1"/>
  <c r="C649" s="1"/>
  <c r="B650"/>
  <c r="B650" i="41"/>
  <c r="A649"/>
  <c r="C649" s="1"/>
  <c r="A650" i="42" l="1"/>
  <c r="C650" s="1"/>
  <c r="B651"/>
  <c r="B651" i="41"/>
  <c r="A650"/>
  <c r="C650" s="1"/>
  <c r="A651" i="42" l="1"/>
  <c r="C651" s="1"/>
  <c r="B652"/>
  <c r="B652" i="41"/>
  <c r="A651"/>
  <c r="C651" s="1"/>
  <c r="A652" i="42" l="1"/>
  <c r="C652" s="1"/>
  <c r="B653"/>
  <c r="B653" i="41"/>
  <c r="A652"/>
  <c r="C652" s="1"/>
  <c r="A653" i="42" l="1"/>
  <c r="C653" s="1"/>
  <c r="B654"/>
  <c r="B654" i="41"/>
  <c r="A653"/>
  <c r="C653" s="1"/>
  <c r="A654" i="42" l="1"/>
  <c r="C654" s="1"/>
  <c r="B655"/>
  <c r="B655" i="41"/>
  <c r="A654"/>
  <c r="C654" s="1"/>
  <c r="A655" i="42" l="1"/>
  <c r="C655" s="1"/>
  <c r="B656"/>
  <c r="B656" i="41"/>
  <c r="A655"/>
  <c r="C655" s="1"/>
  <c r="A656" i="42" l="1"/>
  <c r="C656" s="1"/>
  <c r="B657"/>
  <c r="B657" i="41"/>
  <c r="A656"/>
  <c r="C656" s="1"/>
  <c r="A657" i="42" l="1"/>
  <c r="C657" s="1"/>
  <c r="B658"/>
  <c r="B658" i="41"/>
  <c r="A657"/>
  <c r="C657" s="1"/>
  <c r="A658" i="42" l="1"/>
  <c r="C658" s="1"/>
  <c r="B659"/>
  <c r="B659" i="41"/>
  <c r="A658"/>
  <c r="C658" s="1"/>
  <c r="A659" i="42" l="1"/>
  <c r="C659" s="1"/>
  <c r="B660"/>
  <c r="B660" i="41"/>
  <c r="A659"/>
  <c r="C659" s="1"/>
  <c r="A660" i="42" l="1"/>
  <c r="C660" s="1"/>
  <c r="B661"/>
  <c r="B661" i="41"/>
  <c r="A660"/>
  <c r="C660" s="1"/>
  <c r="A661" i="42" l="1"/>
  <c r="C661" s="1"/>
  <c r="B662"/>
  <c r="B662" i="41"/>
  <c r="A661"/>
  <c r="C661" s="1"/>
  <c r="A662" i="42" l="1"/>
  <c r="C662" s="1"/>
  <c r="B663"/>
  <c r="B663" i="41"/>
  <c r="A662"/>
  <c r="C662" s="1"/>
  <c r="A663" i="42" l="1"/>
  <c r="C663" s="1"/>
  <c r="B664"/>
  <c r="B664" i="41"/>
  <c r="A663"/>
  <c r="C663" s="1"/>
  <c r="A664" i="42" l="1"/>
  <c r="C664" s="1"/>
  <c r="B665"/>
  <c r="B665" i="41"/>
  <c r="A664"/>
  <c r="C664" s="1"/>
  <c r="A665" i="42" l="1"/>
  <c r="C665" s="1"/>
  <c r="B666"/>
  <c r="B666" i="41"/>
  <c r="A665"/>
  <c r="C665" s="1"/>
  <c r="A666" i="42" l="1"/>
  <c r="C666" s="1"/>
  <c r="B667"/>
  <c r="B667" i="41"/>
  <c r="A666"/>
  <c r="C666" s="1"/>
  <c r="A667" i="42" l="1"/>
  <c r="C667" s="1"/>
  <c r="B668"/>
  <c r="B668" i="41"/>
  <c r="A667"/>
  <c r="C667" s="1"/>
  <c r="A668" i="42" l="1"/>
  <c r="C668" s="1"/>
  <c r="B669"/>
  <c r="B669" i="41"/>
  <c r="A668"/>
  <c r="C668" s="1"/>
  <c r="A669" i="42" l="1"/>
  <c r="C669" s="1"/>
  <c r="B670"/>
  <c r="B670" i="41"/>
  <c r="A669"/>
  <c r="C669" s="1"/>
  <c r="A670" i="42" l="1"/>
  <c r="C670" s="1"/>
  <c r="B671"/>
  <c r="B671" i="41"/>
  <c r="A670"/>
  <c r="C670" s="1"/>
  <c r="A671" i="42" l="1"/>
  <c r="C671" s="1"/>
  <c r="B672"/>
  <c r="B672" i="41"/>
  <c r="A671"/>
  <c r="C671" s="1"/>
  <c r="A672" i="42" l="1"/>
  <c r="C672" s="1"/>
  <c r="B673"/>
  <c r="B673" i="41"/>
  <c r="A672"/>
  <c r="C672" s="1"/>
  <c r="A673" i="42" l="1"/>
  <c r="C673" s="1"/>
  <c r="B674"/>
  <c r="B674" i="41"/>
  <c r="A673"/>
  <c r="C673" s="1"/>
  <c r="A674" i="42" l="1"/>
  <c r="C674" s="1"/>
  <c r="B675"/>
  <c r="B675" i="41"/>
  <c r="A674"/>
  <c r="C674" s="1"/>
  <c r="A675" i="42" l="1"/>
  <c r="C675" s="1"/>
  <c r="B676"/>
  <c r="B676" i="41"/>
  <c r="A675"/>
  <c r="C675" s="1"/>
  <c r="A676" i="42" l="1"/>
  <c r="C676" s="1"/>
  <c r="B677"/>
  <c r="B677" i="41"/>
  <c r="A676"/>
  <c r="C676" s="1"/>
  <c r="A677" i="42" l="1"/>
  <c r="C677" s="1"/>
  <c r="B678"/>
  <c r="B678" i="41"/>
  <c r="A677"/>
  <c r="C677" s="1"/>
  <c r="A678" i="42" l="1"/>
  <c r="C678" s="1"/>
  <c r="B679"/>
  <c r="B679" i="41"/>
  <c r="A678"/>
  <c r="C678" s="1"/>
  <c r="A679" i="42" l="1"/>
  <c r="C679" s="1"/>
  <c r="B680"/>
  <c r="B680" i="41"/>
  <c r="A679"/>
  <c r="C679" s="1"/>
  <c r="A680" i="42" l="1"/>
  <c r="C680" s="1"/>
  <c r="B681"/>
  <c r="B681" i="41"/>
  <c r="A680"/>
  <c r="C680" s="1"/>
  <c r="A681" i="42" l="1"/>
  <c r="C681" s="1"/>
  <c r="B682"/>
  <c r="B682" i="41"/>
  <c r="A681"/>
  <c r="C681" s="1"/>
  <c r="A682" i="42" l="1"/>
  <c r="C682" s="1"/>
  <c r="B683"/>
  <c r="B683" i="41"/>
  <c r="A682"/>
  <c r="C682" s="1"/>
  <c r="A683" i="42" l="1"/>
  <c r="C683" s="1"/>
  <c r="B684"/>
  <c r="B684" i="41"/>
  <c r="A683"/>
  <c r="C683" s="1"/>
  <c r="A684" i="42" l="1"/>
  <c r="C684" s="1"/>
  <c r="B685"/>
  <c r="B685" i="41"/>
  <c r="A684"/>
  <c r="C684" s="1"/>
  <c r="A685" i="42" l="1"/>
  <c r="C685" s="1"/>
  <c r="B686"/>
  <c r="B686" i="41"/>
  <c r="A685"/>
  <c r="C685" s="1"/>
  <c r="A686" i="42" l="1"/>
  <c r="C686" s="1"/>
  <c r="B687"/>
  <c r="B687" i="41"/>
  <c r="A686"/>
  <c r="C686" s="1"/>
  <c r="A687" i="42" l="1"/>
  <c r="C687" s="1"/>
  <c r="B688"/>
  <c r="B688" i="41"/>
  <c r="A687"/>
  <c r="C687" s="1"/>
  <c r="A688" i="42" l="1"/>
  <c r="C688" s="1"/>
  <c r="B689"/>
  <c r="B689" i="41"/>
  <c r="A688"/>
  <c r="C688" s="1"/>
  <c r="A689" i="42" l="1"/>
  <c r="C689" s="1"/>
  <c r="B690"/>
  <c r="B690" i="41"/>
  <c r="A689"/>
  <c r="C689" s="1"/>
  <c r="A690" i="42" l="1"/>
  <c r="C690" s="1"/>
  <c r="B691"/>
  <c r="B691" i="41"/>
  <c r="A690"/>
  <c r="C690" s="1"/>
  <c r="A691" i="42" l="1"/>
  <c r="C691" s="1"/>
  <c r="B692"/>
  <c r="B692" i="41"/>
  <c r="A691"/>
  <c r="C691" s="1"/>
  <c r="A692" i="42" l="1"/>
  <c r="C692" s="1"/>
  <c r="B693"/>
  <c r="B693" i="41"/>
  <c r="A692"/>
  <c r="C692" s="1"/>
  <c r="A693" i="42" l="1"/>
  <c r="C693" s="1"/>
  <c r="B694"/>
  <c r="B694" i="41"/>
  <c r="A693"/>
  <c r="C693" s="1"/>
  <c r="A694" i="42" l="1"/>
  <c r="C694" s="1"/>
  <c r="B695"/>
  <c r="B695" i="41"/>
  <c r="A694"/>
  <c r="C694" s="1"/>
  <c r="A695" i="42" l="1"/>
  <c r="C695" s="1"/>
  <c r="B696"/>
  <c r="B696" i="41"/>
  <c r="A695"/>
  <c r="C695" s="1"/>
  <c r="A696" i="42" l="1"/>
  <c r="C696" s="1"/>
  <c r="B697"/>
  <c r="B697" i="41"/>
  <c r="A696"/>
  <c r="C696" s="1"/>
  <c r="A697" i="42" l="1"/>
  <c r="C697" s="1"/>
  <c r="B698"/>
  <c r="B698" i="41"/>
  <c r="A697"/>
  <c r="C697" s="1"/>
  <c r="A698" i="42" l="1"/>
  <c r="C698" s="1"/>
  <c r="B699"/>
  <c r="B699" i="41"/>
  <c r="A698"/>
  <c r="C698" s="1"/>
  <c r="A699" i="42" l="1"/>
  <c r="C699" s="1"/>
  <c r="B700"/>
  <c r="B700" i="41"/>
  <c r="A699"/>
  <c r="C699" s="1"/>
  <c r="A700" i="42" l="1"/>
  <c r="C700" s="1"/>
  <c r="B701"/>
  <c r="B701" i="41"/>
  <c r="A700"/>
  <c r="C700" s="1"/>
  <c r="A701" i="42" l="1"/>
  <c r="C701" s="1"/>
  <c r="B702"/>
  <c r="B702" i="41"/>
  <c r="A701"/>
  <c r="C701" s="1"/>
  <c r="A702" i="42" l="1"/>
  <c r="C702" s="1"/>
  <c r="B703"/>
  <c r="B703" i="41"/>
  <c r="A702"/>
  <c r="C702" s="1"/>
  <c r="A703" i="42" l="1"/>
  <c r="C703" s="1"/>
  <c r="B704"/>
  <c r="B704" i="41"/>
  <c r="A703"/>
  <c r="C703" s="1"/>
  <c r="A704" i="42" l="1"/>
  <c r="C704" s="1"/>
  <c r="B705"/>
  <c r="B705" i="41"/>
  <c r="A704"/>
  <c r="C704" s="1"/>
  <c r="A705" i="42" l="1"/>
  <c r="C705" s="1"/>
  <c r="B706"/>
  <c r="B706" i="41"/>
  <c r="A705"/>
  <c r="C705" s="1"/>
  <c r="A706" i="42" l="1"/>
  <c r="C706" s="1"/>
  <c r="B707"/>
  <c r="B707" i="41"/>
  <c r="A706"/>
  <c r="C706" s="1"/>
  <c r="A707" i="42" l="1"/>
  <c r="C707" s="1"/>
  <c r="B708"/>
  <c r="B708" i="41"/>
  <c r="A707"/>
  <c r="C707" s="1"/>
  <c r="A708" i="42" l="1"/>
  <c r="C708" s="1"/>
  <c r="B709"/>
  <c r="A709" s="1"/>
  <c r="B709" i="41"/>
  <c r="A708"/>
  <c r="C708" s="1"/>
  <c r="C709" i="42" l="1"/>
  <c r="J31"/>
  <c r="J27"/>
  <c r="J35"/>
  <c r="J33"/>
  <c r="J37"/>
  <c r="J24"/>
  <c r="J32"/>
  <c r="J38"/>
  <c r="J29"/>
  <c r="J28"/>
  <c r="J30"/>
  <c r="J26"/>
  <c r="J36"/>
  <c r="J34"/>
  <c r="H12"/>
  <c r="E13"/>
  <c r="G34"/>
  <c r="F53"/>
  <c r="G39"/>
  <c r="I57"/>
  <c r="H14"/>
  <c r="K24"/>
  <c r="E15"/>
  <c r="I25"/>
  <c r="G36"/>
  <c r="J45"/>
  <c r="K54"/>
  <c r="H30"/>
  <c r="E41"/>
  <c r="F50"/>
  <c r="J9"/>
  <c r="G10"/>
  <c r="H31"/>
  <c r="K50"/>
  <c r="H36"/>
  <c r="G55"/>
  <c r="H16"/>
  <c r="I26"/>
  <c r="E17"/>
  <c r="H27"/>
  <c r="G38"/>
  <c r="H47"/>
  <c r="I56"/>
  <c r="H32"/>
  <c r="J42"/>
  <c r="K51"/>
  <c r="J7"/>
  <c r="H18"/>
  <c r="G8"/>
  <c r="E19"/>
  <c r="H29"/>
  <c r="E40"/>
  <c r="F49"/>
  <c r="G58"/>
  <c r="H34"/>
  <c r="H44"/>
  <c r="I53"/>
  <c r="G18"/>
  <c r="H39"/>
  <c r="J57"/>
  <c r="K43"/>
  <c r="J11"/>
  <c r="H22"/>
  <c r="G12"/>
  <c r="E23"/>
  <c r="H33"/>
  <c r="H43"/>
  <c r="I52"/>
  <c r="K27"/>
  <c r="H38"/>
  <c r="K47"/>
  <c r="F15"/>
  <c r="I15"/>
  <c r="K36"/>
  <c r="H55"/>
  <c r="I41"/>
  <c r="K59"/>
  <c r="J13"/>
  <c r="G24"/>
  <c r="G14"/>
  <c r="E25"/>
  <c r="H35"/>
  <c r="F45"/>
  <c r="G54"/>
  <c r="K29"/>
  <c r="H40"/>
  <c r="I49"/>
  <c r="J58"/>
  <c r="J15"/>
  <c r="E26"/>
  <c r="G16"/>
  <c r="E27"/>
  <c r="H37"/>
  <c r="K46"/>
  <c r="E56"/>
  <c r="K31"/>
  <c r="F42"/>
  <c r="G51"/>
  <c r="F23"/>
  <c r="I23"/>
  <c r="E44"/>
  <c r="H28"/>
  <c r="H48"/>
  <c r="F9"/>
  <c r="J19"/>
  <c r="I9"/>
  <c r="G20"/>
  <c r="K30"/>
  <c r="F41"/>
  <c r="G50"/>
  <c r="H59"/>
  <c r="K35"/>
  <c r="I45"/>
  <c r="J54"/>
  <c r="H20"/>
  <c r="E21"/>
  <c r="J41"/>
  <c r="E60"/>
  <c r="F46"/>
  <c r="F11"/>
  <c r="J21"/>
  <c r="I11"/>
  <c r="G22"/>
  <c r="K32"/>
  <c r="K42"/>
  <c r="E52"/>
  <c r="G27"/>
  <c r="K37"/>
  <c r="G47"/>
  <c r="H56"/>
  <c r="F13"/>
  <c r="J23"/>
  <c r="I13"/>
  <c r="F24"/>
  <c r="L24" s="1"/>
  <c r="K34"/>
  <c r="I44"/>
  <c r="J53"/>
  <c r="G29"/>
  <c r="K39"/>
  <c r="E49"/>
  <c r="I7"/>
  <c r="K28"/>
  <c r="I48"/>
  <c r="K33"/>
  <c r="E53"/>
  <c r="F17"/>
  <c r="E7"/>
  <c r="I17"/>
  <c r="G28"/>
  <c r="K38"/>
  <c r="E48"/>
  <c r="F57"/>
  <c r="G33"/>
  <c r="G43"/>
  <c r="H52"/>
  <c r="H25"/>
  <c r="F26"/>
  <c r="G46"/>
  <c r="G31"/>
  <c r="J50"/>
  <c r="H8"/>
  <c r="F19"/>
  <c r="E9"/>
  <c r="I19"/>
  <c r="G30"/>
  <c r="I40"/>
  <c r="J49"/>
  <c r="K58"/>
  <c r="G35"/>
  <c r="E45"/>
  <c r="F54"/>
  <c r="L54" s="1"/>
  <c r="H10"/>
  <c r="F21"/>
  <c r="E11"/>
  <c r="I21"/>
  <c r="G32"/>
  <c r="G42"/>
  <c r="H51"/>
  <c r="I60"/>
  <c r="G37"/>
  <c r="J46"/>
  <c r="K55"/>
  <c r="J17"/>
  <c r="I59"/>
  <c r="G49"/>
  <c r="F40"/>
  <c r="I29"/>
  <c r="E54"/>
  <c r="K44"/>
  <c r="F35"/>
  <c r="L35" s="1"/>
  <c r="H24"/>
  <c r="E14"/>
  <c r="E24"/>
  <c r="H13"/>
  <c r="F58"/>
  <c r="L58" s="1"/>
  <c r="I55"/>
  <c r="H46"/>
  <c r="E37"/>
  <c r="G60"/>
  <c r="F51"/>
  <c r="L51" s="1"/>
  <c r="E42"/>
  <c r="E32"/>
  <c r="G21"/>
  <c r="I10"/>
  <c r="J20"/>
  <c r="F10"/>
  <c r="L10" s="1"/>
  <c r="J52"/>
  <c r="I43"/>
  <c r="I33"/>
  <c r="H57"/>
  <c r="G48"/>
  <c r="F39"/>
  <c r="L39" s="1"/>
  <c r="I28"/>
  <c r="E18"/>
  <c r="G7"/>
  <c r="H17"/>
  <c r="G59"/>
  <c r="J56"/>
  <c r="I47"/>
  <c r="F38"/>
  <c r="L38" s="1"/>
  <c r="I27"/>
  <c r="G52"/>
  <c r="F43"/>
  <c r="L43" s="1"/>
  <c r="F33"/>
  <c r="L33" s="1"/>
  <c r="I22"/>
  <c r="E12"/>
  <c r="F22"/>
  <c r="L22" s="1"/>
  <c r="H11"/>
  <c r="I51"/>
  <c r="H42"/>
  <c r="F32"/>
  <c r="L32" s="1"/>
  <c r="G56"/>
  <c r="F47"/>
  <c r="L47" s="1"/>
  <c r="E38"/>
  <c r="F27"/>
  <c r="L27" s="1"/>
  <c r="I16"/>
  <c r="G26"/>
  <c r="F16"/>
  <c r="L16" s="1"/>
  <c r="H60"/>
  <c r="K57"/>
  <c r="J48"/>
  <c r="I39"/>
  <c r="E29"/>
  <c r="H53"/>
  <c r="G44"/>
  <c r="I34"/>
  <c r="K23"/>
  <c r="G13"/>
  <c r="H23"/>
  <c r="J12"/>
  <c r="E55"/>
  <c r="K45"/>
  <c r="F36"/>
  <c r="L36" s="1"/>
  <c r="J59"/>
  <c r="I50"/>
  <c r="H41"/>
  <c r="F31"/>
  <c r="L31" s="1"/>
  <c r="I20"/>
  <c r="E10"/>
  <c r="F20"/>
  <c r="L20" s="1"/>
  <c r="H9"/>
  <c r="E59"/>
  <c r="K49"/>
  <c r="J40"/>
  <c r="F30"/>
  <c r="L30" s="1"/>
  <c r="I54"/>
  <c r="H45"/>
  <c r="E36"/>
  <c r="G25"/>
  <c r="I14"/>
  <c r="I24"/>
  <c r="F14"/>
  <c r="L14" s="1"/>
  <c r="G9"/>
  <c r="J8"/>
  <c r="F7"/>
  <c r="L7" s="1"/>
  <c r="K53"/>
  <c r="J44"/>
  <c r="E35"/>
  <c r="I58"/>
  <c r="H49"/>
  <c r="G40"/>
  <c r="E30"/>
  <c r="G19"/>
  <c r="I8"/>
  <c r="J18"/>
  <c r="F8"/>
  <c r="L8" s="1"/>
  <c r="F60"/>
  <c r="L60" s="1"/>
  <c r="E51"/>
  <c r="K41"/>
  <c r="I31"/>
  <c r="J55"/>
  <c r="I46"/>
  <c r="F37"/>
  <c r="L37" s="1"/>
  <c r="H26"/>
  <c r="E16"/>
  <c r="J25"/>
  <c r="H15"/>
  <c r="G57"/>
  <c r="F48"/>
  <c r="L48" s="1"/>
  <c r="E39"/>
  <c r="F28"/>
  <c r="L28" s="1"/>
  <c r="K52"/>
  <c r="J43"/>
  <c r="E34"/>
  <c r="G23"/>
  <c r="I12"/>
  <c r="J22"/>
  <c r="F12"/>
  <c r="L12" s="1"/>
  <c r="H58"/>
  <c r="F52"/>
  <c r="L52" s="1"/>
  <c r="E43"/>
  <c r="E33"/>
  <c r="K56"/>
  <c r="J47"/>
  <c r="I38"/>
  <c r="E28"/>
  <c r="G17"/>
  <c r="K26"/>
  <c r="J16"/>
  <c r="F56"/>
  <c r="L56" s="1"/>
  <c r="E47"/>
  <c r="I37"/>
  <c r="K60"/>
  <c r="J51"/>
  <c r="I42"/>
  <c r="I32"/>
  <c r="E22"/>
  <c r="G11"/>
  <c r="H21"/>
  <c r="J10"/>
  <c r="J60"/>
  <c r="G53"/>
  <c r="F44"/>
  <c r="L44" s="1"/>
  <c r="F34"/>
  <c r="L34" s="1"/>
  <c r="E58"/>
  <c r="K48"/>
  <c r="J39"/>
  <c r="F29"/>
  <c r="L29" s="1"/>
  <c r="I18"/>
  <c r="E8"/>
  <c r="F18"/>
  <c r="L18" s="1"/>
  <c r="H7"/>
  <c r="H50"/>
  <c r="G41"/>
  <c r="E31"/>
  <c r="F55"/>
  <c r="L55" s="1"/>
  <c r="E46"/>
  <c r="I36"/>
  <c r="K25"/>
  <c r="G15"/>
  <c r="F25"/>
  <c r="L25" s="1"/>
  <c r="J14"/>
  <c r="E57"/>
  <c r="H54"/>
  <c r="G45"/>
  <c r="I35"/>
  <c r="F59"/>
  <c r="L59" s="1"/>
  <c r="E50"/>
  <c r="K40"/>
  <c r="I30"/>
  <c r="E20"/>
  <c r="H19"/>
  <c r="A709" i="41"/>
  <c r="L40" i="42" l="1"/>
  <c r="L19"/>
  <c r="L57"/>
  <c r="L17"/>
  <c r="L11"/>
  <c r="L9"/>
  <c r="L15"/>
  <c r="L50"/>
  <c r="L53"/>
  <c r="L21"/>
  <c r="L26"/>
  <c r="L13"/>
  <c r="L46"/>
  <c r="L41"/>
  <c r="L23"/>
  <c r="L42"/>
  <c r="L45"/>
  <c r="L49"/>
  <c r="C709" i="41"/>
  <c r="L31"/>
  <c r="L22"/>
  <c r="L33"/>
  <c r="L26"/>
  <c r="L38"/>
  <c r="L27"/>
  <c r="L34"/>
  <c r="L35"/>
  <c r="L23"/>
  <c r="L30"/>
  <c r="L19"/>
  <c r="AC58"/>
  <c r="L29"/>
  <c r="L20"/>
  <c r="L21"/>
  <c r="L25"/>
  <c r="W60"/>
  <c r="L32"/>
  <c r="L36"/>
  <c r="L24"/>
  <c r="L28"/>
  <c r="L37"/>
  <c r="E58"/>
  <c r="P54"/>
  <c r="Z57"/>
  <c r="J54"/>
  <c r="V51"/>
  <c r="F48"/>
  <c r="T44"/>
  <c r="AB40"/>
  <c r="W51"/>
  <c r="G48"/>
  <c r="U44"/>
  <c r="E41"/>
  <c r="E60"/>
  <c r="P56"/>
  <c r="Z59"/>
  <c r="J56"/>
  <c r="X52"/>
  <c r="F50"/>
  <c r="T46"/>
  <c r="AB42"/>
  <c r="Q39"/>
  <c r="G50"/>
  <c r="U46"/>
  <c r="E43"/>
  <c r="K59"/>
  <c r="Y55"/>
  <c r="H59"/>
  <c r="V55"/>
  <c r="P53"/>
  <c r="Q49"/>
  <c r="Z45"/>
  <c r="J42"/>
  <c r="K53"/>
  <c r="P49"/>
  <c r="AC45"/>
  <c r="K42"/>
  <c r="U59"/>
  <c r="E56"/>
  <c r="Q59"/>
  <c r="Z55"/>
  <c r="Y53"/>
  <c r="V49"/>
  <c r="F46"/>
  <c r="T42"/>
  <c r="E54"/>
  <c r="AC47"/>
  <c r="Y40"/>
  <c r="K55"/>
  <c r="X58"/>
  <c r="H55"/>
  <c r="T52"/>
  <c r="AB48"/>
  <c r="Q45"/>
  <c r="Z41"/>
  <c r="U52"/>
  <c r="E49"/>
  <c r="P45"/>
  <c r="AC41"/>
  <c r="AC60"/>
  <c r="K57"/>
  <c r="X60"/>
  <c r="H57"/>
  <c r="V53"/>
  <c r="AB50"/>
  <c r="Q47"/>
  <c r="Z43"/>
  <c r="J40"/>
  <c r="E51"/>
  <c r="P47"/>
  <c r="AC43"/>
  <c r="K40"/>
  <c r="P58"/>
  <c r="AC54"/>
  <c r="J58"/>
  <c r="X54"/>
  <c r="F52"/>
  <c r="T48"/>
  <c r="AB44"/>
  <c r="Q41"/>
  <c r="G52"/>
  <c r="U48"/>
  <c r="E45"/>
  <c r="P41"/>
  <c r="P60"/>
  <c r="AC56"/>
  <c r="J60"/>
  <c r="X56"/>
  <c r="H53"/>
  <c r="T50"/>
  <c r="AB46"/>
  <c r="Q43"/>
  <c r="Z39"/>
  <c r="U50"/>
  <c r="E47"/>
  <c r="P43"/>
  <c r="AC39"/>
  <c r="W49"/>
  <c r="U42"/>
  <c r="Y59"/>
  <c r="AA59" s="1"/>
  <c r="I56"/>
  <c r="V59"/>
  <c r="F56"/>
  <c r="G54"/>
  <c r="Z49"/>
  <c r="J46"/>
  <c r="X42"/>
  <c r="H39"/>
  <c r="AC49"/>
  <c r="K46"/>
  <c r="Y42"/>
  <c r="I39"/>
  <c r="I58"/>
  <c r="W54"/>
  <c r="F58"/>
  <c r="T54"/>
  <c r="Z51"/>
  <c r="J48"/>
  <c r="X44"/>
  <c r="H41"/>
  <c r="AC51"/>
  <c r="K48"/>
  <c r="Y44"/>
  <c r="I41"/>
  <c r="U57"/>
  <c r="AB60"/>
  <c r="Q57"/>
  <c r="Z53"/>
  <c r="H51"/>
  <c r="V47"/>
  <c r="F44"/>
  <c r="T40"/>
  <c r="I51"/>
  <c r="W47"/>
  <c r="G44"/>
  <c r="U40"/>
  <c r="Y57"/>
  <c r="I54"/>
  <c r="V57"/>
  <c r="F54"/>
  <c r="N54" s="1"/>
  <c r="Q51"/>
  <c r="Z47"/>
  <c r="J44"/>
  <c r="X40"/>
  <c r="P51"/>
  <c r="K44"/>
  <c r="G57"/>
  <c r="T60"/>
  <c r="AB56"/>
  <c r="Q53"/>
  <c r="X50"/>
  <c r="H47"/>
  <c r="V43"/>
  <c r="F40"/>
  <c r="Y50"/>
  <c r="I47"/>
  <c r="W43"/>
  <c r="G40"/>
  <c r="G59"/>
  <c r="U55"/>
  <c r="AB58"/>
  <c r="Q55"/>
  <c r="E53"/>
  <c r="H49"/>
  <c r="V45"/>
  <c r="F42"/>
  <c r="AC52"/>
  <c r="I49"/>
  <c r="W45"/>
  <c r="G42"/>
  <c r="I60"/>
  <c r="W56"/>
  <c r="F60"/>
  <c r="T56"/>
  <c r="AB52"/>
  <c r="J50"/>
  <c r="X46"/>
  <c r="H43"/>
  <c r="V39"/>
  <c r="K50"/>
  <c r="Y46"/>
  <c r="I43"/>
  <c r="W39"/>
  <c r="W58"/>
  <c r="G55"/>
  <c r="T58"/>
  <c r="AB54"/>
  <c r="J52"/>
  <c r="X48"/>
  <c r="H45"/>
  <c r="V41"/>
  <c r="K52"/>
  <c r="Y48"/>
  <c r="I45"/>
  <c r="W41"/>
  <c r="P39"/>
  <c r="G46"/>
  <c r="E39"/>
  <c r="G39"/>
  <c r="W42"/>
  <c r="I46"/>
  <c r="Y49"/>
  <c r="AA49" s="1"/>
  <c r="F39"/>
  <c r="N39" s="1"/>
  <c r="V42"/>
  <c r="H46"/>
  <c r="X49"/>
  <c r="AC53"/>
  <c r="AB55"/>
  <c r="T59"/>
  <c r="K56"/>
  <c r="K60"/>
  <c r="P42"/>
  <c r="E46"/>
  <c r="U49"/>
  <c r="W53"/>
  <c r="Q42"/>
  <c r="AB45"/>
  <c r="T49"/>
  <c r="U53"/>
  <c r="X55"/>
  <c r="J59"/>
  <c r="G56"/>
  <c r="W59"/>
  <c r="U39"/>
  <c r="G43"/>
  <c r="W46"/>
  <c r="I50"/>
  <c r="T39"/>
  <c r="F43"/>
  <c r="N43" s="1"/>
  <c r="V46"/>
  <c r="H50"/>
  <c r="Z52"/>
  <c r="Q56"/>
  <c r="AB59"/>
  <c r="Y56"/>
  <c r="K39"/>
  <c r="AC42"/>
  <c r="P46"/>
  <c r="E50"/>
  <c r="J39"/>
  <c r="L39" s="1"/>
  <c r="Z42"/>
  <c r="Q46"/>
  <c r="AB49"/>
  <c r="V52"/>
  <c r="H56"/>
  <c r="X59"/>
  <c r="U56"/>
  <c r="P59"/>
  <c r="U45"/>
  <c r="AC50"/>
  <c r="H40"/>
  <c r="F57"/>
  <c r="E40"/>
  <c r="U43"/>
  <c r="G47"/>
  <c r="W50"/>
  <c r="AB39"/>
  <c r="T43"/>
  <c r="F47"/>
  <c r="N47" s="1"/>
  <c r="V50"/>
  <c r="J53"/>
  <c r="Z56"/>
  <c r="Q60"/>
  <c r="I57"/>
  <c r="Y39"/>
  <c r="AA39" s="1"/>
  <c r="AD39" s="1"/>
  <c r="K43"/>
  <c r="AC46"/>
  <c r="P50"/>
  <c r="X39"/>
  <c r="J43"/>
  <c r="L43" s="1"/>
  <c r="R43" s="1"/>
  <c r="Z46"/>
  <c r="Q50"/>
  <c r="F53"/>
  <c r="V56"/>
  <c r="H60"/>
  <c r="E57"/>
  <c r="U60"/>
  <c r="P40"/>
  <c r="E44"/>
  <c r="U47"/>
  <c r="G51"/>
  <c r="Q40"/>
  <c r="AB43"/>
  <c r="T47"/>
  <c r="F51"/>
  <c r="N51" s="1"/>
  <c r="X53"/>
  <c r="J57"/>
  <c r="L57" s="1"/>
  <c r="Z60"/>
  <c r="W57"/>
  <c r="I40"/>
  <c r="G49"/>
  <c r="X43"/>
  <c r="J47"/>
  <c r="W52"/>
  <c r="J55"/>
  <c r="L55" s="1"/>
  <c r="AC40"/>
  <c r="P44"/>
  <c r="E48"/>
  <c r="U51"/>
  <c r="Z40"/>
  <c r="Q44"/>
  <c r="AB47"/>
  <c r="T51"/>
  <c r="H54"/>
  <c r="X57"/>
  <c r="U54"/>
  <c r="G58"/>
  <c r="W40"/>
  <c r="I44"/>
  <c r="Y47"/>
  <c r="AA47" s="1"/>
  <c r="AD47" s="1"/>
  <c r="K51"/>
  <c r="V40"/>
  <c r="H44"/>
  <c r="X47"/>
  <c r="J51"/>
  <c r="L51" s="1"/>
  <c r="R51" s="1"/>
  <c r="AB53"/>
  <c r="T57"/>
  <c r="K54"/>
  <c r="AC57"/>
  <c r="Y60"/>
  <c r="AA60" s="1"/>
  <c r="AD60" s="1"/>
  <c r="K41"/>
  <c r="AC44"/>
  <c r="P48"/>
  <c r="E52"/>
  <c r="J41"/>
  <c r="L41" s="1"/>
  <c r="Z44"/>
  <c r="Q48"/>
  <c r="AB51"/>
  <c r="V54"/>
  <c r="H58"/>
  <c r="E55"/>
  <c r="U58"/>
  <c r="G41"/>
  <c r="W44"/>
  <c r="I48"/>
  <c r="Y51"/>
  <c r="AA51" s="1"/>
  <c r="AD51" s="1"/>
  <c r="F41"/>
  <c r="N41" s="1"/>
  <c r="V44"/>
  <c r="H48"/>
  <c r="X51"/>
  <c r="Q54"/>
  <c r="AB57"/>
  <c r="Y54"/>
  <c r="K58"/>
  <c r="Y43"/>
  <c r="AA43" s="1"/>
  <c r="K47"/>
  <c r="Y52"/>
  <c r="F49"/>
  <c r="I59"/>
  <c r="Y41"/>
  <c r="AA41" s="1"/>
  <c r="K45"/>
  <c r="AC48"/>
  <c r="P52"/>
  <c r="X41"/>
  <c r="J45"/>
  <c r="L45" s="1"/>
  <c r="Z48"/>
  <c r="Q52"/>
  <c r="F55"/>
  <c r="N55" s="1"/>
  <c r="V58"/>
  <c r="P55"/>
  <c r="E59"/>
  <c r="U41"/>
  <c r="G45"/>
  <c r="W48"/>
  <c r="I52"/>
  <c r="T41"/>
  <c r="F45"/>
  <c r="N45" s="1"/>
  <c r="V48"/>
  <c r="H52"/>
  <c r="Z54"/>
  <c r="Q58"/>
  <c r="I55"/>
  <c r="Y58"/>
  <c r="G60"/>
  <c r="I42"/>
  <c r="Y45"/>
  <c r="AA45" s="1"/>
  <c r="AD45" s="1"/>
  <c r="K49"/>
  <c r="G53"/>
  <c r="H42"/>
  <c r="X45"/>
  <c r="J49"/>
  <c r="L49" s="1"/>
  <c r="I53"/>
  <c r="T55"/>
  <c r="F59"/>
  <c r="N59" s="1"/>
  <c r="AC55"/>
  <c r="AC59"/>
  <c r="E42"/>
  <c r="AB41"/>
  <c r="T45"/>
  <c r="Z50"/>
  <c r="T53"/>
  <c r="Z58"/>
  <c r="W55"/>
  <c r="V60"/>
  <c r="P57"/>
  <c r="AD43" l="1"/>
  <c r="N49"/>
  <c r="R49" s="1"/>
  <c r="N57"/>
  <c r="R57" s="1"/>
  <c r="R39"/>
  <c r="N46"/>
  <c r="N42"/>
  <c r="AA58"/>
  <c r="AD58" s="1"/>
  <c r="R45"/>
  <c r="AA52"/>
  <c r="AD52" s="1"/>
  <c r="AA54"/>
  <c r="AD54" s="1"/>
  <c r="R41"/>
  <c r="N53"/>
  <c r="L53"/>
  <c r="L59"/>
  <c r="R59" s="1"/>
  <c r="N60"/>
  <c r="L44"/>
  <c r="AA57"/>
  <c r="N44"/>
  <c r="N58"/>
  <c r="N56"/>
  <c r="N52"/>
  <c r="N50"/>
  <c r="N48"/>
  <c r="N40"/>
  <c r="R55"/>
  <c r="L47"/>
  <c r="R47" s="1"/>
  <c r="AA56"/>
  <c r="AD56" s="1"/>
  <c r="AA48"/>
  <c r="AD48" s="1"/>
  <c r="AA46"/>
  <c r="AD46" s="1"/>
  <c r="AA50"/>
  <c r="AD50" s="1"/>
  <c r="AD57"/>
  <c r="AA44"/>
  <c r="AD44" s="1"/>
  <c r="AA42"/>
  <c r="AD42" s="1"/>
  <c r="L60"/>
  <c r="L58"/>
  <c r="R58" s="1"/>
  <c r="L42"/>
  <c r="AA55"/>
  <c r="AD55" s="1"/>
  <c r="L56"/>
  <c r="L54"/>
  <c r="R54" s="1"/>
  <c r="AD41"/>
  <c r="AD49"/>
  <c r="L52"/>
  <c r="L50"/>
  <c r="R50" s="1"/>
  <c r="L48"/>
  <c r="L46"/>
  <c r="R46" s="1"/>
  <c r="AD59"/>
  <c r="L40"/>
  <c r="R40" s="1"/>
  <c r="AA40"/>
  <c r="AD40" s="1"/>
  <c r="AA53"/>
  <c r="AD53" s="1"/>
  <c r="R52" l="1"/>
  <c r="R56"/>
  <c r="R44"/>
  <c r="R53"/>
  <c r="R60"/>
  <c r="R48"/>
  <c r="R42"/>
  <c r="E22" i="18"/>
  <c r="E23"/>
  <c r="E24"/>
  <c r="E21"/>
  <c r="E22" i="17"/>
  <c r="E23"/>
  <c r="E24"/>
  <c r="E21"/>
  <c r="E7" i="24" l="1"/>
  <c r="F7" s="1"/>
  <c r="G7" s="1"/>
  <c r="H7" s="1"/>
  <c r="I7" s="1"/>
  <c r="J7" s="1"/>
  <c r="K7" s="1"/>
  <c r="L7" s="1"/>
  <c r="M7" s="1"/>
  <c r="N7" s="1"/>
  <c r="O7" s="1"/>
  <c r="E7" i="23"/>
  <c r="F7" s="1"/>
  <c r="G7" s="1"/>
  <c r="H7" s="1"/>
  <c r="I7" s="1"/>
  <c r="J7" s="1"/>
  <c r="K7" s="1"/>
  <c r="L7" s="1"/>
  <c r="M7" s="1"/>
  <c r="N7" s="1"/>
  <c r="O7" s="1"/>
  <c r="E10" i="22"/>
  <c r="E14" s="1"/>
  <c r="E18" s="1"/>
  <c r="D10"/>
  <c r="D14" s="1"/>
  <c r="D18" s="1"/>
  <c r="A10"/>
  <c r="E7" i="21"/>
  <c r="F7" s="1"/>
  <c r="G7" s="1"/>
  <c r="H7" s="1"/>
  <c r="I7" s="1"/>
  <c r="J7" s="1"/>
  <c r="K7" s="1"/>
  <c r="L7" s="1"/>
  <c r="M7" s="1"/>
  <c r="N7" s="1"/>
  <c r="O7" s="1"/>
  <c r="E7" i="20"/>
  <c r="F7" s="1"/>
  <c r="G7" s="1"/>
  <c r="H7" s="1"/>
  <c r="I7" s="1"/>
  <c r="J7" s="1"/>
  <c r="K7" s="1"/>
  <c r="L7" s="1"/>
  <c r="M7" s="1"/>
  <c r="N7" s="1"/>
  <c r="O7" s="1"/>
  <c r="E10" i="19"/>
  <c r="E14" s="1"/>
  <c r="E18" s="1"/>
  <c r="D10"/>
  <c r="D14" s="1"/>
  <c r="D18" s="1"/>
  <c r="A10"/>
  <c r="B44" i="18"/>
  <c r="B43"/>
  <c r="B42"/>
  <c r="B41"/>
  <c r="B40"/>
  <c r="B39"/>
  <c r="B38"/>
  <c r="B37"/>
  <c r="B36"/>
  <c r="B35"/>
  <c r="B34"/>
  <c r="B33"/>
  <c r="B32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11" i="17"/>
  <c r="A12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10"/>
  <c r="B44"/>
  <c r="B42"/>
  <c r="B40"/>
  <c r="B38"/>
  <c r="B36"/>
  <c r="B34"/>
  <c r="B32"/>
  <c r="B30"/>
  <c r="B28"/>
  <c r="B26"/>
  <c r="B24"/>
  <c r="B22"/>
  <c r="B20"/>
  <c r="B18"/>
  <c r="B16"/>
  <c r="B14"/>
  <c r="B12"/>
  <c r="B10"/>
  <c r="B29"/>
  <c r="A11" i="22" l="1"/>
  <c r="A12" s="1"/>
  <c r="A13" s="1"/>
  <c r="A14" s="1"/>
  <c r="A11" i="19"/>
  <c r="A12" s="1"/>
  <c r="A13" s="1"/>
  <c r="A14" s="1"/>
  <c r="B11" i="17"/>
  <c r="B13"/>
  <c r="B15"/>
  <c r="B17"/>
  <c r="B19"/>
  <c r="B21"/>
  <c r="B23"/>
  <c r="B25"/>
  <c r="B27"/>
  <c r="B33"/>
  <c r="B35"/>
  <c r="B37"/>
  <c r="B39"/>
  <c r="B41"/>
  <c r="B43"/>
  <c r="C14" i="19" l="1"/>
  <c r="C14" i="22"/>
  <c r="A15" i="19"/>
  <c r="A16" s="1"/>
  <c r="A17" s="1"/>
  <c r="A18" s="1"/>
  <c r="A15" i="22"/>
  <c r="A16" s="1"/>
  <c r="A17" s="1"/>
  <c r="A18" s="1"/>
  <c r="C18" i="19" l="1"/>
  <c r="C18" i="22"/>
  <c r="A19"/>
  <c r="A20" s="1"/>
  <c r="A19" i="19"/>
  <c r="A20" s="1"/>
  <c r="A21" l="1"/>
  <c r="A22" s="1"/>
  <c r="A23" s="1"/>
  <c r="A24" s="1"/>
  <c r="A25" s="1"/>
  <c r="A26" s="1"/>
  <c r="A27" s="1"/>
  <c r="A28" s="1"/>
  <c r="C24"/>
  <c r="A21" i="22"/>
  <c r="A22" s="1"/>
  <c r="A23" s="1"/>
  <c r="A24" s="1"/>
  <c r="C28" i="19" l="1"/>
  <c r="A29"/>
  <c r="A30" s="1"/>
  <c r="A31" s="1"/>
  <c r="A32" s="1"/>
  <c r="C34" s="1"/>
  <c r="A25" i="22"/>
  <c r="A26" s="1"/>
  <c r="A27" s="1"/>
  <c r="A28" s="1"/>
  <c r="C24"/>
  <c r="O26" i="16"/>
  <c r="N26"/>
  <c r="M26"/>
  <c r="L26"/>
  <c r="K26"/>
  <c r="J26"/>
  <c r="I26"/>
  <c r="A11"/>
  <c r="E7"/>
  <c r="F7" s="1"/>
  <c r="G7" s="1"/>
  <c r="H7" s="1"/>
  <c r="I7" s="1"/>
  <c r="J7" s="1"/>
  <c r="K7" s="1"/>
  <c r="L7" s="1"/>
  <c r="M7" s="1"/>
  <c r="N7" s="1"/>
  <c r="O7" s="1"/>
  <c r="A11" i="8"/>
  <c r="C32" i="19" l="1"/>
  <c r="C28" i="22"/>
  <c r="A33" i="19"/>
  <c r="A34" s="1"/>
  <c r="A35" s="1"/>
  <c r="A36" s="1"/>
  <c r="A37" s="1"/>
  <c r="A38" s="1"/>
  <c r="A39" s="1"/>
  <c r="A40" s="1"/>
  <c r="A29" i="22"/>
  <c r="A30" s="1"/>
  <c r="A31" s="1"/>
  <c r="A32" s="1"/>
  <c r="A12" i="16"/>
  <c r="C12"/>
  <c r="A12" i="8"/>
  <c r="C12"/>
  <c r="E10" i="6"/>
  <c r="D10"/>
  <c r="D14" s="1"/>
  <c r="C32" i="22" l="1"/>
  <c r="C34"/>
  <c r="A33"/>
  <c r="A34" s="1"/>
  <c r="A35" s="1"/>
  <c r="A36" s="1"/>
  <c r="A37" s="1"/>
  <c r="A38" s="1"/>
  <c r="A39" s="1"/>
  <c r="A40" s="1"/>
  <c r="D18" i="6"/>
  <c r="A13" i="16"/>
  <c r="A14" s="1"/>
  <c r="A13" i="8"/>
  <c r="A14" s="1"/>
  <c r="E14" i="6"/>
  <c r="E18" s="1"/>
  <c r="D20" i="19" l="1"/>
  <c r="A15" i="16"/>
  <c r="A16" s="1"/>
  <c r="A15" i="8"/>
  <c r="A16" s="1"/>
  <c r="L26"/>
  <c r="E7"/>
  <c r="F7" s="1"/>
  <c r="G7" s="1"/>
  <c r="H7" s="1"/>
  <c r="I7" s="1"/>
  <c r="J7" s="1"/>
  <c r="K7" s="1"/>
  <c r="L7" s="1"/>
  <c r="M7" s="1"/>
  <c r="N7" s="1"/>
  <c r="O7" s="1"/>
  <c r="A17" l="1"/>
  <c r="C18"/>
  <c r="A17" i="16"/>
  <c r="A18" s="1"/>
  <c r="C18"/>
  <c r="C16"/>
  <c r="C16" i="8"/>
  <c r="K26"/>
  <c r="O26"/>
  <c r="I26"/>
  <c r="M26"/>
  <c r="J26"/>
  <c r="N26"/>
  <c r="A18" l="1"/>
  <c r="B12" i="62"/>
  <c r="B16" s="1"/>
  <c r="A19" i="16" l="1"/>
  <c r="A20" s="1"/>
  <c r="A21" s="1"/>
  <c r="A22" s="1"/>
  <c r="A23" s="1"/>
  <c r="A24" s="1"/>
  <c r="A19" i="8"/>
  <c r="A20" s="1"/>
  <c r="A21" s="1"/>
  <c r="A22" s="1"/>
  <c r="A23" s="1"/>
  <c r="A24" s="1"/>
  <c r="F15"/>
  <c r="E15"/>
  <c r="D16"/>
  <c r="A10" i="6"/>
  <c r="A11" s="1"/>
  <c r="A12" s="1"/>
  <c r="A13" s="1"/>
  <c r="A14" s="1"/>
  <c r="A10" i="5"/>
  <c r="A11" s="1"/>
  <c r="B24" i="62"/>
  <c r="B28" s="1"/>
  <c r="C22" i="8" l="1"/>
  <c r="C22" i="16"/>
  <c r="A25"/>
  <c r="A26" s="1"/>
  <c r="A27" s="1"/>
  <c r="A28" s="1"/>
  <c r="C26"/>
  <c r="A25" i="8"/>
  <c r="A26" s="1"/>
  <c r="A27" s="1"/>
  <c r="A28" s="1"/>
  <c r="A29" s="1"/>
  <c r="A30" s="1"/>
  <c r="C38" s="1"/>
  <c r="C26"/>
  <c r="A15" i="6"/>
  <c r="A16" s="1"/>
  <c r="A17" s="1"/>
  <c r="A18" s="1"/>
  <c r="A19" s="1"/>
  <c r="A20" s="1"/>
  <c r="A21" s="1"/>
  <c r="A22" s="1"/>
  <c r="P22" i="72"/>
  <c r="E11" i="8"/>
  <c r="F11" s="1"/>
  <c r="E16"/>
  <c r="C12" i="62"/>
  <c r="C16" s="1"/>
  <c r="F16" i="8"/>
  <c r="D12" i="62"/>
  <c r="D16" s="1"/>
  <c r="D16" i="16"/>
  <c r="F15"/>
  <c r="E15"/>
  <c r="C24" i="62" s="1"/>
  <c r="C28" s="1"/>
  <c r="P25" i="72"/>
  <c r="C18" i="6" l="1"/>
  <c r="A29" i="16"/>
  <c r="A30" s="1"/>
  <c r="C32" s="1"/>
  <c r="C28"/>
  <c r="A31" i="8"/>
  <c r="A32" s="1"/>
  <c r="A33" s="1"/>
  <c r="A34" s="1"/>
  <c r="A35" s="1"/>
  <c r="A36" s="1"/>
  <c r="A37" s="1"/>
  <c r="A38" s="1"/>
  <c r="C32"/>
  <c r="C28"/>
  <c r="P38" i="72"/>
  <c r="E23"/>
  <c r="K23"/>
  <c r="K11" i="8" s="1"/>
  <c r="J23" i="72"/>
  <c r="J11" i="8" s="1"/>
  <c r="I23" i="72"/>
  <c r="I11" i="8" s="1"/>
  <c r="I12" s="1"/>
  <c r="H23" i="72"/>
  <c r="H11" i="8" s="1"/>
  <c r="H12" s="1"/>
  <c r="M23" i="72"/>
  <c r="M11" i="8" s="1"/>
  <c r="L23" i="72"/>
  <c r="L11" i="8" s="1"/>
  <c r="O23" i="72"/>
  <c r="O11" i="8" s="1"/>
  <c r="N23" i="72"/>
  <c r="N11" i="8" s="1"/>
  <c r="G23" i="72"/>
  <c r="G12" i="8" s="1"/>
  <c r="F23" i="72"/>
  <c r="D23"/>
  <c r="E26"/>
  <c r="E11" i="20" s="1"/>
  <c r="O26" i="72"/>
  <c r="O11" i="20" s="1"/>
  <c r="N26" i="72"/>
  <c r="N11" i="20" s="1"/>
  <c r="G26" i="72"/>
  <c r="G11" i="20" s="1"/>
  <c r="J26" i="72"/>
  <c r="J11" i="20" s="1"/>
  <c r="H26" i="72"/>
  <c r="H11" i="20" s="1"/>
  <c r="L26" i="72"/>
  <c r="L11" i="20" s="1"/>
  <c r="K26" i="72"/>
  <c r="K11" i="20" s="1"/>
  <c r="F26" i="72"/>
  <c r="F11" i="20" s="1"/>
  <c r="I26" i="72"/>
  <c r="I11" i="20" s="1"/>
  <c r="M26" i="72"/>
  <c r="M11" i="20" s="1"/>
  <c r="D26" i="72"/>
  <c r="D11" i="20" s="1"/>
  <c r="C14" i="6"/>
  <c r="D24" i="62"/>
  <c r="D28" s="1"/>
  <c r="E11" i="16"/>
  <c r="F11" s="1"/>
  <c r="F12" s="1"/>
  <c r="E12" i="8"/>
  <c r="E18" s="1"/>
  <c r="F12"/>
  <c r="F18" s="1"/>
  <c r="D24" i="19"/>
  <c r="E16" i="16"/>
  <c r="F16"/>
  <c r="D24" i="6"/>
  <c r="E24"/>
  <c r="E28" s="1"/>
  <c r="D12" i="16"/>
  <c r="D18" s="1"/>
  <c r="D20" i="22"/>
  <c r="F18" i="16" l="1"/>
  <c r="D28" i="6"/>
  <c r="D32" s="1"/>
  <c r="A12" i="5"/>
  <c r="F32" i="16"/>
  <c r="D11" i="18"/>
  <c r="A31" i="16"/>
  <c r="A32" s="1"/>
  <c r="E12"/>
  <c r="E18" s="1"/>
  <c r="C36" i="8"/>
  <c r="D10" i="17"/>
  <c r="D11"/>
  <c r="P28" i="72"/>
  <c r="P44"/>
  <c r="P41"/>
  <c r="P23"/>
  <c r="P26"/>
  <c r="G39"/>
  <c r="G12" i="16" s="1"/>
  <c r="J39" i="72"/>
  <c r="J11" i="16" s="1"/>
  <c r="E39" i="72"/>
  <c r="D39"/>
  <c r="K39"/>
  <c r="K11" i="16" s="1"/>
  <c r="F39" i="72"/>
  <c r="M39"/>
  <c r="M11" i="16" s="1"/>
  <c r="L39" i="72"/>
  <c r="L11" i="16" s="1"/>
  <c r="O39" i="72"/>
  <c r="O11" i="16" s="1"/>
  <c r="N39" i="72"/>
  <c r="N11" i="16" s="1"/>
  <c r="I39" i="72"/>
  <c r="I11" i="16" s="1"/>
  <c r="H39" i="72"/>
  <c r="H11" i="16" s="1"/>
  <c r="E32" i="6"/>
  <c r="D9" i="18"/>
  <c r="D32" i="16"/>
  <c r="J12" i="8"/>
  <c r="E20" i="19"/>
  <c r="E24" s="1"/>
  <c r="E20" i="22"/>
  <c r="E24" s="1"/>
  <c r="D24"/>
  <c r="D12" i="8"/>
  <c r="D18" s="1"/>
  <c r="P47" i="72"/>
  <c r="M12" i="20"/>
  <c r="I12"/>
  <c r="E12"/>
  <c r="N12"/>
  <c r="L12"/>
  <c r="J12"/>
  <c r="H12"/>
  <c r="F12"/>
  <c r="D12"/>
  <c r="O12"/>
  <c r="K12"/>
  <c r="G12"/>
  <c r="P31" i="72"/>
  <c r="C14" i="5" l="1"/>
  <c r="A13"/>
  <c r="D34" i="6"/>
  <c r="G16" i="8"/>
  <c r="G18" s="1"/>
  <c r="H15"/>
  <c r="F11" i="62" s="1"/>
  <c r="F12" s="1"/>
  <c r="F16" s="1"/>
  <c r="P12" i="20"/>
  <c r="E32" i="16"/>
  <c r="D10" i="18"/>
  <c r="D9" i="17"/>
  <c r="F9" s="1"/>
  <c r="A33" i="16"/>
  <c r="A34" s="1"/>
  <c r="A35" s="1"/>
  <c r="A36" s="1"/>
  <c r="E32" i="72"/>
  <c r="K32"/>
  <c r="G32"/>
  <c r="O32"/>
  <c r="F32"/>
  <c r="M32"/>
  <c r="D32"/>
  <c r="N32"/>
  <c r="J32"/>
  <c r="I32"/>
  <c r="H32"/>
  <c r="L32"/>
  <c r="G48"/>
  <c r="K48"/>
  <c r="F48"/>
  <c r="E48"/>
  <c r="D48"/>
  <c r="L48"/>
  <c r="O48"/>
  <c r="H48"/>
  <c r="J48"/>
  <c r="M48"/>
  <c r="N48"/>
  <c r="I48"/>
  <c r="G42"/>
  <c r="G11" i="21" s="1"/>
  <c r="G12" s="1"/>
  <c r="F42" i="72"/>
  <c r="F11" i="21" s="1"/>
  <c r="F12" s="1"/>
  <c r="M42" i="72"/>
  <c r="M11" i="21" s="1"/>
  <c r="M12" s="1"/>
  <c r="N42" i="72"/>
  <c r="N11" i="21" s="1"/>
  <c r="N12" s="1"/>
  <c r="I42" i="72"/>
  <c r="I11" i="21" s="1"/>
  <c r="I12" s="1"/>
  <c r="J42" i="72"/>
  <c r="J11" i="21" s="1"/>
  <c r="J12" s="1"/>
  <c r="K42" i="72"/>
  <c r="K11" i="21" s="1"/>
  <c r="K12" s="1"/>
  <c r="E42" i="72"/>
  <c r="E11" i="21" s="1"/>
  <c r="E12" s="1"/>
  <c r="D42" i="72"/>
  <c r="D11" i="21" s="1"/>
  <c r="D12" s="1"/>
  <c r="L42" i="72"/>
  <c r="L11" i="21" s="1"/>
  <c r="L12" s="1"/>
  <c r="O42" i="72"/>
  <c r="O11" i="21" s="1"/>
  <c r="O12" s="1"/>
  <c r="H42" i="72"/>
  <c r="H11" i="21" s="1"/>
  <c r="H12" s="1"/>
  <c r="G45" i="72"/>
  <c r="G11" i="24" s="1"/>
  <c r="G12" s="1"/>
  <c r="K45" i="72"/>
  <c r="K11" i="24" s="1"/>
  <c r="K12" s="1"/>
  <c r="F45" i="72"/>
  <c r="F11" i="24" s="1"/>
  <c r="F12" s="1"/>
  <c r="M45" i="72"/>
  <c r="M11" i="24" s="1"/>
  <c r="M12" s="1"/>
  <c r="O45" i="72"/>
  <c r="O11" i="24" s="1"/>
  <c r="O12" s="1"/>
  <c r="N45" i="72"/>
  <c r="N11" i="24" s="1"/>
  <c r="N12" s="1"/>
  <c r="I45" i="72"/>
  <c r="I11" i="24" s="1"/>
  <c r="I12" s="1"/>
  <c r="J45" i="72"/>
  <c r="J11" i="24" s="1"/>
  <c r="J12" s="1"/>
  <c r="E45" i="72"/>
  <c r="E11" i="24" s="1"/>
  <c r="E12" s="1"/>
  <c r="D45" i="72"/>
  <c r="D11" i="24" s="1"/>
  <c r="D12" s="1"/>
  <c r="L45" i="72"/>
  <c r="L11" i="24" s="1"/>
  <c r="L12" s="1"/>
  <c r="H45" i="72"/>
  <c r="H11" i="24" s="1"/>
  <c r="H12" s="1"/>
  <c r="E29" i="72"/>
  <c r="E11" i="23" s="1"/>
  <c r="E12" s="1"/>
  <c r="O29" i="72"/>
  <c r="O11" i="23" s="1"/>
  <c r="O12" s="1"/>
  <c r="G29" i="72"/>
  <c r="G11" i="23" s="1"/>
  <c r="G12" s="1"/>
  <c r="F29" i="72"/>
  <c r="F11" i="23" s="1"/>
  <c r="F12" s="1"/>
  <c r="N29" i="72"/>
  <c r="N11" i="23" s="1"/>
  <c r="N12" s="1"/>
  <c r="D29" i="72"/>
  <c r="D11" i="23" s="1"/>
  <c r="D12" s="1"/>
  <c r="K29" i="72"/>
  <c r="K11" i="23" s="1"/>
  <c r="K12" s="1"/>
  <c r="J29" i="72"/>
  <c r="J11" i="23" s="1"/>
  <c r="J12" s="1"/>
  <c r="I29" i="72"/>
  <c r="I11" i="23" s="1"/>
  <c r="I12" s="1"/>
  <c r="H29" i="72"/>
  <c r="H11" i="23" s="1"/>
  <c r="H12" s="1"/>
  <c r="M29" i="72"/>
  <c r="M11" i="23" s="1"/>
  <c r="M12" s="1"/>
  <c r="L29" i="72"/>
  <c r="L11" i="23" s="1"/>
  <c r="L12" s="1"/>
  <c r="P39" i="72"/>
  <c r="H15" i="16"/>
  <c r="D15" i="21"/>
  <c r="E34" i="6"/>
  <c r="D15" i="20"/>
  <c r="N11" i="62" s="1"/>
  <c r="N12" s="1"/>
  <c r="A23" i="6"/>
  <c r="A24" s="1"/>
  <c r="K12" i="8"/>
  <c r="H12" i="16"/>
  <c r="E24" i="62"/>
  <c r="G16" i="16"/>
  <c r="G18" s="1"/>
  <c r="F9" i="18"/>
  <c r="J15" i="8"/>
  <c r="C24" i="6"/>
  <c r="P34" i="72"/>
  <c r="P50"/>
  <c r="U9" i="48" l="1"/>
  <c r="X9" s="1"/>
  <c r="E24" i="74"/>
  <c r="E26" s="1"/>
  <c r="E28" s="1"/>
  <c r="E30" s="1"/>
  <c r="E32" s="1"/>
  <c r="E34" s="1"/>
  <c r="E36" i="6" s="1"/>
  <c r="E38" s="1"/>
  <c r="U29" i="48"/>
  <c r="X29" s="1"/>
  <c r="U23"/>
  <c r="X23" s="1"/>
  <c r="Y23" s="1"/>
  <c r="U21"/>
  <c r="X21" s="1"/>
  <c r="U15"/>
  <c r="X15" s="1"/>
  <c r="Y15" s="1"/>
  <c r="U13"/>
  <c r="X13" s="1"/>
  <c r="U30"/>
  <c r="X30" s="1"/>
  <c r="Y30" s="1"/>
  <c r="U26"/>
  <c r="X26" s="1"/>
  <c r="Y26" s="1"/>
  <c r="U22"/>
  <c r="X22" s="1"/>
  <c r="Y22" s="1"/>
  <c r="U17"/>
  <c r="X17" s="1"/>
  <c r="Y17" s="1"/>
  <c r="U14"/>
  <c r="X14" s="1"/>
  <c r="Y14" s="1"/>
  <c r="H16" i="8"/>
  <c r="H18" s="1"/>
  <c r="D13" i="17" s="1"/>
  <c r="I15" i="8"/>
  <c r="I16" s="1"/>
  <c r="I18" s="1"/>
  <c r="M15"/>
  <c r="M16" s="1"/>
  <c r="A14" i="5"/>
  <c r="E12" i="62"/>
  <c r="E16" s="1"/>
  <c r="L15" i="8"/>
  <c r="J11" i="62" s="1"/>
  <c r="J12" s="1"/>
  <c r="J16" s="1"/>
  <c r="N15" i="8"/>
  <c r="N16" s="1"/>
  <c r="O15"/>
  <c r="O16" s="1"/>
  <c r="K15"/>
  <c r="I11" i="62" s="1"/>
  <c r="I12" s="1"/>
  <c r="I16" s="1"/>
  <c r="D30" i="20"/>
  <c r="D38" s="1"/>
  <c r="H30" i="8"/>
  <c r="H32" s="1"/>
  <c r="D24" i="74"/>
  <c r="D26" s="1"/>
  <c r="D28" s="1"/>
  <c r="D30" s="1"/>
  <c r="D32" s="1"/>
  <c r="D34" s="1"/>
  <c r="D36" i="6" s="1"/>
  <c r="D20" i="75" s="1"/>
  <c r="D30" i="21"/>
  <c r="D32" s="1"/>
  <c r="H30" i="16"/>
  <c r="H32" s="1"/>
  <c r="G32"/>
  <c r="P12" i="23"/>
  <c r="P12" i="24"/>
  <c r="P12" i="21"/>
  <c r="C36" i="16"/>
  <c r="E28" i="62"/>
  <c r="N16"/>
  <c r="D34" i="20" s="1"/>
  <c r="H34" i="8"/>
  <c r="F15" i="20"/>
  <c r="F16" s="1"/>
  <c r="F18" s="1"/>
  <c r="G15"/>
  <c r="Q11" i="62" s="1"/>
  <c r="Q12" s="1"/>
  <c r="Q16" s="1"/>
  <c r="G51" i="72"/>
  <c r="E51"/>
  <c r="D51"/>
  <c r="L51"/>
  <c r="O51"/>
  <c r="H51"/>
  <c r="K51"/>
  <c r="F51"/>
  <c r="M51"/>
  <c r="N51"/>
  <c r="I51"/>
  <c r="J51"/>
  <c r="N35"/>
  <c r="E35"/>
  <c r="K35"/>
  <c r="J35"/>
  <c r="I35"/>
  <c r="H35"/>
  <c r="M35"/>
  <c r="L35"/>
  <c r="O35"/>
  <c r="G35"/>
  <c r="F35"/>
  <c r="D35"/>
  <c r="P42"/>
  <c r="P48"/>
  <c r="P32"/>
  <c r="P29"/>
  <c r="P45"/>
  <c r="N23" i="62"/>
  <c r="N24" s="1"/>
  <c r="N28" s="1"/>
  <c r="D16" i="21"/>
  <c r="D18" s="1"/>
  <c r="E15" i="20"/>
  <c r="O11" i="62" s="1"/>
  <c r="O12" s="1"/>
  <c r="O16" s="1"/>
  <c r="D16" i="20"/>
  <c r="D18" s="1"/>
  <c r="A25" i="6"/>
  <c r="A26" s="1"/>
  <c r="C28" s="1"/>
  <c r="L12" i="8"/>
  <c r="I12" i="16"/>
  <c r="J16" i="8"/>
  <c r="J18" s="1"/>
  <c r="H11" i="62"/>
  <c r="H12" s="1"/>
  <c r="H16" s="1"/>
  <c r="F10" i="18"/>
  <c r="G10" s="1"/>
  <c r="G9"/>
  <c r="G15" i="21"/>
  <c r="Q23" i="62" s="1"/>
  <c r="Q24" s="1"/>
  <c r="Q28" s="1"/>
  <c r="F15" i="21"/>
  <c r="P23" i="62" s="1"/>
  <c r="P24" s="1"/>
  <c r="P28" s="1"/>
  <c r="E15" i="21"/>
  <c r="O23" i="62" s="1"/>
  <c r="O24" s="1"/>
  <c r="O28" s="1"/>
  <c r="F10" i="17"/>
  <c r="F11" s="1"/>
  <c r="G9"/>
  <c r="G11" i="62" l="1"/>
  <c r="G12" s="1"/>
  <c r="G16" s="1"/>
  <c r="G32" i="8"/>
  <c r="E30" i="21"/>
  <c r="E32" s="1"/>
  <c r="E20" i="75"/>
  <c r="M11" i="62"/>
  <c r="M12" s="1"/>
  <c r="M16" s="1"/>
  <c r="Y13" i="48"/>
  <c r="X18"/>
  <c r="Y18" s="1"/>
  <c r="X24"/>
  <c r="Y24" s="1"/>
  <c r="Y21"/>
  <c r="Y29"/>
  <c r="X31"/>
  <c r="Y31" s="1"/>
  <c r="Y9"/>
  <c r="X10"/>
  <c r="K16" i="8"/>
  <c r="K18" s="1"/>
  <c r="D16" i="17" s="1"/>
  <c r="L11" i="62"/>
  <c r="L12" s="1"/>
  <c r="L16" s="1"/>
  <c r="K11"/>
  <c r="K12" s="1"/>
  <c r="K16" s="1"/>
  <c r="I30" i="16"/>
  <c r="I32" s="1"/>
  <c r="H38" i="8"/>
  <c r="A27" i="6"/>
  <c r="A28" s="1"/>
  <c r="A15" i="5"/>
  <c r="A16" s="1"/>
  <c r="A17" s="1"/>
  <c r="C24" s="1"/>
  <c r="L16" i="8"/>
  <c r="L18" s="1"/>
  <c r="D17" i="17" s="1"/>
  <c r="G16" i="20"/>
  <c r="G18" s="1"/>
  <c r="D24" i="17" s="1"/>
  <c r="D38" i="6"/>
  <c r="H36" i="8"/>
  <c r="D21" i="18"/>
  <c r="D21" i="17"/>
  <c r="D23"/>
  <c r="D14"/>
  <c r="D15"/>
  <c r="P11" i="62"/>
  <c r="P12" s="1"/>
  <c r="P16" s="1"/>
  <c r="F34" i="20" s="1"/>
  <c r="E16"/>
  <c r="E18" s="1"/>
  <c r="P35" i="72"/>
  <c r="P51"/>
  <c r="M12" i="8"/>
  <c r="M18" s="1"/>
  <c r="I30"/>
  <c r="I38" s="1"/>
  <c r="J12" i="16"/>
  <c r="E34" i="20"/>
  <c r="G34"/>
  <c r="E16" i="21"/>
  <c r="G16"/>
  <c r="G18" s="1"/>
  <c r="F16"/>
  <c r="F18" s="1"/>
  <c r="G10" i="17"/>
  <c r="E20" i="16"/>
  <c r="D20"/>
  <c r="H9" i="18"/>
  <c r="H10" s="1"/>
  <c r="F11"/>
  <c r="G11" s="1"/>
  <c r="D20" i="8"/>
  <c r="H9" i="17"/>
  <c r="G11"/>
  <c r="F30" i="21" l="1"/>
  <c r="F32" s="1"/>
  <c r="J30" i="16"/>
  <c r="J32" s="1"/>
  <c r="Y10" i="48"/>
  <c r="X39"/>
  <c r="Y39" s="1"/>
  <c r="D10" i="75"/>
  <c r="D18" s="1"/>
  <c r="D22" s="1"/>
  <c r="A29" i="6"/>
  <c r="A30" s="1"/>
  <c r="A31" s="1"/>
  <c r="A32" s="1"/>
  <c r="P16" i="8"/>
  <c r="A18" i="5"/>
  <c r="A19" s="1"/>
  <c r="A20" s="1"/>
  <c r="A21" s="1"/>
  <c r="A22" s="1"/>
  <c r="A23" s="1"/>
  <c r="A24" s="1"/>
  <c r="E18" i="21"/>
  <c r="D22" i="18" s="1"/>
  <c r="D24"/>
  <c r="D23"/>
  <c r="D22" i="17"/>
  <c r="D12"/>
  <c r="F12" s="1"/>
  <c r="G12" s="1"/>
  <c r="D12" i="18"/>
  <c r="F12" s="1"/>
  <c r="G12" s="1"/>
  <c r="K30" i="16"/>
  <c r="D22"/>
  <c r="E22" s="1"/>
  <c r="D22" i="8"/>
  <c r="N34"/>
  <c r="M34"/>
  <c r="I34"/>
  <c r="L34"/>
  <c r="O34"/>
  <c r="J34"/>
  <c r="K34"/>
  <c r="D18" i="17"/>
  <c r="O12" i="8"/>
  <c r="O18" s="1"/>
  <c r="N12"/>
  <c r="N18" s="1"/>
  <c r="K12" i="16"/>
  <c r="J30" i="8"/>
  <c r="J38" s="1"/>
  <c r="I32"/>
  <c r="F34" i="21"/>
  <c r="F36" s="1"/>
  <c r="G34"/>
  <c r="E34"/>
  <c r="E36" s="1"/>
  <c r="E20" i="8"/>
  <c r="H10" i="17"/>
  <c r="H11" s="1"/>
  <c r="F20" i="16"/>
  <c r="H11" i="18"/>
  <c r="F20" i="8"/>
  <c r="C25" i="5" l="1"/>
  <c r="G30" i="21"/>
  <c r="G32" s="1"/>
  <c r="G36" s="1"/>
  <c r="A25" i="5"/>
  <c r="C34" i="6"/>
  <c r="A33"/>
  <c r="A34" s="1"/>
  <c r="A35" s="1"/>
  <c r="A36" s="1"/>
  <c r="A37" s="1"/>
  <c r="A38" s="1"/>
  <c r="A39" s="1"/>
  <c r="A40" s="1"/>
  <c r="A41" s="1"/>
  <c r="C32"/>
  <c r="F13" i="17"/>
  <c r="G13" s="1"/>
  <c r="I36" i="8"/>
  <c r="L30" i="16"/>
  <c r="K32"/>
  <c r="P12" i="8"/>
  <c r="P34"/>
  <c r="E22"/>
  <c r="F22" s="1"/>
  <c r="D20" i="17"/>
  <c r="D19"/>
  <c r="K30" i="8"/>
  <c r="K38" s="1"/>
  <c r="J32"/>
  <c r="J36" s="1"/>
  <c r="L12" i="16"/>
  <c r="F22"/>
  <c r="G20"/>
  <c r="H12" i="18"/>
  <c r="G20" i="8"/>
  <c r="H12" i="17"/>
  <c r="A26" i="5" l="1"/>
  <c r="C26"/>
  <c r="F14" i="17"/>
  <c r="G14" s="1"/>
  <c r="I20" i="8" s="1"/>
  <c r="M30" i="16"/>
  <c r="L32"/>
  <c r="P18" i="8"/>
  <c r="G22" i="16"/>
  <c r="G22" i="8"/>
  <c r="M12" i="16"/>
  <c r="K32" i="8"/>
  <c r="K36" s="1"/>
  <c r="L30"/>
  <c r="L38" s="1"/>
  <c r="H13" i="17"/>
  <c r="H20" i="8"/>
  <c r="C27" i="5" l="1"/>
  <c r="A27"/>
  <c r="F15" i="17"/>
  <c r="G15" s="1"/>
  <c r="J20" i="8" s="1"/>
  <c r="H14" i="17"/>
  <c r="N30" i="16"/>
  <c r="M32"/>
  <c r="O12"/>
  <c r="N12"/>
  <c r="L32" i="8"/>
  <c r="L36" s="1"/>
  <c r="M30"/>
  <c r="M38" s="1"/>
  <c r="H22"/>
  <c r="I22" s="1"/>
  <c r="A28" i="5" l="1"/>
  <c r="C28"/>
  <c r="H15" i="17"/>
  <c r="F16"/>
  <c r="F17" s="1"/>
  <c r="F18" s="1"/>
  <c r="G18" s="1"/>
  <c r="P12" i="16"/>
  <c r="O30"/>
  <c r="O32" s="1"/>
  <c r="N32"/>
  <c r="M32" i="8"/>
  <c r="M36" s="1"/>
  <c r="N30"/>
  <c r="N38" s="1"/>
  <c r="J22"/>
  <c r="A29" i="5" l="1"/>
  <c r="A30" s="1"/>
  <c r="G16" i="17"/>
  <c r="H16" s="1"/>
  <c r="G17"/>
  <c r="L20" i="8" s="1"/>
  <c r="P32" i="16"/>
  <c r="E12" i="75" s="1"/>
  <c r="N32" i="8"/>
  <c r="N36" s="1"/>
  <c r="O30"/>
  <c r="M20"/>
  <c r="F19" i="17"/>
  <c r="G19" s="1"/>
  <c r="A31" i="5" l="1"/>
  <c r="C32"/>
  <c r="A32"/>
  <c r="K20" i="8"/>
  <c r="K22" s="1"/>
  <c r="L22" s="1"/>
  <c r="M22" s="1"/>
  <c r="H17" i="17"/>
  <c r="H18" s="1"/>
  <c r="H19" s="1"/>
  <c r="O32" i="8"/>
  <c r="O38"/>
  <c r="N20"/>
  <c r="F20" i="17"/>
  <c r="A33" i="5" l="1"/>
  <c r="C35"/>
  <c r="C36"/>
  <c r="C37"/>
  <c r="C38"/>
  <c r="C39"/>
  <c r="O36" i="8"/>
  <c r="P32"/>
  <c r="F21" i="17"/>
  <c r="G21" s="1"/>
  <c r="D20" i="20" s="1"/>
  <c r="N22" i="8"/>
  <c r="G20" i="17"/>
  <c r="P36" i="8" l="1"/>
  <c r="D12" i="75"/>
  <c r="D14" s="1"/>
  <c r="O20" i="8"/>
  <c r="H20" i="17"/>
  <c r="H21" s="1"/>
  <c r="F22"/>
  <c r="O22" i="8" l="1"/>
  <c r="D22" i="20" s="1"/>
  <c r="P20" i="8"/>
  <c r="F23" i="17"/>
  <c r="G22"/>
  <c r="D26" i="19" l="1"/>
  <c r="D28" s="1"/>
  <c r="A34" i="5"/>
  <c r="A35" s="1"/>
  <c r="A36" s="1"/>
  <c r="A37" s="1"/>
  <c r="A38" s="1"/>
  <c r="A39" s="1"/>
  <c r="A40" s="1"/>
  <c r="A41" s="1"/>
  <c r="A42" s="1"/>
  <c r="H24" i="20"/>
  <c r="H26" s="1"/>
  <c r="H22" i="17"/>
  <c r="E20" i="20"/>
  <c r="F24" i="17"/>
  <c r="G24" s="1"/>
  <c r="G20" i="20" s="1"/>
  <c r="G23" i="17"/>
  <c r="O24" i="20" l="1"/>
  <c r="O26" s="1"/>
  <c r="D32" i="19"/>
  <c r="D34" s="1"/>
  <c r="E22" i="20"/>
  <c r="L24"/>
  <c r="N24"/>
  <c r="J24"/>
  <c r="K24"/>
  <c r="M24"/>
  <c r="I24"/>
  <c r="D34" i="21"/>
  <c r="D36" s="1"/>
  <c r="E25" i="17"/>
  <c r="H23"/>
  <c r="H24" s="1"/>
  <c r="F20" i="20"/>
  <c r="D24" i="23" l="1"/>
  <c r="E24" s="1"/>
  <c r="D30"/>
  <c r="D38" s="1"/>
  <c r="D24" i="75"/>
  <c r="D15" i="23"/>
  <c r="Z11" i="62" s="1"/>
  <c r="Z12" s="1"/>
  <c r="Z16" s="1"/>
  <c r="D34" i="23" s="1"/>
  <c r="H15" i="20"/>
  <c r="R11" i="62" s="1"/>
  <c r="R12" s="1"/>
  <c r="R16" s="1"/>
  <c r="E30" i="23"/>
  <c r="E38" s="1"/>
  <c r="F22" i="20"/>
  <c r="G22" s="1"/>
  <c r="I26"/>
  <c r="E26" i="17" s="1"/>
  <c r="K26" i="20"/>
  <c r="E28" i="17" s="1"/>
  <c r="N26" i="20"/>
  <c r="E31" i="17" s="1"/>
  <c r="M26" i="20"/>
  <c r="E30" i="17" s="1"/>
  <c r="J26" i="20"/>
  <c r="E27" i="17" s="1"/>
  <c r="L26" i="20"/>
  <c r="E29" i="17" s="1"/>
  <c r="D32" i="23"/>
  <c r="H30" i="20"/>
  <c r="H38" s="1"/>
  <c r="E30"/>
  <c r="E38" s="1"/>
  <c r="D32"/>
  <c r="D36" s="1"/>
  <c r="E32" i="17"/>
  <c r="D26" i="23"/>
  <c r="F24" l="1"/>
  <c r="G24"/>
  <c r="H34" i="20"/>
  <c r="D26" i="75"/>
  <c r="D28" s="1"/>
  <c r="D30" s="1"/>
  <c r="D32" s="1"/>
  <c r="D34" s="1"/>
  <c r="O15" i="20"/>
  <c r="Y11" i="62" s="1"/>
  <c r="Y12" s="1"/>
  <c r="Y16" s="1"/>
  <c r="F30" i="23"/>
  <c r="F38" s="1"/>
  <c r="F15"/>
  <c r="F16" s="1"/>
  <c r="D16"/>
  <c r="D18" s="1"/>
  <c r="H16" i="20"/>
  <c r="H18" s="1"/>
  <c r="E15" i="23"/>
  <c r="AA11" i="62" s="1"/>
  <c r="AA12" s="1"/>
  <c r="AA16" s="1"/>
  <c r="G15" i="23"/>
  <c r="AC11" i="62" s="1"/>
  <c r="AC12" s="1"/>
  <c r="AC16" s="1"/>
  <c r="M15" i="20"/>
  <c r="M16" s="1"/>
  <c r="N15"/>
  <c r="N16" s="1"/>
  <c r="K15"/>
  <c r="K16" s="1"/>
  <c r="I15"/>
  <c r="I16" s="1"/>
  <c r="L15"/>
  <c r="L16" s="1"/>
  <c r="J15"/>
  <c r="T11" i="62" s="1"/>
  <c r="T12" s="1"/>
  <c r="T16" s="1"/>
  <c r="E32" i="23"/>
  <c r="F26"/>
  <c r="E35" i="17" s="1"/>
  <c r="G26" i="23"/>
  <c r="E36" i="17" s="1"/>
  <c r="E26" i="23"/>
  <c r="E34" i="17" s="1"/>
  <c r="D36" i="23"/>
  <c r="E33" i="17"/>
  <c r="F30" i="20"/>
  <c r="F38" s="1"/>
  <c r="E32"/>
  <c r="E36" s="1"/>
  <c r="F18" i="23" l="1"/>
  <c r="D35" i="17" s="1"/>
  <c r="L18" i="20"/>
  <c r="D29" i="17" s="1"/>
  <c r="K18" i="20"/>
  <c r="D28" i="17" s="1"/>
  <c r="I18" i="20"/>
  <c r="D26" i="17" s="1"/>
  <c r="N18" i="20"/>
  <c r="D31" i="17" s="1"/>
  <c r="M18" i="20"/>
  <c r="D30" i="17" s="1"/>
  <c r="D36" i="19"/>
  <c r="D38" s="1"/>
  <c r="D33" i="17"/>
  <c r="AB11" i="62"/>
  <c r="AB12" s="1"/>
  <c r="AB16" s="1"/>
  <c r="F34" i="23" s="1"/>
  <c r="O16" i="20"/>
  <c r="S11" i="62"/>
  <c r="S12" s="1"/>
  <c r="S16" s="1"/>
  <c r="J16" i="20"/>
  <c r="X11" i="62"/>
  <c r="X12" s="1"/>
  <c r="X16" s="1"/>
  <c r="N34" i="20" s="1"/>
  <c r="F32" i="23"/>
  <c r="G30"/>
  <c r="G32" s="1"/>
  <c r="E16"/>
  <c r="E18" s="1"/>
  <c r="W11" i="62"/>
  <c r="W12" s="1"/>
  <c r="W16" s="1"/>
  <c r="M34" i="20" s="1"/>
  <c r="G16" i="23"/>
  <c r="U11" i="62"/>
  <c r="U12" s="1"/>
  <c r="U16" s="1"/>
  <c r="K34" i="20" s="1"/>
  <c r="V11" i="62"/>
  <c r="V12" s="1"/>
  <c r="V16" s="1"/>
  <c r="L34" i="20" s="1"/>
  <c r="G30"/>
  <c r="G38" s="1"/>
  <c r="F32"/>
  <c r="F36" s="1"/>
  <c r="E34" i="23"/>
  <c r="E36" s="1"/>
  <c r="J34" i="20"/>
  <c r="O34"/>
  <c r="G34" i="23"/>
  <c r="G18" l="1"/>
  <c r="D36" i="17" s="1"/>
  <c r="J18" i="20"/>
  <c r="D27" i="17" s="1"/>
  <c r="O18" i="20"/>
  <c r="D32" i="17" s="1"/>
  <c r="D20" i="76"/>
  <c r="I34" i="20"/>
  <c r="P34" s="1"/>
  <c r="D10" i="76"/>
  <c r="P16" i="20"/>
  <c r="F36" i="23"/>
  <c r="G38"/>
  <c r="G36"/>
  <c r="D25" i="17"/>
  <c r="G32" i="20"/>
  <c r="G36" s="1"/>
  <c r="P18" l="1"/>
  <c r="D18" i="76"/>
  <c r="D22" s="1"/>
  <c r="D34" i="17"/>
  <c r="F25"/>
  <c r="H32" i="20"/>
  <c r="I30"/>
  <c r="I38" s="1"/>
  <c r="G25" i="17" l="1"/>
  <c r="F26"/>
  <c r="H36" i="20"/>
  <c r="I32"/>
  <c r="J30"/>
  <c r="J38" s="1"/>
  <c r="G26" i="17" l="1"/>
  <c r="I20" i="20" s="1"/>
  <c r="F27" i="17"/>
  <c r="H20" i="20"/>
  <c r="H25" i="17"/>
  <c r="I36" i="20"/>
  <c r="J32"/>
  <c r="K30"/>
  <c r="K38" s="1"/>
  <c r="H28" l="1"/>
  <c r="I28" s="1"/>
  <c r="H22"/>
  <c r="I22" s="1"/>
  <c r="G27" i="17"/>
  <c r="J20" i="20" s="1"/>
  <c r="F28" i="17"/>
  <c r="H26"/>
  <c r="J36" i="20"/>
  <c r="K32"/>
  <c r="L30"/>
  <c r="L38" s="1"/>
  <c r="H27" i="17" l="1"/>
  <c r="G28"/>
  <c r="K20" i="20" s="1"/>
  <c r="F29" i="17"/>
  <c r="F30" s="1"/>
  <c r="J22" i="20"/>
  <c r="J28"/>
  <c r="K36"/>
  <c r="L32"/>
  <c r="M30"/>
  <c r="M38" s="1"/>
  <c r="H28" i="17" l="1"/>
  <c r="K28" i="20"/>
  <c r="K22"/>
  <c r="G30" i="17"/>
  <c r="M20" i="20" s="1"/>
  <c r="F31" i="17"/>
  <c r="G29"/>
  <c r="L36" i="20"/>
  <c r="M32"/>
  <c r="N30"/>
  <c r="N38" s="1"/>
  <c r="H29" i="17" l="1"/>
  <c r="H30" s="1"/>
  <c r="L20" i="20"/>
  <c r="G31" i="17"/>
  <c r="N20" i="20" s="1"/>
  <c r="F32" i="17"/>
  <c r="M36" i="20"/>
  <c r="N32"/>
  <c r="O30"/>
  <c r="O32" l="1"/>
  <c r="O38"/>
  <c r="G32" i="17"/>
  <c r="O20" i="20" s="1"/>
  <c r="P20" s="1"/>
  <c r="F33" i="17"/>
  <c r="L22" i="20"/>
  <c r="M22" s="1"/>
  <c r="N22" s="1"/>
  <c r="L28"/>
  <c r="M28" s="1"/>
  <c r="N28" s="1"/>
  <c r="P32"/>
  <c r="H31" i="17"/>
  <c r="O36" i="20"/>
  <c r="N36"/>
  <c r="P36" l="1"/>
  <c r="D12" i="76"/>
  <c r="O22" i="20"/>
  <c r="G33" i="17"/>
  <c r="D20" i="23" s="1"/>
  <c r="F34" i="17"/>
  <c r="H32"/>
  <c r="O28" i="20"/>
  <c r="H33" i="17" l="1"/>
  <c r="D22" i="23"/>
  <c r="D26" i="22"/>
  <c r="H24" i="23"/>
  <c r="D28"/>
  <c r="G34" i="17"/>
  <c r="E20" i="23" s="1"/>
  <c r="E22" s="1"/>
  <c r="F35" i="17"/>
  <c r="D28" i="22" l="1"/>
  <c r="D32" s="1"/>
  <c r="H34" i="17"/>
  <c r="O24" i="23"/>
  <c r="I24"/>
  <c r="N24"/>
  <c r="J24"/>
  <c r="M24"/>
  <c r="H26"/>
  <c r="L24"/>
  <c r="K24"/>
  <c r="G35" i="17"/>
  <c r="F20" i="23" s="1"/>
  <c r="F22" s="1"/>
  <c r="F36" i="17"/>
  <c r="G36" s="1"/>
  <c r="G20" i="23" s="1"/>
  <c r="E28"/>
  <c r="H15" l="1"/>
  <c r="AD11" i="62" s="1"/>
  <c r="AD12" s="1"/>
  <c r="AD16" s="1"/>
  <c r="H34" i="23" s="1"/>
  <c r="D34" i="22"/>
  <c r="H30" i="23" s="1"/>
  <c r="L26"/>
  <c r="E41" i="17" s="1"/>
  <c r="M26" i="23"/>
  <c r="E42" i="17" s="1"/>
  <c r="N26" i="23"/>
  <c r="E43" i="17" s="1"/>
  <c r="O26" i="23"/>
  <c r="E44" i="17" s="1"/>
  <c r="K26" i="23"/>
  <c r="E40" i="17" s="1"/>
  <c r="J26" i="23"/>
  <c r="E39" i="17" s="1"/>
  <c r="I26" i="23"/>
  <c r="E38" i="17" s="1"/>
  <c r="G22" i="23"/>
  <c r="F28"/>
  <c r="G28" s="1"/>
  <c r="E37" i="17"/>
  <c r="H35"/>
  <c r="H36" s="1"/>
  <c r="L15" i="23" l="1"/>
  <c r="AH11" i="62" s="1"/>
  <c r="AH12" s="1"/>
  <c r="AH16" s="1"/>
  <c r="L34" i="23" s="1"/>
  <c r="K15"/>
  <c r="K16" s="1"/>
  <c r="K18" s="1"/>
  <c r="J15"/>
  <c r="AF11" i="62" s="1"/>
  <c r="AF12" s="1"/>
  <c r="AF16" s="1"/>
  <c r="J34" i="23" s="1"/>
  <c r="I15"/>
  <c r="AE11" i="62" s="1"/>
  <c r="AE12" s="1"/>
  <c r="AE16" s="1"/>
  <c r="I34" i="23" s="1"/>
  <c r="H16"/>
  <c r="H18" s="1"/>
  <c r="N15"/>
  <c r="AJ11" i="62" s="1"/>
  <c r="AJ12" s="1"/>
  <c r="AJ16" s="1"/>
  <c r="N34" i="23" s="1"/>
  <c r="O15"/>
  <c r="O16" s="1"/>
  <c r="O18" s="1"/>
  <c r="M15"/>
  <c r="AI11" i="62" s="1"/>
  <c r="AI12" s="1"/>
  <c r="AI16" s="1"/>
  <c r="M34" i="23" s="1"/>
  <c r="D24" i="76"/>
  <c r="D26" s="1"/>
  <c r="D28" s="1"/>
  <c r="D30" s="1"/>
  <c r="D32" s="1"/>
  <c r="D34" s="1"/>
  <c r="D36" i="22" s="1"/>
  <c r="D38" s="1"/>
  <c r="H32" i="23"/>
  <c r="H36" s="1"/>
  <c r="H42" s="1"/>
  <c r="H38"/>
  <c r="I30"/>
  <c r="I38" s="1"/>
  <c r="L16"/>
  <c r="L18" s="1"/>
  <c r="J16" l="1"/>
  <c r="J18" s="1"/>
  <c r="D39" i="17" s="1"/>
  <c r="AG11" i="62"/>
  <c r="AG12" s="1"/>
  <c r="AG16" s="1"/>
  <c r="K34" i="23" s="1"/>
  <c r="I16"/>
  <c r="I18" s="1"/>
  <c r="AK11" i="62"/>
  <c r="AK12" s="1"/>
  <c r="AK16" s="1"/>
  <c r="O34" i="23" s="1"/>
  <c r="M16"/>
  <c r="M18" s="1"/>
  <c r="D42" i="17" s="1"/>
  <c r="N16" i="23"/>
  <c r="N18" s="1"/>
  <c r="I32"/>
  <c r="I36" s="1"/>
  <c r="J30"/>
  <c r="J38" s="1"/>
  <c r="D44" i="17"/>
  <c r="D40"/>
  <c r="D38"/>
  <c r="D41"/>
  <c r="P34" i="23" l="1"/>
  <c r="P18"/>
  <c r="D43" i="17"/>
  <c r="P16" i="23"/>
  <c r="J32"/>
  <c r="J36" s="1"/>
  <c r="K30"/>
  <c r="K38" s="1"/>
  <c r="D37" i="17"/>
  <c r="F37" s="1"/>
  <c r="F23" i="62"/>
  <c r="F24" s="1"/>
  <c r="I15" i="16"/>
  <c r="G23" i="62" s="1"/>
  <c r="G24" s="1"/>
  <c r="J15" i="16"/>
  <c r="H23" i="62" s="1"/>
  <c r="H24" s="1"/>
  <c r="K15" i="16"/>
  <c r="I23" i="62" s="1"/>
  <c r="I24" s="1"/>
  <c r="L15" i="16"/>
  <c r="J23" i="62" s="1"/>
  <c r="J24" s="1"/>
  <c r="M15" i="16"/>
  <c r="K23" i="62" s="1"/>
  <c r="K24" s="1"/>
  <c r="N15" i="16"/>
  <c r="L23" i="62" s="1"/>
  <c r="L24" s="1"/>
  <c r="O15" i="16"/>
  <c r="M23" i="62" s="1"/>
  <c r="M24" s="1"/>
  <c r="H16" i="16"/>
  <c r="H18" s="1"/>
  <c r="I16"/>
  <c r="I18" s="1"/>
  <c r="J16"/>
  <c r="J18" s="1"/>
  <c r="K16"/>
  <c r="K18" s="1"/>
  <c r="L16"/>
  <c r="L18" s="1"/>
  <c r="M16"/>
  <c r="M18" s="1"/>
  <c r="N16"/>
  <c r="N18" s="1"/>
  <c r="O16"/>
  <c r="O18" s="1"/>
  <c r="P18" l="1"/>
  <c r="K32" i="23"/>
  <c r="K36" s="1"/>
  <c r="L30"/>
  <c r="L38" s="1"/>
  <c r="G37" i="17"/>
  <c r="F38"/>
  <c r="F39" s="1"/>
  <c r="G39" s="1"/>
  <c r="J20" i="23" s="1"/>
  <c r="D20" i="18"/>
  <c r="D18"/>
  <c r="D16"/>
  <c r="D14"/>
  <c r="M28" i="62"/>
  <c r="O34" i="16" s="1"/>
  <c r="O36" s="1"/>
  <c r="K28" i="62"/>
  <c r="M34" i="16" s="1"/>
  <c r="M36" s="1"/>
  <c r="I28" i="62"/>
  <c r="K34" i="16" s="1"/>
  <c r="K36" s="1"/>
  <c r="G28" i="62"/>
  <c r="I34" i="16" s="1"/>
  <c r="I36" s="1"/>
  <c r="D19" i="18"/>
  <c r="D17"/>
  <c r="D15"/>
  <c r="P16" i="16"/>
  <c r="L28" i="62"/>
  <c r="N34" i="16" s="1"/>
  <c r="N36" s="1"/>
  <c r="J28" i="62"/>
  <c r="L34" i="16" s="1"/>
  <c r="L36" s="1"/>
  <c r="H28" i="62"/>
  <c r="J34" i="16" s="1"/>
  <c r="J36" s="1"/>
  <c r="F28" i="62"/>
  <c r="M30" i="23" l="1"/>
  <c r="M38" s="1"/>
  <c r="L32"/>
  <c r="L36" s="1"/>
  <c r="H34" i="16"/>
  <c r="H36" s="1"/>
  <c r="E10" i="75"/>
  <c r="H20" i="23"/>
  <c r="H37" i="17"/>
  <c r="F40"/>
  <c r="G40" s="1"/>
  <c r="K20" i="23" s="1"/>
  <c r="G38" i="17"/>
  <c r="I20" i="23" s="1"/>
  <c r="M32"/>
  <c r="M36" s="1"/>
  <c r="P34" i="16" l="1"/>
  <c r="P36" s="1"/>
  <c r="N30" i="23"/>
  <c r="N38" s="1"/>
  <c r="E14" i="75"/>
  <c r="E18"/>
  <c r="E22" s="1"/>
  <c r="F41" i="17"/>
  <c r="G41" s="1"/>
  <c r="L20" i="23" s="1"/>
  <c r="H22"/>
  <c r="I22" s="1"/>
  <c r="J22" s="1"/>
  <c r="K22" s="1"/>
  <c r="H28"/>
  <c r="I28" s="1"/>
  <c r="J28" s="1"/>
  <c r="K28" s="1"/>
  <c r="H38" i="17"/>
  <c r="H39" s="1"/>
  <c r="H40" s="1"/>
  <c r="D13" i="18"/>
  <c r="F13" s="1"/>
  <c r="L28" i="23" l="1"/>
  <c r="N32"/>
  <c r="N36" s="1"/>
  <c r="F42" i="17"/>
  <c r="G42" s="1"/>
  <c r="O30" i="23"/>
  <c r="O32" s="1"/>
  <c r="H41" i="17"/>
  <c r="L22" i="23"/>
  <c r="F14" i="18"/>
  <c r="G14" s="1"/>
  <c r="I20" i="16" s="1"/>
  <c r="G13" i="18"/>
  <c r="F43" i="17" l="1"/>
  <c r="F44" s="1"/>
  <c r="G44" s="1"/>
  <c r="O20" i="23" s="1"/>
  <c r="O38"/>
  <c r="O36"/>
  <c r="P32"/>
  <c r="P36" s="1"/>
  <c r="M20"/>
  <c r="H42" i="17"/>
  <c r="H13" i="18"/>
  <c r="H14" s="1"/>
  <c r="H20" i="16"/>
  <c r="F15" i="18"/>
  <c r="G15" s="1"/>
  <c r="J20" i="16" s="1"/>
  <c r="G43" i="17" l="1"/>
  <c r="N20" i="23" s="1"/>
  <c r="P20" s="1"/>
  <c r="M28"/>
  <c r="M22"/>
  <c r="H22" i="16"/>
  <c r="I22" s="1"/>
  <c r="J22" s="1"/>
  <c r="F16" i="18"/>
  <c r="G16" s="1"/>
  <c r="K20" i="16" s="1"/>
  <c r="H15" i="18"/>
  <c r="N28" i="23" l="1"/>
  <c r="O28" s="1"/>
  <c r="N22"/>
  <c r="O22" s="1"/>
  <c r="H43" i="17"/>
  <c r="H44" s="1"/>
  <c r="F17" i="18"/>
  <c r="H16"/>
  <c r="K22" i="16"/>
  <c r="F18" i="18" l="1"/>
  <c r="G18" s="1"/>
  <c r="M20" i="16" s="1"/>
  <c r="G17" i="18"/>
  <c r="L20" i="16" s="1"/>
  <c r="L22" s="1"/>
  <c r="M22" l="1"/>
  <c r="F19" i="18"/>
  <c r="H17"/>
  <c r="H18" s="1"/>
  <c r="F20" l="1"/>
  <c r="G20" s="1"/>
  <c r="O20" i="16" s="1"/>
  <c r="G19" i="18"/>
  <c r="N20" i="16" s="1"/>
  <c r="N22" s="1"/>
  <c r="O22" l="1"/>
  <c r="E26" i="19" s="1"/>
  <c r="F21" i="18"/>
  <c r="P20" i="16"/>
  <c r="H19" i="18"/>
  <c r="H20" s="1"/>
  <c r="E28" i="19" l="1"/>
  <c r="E32" s="1"/>
  <c r="H24" i="21"/>
  <c r="J24" s="1"/>
  <c r="J26" s="1"/>
  <c r="F22" i="18"/>
  <c r="F23" s="1"/>
  <c r="G21"/>
  <c r="D20" i="21" s="1"/>
  <c r="E34" i="19" l="1"/>
  <c r="D30" i="24" s="1"/>
  <c r="D32" s="1"/>
  <c r="H15" i="21"/>
  <c r="M15" s="1"/>
  <c r="D15" i="24"/>
  <c r="F15" s="1"/>
  <c r="I24" i="21"/>
  <c r="I26" s="1"/>
  <c r="E26" i="18" s="1"/>
  <c r="E24" i="75"/>
  <c r="E26" s="1"/>
  <c r="E28" s="1"/>
  <c r="E30" s="1"/>
  <c r="E32" s="1"/>
  <c r="E34" s="1"/>
  <c r="D22" i="21"/>
  <c r="M24"/>
  <c r="M26" s="1"/>
  <c r="E30" i="18" s="1"/>
  <c r="O24" i="21"/>
  <c r="O26" s="1"/>
  <c r="E32" i="18" s="1"/>
  <c r="K24" i="21"/>
  <c r="K26" s="1"/>
  <c r="E28" i="18" s="1"/>
  <c r="H26" i="21"/>
  <c r="E25" i="18" s="1"/>
  <c r="N24" i="21"/>
  <c r="N26" s="1"/>
  <c r="E31" i="18" s="1"/>
  <c r="L24" i="21"/>
  <c r="L26" s="1"/>
  <c r="E29" i="18" s="1"/>
  <c r="H21"/>
  <c r="G22"/>
  <c r="E20" i="21" s="1"/>
  <c r="E22" s="1"/>
  <c r="Z23" i="62"/>
  <c r="Z24" s="1"/>
  <c r="Z28" s="1"/>
  <c r="D34" i="24" s="1"/>
  <c r="E27" i="18"/>
  <c r="G23"/>
  <c r="F20" i="21" s="1"/>
  <c r="F24" i="18"/>
  <c r="H30" i="21" l="1"/>
  <c r="I30" s="1"/>
  <c r="I32" s="1"/>
  <c r="G15" i="24"/>
  <c r="G16" s="1"/>
  <c r="G18" s="1"/>
  <c r="E15"/>
  <c r="AA23" i="62" s="1"/>
  <c r="AA24" s="1"/>
  <c r="AA28" s="1"/>
  <c r="E34" i="24" s="1"/>
  <c r="D16"/>
  <c r="D18" s="1"/>
  <c r="J15" i="21"/>
  <c r="J16" s="1"/>
  <c r="J18" s="1"/>
  <c r="I15"/>
  <c r="S23" i="62" s="1"/>
  <c r="S24" s="1"/>
  <c r="S28" s="1"/>
  <c r="I34" i="21" s="1"/>
  <c r="R23" i="62"/>
  <c r="R24" s="1"/>
  <c r="R28" s="1"/>
  <c r="H34" i="21" s="1"/>
  <c r="O15"/>
  <c r="O16" s="1"/>
  <c r="O18" s="1"/>
  <c r="L15"/>
  <c r="V23" i="62" s="1"/>
  <c r="V24" s="1"/>
  <c r="V28" s="1"/>
  <c r="L34" i="21" s="1"/>
  <c r="H16"/>
  <c r="H18" s="1"/>
  <c r="K15"/>
  <c r="K16" s="1"/>
  <c r="K18" s="1"/>
  <c r="N15"/>
  <c r="N16" s="1"/>
  <c r="N18" s="1"/>
  <c r="E36" i="19"/>
  <c r="E38" s="1"/>
  <c r="D36" i="24"/>
  <c r="D24"/>
  <c r="E24" s="1"/>
  <c r="E26" s="1"/>
  <c r="E34" i="18" s="1"/>
  <c r="H22"/>
  <c r="H23" s="1"/>
  <c r="AB23" i="62"/>
  <c r="AB24" s="1"/>
  <c r="AB28" s="1"/>
  <c r="F34" i="24" s="1"/>
  <c r="F16"/>
  <c r="F18" s="1"/>
  <c r="G24" i="18"/>
  <c r="G20" i="21" s="1"/>
  <c r="E30" i="24"/>
  <c r="E32" s="1"/>
  <c r="M16" i="21"/>
  <c r="M18" s="1"/>
  <c r="W23" i="62"/>
  <c r="W24" s="1"/>
  <c r="W28" s="1"/>
  <c r="M34" i="21" s="1"/>
  <c r="F22"/>
  <c r="H32" l="1"/>
  <c r="E16" i="24"/>
  <c r="E18" s="1"/>
  <c r="D34" i="18" s="1"/>
  <c r="AC23" i="62"/>
  <c r="AC24" s="1"/>
  <c r="AC28" s="1"/>
  <c r="G34" i="24" s="1"/>
  <c r="I16" i="21"/>
  <c r="I18" s="1"/>
  <c r="D26" i="18" s="1"/>
  <c r="L16" i="21"/>
  <c r="L18" s="1"/>
  <c r="T23" i="62"/>
  <c r="T24" s="1"/>
  <c r="T28" s="1"/>
  <c r="J34" i="21" s="1"/>
  <c r="X23" i="62"/>
  <c r="X24" s="1"/>
  <c r="X28" s="1"/>
  <c r="N34" i="21" s="1"/>
  <c r="Y23" i="62"/>
  <c r="Y24" s="1"/>
  <c r="Y28" s="1"/>
  <c r="O34" i="21" s="1"/>
  <c r="U23" i="62"/>
  <c r="U24" s="1"/>
  <c r="U28" s="1"/>
  <c r="K34" i="21" s="1"/>
  <c r="E20" i="76"/>
  <c r="E36" i="24"/>
  <c r="D33" i="18"/>
  <c r="D36"/>
  <c r="D35"/>
  <c r="H36" i="21"/>
  <c r="I36"/>
  <c r="D26" i="24"/>
  <c r="E33" i="18" s="1"/>
  <c r="G24" i="24"/>
  <c r="G26" s="1"/>
  <c r="E36" i="18" s="1"/>
  <c r="D27"/>
  <c r="D31"/>
  <c r="D28"/>
  <c r="D32"/>
  <c r="D30"/>
  <c r="F24" i="24"/>
  <c r="F26" s="1"/>
  <c r="E35" i="18" s="1"/>
  <c r="H24"/>
  <c r="G22" i="21"/>
  <c r="J30"/>
  <c r="J32" s="1"/>
  <c r="F30" i="24"/>
  <c r="F32" s="1"/>
  <c r="F36" s="1"/>
  <c r="P18" i="21" l="1"/>
  <c r="D29" i="18"/>
  <c r="P16" i="21"/>
  <c r="J36"/>
  <c r="P34"/>
  <c r="E10" i="76"/>
  <c r="E18" s="1"/>
  <c r="E22" s="1"/>
  <c r="D25" i="18"/>
  <c r="F25" s="1"/>
  <c r="G25" s="1"/>
  <c r="H20" i="21" s="1"/>
  <c r="G30" i="24"/>
  <c r="G32" s="1"/>
  <c r="G36" s="1"/>
  <c r="K30" i="21"/>
  <c r="K32" s="1"/>
  <c r="H25" i="18" l="1"/>
  <c r="K36" i="21"/>
  <c r="H28"/>
  <c r="H22"/>
  <c r="F26" i="18"/>
  <c r="L30" i="21"/>
  <c r="L32" s="1"/>
  <c r="L36" s="1"/>
  <c r="F27" i="18" l="1"/>
  <c r="G27" s="1"/>
  <c r="J20" i="21" s="1"/>
  <c r="G26" i="18"/>
  <c r="M30" i="21"/>
  <c r="M32" s="1"/>
  <c r="M36" l="1"/>
  <c r="I20"/>
  <c r="H26" i="18"/>
  <c r="H27" s="1"/>
  <c r="F28"/>
  <c r="F29" s="1"/>
  <c r="N30" i="21"/>
  <c r="N32" s="1"/>
  <c r="N36" s="1"/>
  <c r="G28" i="18" l="1"/>
  <c r="K20" i="21" s="1"/>
  <c r="G29" i="18"/>
  <c r="L20" i="21" s="1"/>
  <c r="F30" i="18"/>
  <c r="I28" i="21"/>
  <c r="J28" s="1"/>
  <c r="I22"/>
  <c r="J22" s="1"/>
  <c r="O30"/>
  <c r="K22" l="1"/>
  <c r="L22" s="1"/>
  <c r="H28" i="18"/>
  <c r="H29" s="1"/>
  <c r="K28" i="21"/>
  <c r="L28" s="1"/>
  <c r="F31" i="18"/>
  <c r="G31" s="1"/>
  <c r="N20" i="21" s="1"/>
  <c r="G30" i="18"/>
  <c r="M20" i="21" s="1"/>
  <c r="O32"/>
  <c r="O36" s="1"/>
  <c r="M22" l="1"/>
  <c r="N22" s="1"/>
  <c r="P32"/>
  <c r="E12" i="76" s="1"/>
  <c r="E14" s="1"/>
  <c r="F32" i="18"/>
  <c r="M28" i="21"/>
  <c r="N28" s="1"/>
  <c r="H30" i="18"/>
  <c r="H31" s="1"/>
  <c r="P36" i="21" l="1"/>
  <c r="D14" i="76"/>
  <c r="F33" i="18"/>
  <c r="G33" s="1"/>
  <c r="D20" i="24" s="1"/>
  <c r="G32" i="18"/>
  <c r="O20" i="21" s="1"/>
  <c r="O22" l="1"/>
  <c r="P20"/>
  <c r="H32" i="18"/>
  <c r="H33" s="1"/>
  <c r="F34"/>
  <c r="G34" s="1"/>
  <c r="E20" i="24" s="1"/>
  <c r="D22"/>
  <c r="O28" i="21"/>
  <c r="E26" i="22" l="1"/>
  <c r="H24" i="24"/>
  <c r="D28"/>
  <c r="E28" s="1"/>
  <c r="F35" i="18"/>
  <c r="F36" s="1"/>
  <c r="G36" s="1"/>
  <c r="G20" i="24" s="1"/>
  <c r="E22"/>
  <c r="H34" i="18"/>
  <c r="E28" i="22" l="1"/>
  <c r="E32" s="1"/>
  <c r="L24" i="24"/>
  <c r="L26" s="1"/>
  <c r="E41" i="18" s="1"/>
  <c r="K24" i="24"/>
  <c r="K26" s="1"/>
  <c r="E40" i="18" s="1"/>
  <c r="J24" i="24"/>
  <c r="J26" s="1"/>
  <c r="E39" i="18" s="1"/>
  <c r="I24" i="24"/>
  <c r="I26" s="1"/>
  <c r="H26"/>
  <c r="O24"/>
  <c r="O26" s="1"/>
  <c r="E44" i="18" s="1"/>
  <c r="N24" i="24"/>
  <c r="N26" s="1"/>
  <c r="E43" i="18" s="1"/>
  <c r="M24" i="24"/>
  <c r="M26" s="1"/>
  <c r="E42" i="18" s="1"/>
  <c r="G35"/>
  <c r="F20" i="24" s="1"/>
  <c r="E34" i="22" l="1"/>
  <c r="E24" i="76" s="1"/>
  <c r="E26" s="1"/>
  <c r="E28" s="1"/>
  <c r="E30" s="1"/>
  <c r="E32" s="1"/>
  <c r="E34" s="1"/>
  <c r="E36" i="22" s="1"/>
  <c r="E38" s="1"/>
  <c r="H15" i="24"/>
  <c r="K15" s="1"/>
  <c r="F22"/>
  <c r="G22" s="1"/>
  <c r="E38" i="18"/>
  <c r="E37"/>
  <c r="F28" i="24"/>
  <c r="G28" s="1"/>
  <c r="H35" i="18"/>
  <c r="H36" s="1"/>
  <c r="H30" i="24" l="1"/>
  <c r="H32" s="1"/>
  <c r="H16"/>
  <c r="H18" s="1"/>
  <c r="AD23" i="62"/>
  <c r="AD24" s="1"/>
  <c r="AD28" s="1"/>
  <c r="H34" i="24" s="1"/>
  <c r="J15"/>
  <c r="J16" s="1"/>
  <c r="J18" s="1"/>
  <c r="N15"/>
  <c r="AJ23" i="62" s="1"/>
  <c r="AJ24" s="1"/>
  <c r="AJ28" s="1"/>
  <c r="N34" i="24" s="1"/>
  <c r="M15"/>
  <c r="M16" s="1"/>
  <c r="M18" s="1"/>
  <c r="I15"/>
  <c r="AE23" i="62" s="1"/>
  <c r="AE24" s="1"/>
  <c r="AE28" s="1"/>
  <c r="I34" i="24" s="1"/>
  <c r="L15"/>
  <c r="L16" s="1"/>
  <c r="L18" s="1"/>
  <c r="O15"/>
  <c r="O16" s="1"/>
  <c r="O18" s="1"/>
  <c r="K16"/>
  <c r="K18" s="1"/>
  <c r="AG23" i="62"/>
  <c r="AG24" s="1"/>
  <c r="AG28" s="1"/>
  <c r="K34" i="24" s="1"/>
  <c r="H36" l="1"/>
  <c r="I30"/>
  <c r="I32" s="1"/>
  <c r="I36" s="1"/>
  <c r="I16"/>
  <c r="I18" s="1"/>
  <c r="N16"/>
  <c r="AK23" i="62"/>
  <c r="AK24" s="1"/>
  <c r="AK28" s="1"/>
  <c r="O34" i="24" s="1"/>
  <c r="AF23" i="62"/>
  <c r="AF24" s="1"/>
  <c r="AF28" s="1"/>
  <c r="J34" i="24" s="1"/>
  <c r="AI23" i="62"/>
  <c r="AI24" s="1"/>
  <c r="AI28" s="1"/>
  <c r="M34" i="24" s="1"/>
  <c r="AH23" i="62"/>
  <c r="AH24" s="1"/>
  <c r="AH28" s="1"/>
  <c r="L34" i="24" s="1"/>
  <c r="D37" i="18"/>
  <c r="F37" s="1"/>
  <c r="G37" s="1"/>
  <c r="D42"/>
  <c r="D44"/>
  <c r="D39"/>
  <c r="D40"/>
  <c r="D41"/>
  <c r="D38"/>
  <c r="J30" i="24" l="1"/>
  <c r="J32" s="1"/>
  <c r="J36" s="1"/>
  <c r="P16"/>
  <c r="N18"/>
  <c r="F38" i="18"/>
  <c r="G38" s="1"/>
  <c r="I20" i="24" s="1"/>
  <c r="P34"/>
  <c r="H20"/>
  <c r="H37" i="18"/>
  <c r="K30" i="24" l="1"/>
  <c r="K32" s="1"/>
  <c r="K36" s="1"/>
  <c r="H38" i="18"/>
  <c r="F39"/>
  <c r="G39" s="1"/>
  <c r="J20" i="24" s="1"/>
  <c r="P18"/>
  <c r="D43" i="18"/>
  <c r="H22" i="24"/>
  <c r="I22" s="1"/>
  <c r="H28"/>
  <c r="I28" s="1"/>
  <c r="L30" l="1"/>
  <c r="L32" s="1"/>
  <c r="L36" s="1"/>
  <c r="J22"/>
  <c r="H39" i="18"/>
  <c r="F40"/>
  <c r="G40" s="1"/>
  <c r="K20" i="24" s="1"/>
  <c r="K22" s="1"/>
  <c r="J28"/>
  <c r="M30" l="1"/>
  <c r="M32" s="1"/>
  <c r="M36" s="1"/>
  <c r="H40" i="18"/>
  <c r="F41"/>
  <c r="G41" s="1"/>
  <c r="L20" i="24" s="1"/>
  <c r="K28"/>
  <c r="N30" l="1"/>
  <c r="L28"/>
  <c r="H41" i="18"/>
  <c r="F42"/>
  <c r="F43" s="1"/>
  <c r="F44" s="1"/>
  <c r="G44" s="1"/>
  <c r="O20" i="24" s="1"/>
  <c r="L22"/>
  <c r="N32" l="1"/>
  <c r="O30"/>
  <c r="O32" s="1"/>
  <c r="O36" s="1"/>
  <c r="G42" i="18"/>
  <c r="H42" s="1"/>
  <c r="G43"/>
  <c r="N20" i="24" s="1"/>
  <c r="M20" l="1"/>
  <c r="P20" s="1"/>
  <c r="N36"/>
  <c r="P32"/>
  <c r="P36" s="1"/>
  <c r="H43" i="18"/>
  <c r="H44" s="1"/>
  <c r="M22" i="24"/>
  <c r="N22" s="1"/>
  <c r="O22" s="1"/>
  <c r="M28" l="1"/>
  <c r="N28" s="1"/>
  <c r="O28" s="1"/>
</calcChain>
</file>

<file path=xl/sharedStrings.xml><?xml version="1.0" encoding="utf-8"?>
<sst xmlns="http://schemas.openxmlformats.org/spreadsheetml/2006/main" count="2755" uniqueCount="870">
  <si>
    <t>Residential</t>
  </si>
  <si>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</si>
  <si>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</si>
  <si>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</si>
  <si>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</si>
  <si>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</si>
  <si>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</si>
  <si>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</si>
  <si>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</si>
  <si>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</si>
  <si>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</si>
  <si>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</si>
  <si>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</si>
  <si>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</si>
  <si>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</si>
  <si>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</si>
  <si>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Source</t>
  </si>
  <si>
    <t>Line No.</t>
  </si>
  <si>
    <t>Decoupling Filing</t>
  </si>
  <si>
    <t>Puget Sound Energy</t>
  </si>
  <si>
    <t>K-Factor</t>
  </si>
  <si>
    <t>Test Year Customers</t>
  </si>
  <si>
    <t>Non-Residential Schedules*</t>
  </si>
  <si>
    <t>Input</t>
  </si>
  <si>
    <t xml:space="preserve">  - Effective January 1, 2014</t>
  </si>
  <si>
    <t xml:space="preserve">  - Effective January 1, 2015</t>
  </si>
  <si>
    <t xml:space="preserve">  - Effective January 1, 2016</t>
  </si>
  <si>
    <t>F2012</t>
  </si>
  <si>
    <t>Forecasted Rate Year Customer Count</t>
  </si>
  <si>
    <t>Monthly Allowed Delivery Revenue per Customer</t>
  </si>
  <si>
    <t>Allowed Total Delivery Revenue</t>
  </si>
  <si>
    <t>Monthly Actual Delivery Revenue per Customer</t>
  </si>
  <si>
    <t>Deferral</t>
  </si>
  <si>
    <t>Interest on Deferral</t>
  </si>
  <si>
    <t>Cumulative Deferral</t>
  </si>
  <si>
    <t>Deferral Amortization</t>
  </si>
  <si>
    <t>Cumulative Deferral Net of Amortization</t>
  </si>
  <si>
    <t>Rate Year - May 1, 2014 through April 30, 2015</t>
  </si>
  <si>
    <t>Rate Year - May 1, 2015 through April 30, 2016</t>
  </si>
  <si>
    <t>Data for Development of Annual Fixed Cost Rates</t>
  </si>
  <si>
    <t>Non-Residential</t>
  </si>
  <si>
    <t>Schedule 31</t>
  </si>
  <si>
    <t>Total</t>
  </si>
  <si>
    <t>Check</t>
  </si>
  <si>
    <t>Calendar Year 2013</t>
  </si>
  <si>
    <t>Forecasted Customers</t>
  </si>
  <si>
    <t>Interest Rate</t>
  </si>
  <si>
    <t>Month</t>
  </si>
  <si>
    <t xml:space="preserve">Deferral </t>
  </si>
  <si>
    <t>Amortization</t>
  </si>
  <si>
    <t>Deferral Balance w/ No Interest</t>
  </si>
  <si>
    <t>Interest</t>
  </si>
  <si>
    <t>Total Deferred Balance</t>
  </si>
  <si>
    <t>Calendar Year 2014</t>
  </si>
  <si>
    <t>Calendar Year 2015</t>
  </si>
  <si>
    <t>2013 Expedited Rate Case - Initial Filing</t>
  </si>
  <si>
    <t>Test Year Ended June 2012</t>
  </si>
  <si>
    <t>Commercial Firm</t>
  </si>
  <si>
    <t>Industrial Firm</t>
  </si>
  <si>
    <t>Total Non-Residential</t>
  </si>
  <si>
    <t>Quarterly Statement of Operations</t>
  </si>
  <si>
    <t>12 Months ending June 2012</t>
  </si>
  <si>
    <t>Commercial Interruptible</t>
  </si>
  <si>
    <t>Industrial Interruptible</t>
  </si>
  <si>
    <t>Transportation</t>
  </si>
  <si>
    <t>Quarterly Report</t>
  </si>
  <si>
    <t>Calculation</t>
  </si>
  <si>
    <t>Net of Conservation</t>
  </si>
  <si>
    <t>Year</t>
  </si>
  <si>
    <t>Date</t>
  </si>
  <si>
    <t>Commercial</t>
  </si>
  <si>
    <t>Industrial</t>
  </si>
  <si>
    <t>Customers</t>
  </si>
  <si>
    <t>Annual Average, Not Year-End</t>
  </si>
  <si>
    <t>F2012 Electric Load Forecast</t>
  </si>
  <si>
    <t>Load (MWh)</t>
  </si>
  <si>
    <t>Gross of Conservation</t>
  </si>
  <si>
    <t>Streetlight</t>
  </si>
  <si>
    <t>Resale</t>
  </si>
  <si>
    <t>Total Delivered</t>
  </si>
  <si>
    <t>Losses</t>
  </si>
  <si>
    <t>Total Load</t>
  </si>
  <si>
    <t>Station Service</t>
  </si>
  <si>
    <t>Station Service Losses</t>
  </si>
  <si>
    <t>Full Load</t>
  </si>
  <si>
    <t>Transport</t>
  </si>
  <si>
    <t>Schedule 24</t>
  </si>
  <si>
    <t>Schedule 26</t>
  </si>
  <si>
    <t>Schedule 43</t>
  </si>
  <si>
    <t>Electric Customers</t>
  </si>
  <si>
    <t>Schedule 25/29</t>
  </si>
  <si>
    <t>Schedule 35</t>
  </si>
  <si>
    <t>Schedule 40</t>
  </si>
  <si>
    <t>Schedule 46-49</t>
  </si>
  <si>
    <t>(d) = Σ (e thru l)</t>
  </si>
  <si>
    <t>Total Proforma Revenue</t>
  </si>
  <si>
    <t>Less: Allocated Power Costs</t>
  </si>
  <si>
    <t>Test Year Sales (kWh)</t>
  </si>
  <si>
    <t>* Includes equivalent schedules, such as Residential and Farm Schedules.</t>
  </si>
  <si>
    <t>Development of Delivery Cost Energy Rate and Schedule 139 Rate - Electric</t>
  </si>
  <si>
    <t>Development of Deferrals - Electric Residential</t>
  </si>
  <si>
    <t>Development of Deferrals - Electric Non-Residential</t>
  </si>
  <si>
    <t>Deferral, Amortization &amp; Interest Summary - Electric Residential</t>
  </si>
  <si>
    <t>Deferral, Amortization &amp; Interest Summary - Electric Non-Residential</t>
  </si>
  <si>
    <t>UE-130137 WP</t>
  </si>
  <si>
    <t>Forecasted kWh</t>
  </si>
  <si>
    <t>Outdoor Lighting</t>
  </si>
  <si>
    <t>Electric Sales for Resale</t>
  </si>
  <si>
    <t>Total Non-Residential, Excluding Lighting &amp; Transportation</t>
  </si>
  <si>
    <t>Total Customers</t>
  </si>
  <si>
    <t>Source:  p 6a, Quarterly Report</t>
  </si>
  <si>
    <t>Page 3</t>
  </si>
  <si>
    <t>Page 6</t>
  </si>
  <si>
    <t>Page 9</t>
  </si>
  <si>
    <t>Total Non-Residential, excl Transportation, Firm Resale &amp; Lighting</t>
  </si>
  <si>
    <t>Delivered MWH</t>
  </si>
  <si>
    <t>Proforma Revenue @ 5-1-10 and 5-14-12 Rates</t>
  </si>
  <si>
    <t>Rate Schedule</t>
  </si>
  <si>
    <t>Total kWh 
07/11 to 06/12</t>
  </si>
  <si>
    <t>Residential - Schedule 7</t>
  </si>
  <si>
    <t>Secondary Schedule 24</t>
  </si>
  <si>
    <t>Secondary Schedule 25 &amp; 7A</t>
  </si>
  <si>
    <t>Secondary Schedule 26</t>
  </si>
  <si>
    <t>Secondary Schedule 26P</t>
  </si>
  <si>
    <t>Secondary Schedule 29</t>
  </si>
  <si>
    <t xml:space="preserve">  Total Secondary Voltage</t>
  </si>
  <si>
    <t>Primary Schedule 31</t>
  </si>
  <si>
    <t>Primary Schedule 35</t>
  </si>
  <si>
    <t>Primary Schedule 43</t>
  </si>
  <si>
    <t xml:space="preserve">  Total Primary Voltage</t>
  </si>
  <si>
    <t>Campus Rate</t>
  </si>
  <si>
    <t>High Voltage Schedule 46</t>
  </si>
  <si>
    <t>High Voltage Schedule 49</t>
  </si>
  <si>
    <t xml:space="preserve">  Total High Voltage</t>
  </si>
  <si>
    <t>Lighting</t>
  </si>
  <si>
    <t>Total Retail Sales</t>
  </si>
  <si>
    <t>Firm Resale - Small</t>
  </si>
  <si>
    <t>Schedule 449 (PV + OATT)</t>
  </si>
  <si>
    <t>Schedule 449 (HV + OATT)</t>
  </si>
  <si>
    <t>Schedule 459 (HV + OATT)</t>
  </si>
  <si>
    <t>Total Transportation</t>
  </si>
  <si>
    <t>SAP kWh</t>
  </si>
  <si>
    <t>Summary of Monthly Temperature Adjusted kWh</t>
  </si>
  <si>
    <t>Non-Residential, Excluding Firm Resale, Lighting &amp; Transporattion</t>
  </si>
  <si>
    <t>Subtotal</t>
  </si>
  <si>
    <t>Other - Firm Resale, Lighting &amp; Transporattion</t>
  </si>
  <si>
    <t>Total Proposed Revenue</t>
  </si>
  <si>
    <t>Net Proposed Revenue</t>
  </si>
  <si>
    <t>2013 ERF - UE130137</t>
  </si>
  <si>
    <t>Total Sales to Customers</t>
  </si>
  <si>
    <t xml:space="preserve">Total Firm Resale </t>
  </si>
  <si>
    <t>Total Jurisdictional Retail Sales</t>
  </si>
  <si>
    <t>Total Choice /Retail Wheeling</t>
  </si>
  <si>
    <t>Retail Wheeling</t>
  </si>
  <si>
    <t>Power Supplier Choice</t>
  </si>
  <si>
    <t>50-59</t>
  </si>
  <si>
    <t>Total High Voltage</t>
  </si>
  <si>
    <t>General Service</t>
  </si>
  <si>
    <t>Interruptible</t>
  </si>
  <si>
    <t>High Voltage</t>
  </si>
  <si>
    <t>Total Primary Voltage</t>
  </si>
  <si>
    <t>Interruptible Total Electric Schools</t>
  </si>
  <si>
    <t>Seasonal Irrigation &amp; Drainage Pumping</t>
  </si>
  <si>
    <t>Primary Voltage</t>
  </si>
  <si>
    <t>Total Secondary Voltage</t>
  </si>
  <si>
    <t>26P</t>
  </si>
  <si>
    <t>Demand &gt; 350 kW, PV Rate</t>
  </si>
  <si>
    <t>Demand &gt; 350 kW</t>
  </si>
  <si>
    <t>25 / 7A</t>
  </si>
  <si>
    <t>Demand &gt; 50 kW but &lt;= 350 kW</t>
  </si>
  <si>
    <t>Demand &lt;= 50 kW</t>
  </si>
  <si>
    <t>Secondary Voltage</t>
  </si>
  <si>
    <t>Total Residential</t>
  </si>
  <si>
    <t>(f) = (e) - (d)</t>
  </si>
  <si>
    <t>Difference = ERF Related Revenue</t>
  </si>
  <si>
    <t>Less:  PCA Related Revenue</t>
  </si>
  <si>
    <t>Total Eligible Proposed Revenue</t>
  </si>
  <si>
    <t>% Change</t>
  </si>
  <si>
    <t>Rounding Differences</t>
  </si>
  <si>
    <t>Change
as Allocated
by Rate Spread</t>
  </si>
  <si>
    <t>$ Base Revenue Increase (Decrease)</t>
  </si>
  <si>
    <t>Proposed Base
Revenue Effective April 2013</t>
  </si>
  <si>
    <t>Proforma Revenue
GRC Base Rates Less Sch 140 Property Tax</t>
  </si>
  <si>
    <t>kWh Sales
YE 06-30-2012</t>
  </si>
  <si>
    <t>Schedule</t>
  </si>
  <si>
    <t>Voltage Level</t>
  </si>
  <si>
    <t xml:space="preserve">Expedited Rate Filing - Schedule 141 </t>
  </si>
  <si>
    <t>Proforma and Proposed Revenue</t>
  </si>
  <si>
    <t>Over (Under) Recover Target Rate Spread</t>
  </si>
  <si>
    <t>ERF Rate Change</t>
  </si>
  <si>
    <t>ERF Related Revenue Requirement</t>
  </si>
  <si>
    <t>Average Class Rate Change</t>
  </si>
  <si>
    <t>Target Proposed Revenue Change (%)</t>
  </si>
  <si>
    <t>Target Proposed Revenue</t>
  </si>
  <si>
    <t>Rate Spread Workpapers, Column F</t>
  </si>
  <si>
    <t>Target Proposed Change from Rate Spread</t>
  </si>
  <si>
    <t>Total Revenue</t>
  </si>
  <si>
    <t>Total kWh</t>
  </si>
  <si>
    <t>Unbilled Revenue</t>
  </si>
  <si>
    <t xml:space="preserve">    Unbilled - Other</t>
  </si>
  <si>
    <t>Unbilled - All Over 600 kWh</t>
  </si>
  <si>
    <t>Unbilled - First 600 kWh</t>
  </si>
  <si>
    <t>Total Billed kWh</t>
  </si>
  <si>
    <t>All Over 600 kWh</t>
  </si>
  <si>
    <t>ERF Rate Change, adjust for residual</t>
  </si>
  <si>
    <t>First 600 kWh</t>
  </si>
  <si>
    <t>Energy Charges</t>
  </si>
  <si>
    <t>Total Basic Charge</t>
  </si>
  <si>
    <t>Three Phase</t>
  </si>
  <si>
    <t>One Phase</t>
  </si>
  <si>
    <t>Basic Charges</t>
  </si>
  <si>
    <t>(n) = (b) * ((e)</t>
  </si>
  <si>
    <t>(m) = (l) * ERF Rate Change</t>
  </si>
  <si>
    <t>(l) = (f) - (k)</t>
  </si>
  <si>
    <t>(k) = (g) allocated on (j)</t>
  </si>
  <si>
    <t>(j) = PCA eligible from (f)</t>
  </si>
  <si>
    <t>(f) = (b) * (c)</t>
  </si>
  <si>
    <t>(e) = (c) + [(m) / (b)]</t>
  </si>
  <si>
    <t>Notes:</t>
  </si>
  <si>
    <t>Proposed
Revenue, Including Sch 141
Effective 2013</t>
  </si>
  <si>
    <t>Proposed ERF Related Revenue Change</t>
  </si>
  <si>
    <t>Current ERF Related Revenue Requirement</t>
  </si>
  <si>
    <t>PCA Related Revenue Requirement</t>
  </si>
  <si>
    <t>PCA Eligible Revenue Requirement</t>
  </si>
  <si>
    <t>% Demand Related</t>
  </si>
  <si>
    <t>% Energy Related</t>
  </si>
  <si>
    <t>PCA Related Cost Allocation from Cost of Service</t>
  </si>
  <si>
    <t>Proforma
Revenue, Excluding Sch 140
Effective 2013</t>
  </si>
  <si>
    <t>Proposed
Rates, Including Sch 141
Effective 2013</t>
  </si>
  <si>
    <t>Proforma
Rates, Excluding Sch 140
Effective 2013</t>
  </si>
  <si>
    <t>Bill
Determinants</t>
  </si>
  <si>
    <t>Description</t>
  </si>
  <si>
    <t>Residential Schedule 7</t>
  </si>
  <si>
    <t>Rate Design</t>
  </si>
  <si>
    <t>Target Proposed Increase (Decrease) from Rate Spread</t>
  </si>
  <si>
    <t>Total Unbilled</t>
  </si>
  <si>
    <t>Other</t>
  </si>
  <si>
    <t>Summer kWh</t>
  </si>
  <si>
    <t>Winter kWh</t>
  </si>
  <si>
    <t>Unbilled</t>
  </si>
  <si>
    <t>Summer kWh (Apr - Sep)</t>
  </si>
  <si>
    <t>Winter kWh (Oct - Mar)</t>
  </si>
  <si>
    <t>Secondary Voltage, Schedule 24, Demand &lt; 50 kW</t>
  </si>
  <si>
    <t>Target Sch 25 &amp; 29</t>
  </si>
  <si>
    <t>Total Sch 25 &amp; 29 Revenue</t>
  </si>
  <si>
    <t>Sch 29 Proposed Revenue</t>
  </si>
  <si>
    <t>Sch 25 Proposed Revenue</t>
  </si>
  <si>
    <t>PCA Costs</t>
  </si>
  <si>
    <t>PCA Related Revenue</t>
  </si>
  <si>
    <t>Proforma</t>
  </si>
  <si>
    <t>Target Proposed % Increase</t>
  </si>
  <si>
    <t>Total Proposed Revenue Sch 25 &amp; 29</t>
  </si>
  <si>
    <t>Total Proforma Revenue Sch 25 &amp; 29</t>
  </si>
  <si>
    <t>Actual Demand %</t>
  </si>
  <si>
    <t>Proposed Increase Sch 25 &amp; Sch 29</t>
  </si>
  <si>
    <t>Peak Credit Demand %</t>
  </si>
  <si>
    <t>No Change</t>
  </si>
  <si>
    <t>Reactive Power Charge (kVarh)</t>
  </si>
  <si>
    <t>Total Demand</t>
  </si>
  <si>
    <t>Summer Over 50 kW</t>
  </si>
  <si>
    <t>Winter Over 50 kW</t>
  </si>
  <si>
    <t>First 50 kW</t>
  </si>
  <si>
    <t>Demand Charges</t>
  </si>
  <si>
    <t>Over 20,000 kWh</t>
  </si>
  <si>
    <t>Summer First 20,000 kWh</t>
  </si>
  <si>
    <t>Winter First 20,000 kWh</t>
  </si>
  <si>
    <t>Total Billed kWh Energy</t>
  </si>
  <si>
    <t>First 20,000 kWh</t>
  </si>
  <si>
    <t>Secondary Voltage, Schedule 25, Demand &gt;50 kW and &lt; 350 kW</t>
  </si>
  <si>
    <t>Energy Charge Reduction to Base Rates:</t>
  </si>
  <si>
    <t>Demand Credit per kW to all Demand:</t>
  </si>
  <si>
    <t>Basic Charge Addition Sec Voltage Rate:</t>
  </si>
  <si>
    <t>Adjustments to Secondary Voltage Rates for Delivery at Primary Voltage</t>
  </si>
  <si>
    <t>Target Proposed Revenue 26</t>
  </si>
  <si>
    <t>Target Proposed Increase Sch 26</t>
  </si>
  <si>
    <t>Summer (Apr to Sep)</t>
  </si>
  <si>
    <t>Winter (Oct to Mar)</t>
  </si>
  <si>
    <t>All kWh</t>
  </si>
  <si>
    <t>ERF Rate Change, Adjust for Residual</t>
  </si>
  <si>
    <t>Secondary Voltage, Schedule 26, Demand &gt;350 kW</t>
  </si>
  <si>
    <t>Secondary Voltage, Schedule 29, Irrigation</t>
  </si>
  <si>
    <t>Winter - First 20,000 kWh</t>
  </si>
  <si>
    <t>Summer - First 20,000 kWh</t>
  </si>
  <si>
    <t>Winter - Over 20,000 kWh</t>
  </si>
  <si>
    <t>Summer - Over 20,000 kWh</t>
  </si>
  <si>
    <t>Total Sch 31 &amp; 35 Revenue</t>
  </si>
  <si>
    <t>Sch 35 Proposed Revenue</t>
  </si>
  <si>
    <t>Sch 31 Proposed Revenue</t>
  </si>
  <si>
    <t>Target Sch 31 &amp; 35</t>
  </si>
  <si>
    <t>Proforma Revenue 31, 35</t>
  </si>
  <si>
    <t>Proposed Revenue Increase 31, 35</t>
  </si>
  <si>
    <t>Total kWh Sales</t>
  </si>
  <si>
    <t>kWh</t>
  </si>
  <si>
    <t>Primary Voltage, Schedule 31</t>
  </si>
  <si>
    <t>Left to spread to Energy</t>
  </si>
  <si>
    <t>ERF Rate Change, adjusted for residual</t>
  </si>
  <si>
    <t>Same as Sch 31</t>
  </si>
  <si>
    <t>Primary Voltage, Schedule 35, Irrigation</t>
  </si>
  <si>
    <t>Remaining Rev Req to Allocate to Energy After Rate Change</t>
  </si>
  <si>
    <t>Proposed Revenue % Increase Sch 43</t>
  </si>
  <si>
    <t>Target Proposed Revenue $ Sch 43</t>
  </si>
  <si>
    <t>Proposed Revenue Increase Sch 43</t>
  </si>
  <si>
    <t>Demand Charges - All kW</t>
  </si>
  <si>
    <t>ERF Rate Change, Adjust for residual</t>
  </si>
  <si>
    <t>Primary Voltage, Schedule 43, Interruptible</t>
  </si>
  <si>
    <t>Campus Rate, Demand &gt;3aMW</t>
  </si>
  <si>
    <t>Calculation of Production &amp; Transmission Charges</t>
  </si>
  <si>
    <t>Schedule 40 Production &amp; Transmission Charge Calculation</t>
  </si>
  <si>
    <t>Sch 40 Rates
Excluding Sch 140 Eff 2013</t>
  </si>
  <si>
    <t>Proposed
Schedule 40
Rate</t>
  </si>
  <si>
    <t>Bill Determinants</t>
  </si>
  <si>
    <t>Proforma
Revenue
Effective 5-1-10</t>
  </si>
  <si>
    <t>a</t>
  </si>
  <si>
    <t>(b) = (a) * ERF Rate Change</t>
  </si>
  <si>
    <t>c</t>
  </si>
  <si>
    <t>d = a * b</t>
  </si>
  <si>
    <t>e</t>
  </si>
  <si>
    <t>f</t>
  </si>
  <si>
    <t>g</t>
  </si>
  <si>
    <t>(g) = PCA eligible from (f)</t>
  </si>
  <si>
    <t>(h) = (e) allocated on (g)</t>
  </si>
  <si>
    <t>(i) = (d) - (k)</t>
  </si>
  <si>
    <t>(j) = (i) * ERF Rate Change</t>
  </si>
  <si>
    <t>Demand Charge Calculation</t>
  </si>
  <si>
    <t>High Voltage Metering Point</t>
  </si>
  <si>
    <t>Primary Voltage Metering Point</t>
  </si>
  <si>
    <t>Secondary Voltage Metering Point</t>
  </si>
  <si>
    <t>Energy Charge Calculation (Billed + Unbilled)</t>
  </si>
  <si>
    <t>Proposed Revenue Change</t>
  </si>
  <si>
    <t>Proposed Basic Charge Revenue Change</t>
  </si>
  <si>
    <t>Proposed Reactive Charge Revenue Change</t>
  </si>
  <si>
    <t>Proposed Distribution Charge Revenue Change</t>
  </si>
  <si>
    <t>Left to Spread</t>
  </si>
  <si>
    <t>Energy Proforma Revenue</t>
  </si>
  <si>
    <t>Remaining ERF Related Revenue Requirement</t>
  </si>
  <si>
    <t>ERF Increase</t>
  </si>
  <si>
    <t>% increase</t>
  </si>
  <si>
    <t>Apply Increase to Energy Rates</t>
  </si>
  <si>
    <t>Proposed Prod &amp; Trans Demand Revenue Change</t>
  </si>
  <si>
    <t>Proposed Prod &amp; Trans Energy Revenue Change</t>
  </si>
  <si>
    <t>Demand Proforma Revenue</t>
  </si>
  <si>
    <t>Apply Increase to Demand Rates</t>
  </si>
  <si>
    <t>Proforma Charges</t>
  </si>
  <si>
    <t>Total Proposed Revenue from Summary</t>
  </si>
  <si>
    <t>Difference</t>
  </si>
  <si>
    <t>High Voltage, Schedule 46, Interruptible</t>
  </si>
  <si>
    <t>Same as Sch 49</t>
  </si>
  <si>
    <t>No Rate Change</t>
  </si>
  <si>
    <t>Total Energy</t>
  </si>
  <si>
    <t>Demand Charges - All kVa</t>
  </si>
  <si>
    <t>Target Proposed % Increase Sch 46 &amp; 49</t>
  </si>
  <si>
    <t>ERF Rate Change (Energy Only)</t>
  </si>
  <si>
    <t>Energy Related Revenue Requirement</t>
  </si>
  <si>
    <t>Total HV Proposed</t>
  </si>
  <si>
    <t>Sch 49 Proposed</t>
  </si>
  <si>
    <t>Sch 46 Proposed</t>
  </si>
  <si>
    <t>Target Proposed Revenue 46 &amp; 49</t>
  </si>
  <si>
    <t>Target Proposed $ Increase Sch 46 &amp; 49</t>
  </si>
  <si>
    <t>High Voltage, Schedule 49</t>
  </si>
  <si>
    <t>Weather Normalized</t>
  </si>
  <si>
    <t>(2)-(3)</t>
  </si>
  <si>
    <t>Summary of Computed Monthly Revenue</t>
  </si>
  <si>
    <t>Proposed ERF Revenues, Test Year ended June 2012</t>
  </si>
  <si>
    <t>Total $
07/11 to 06/12</t>
  </si>
  <si>
    <t>Total Proposed ERF Revenue</t>
  </si>
  <si>
    <t>Non-Residential (Excl Firm Resale, Transp &amp; Light)</t>
  </si>
  <si>
    <t>UE-130137 Rate</t>
  </si>
  <si>
    <t>Lamp Size</t>
  </si>
  <si>
    <t>SC 00</t>
  </si>
  <si>
    <t>Compact Fluorescent - Energy Only</t>
  </si>
  <si>
    <t>22 Watts</t>
  </si>
  <si>
    <t>Incandescent Street Lighting</t>
  </si>
  <si>
    <t>327 Watts</t>
  </si>
  <si>
    <t>Mercury Vapor Street Lighting</t>
  </si>
  <si>
    <t>100 Watts</t>
  </si>
  <si>
    <t>175 Watts</t>
  </si>
  <si>
    <t>400 Watts</t>
  </si>
  <si>
    <t>Mercury Vapor Lighting - Energy Only</t>
  </si>
  <si>
    <t>700 Watt</t>
  </si>
  <si>
    <t>1000 Watt</t>
  </si>
  <si>
    <t>Company Owned LED Facilities Charge</t>
  </si>
  <si>
    <t>30-35</t>
  </si>
  <si>
    <t>35.01-40</t>
  </si>
  <si>
    <t>40.01-45</t>
  </si>
  <si>
    <t>45-01-50</t>
  </si>
  <si>
    <t>50.01-55</t>
  </si>
  <si>
    <t>55.01-60</t>
  </si>
  <si>
    <t>60.01-65</t>
  </si>
  <si>
    <t>65.01-70</t>
  </si>
  <si>
    <t>70.01-75</t>
  </si>
  <si>
    <t>75.01-80</t>
  </si>
  <si>
    <t>80.01-85</t>
  </si>
  <si>
    <t>85.01-90</t>
  </si>
  <si>
    <t>90.01-95</t>
  </si>
  <si>
    <t>95.01-100</t>
  </si>
  <si>
    <t>100.01-105</t>
  </si>
  <si>
    <t>105.01-110</t>
  </si>
  <si>
    <t>110.01-115</t>
  </si>
  <si>
    <t>115.01-120</t>
  </si>
  <si>
    <t>120.01-125</t>
  </si>
  <si>
    <t>125.01-130</t>
  </si>
  <si>
    <t>130.01-135</t>
  </si>
  <si>
    <t>135.01-140</t>
  </si>
  <si>
    <t>140.01-145</t>
  </si>
  <si>
    <t>145.01-150</t>
  </si>
  <si>
    <t>150.01-155</t>
  </si>
  <si>
    <t>155.01-160</t>
  </si>
  <si>
    <t>160.01-165</t>
  </si>
  <si>
    <t>165.01-170</t>
  </si>
  <si>
    <t>170.01-175</t>
  </si>
  <si>
    <t>175.01-180</t>
  </si>
  <si>
    <t>180.01-185</t>
  </si>
  <si>
    <t>185.01-190</t>
  </si>
  <si>
    <t>190.01-195</t>
  </si>
  <si>
    <t>195.01-200</t>
  </si>
  <si>
    <t>200.01-205</t>
  </si>
  <si>
    <t>205.01-210</t>
  </si>
  <si>
    <t>210.01-215</t>
  </si>
  <si>
    <t>215.01-220</t>
  </si>
  <si>
    <t>220.01-225</t>
  </si>
  <si>
    <t>225.01-230</t>
  </si>
  <si>
    <t>230.01-235</t>
  </si>
  <si>
    <t>235.01-240</t>
  </si>
  <si>
    <t>240.01-245</t>
  </si>
  <si>
    <t>245.01-250</t>
  </si>
  <si>
    <t>250.01-255</t>
  </si>
  <si>
    <t>255.01-260</t>
  </si>
  <si>
    <t>260.01-265</t>
  </si>
  <si>
    <t>265.01-270</t>
  </si>
  <si>
    <t>270.01-275</t>
  </si>
  <si>
    <t>275.01-280</t>
  </si>
  <si>
    <t>280.01-285</t>
  </si>
  <si>
    <t>285.01-290</t>
  </si>
  <si>
    <t>290.01-295</t>
  </si>
  <si>
    <t>295.01-300</t>
  </si>
  <si>
    <t>Custom Sodium Vapor Lighting</t>
  </si>
  <si>
    <t>50 Watts</t>
  </si>
  <si>
    <t>70 Watts</t>
  </si>
  <si>
    <t>150 Watts</t>
  </si>
  <si>
    <t>200 Watts</t>
  </si>
  <si>
    <t>250 Watts</t>
  </si>
  <si>
    <t>310 Watts</t>
  </si>
  <si>
    <t>Custom Metal Halide Lighting</t>
  </si>
  <si>
    <t>1000 Watts</t>
  </si>
  <si>
    <t>Sodium Vapor Lighting - Company Owned</t>
  </si>
  <si>
    <t>Metal Halide Lighting - Company Owned</t>
  </si>
  <si>
    <t xml:space="preserve">Company Owned LED </t>
  </si>
  <si>
    <t>Sodium Vapor Lighting - Customer Owned</t>
  </si>
  <si>
    <t>Metal Halide Lighting - Customer Owned</t>
  </si>
  <si>
    <t xml:space="preserve">Customer Owned LED </t>
  </si>
  <si>
    <t>Sodium Vapor Lighting - Energy Only</t>
  </si>
  <si>
    <t>Customer Owned LED Energy Service</t>
  </si>
  <si>
    <t>55 (56)</t>
  </si>
  <si>
    <t>Sodium Vapor Area Lighting</t>
  </si>
  <si>
    <t>Metal Halide Area Lighting</t>
  </si>
  <si>
    <t>Area Lighing</t>
  </si>
  <si>
    <t>Pole Charge (Pre 11/74)</t>
  </si>
  <si>
    <t>Pole Charge (Post 10-28-99)</t>
  </si>
  <si>
    <t>Continuous Lighting</t>
  </si>
  <si>
    <t>¢ / watt</t>
  </si>
  <si>
    <t>Minimum Charge</t>
  </si>
  <si>
    <t>58 (59)</t>
  </si>
  <si>
    <t>Sodium Vapor Flood Lighting - Directional</t>
  </si>
  <si>
    <t>Metal Halide Flood Lighting - Directional</t>
  </si>
  <si>
    <t>Sodium Vapor Flood Lighting - Horizontal</t>
  </si>
  <si>
    <t>Metal Halide Flood Lighting - Horizontal</t>
  </si>
  <si>
    <t>Area Lighting</t>
  </si>
  <si>
    <t>** Only if rates from PSE's next general rate case have not yet gone into effect.</t>
  </si>
  <si>
    <t xml:space="preserve">  - Effective January 1, 2017**</t>
  </si>
  <si>
    <t>Workpapers</t>
  </si>
  <si>
    <t>Deferral Amortization Rate ($/kWh)</t>
  </si>
  <si>
    <t>Projected Revenue</t>
  </si>
  <si>
    <t>2013-2015</t>
  </si>
  <si>
    <t>Delivery Rate</t>
  </si>
  <si>
    <t>Delivery Revenues</t>
  </si>
  <si>
    <t>Total Revenues</t>
  </si>
  <si>
    <t>Electric Revenue - Projected</t>
  </si>
  <si>
    <t>Secondary Voltage Schedule 24</t>
  </si>
  <si>
    <t>Secondary Voltage Schedules 25 &amp; 29</t>
  </si>
  <si>
    <t>Secondary Voltage Schedule 26</t>
  </si>
  <si>
    <t>Primary Voltage Schedule 31</t>
  </si>
  <si>
    <t>Primary Voltage Schedule 35</t>
  </si>
  <si>
    <t>Primary Voltage Schedule 43</t>
  </si>
  <si>
    <t>Campus Schedule 40</t>
  </si>
  <si>
    <t>High Voltage Schedules
46 &amp; 49</t>
  </si>
  <si>
    <t>Retail Wheeling Schedules
449 &amp; 459</t>
  </si>
  <si>
    <t>Lighting Schedules
50-59</t>
  </si>
  <si>
    <t>Special Contract</t>
  </si>
  <si>
    <t>Firm Resale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</si>
  <si>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</si>
  <si>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</si>
  <si>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</si>
  <si>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</si>
  <si>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</si>
  <si>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</si>
  <si>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</si>
  <si>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</si>
  <si>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</si>
  <si>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</si>
  <si>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</si>
  <si>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</si>
  <si>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</si>
  <si>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</si>
  <si>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2011 GRC</t>
  </si>
  <si>
    <t>Peak Credit Allocation Factors</t>
  </si>
  <si>
    <t>ENERGY-2</t>
  </si>
  <si>
    <t>DEM-2B</t>
  </si>
  <si>
    <t>PC-3 [19% Demand &amp; 81% Energy]</t>
  </si>
  <si>
    <t>PCA Costs [JHS-13.01 Exh A-1 excluding property taxes]</t>
  </si>
  <si>
    <t xml:space="preserve"> = 4*6</t>
  </si>
  <si>
    <t>Allocate PCA Costs on PC-3</t>
  </si>
  <si>
    <t>PCA Prop Tax</t>
  </si>
  <si>
    <t xml:space="preserve"> = 18*9</t>
  </si>
  <si>
    <t>Allocate PCA Prop Tax on Property Tax from 2011 GRC</t>
  </si>
  <si>
    <t>Other Operating Revenue from 2011 Compliance</t>
  </si>
  <si>
    <t>Other Operating Revenue from 2011 GRC Compliance %</t>
  </si>
  <si>
    <t>Other Operating Revenue from Rev Req</t>
  </si>
  <si>
    <t xml:space="preserve"> = 13 * 14</t>
  </si>
  <si>
    <t>Allocate 2011 Other Operating Revenue</t>
  </si>
  <si>
    <t>Property Tax from 2011 GRC Compliance [includes PCA P/Ts]</t>
  </si>
  <si>
    <t>Property Tax from 2011 GRC Compliance %</t>
  </si>
  <si>
    <t>Property Tax from Rev Req</t>
  </si>
  <si>
    <t xml:space="preserve"> = 18 * 19</t>
  </si>
  <si>
    <t>Allocate 2011 ERF Property Tax</t>
  </si>
  <si>
    <t xml:space="preserve"> = 7+10+15+20</t>
  </si>
  <si>
    <t>Subtotal  Non-ERF Costs</t>
  </si>
  <si>
    <t>Total Cost of Service</t>
  </si>
  <si>
    <t xml:space="preserve"> = 23-22</t>
  </si>
  <si>
    <t>2011 GRC Non PCA &amp; Property Tax Revenue Requirement</t>
  </si>
  <si>
    <t>% to Total</t>
  </si>
  <si>
    <t xml:space="preserve">ERF Revenue Requirement </t>
  </si>
  <si>
    <t xml:space="preserve"> = 25 * 26</t>
  </si>
  <si>
    <t>Allocate ERF Revenue Requirement to Class</t>
  </si>
  <si>
    <t xml:space="preserve"> = 24- 27</t>
  </si>
  <si>
    <t>2011 GRC Non-ERF,  Non-PCA &amp; Property Tax Rev Req</t>
  </si>
  <si>
    <t>kWh Sales - 2011 GRC (YE2010)</t>
  </si>
  <si>
    <t xml:space="preserve"> = 7 / 31</t>
  </si>
  <si>
    <t>2011 GRC Unit Cost - PCA</t>
  </si>
  <si>
    <t xml:space="preserve"> = 10 / 31</t>
  </si>
  <si>
    <t>2011 GRC Unit Cost - Property Tax - PCA</t>
  </si>
  <si>
    <t xml:space="preserve"> = 20 / 31</t>
  </si>
  <si>
    <t>2011 GRC Unit Cost - Property Tax  - Other</t>
  </si>
  <si>
    <t xml:space="preserve"> = 15 / 31</t>
  </si>
  <si>
    <t>2011 GRC Unit Cost - Other Operating Revenue</t>
  </si>
  <si>
    <t xml:space="preserve"> = 27 / 31</t>
  </si>
  <si>
    <t>2011 GRC Unit Cost - ERF</t>
  </si>
  <si>
    <t xml:space="preserve"> = 29 / 31</t>
  </si>
  <si>
    <t>2011 GRC Unit Cost - Non ERF, Non PCA, Non Prop Tax</t>
  </si>
  <si>
    <t>2012 CBR</t>
  </si>
  <si>
    <t>June 2012 Billed Sales</t>
  </si>
  <si>
    <t>Sch 40 Adjustment</t>
  </si>
  <si>
    <t>Change in Unbilled Sales</t>
  </si>
  <si>
    <t>Weather Normalization</t>
  </si>
  <si>
    <t>Delivered 6-2012 kWh Sales</t>
  </si>
  <si>
    <t>Remove Transportation</t>
  </si>
  <si>
    <t xml:space="preserve"> = 43</t>
  </si>
  <si>
    <t>June 2012 kWh Sales</t>
  </si>
  <si>
    <t xml:space="preserve"> = 32 * 46</t>
  </si>
  <si>
    <t>June 2012 CBR Cost - PCA</t>
  </si>
  <si>
    <t xml:space="preserve"> = 33 * 46</t>
  </si>
  <si>
    <t>June 2012 CBR Cost - Property Tax - PCA</t>
  </si>
  <si>
    <t xml:space="preserve"> = 34 * 46</t>
  </si>
  <si>
    <t>June 2012 CBR Cost - Property Tax - Other</t>
  </si>
  <si>
    <t xml:space="preserve"> = 35 * 46</t>
  </si>
  <si>
    <t>June 2012 CBR Cost - Other Operating Revenue</t>
  </si>
  <si>
    <t xml:space="preserve"> = 36 * 46</t>
  </si>
  <si>
    <t>June 2012 CBR Cost - ERF</t>
  </si>
  <si>
    <t xml:space="preserve"> = 37 * 46</t>
  </si>
  <si>
    <t>June 2012 CBR Cost - Non ERF, Non PCA, Non Property Tax</t>
  </si>
  <si>
    <t>Adjusted Lighting K-Factor</t>
  </si>
  <si>
    <t>PCA Unit Cost</t>
  </si>
  <si>
    <t>ERF Related Lighting %</t>
  </si>
  <si>
    <t>PCA Rate</t>
  </si>
  <si>
    <t>PCA Revenue</t>
  </si>
  <si>
    <t>Test Year Twelve Months ended December 2010</t>
  </si>
  <si>
    <t>kWh Sales</t>
  </si>
  <si>
    <t>Proforma Revenue
Rates Effective
5-1-10</t>
  </si>
  <si>
    <t>Total Firm Resale / Special Contract</t>
  </si>
  <si>
    <t>UE-111048 WP</t>
  </si>
  <si>
    <t>Difference = Margin Related Revenue</t>
  </si>
  <si>
    <t>Proposed Base
Revenue Effective 5-2012</t>
  </si>
  <si>
    <t>Total PCA Costs for Decoupling</t>
  </si>
  <si>
    <t>Non-Residential Decoupling Total</t>
  </si>
  <si>
    <t>Test Year Ended December 2010</t>
  </si>
  <si>
    <t>2011 GRC - UE-111048</t>
  </si>
  <si>
    <t>12 Months ending December 2010</t>
  </si>
  <si>
    <t>Commercial  / Industrial Firm</t>
  </si>
  <si>
    <t>Commercial / Industrial  Interruptible</t>
  </si>
  <si>
    <t>Source:  COS Workpapers UE-111048, Customer Allocation</t>
  </si>
  <si>
    <t>Development of Annual Allowed Delivery Revenue Per Customer - Electric</t>
  </si>
  <si>
    <t>Schedule 139 Rate ($ / kWh)</t>
  </si>
  <si>
    <t>Projected Schedule 139 Revenue</t>
  </si>
  <si>
    <t>PCA Property Tax</t>
  </si>
  <si>
    <t>Less:  Non Firm Revenue</t>
  </si>
  <si>
    <t>ELECTRIC ACCOUNT ALLOCATION</t>
  </si>
  <si>
    <t>Adjusted Test Year Twelve Months ended December 2010 @ Proforma Rev Requirement</t>
  </si>
  <si>
    <t>COS ID</t>
  </si>
  <si>
    <t>Account Description</t>
  </si>
  <si>
    <t>Allocation Method</t>
  </si>
  <si>
    <t>Residential
Sch 7</t>
  </si>
  <si>
    <t>Sec Volt
Sch 24
(kW&lt; 50)</t>
  </si>
  <si>
    <t>Sec Volt
Sch 25
(kW &gt; 50 &amp; &lt; 350)</t>
  </si>
  <si>
    <t>Sec Volt
Sch 26
(kW &gt; 350)</t>
  </si>
  <si>
    <t>Pri Volt
Sch 31/35/43</t>
  </si>
  <si>
    <t>Campus
Sch 40</t>
  </si>
  <si>
    <t>High Volt
Sch 46/49</t>
  </si>
  <si>
    <t>Choice /
Retail Wheeling
Sch 448/449</t>
  </si>
  <si>
    <t>Lighting
Sch 50-59</t>
  </si>
  <si>
    <t>Firm Resale /
Special Contract</t>
  </si>
  <si>
    <t>REVENUE</t>
  </si>
  <si>
    <t>Sales of Electricity - Firm Revenue</t>
  </si>
  <si>
    <t>PROFORMA_RETAIL</t>
  </si>
  <si>
    <t>Sales of Electricity - Transportation Revenue - Retail</t>
  </si>
  <si>
    <t>DIR_449</t>
  </si>
  <si>
    <t>Sales of Electricity - Small Firm Resale</t>
  </si>
  <si>
    <t>DIR_RESALE_SMALL</t>
  </si>
  <si>
    <t>Sales of Electricity - Unbilled Revenue</t>
  </si>
  <si>
    <t>UNBILLED</t>
  </si>
  <si>
    <t>Other Elect Revenue -  OATT - Sch 449</t>
  </si>
  <si>
    <t>DIR_449_OATT</t>
  </si>
  <si>
    <t>Other Elect Revenue - Other Transmission</t>
  </si>
  <si>
    <t>DIR_SPEC_CONT</t>
  </si>
  <si>
    <t>SALES REVENUE</t>
  </si>
  <si>
    <t>NON FIRM REVENUE</t>
  </si>
  <si>
    <t>Sales of Electricity - Non Firm Revenue</t>
  </si>
  <si>
    <t>PC4</t>
  </si>
  <si>
    <t>TOTAL NON FIRM REVENUE</t>
  </si>
  <si>
    <t>OTHER OPERATING REVENUE</t>
  </si>
  <si>
    <t>Late Payment Revenue - Interest</t>
  </si>
  <si>
    <t>DIR450.01</t>
  </si>
  <si>
    <t>Late Payment Revenue - Field Call</t>
  </si>
  <si>
    <t>DIR450.02</t>
  </si>
  <si>
    <t xml:space="preserve">Misc Service Revenue - Temporary Service </t>
  </si>
  <si>
    <t>CUST_2</t>
  </si>
  <si>
    <t>Misc Service Revenue - Reconnection Charge</t>
  </si>
  <si>
    <t>DIR451.02</t>
  </si>
  <si>
    <t>Misc Service Revenue - Modified Service Charge</t>
  </si>
  <si>
    <t>Misc Service Revenue - Water Heater Rental</t>
  </si>
  <si>
    <t>RESID</t>
  </si>
  <si>
    <t>Misc Service Revenue - Billing Initiation Charge</t>
  </si>
  <si>
    <t>DIR451.05</t>
  </si>
  <si>
    <t>Misc Service Revenue - NSF Handling Chg</t>
  </si>
  <si>
    <t>DIR451.06</t>
  </si>
  <si>
    <t>Misc Service Revenue - Deferred FIT CIAC</t>
  </si>
  <si>
    <t>DIR252.00</t>
  </si>
  <si>
    <t>Misc Service Revenue - Energy Diversion</t>
  </si>
  <si>
    <t>Rental Revenue - Steam Plant</t>
  </si>
  <si>
    <t>PP.T</t>
  </si>
  <si>
    <t>Rental Revenue - Distribution Pole Contacts</t>
  </si>
  <si>
    <t>D364.T</t>
  </si>
  <si>
    <t>Rental Revenue - Personal Cell Site</t>
  </si>
  <si>
    <t>Rental Revenue - Land &amp; Bldg</t>
  </si>
  <si>
    <t>PTDP.T</t>
  </si>
  <si>
    <t>Rental Revenue - Transf &amp; Equip</t>
  </si>
  <si>
    <t>DIR454.05</t>
  </si>
  <si>
    <t>Rental Revenue - Pole Rental</t>
  </si>
  <si>
    <t>DIR373.00</t>
  </si>
  <si>
    <t>Other Elect Revenue -  Wheeling</t>
  </si>
  <si>
    <t>Other Elect Revenue - Jobbing Revenue</t>
  </si>
  <si>
    <t>DP.T</t>
  </si>
  <si>
    <t>Other Elect Revenue - Dist O&amp;M</t>
  </si>
  <si>
    <t>LINE.T</t>
  </si>
  <si>
    <t>Other Elect Revenue - Summit Buyout</t>
  </si>
  <si>
    <t>GP.T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</si>
  <si>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</si>
  <si>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</si>
  <si>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</si>
  <si>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</si>
  <si>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Small Generator Application Fee</t>
  </si>
  <si>
    <t>Other Elect Revenue - Intolight</t>
  </si>
  <si>
    <t>CUS</t>
  </si>
  <si>
    <t>Other Elect Revenue - AG Settlement</t>
  </si>
  <si>
    <t>Other Elect Revenue - REC Revenue</t>
  </si>
  <si>
    <t>Other Elect Revenue - Cedar Hills Facility Fee</t>
  </si>
  <si>
    <t>Other Elect Revenue -  Imbalance</t>
  </si>
  <si>
    <t>IMBAL</t>
  </si>
  <si>
    <t>TOTAL OTHER OPERATING INCOME</t>
  </si>
  <si>
    <t>TOTAL REVENUE</t>
  </si>
  <si>
    <t>Less:  Other Op Rev - PCA Related</t>
  </si>
  <si>
    <t>Allocate Other Op Rev - PCA Related</t>
  </si>
  <si>
    <t>Exhibit A-1 Power Costs</t>
  </si>
  <si>
    <t>Residential Related</t>
  </si>
  <si>
    <t>Non-Res Related</t>
  </si>
  <si>
    <t>Total Sales</t>
  </si>
  <si>
    <t>Change in Unbilled</t>
  </si>
  <si>
    <t xml:space="preserve">Basic Charge Rev </t>
  </si>
  <si>
    <t>Energy Charge Rev</t>
  </si>
  <si>
    <t>Unbilled Rev</t>
  </si>
  <si>
    <t>Basic Charge Count</t>
  </si>
  <si>
    <t>Normalized Billed Load (kWh)</t>
  </si>
  <si>
    <t>Total Delivered kWh</t>
  </si>
  <si>
    <t>Energy, Demand &amp; Reactive Charge Rev</t>
  </si>
  <si>
    <t>Sch 24</t>
  </si>
  <si>
    <t>Sch 25</t>
  </si>
  <si>
    <t>Sch 26 &amp; 26P</t>
  </si>
  <si>
    <t>Sch 29</t>
  </si>
  <si>
    <t>Sch 7</t>
  </si>
  <si>
    <t>Sch 26</t>
  </si>
  <si>
    <t>Sch 31</t>
  </si>
  <si>
    <t>Sch 8</t>
  </si>
  <si>
    <t>Sch 10</t>
  </si>
  <si>
    <t>Sch 11</t>
  </si>
  <si>
    <t>Sch 12</t>
  </si>
  <si>
    <t>Sch 35</t>
  </si>
  <si>
    <t>Sch 40</t>
  </si>
  <si>
    <t>Sch 43</t>
  </si>
  <si>
    <t>Sch 46</t>
  </si>
  <si>
    <t>Sch 49</t>
  </si>
  <si>
    <t>Sch 26P</t>
  </si>
  <si>
    <t>Sch 50</t>
  </si>
  <si>
    <t>Sch 51</t>
  </si>
  <si>
    <t>Sch 52</t>
  </si>
  <si>
    <t>Sch 53</t>
  </si>
  <si>
    <t>Sch 54</t>
  </si>
  <si>
    <t>Sch 55</t>
  </si>
  <si>
    <t>Sch 56</t>
  </si>
  <si>
    <t>Sch 57</t>
  </si>
  <si>
    <t>Sch 58</t>
  </si>
  <si>
    <t>Sch 59</t>
  </si>
  <si>
    <t>Sch 00</t>
  </si>
  <si>
    <t>Lighting &amp; Other</t>
  </si>
  <si>
    <t>Fuel</t>
  </si>
  <si>
    <t>ELEC</t>
  </si>
  <si>
    <t>Sum of Customers</t>
  </si>
  <si>
    <t>Tariff</t>
  </si>
  <si>
    <t>449 HV</t>
  </si>
  <si>
    <t>449 PV</t>
  </si>
  <si>
    <t>459 HV</t>
  </si>
  <si>
    <t>Lights</t>
  </si>
  <si>
    <t>5-sm</t>
  </si>
  <si>
    <t>Grand Total</t>
  </si>
  <si>
    <t>Average</t>
  </si>
  <si>
    <t>Total Non-Residential, Excluding Lighting &amp; Transportation &amp; HV</t>
  </si>
  <si>
    <t>Forecasted Customer</t>
  </si>
  <si>
    <t xml:space="preserve">Test Year Volumetric Delivery Revenue </t>
  </si>
  <si>
    <t>Less: Test Year Basic Charge Revenue</t>
  </si>
  <si>
    <t>For BSC Growth %</t>
  </si>
  <si>
    <t>Average Customer Count</t>
  </si>
  <si>
    <t>YR</t>
  </si>
  <si>
    <t>Res Growth %</t>
  </si>
  <si>
    <t>Non-Res Growth %</t>
  </si>
  <si>
    <t>Jul11-Jun12</t>
  </si>
  <si>
    <t>Jan13-Dec13</t>
  </si>
  <si>
    <t>Jan14-Dec14</t>
  </si>
  <si>
    <t>Jan15-Dec15</t>
  </si>
  <si>
    <t>Jan16-Dec16</t>
  </si>
  <si>
    <t>Basic Service Charge Revenue - Projected</t>
  </si>
  <si>
    <t>Test Year</t>
  </si>
  <si>
    <t>Rate Years</t>
  </si>
  <si>
    <t>Basic Charge Revenue</t>
  </si>
  <si>
    <t>Development of Monthly Allowed Delivery Revenue Per Customer - Electric</t>
  </si>
  <si>
    <t>TOTAL</t>
  </si>
  <si>
    <t xml:space="preserve"> - Weather-Normalized kWh Sales</t>
  </si>
  <si>
    <t xml:space="preserve">  - % of Annual Total</t>
  </si>
  <si>
    <t>% of (C(o):R(4))</t>
  </si>
  <si>
    <t>Non-Residential*</t>
  </si>
  <si>
    <t>% of (C(o):R(8))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</si>
  <si>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</si>
  <si>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</si>
  <si>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</si>
  <si>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</si>
  <si>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</si>
  <si>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</si>
  <si>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</si>
  <si>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</si>
  <si>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</si>
  <si>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</si>
  <si>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</si>
  <si>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</si>
  <si>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Electric Sales</t>
  </si>
  <si>
    <t>Monthly Allowed Delivery Revenue Per Customer (RPC)</t>
  </si>
  <si>
    <t>ERF-Related Costs %</t>
  </si>
  <si>
    <t>Electric K-Factor</t>
  </si>
  <si>
    <t>* Schedules 24, 25, 26, 26P, 29, 31, 35, 40, 43, 46, 49, as well as related schedules eligible for BPA Res. Exchange.</t>
  </si>
  <si>
    <t>Average Monthly Bill Impact</t>
  </si>
  <si>
    <t xml:space="preserve">Monthly Rate Impact </t>
  </si>
  <si>
    <t xml:space="preserve">Rate Impact </t>
  </si>
  <si>
    <t>Test Year Allowed Delivery Revenue</t>
  </si>
  <si>
    <t>Test Year Base Sales (kWh)</t>
  </si>
  <si>
    <t>Plus: Deferred Balance at End of Calendar Year 2012</t>
  </si>
  <si>
    <t>Forecasted Rate Year Base Sales (kWh)</t>
  </si>
  <si>
    <t>Schedule 139 Rates ($/kWh)</t>
  </si>
  <si>
    <t>Delivery Revenue Per Unit ($/kWh)</t>
  </si>
  <si>
    <t>Work Paper</t>
  </si>
  <si>
    <t>Less: Schedule 139 Revenues</t>
  </si>
  <si>
    <t>Adjusted ERF Normalized Revenues</t>
  </si>
  <si>
    <t>(2) - (4)</t>
  </si>
  <si>
    <t>(2) / (8)</t>
  </si>
  <si>
    <t>(10) + (12)</t>
  </si>
  <si>
    <t>(16) - (12)</t>
  </si>
  <si>
    <t>% Change to Revenues</t>
  </si>
  <si>
    <t>(18) / (14)</t>
  </si>
  <si>
    <t>% above 3% Maximum</t>
  </si>
  <si>
    <t>(14) x (22)</t>
  </si>
  <si>
    <t>(16) - (24)</t>
  </si>
  <si>
    <t>ERF Base Sales (kWh)</t>
  </si>
  <si>
    <t>Average Rate ($/kWh)</t>
  </si>
  <si>
    <t>Average Rate Including Schedule 139 ($/kWh)</t>
  </si>
  <si>
    <t>Plus: Current Schedule 139 Rates ($/kWh)</t>
  </si>
  <si>
    <t>Proposed Schedule 139 Rates ($/kWh)</t>
  </si>
  <si>
    <t>Forecasted CBR Base Sales (kWh)</t>
  </si>
  <si>
    <t>Forecasted CBR Normalized Revenues</t>
  </si>
  <si>
    <t>ERF Normalized Revenues</t>
  </si>
  <si>
    <t>3% Rate Test - 12 Months ending June 31, 2012</t>
  </si>
  <si>
    <t>3% Rate Test - 12 Months ending December 31, 2013</t>
  </si>
  <si>
    <t>3% Rate Test - 12 Months ending December 31, 2014</t>
  </si>
  <si>
    <t>JAP-14</t>
  </si>
  <si>
    <t>Page 2</t>
  </si>
  <si>
    <t>Page 1</t>
  </si>
  <si>
    <t>JAP-18</t>
  </si>
  <si>
    <t>Page 4</t>
  </si>
  <si>
    <t>JAP-16</t>
  </si>
  <si>
    <t>JAP-18/JAP-22</t>
  </si>
  <si>
    <t>Page 8</t>
  </si>
  <si>
    <t>Page 7</t>
  </si>
  <si>
    <t>Page 3 &amp; 7</t>
  </si>
  <si>
    <t>Page 1 &amp; 2</t>
  </si>
  <si>
    <t>Page 5 &amp; 6</t>
  </si>
  <si>
    <t>Effective Jan 1, 2014</t>
  </si>
  <si>
    <t>Effective Jan 1, 2015</t>
  </si>
  <si>
    <t>Effective Jan 1, 2016</t>
  </si>
  <si>
    <t>Effective Jan 1, 2017*</t>
  </si>
  <si>
    <t>Test Year Basic Charge Revenue Per Customer</t>
  </si>
  <si>
    <t>K-Factor Adjusted Volumetric Delivery Revenue Per Customer</t>
  </si>
  <si>
    <t xml:space="preserve">JAP-14 </t>
  </si>
  <si>
    <t>2013 Allowed Volumetric Delivery Revenue Per Customer</t>
  </si>
  <si>
    <t>Test Year Volumetric Delivery Revenue Per Unit ($/kWh)</t>
  </si>
  <si>
    <t>Forecasted Rate Year Allowed Volumetric Delivery Revenue</t>
  </si>
  <si>
    <t>2015 Allowed Volumetric Delivery Revenue Per Customer</t>
  </si>
  <si>
    <t>2014 Allowed Volumetric Delivery Revenue Per Customer</t>
  </si>
  <si>
    <t xml:space="preserve">  - 2013 Allowed Volumetric Delivery RPC</t>
  </si>
  <si>
    <t xml:space="preserve">  - 2013 Monthly Allowed Volumetric Delivery RPC</t>
  </si>
  <si>
    <t xml:space="preserve">  - 2014 Allowed Volumetric Delivery RPC</t>
  </si>
  <si>
    <t xml:space="preserve">  - 2014 Monthly Allowed Volumetric Delivery RPC</t>
  </si>
  <si>
    <t xml:space="preserve">  - 2015 Allowed Volumetric Delivery RPC</t>
  </si>
  <si>
    <t xml:space="preserve">  - 2015 Monthly Allowed Volumetric Delivery RPC</t>
  </si>
  <si>
    <t xml:space="preserve">  - 2016 Allowed Volumetric Delivery RPC</t>
  </si>
  <si>
    <t xml:space="preserve">  - 2016 Monthly Allowed Volumetric Delivery RPC</t>
  </si>
  <si>
    <t xml:space="preserve">  - 2017 Allowed Volumetric Delivery RPC</t>
  </si>
  <si>
    <t xml:space="preserve">  - 2017 Monthly Allowed Volumetric Delivery RPC</t>
  </si>
  <si>
    <t>Annual Allowed Volumetric Delivery Revenue Per Customer</t>
  </si>
  <si>
    <t>Rate Year Volumetric Delivery Revenue Per Unit ($/kWh)</t>
  </si>
  <si>
    <t>Post-Rate Test Schedule 139 Rates ($/kWh)</t>
  </si>
  <si>
    <t>Post-Rate Test Deferred Balance to Recover/(Refund)</t>
  </si>
  <si>
    <t>Incremental Change in Volumetric Delivery Revenue per Unit ($/kWh)</t>
  </si>
  <si>
    <t>Adjust Volumetric Delivery Revenue per Unit ($/kWh)</t>
  </si>
  <si>
    <t>Estimated Recoverable Volumetric Delivery Revenue</t>
  </si>
  <si>
    <t>Less: Test Year Basic &amp; Minimum Charge Revenue</t>
  </si>
  <si>
    <t>Plus: Deferred Balance at End of Calendar Year 2013</t>
  </si>
  <si>
    <t>Plus: Deferred Balance at End of Calendar Year 2014</t>
  </si>
  <si>
    <t>Test Year Volumetric Delivery Revenue Per Customer</t>
  </si>
  <si>
    <t>Check to Weather Adjustment</t>
  </si>
  <si>
    <t>Customer Charge</t>
  </si>
  <si>
    <t>Schedule 139 Rate Plan Charge</t>
  </si>
  <si>
    <t>Adjusted Retail Wheeling K-Factor</t>
  </si>
  <si>
    <t>Decoupling Impacts by Rate Schedule</t>
  </si>
  <si>
    <t>ERF
Proposed 
Revenue
$ / kwh</t>
  </si>
  <si>
    <t>Decoupling
Proposed 
$ / kwh</t>
  </si>
  <si>
    <t>Forecast kWh Sales
YE
 April 2014</t>
  </si>
  <si>
    <t>Proposed
ERF Revenue 
YE April 2014</t>
  </si>
  <si>
    <t>Proposed Decoupling Revenue YE April 2014</t>
  </si>
  <si>
    <t>% Change Due to Decoupling</t>
  </si>
  <si>
    <t>OATT Rev</t>
  </si>
  <si>
    <t>Test Year Basic &amp; Minimum Charge Revenue</t>
  </si>
  <si>
    <t>Development of Monthly Retail Wheeling Service and Street &amp; Area Light Surcharge Rates</t>
  </si>
  <si>
    <t>Distribution Service - Primary Voltage ($/kVA-m)</t>
  </si>
  <si>
    <t>Distribution Service - High Voltage ($/kVA-m)</t>
  </si>
  <si>
    <t>Effective May 1, 2013</t>
  </si>
  <si>
    <t xml:space="preserve">  - Effective May 1, 2013</t>
  </si>
  <si>
    <t>Rate Year - May 1, 2013 through April 30, 2014</t>
  </si>
</sst>
</file>

<file path=xl/styles.xml><?xml version="1.0" encoding="utf-8"?>
<styleSheet xmlns="http://schemas.openxmlformats.org/spreadsheetml/2006/main">
  <numFmts count="48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mm\-yy;@"/>
    <numFmt numFmtId="167" formatCode="_(* #,##0.00000_);_(* \(#,##0.00000\);_(* &quot;-&quot;??_);_(@_)"/>
    <numFmt numFmtId="168" formatCode="0.000000"/>
    <numFmt numFmtId="169" formatCode="0.0000000"/>
    <numFmt numFmtId="170" formatCode="d\.mmm\.yy"/>
    <numFmt numFmtId="171" formatCode="#."/>
    <numFmt numFmtId="172" formatCode="_-* #,##0.00\ &quot;DM&quot;_-;\-* #,##0.00\ &quot;DM&quot;_-;_-* &quot;-&quot;??\ &quot;DM&quot;_-;_-@_-"/>
    <numFmt numFmtId="173" formatCode="_(* ###0_);_(* \(###0\);_(* &quot;-&quot;_);_(@_)"/>
    <numFmt numFmtId="174" formatCode="mmmm\ d\,\ yyyy"/>
    <numFmt numFmtId="175" formatCode="[Blue]#,##0_);[Magenta]\(#,##0\)"/>
    <numFmt numFmtId="176" formatCode="_([$€-2]* #,##0.00_);_([$€-2]* \(#,##0.00\);_([$€-2]* &quot;-&quot;??_)"/>
    <numFmt numFmtId="177" formatCode="0.00_)"/>
    <numFmt numFmtId="178" formatCode="&quot;$&quot;#,##0;\-&quot;$&quot;#,##0"/>
    <numFmt numFmtId="179" formatCode="_(&quot;$&quot;* #,##0.000000_);_(&quot;$&quot;* \(#,##0.000000\);_(&quot;$&quot;* &quot;-&quot;??????_);_(@_)"/>
    <numFmt numFmtId="180" formatCode="#,##0.00\ ;\(#,##0.00\)"/>
    <numFmt numFmtId="181" formatCode="0000000"/>
    <numFmt numFmtId="182" formatCode="0.0000%"/>
    <numFmt numFmtId="183" formatCode="_(&quot;$&quot;* #,##0.0000_);_(&quot;$&quot;* \(#,##0.0000\);_(&quot;$&quot;* &quot;-&quot;????_);_(@_)"/>
    <numFmt numFmtId="184" formatCode="_(* #,##0.0_);_(* \(#,##0.0\);_(* &quot;-&quot;_);_(@_)"/>
    <numFmt numFmtId="185" formatCode="_(&quot;$&quot;* #,##0.000_);_(&quot;$&quot;* \(#,##0.000\);_(&quot;$&quot;* &quot;-&quot;??_);_(@_)"/>
    <numFmt numFmtId="186" formatCode="0.000%"/>
    <numFmt numFmtId="187" formatCode="&quot;$&quot;#,##0.00"/>
    <numFmt numFmtId="188" formatCode="_(* #,##0.0000_);_(* \(#,##0.0000\);_(* &quot;-&quot;??_);_(@_)"/>
    <numFmt numFmtId="189" formatCode="_(&quot;$&quot;* #,##0.00000_);_(&quot;$&quot;* \(#,##0.00000\);_(&quot;$&quot;* &quot;-&quot;??_);_(@_)"/>
    <numFmt numFmtId="190" formatCode="0.0%"/>
    <numFmt numFmtId="191" formatCode="0000"/>
    <numFmt numFmtId="192" formatCode="000000"/>
    <numFmt numFmtId="193" formatCode="_-* #,##0.00\ _D_M_-;\-* #,##0.00\ _D_M_-;_-* &quot;-&quot;??\ _D_M_-;_-@_-"/>
    <numFmt numFmtId="194" formatCode="_(* #,##0.000_);_(* \(#,##0.000\);_(* &quot;-&quot;??_);_(@_)"/>
    <numFmt numFmtId="195" formatCode="&quot;$&quot;#,##0\ ;\(&quot;$&quot;#,##0\)"/>
    <numFmt numFmtId="196" formatCode="_(&quot;$&quot;* #,##0.0_);_(&quot;$&quot;* \(#,##0.0\);_(&quot;$&quot;* &quot;-&quot;??_);_(@_)"/>
    <numFmt numFmtId="197" formatCode="0.0000_);\(0.0000\)"/>
    <numFmt numFmtId="198" formatCode="0\ &quot; HR&quot;"/>
    <numFmt numFmtId="199" formatCode="0.00000%"/>
    <numFmt numFmtId="200" formatCode="mmm\-yyyy"/>
    <numFmt numFmtId="201" formatCode="m/yy"/>
    <numFmt numFmtId="202" formatCode="_(&quot;$&quot;* #,##0.000000_);_(&quot;$&quot;* \(#,##0.000000\);_(&quot;$&quot;* &quot;-&quot;??_);_(@_)"/>
    <numFmt numFmtId="203" formatCode="0.0000"/>
    <numFmt numFmtId="204" formatCode="_(* #,##0.000000_);_(* \(#,##0.000000\);_(* &quot;-&quot;??_);_(@_)"/>
    <numFmt numFmtId="205" formatCode="_(* #,##0.0000_);_(* \(#,##0.0000\);_(* &quot;-&quot;????_);_(@_)"/>
  </numFmts>
  <fonts count="12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2"/>
      <name val="Arial"/>
      <family val="2"/>
    </font>
    <font>
      <sz val="10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8"/>
      <name val="Helv"/>
    </font>
    <font>
      <sz val="10"/>
      <name val="Geneva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sz val="10"/>
      <color rgb="FFFF0000"/>
      <name val="Calibri"/>
      <family val="2"/>
    </font>
    <font>
      <sz val="10"/>
      <name val="Arial"/>
      <family val="2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</font>
    <font>
      <u/>
      <sz val="10"/>
      <color indexed="12"/>
      <name val="Arial"/>
      <family val="2"/>
    </font>
    <font>
      <sz val="24"/>
      <color indexed="8"/>
      <name val="Calibri"/>
      <family val="2"/>
    </font>
    <font>
      <sz val="16"/>
      <color indexed="8"/>
      <name val="Calibri"/>
      <family val="2"/>
    </font>
    <font>
      <b/>
      <sz val="10"/>
      <color indexed="8"/>
      <name val="Calibri"/>
      <family val="2"/>
    </font>
    <font>
      <sz val="22"/>
      <color indexed="8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2"/>
      <name val="Arial MT"/>
    </font>
    <font>
      <b/>
      <sz val="11"/>
      <name val="Arial"/>
      <family val="2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2"/>
      <color indexed="60"/>
      <name val="Arial"/>
      <family val="2"/>
    </font>
    <font>
      <b/>
      <sz val="10"/>
      <name val="Times New Roman"/>
      <family val="1"/>
    </font>
    <font>
      <u/>
      <sz val="10"/>
      <name val="Times New Roman"/>
      <family val="1"/>
    </font>
    <font>
      <u/>
      <sz val="11"/>
      <color theme="1"/>
      <name val="Calibri"/>
      <family val="2"/>
      <scheme val="minor"/>
    </font>
    <font>
      <sz val="10"/>
      <name val="Calibri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i/>
      <u/>
      <sz val="10"/>
      <color theme="1"/>
      <name val="Arial"/>
      <family val="2"/>
    </font>
    <font>
      <u/>
      <sz val="10"/>
      <color theme="1"/>
      <name val="Arial"/>
      <family val="2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2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31"/>
      </patternFill>
    </fill>
    <fill>
      <patternFill patternType="lightDown">
        <fgColor indexed="22"/>
        <bgColor indexed="23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505">
    <xf numFmtId="0" fontId="0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9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3" fillId="0" borderId="0"/>
    <xf numFmtId="0" fontId="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3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3" fillId="0" borderId="0"/>
    <xf numFmtId="0" fontId="3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3" fillId="0" borderId="0"/>
    <xf numFmtId="0" fontId="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3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6" fillId="72" borderId="0" applyNumberFormat="0" applyBorder="0" applyAlignment="0" applyProtection="0"/>
    <xf numFmtId="0" fontId="66" fillId="7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6" fillId="73" borderId="0" applyNumberFormat="0" applyBorder="0" applyAlignment="0" applyProtection="0"/>
    <xf numFmtId="0" fontId="66" fillId="73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67" fillId="76" borderId="0" applyNumberFormat="0" applyBorder="0" applyAlignment="0" applyProtection="0"/>
    <xf numFmtId="0" fontId="67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67" fillId="77" borderId="0" applyNumberFormat="0" applyBorder="0" applyAlignment="0" applyProtection="0"/>
    <xf numFmtId="0" fontId="67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7" fillId="78" borderId="0" applyNumberFormat="0" applyBorder="0" applyAlignment="0" applyProtection="0"/>
    <xf numFmtId="0" fontId="67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67" fillId="79" borderId="0" applyNumberFormat="0" applyBorder="0" applyAlignment="0" applyProtection="0"/>
    <xf numFmtId="0" fontId="67" fillId="4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7" fillId="80" borderId="0" applyNumberFormat="0" applyBorder="0" applyAlignment="0" applyProtection="0"/>
    <xf numFmtId="0" fontId="67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67" fillId="81" borderId="0" applyNumberFormat="0" applyBorder="0" applyAlignment="0" applyProtection="0"/>
    <xf numFmtId="0" fontId="67" fillId="5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7" fillId="82" borderId="0" applyNumberFormat="0" applyBorder="0" applyAlignment="0" applyProtection="0"/>
    <xf numFmtId="0" fontId="67" fillId="23" borderId="0" applyNumberFormat="0" applyBorder="0" applyAlignment="0" applyProtection="0"/>
    <xf numFmtId="0" fontId="67" fillId="82" borderId="0" applyNumberFormat="0" applyBorder="0" applyAlignment="0" applyProtection="0"/>
    <xf numFmtId="0" fontId="67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67" fillId="83" borderId="0" applyNumberFormat="0" applyBorder="0" applyAlignment="0" applyProtection="0"/>
    <xf numFmtId="0" fontId="67" fillId="15" borderId="0" applyNumberFormat="0" applyBorder="0" applyAlignment="0" applyProtection="0"/>
    <xf numFmtId="0" fontId="67" fillId="83" borderId="0" applyNumberFormat="0" applyBorder="0" applyAlignment="0" applyProtection="0"/>
    <xf numFmtId="0" fontId="67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67" fillId="84" borderId="0" applyNumberFormat="0" applyBorder="0" applyAlignment="0" applyProtection="0"/>
    <xf numFmtId="0" fontId="67" fillId="13" borderId="0" applyNumberFormat="0" applyBorder="0" applyAlignment="0" applyProtection="0"/>
    <xf numFmtId="0" fontId="67" fillId="84" borderId="0" applyNumberFormat="0" applyBorder="0" applyAlignment="0" applyProtection="0"/>
    <xf numFmtId="0" fontId="67" fillId="13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67" fillId="85" borderId="0" applyNumberFormat="0" applyBorder="0" applyAlignment="0" applyProtection="0"/>
    <xf numFmtId="0" fontId="67" fillId="32" borderId="0" applyNumberFormat="0" applyBorder="0" applyAlignment="0" applyProtection="0"/>
    <xf numFmtId="0" fontId="67" fillId="85" borderId="0" applyNumberFormat="0" applyBorder="0" applyAlignment="0" applyProtection="0"/>
    <xf numFmtId="0" fontId="67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" fillId="21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7" fillId="86" borderId="0" applyNumberFormat="0" applyBorder="0" applyAlignment="0" applyProtection="0"/>
    <xf numFmtId="0" fontId="5" fillId="1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4" fillId="33" borderId="0" applyNumberFormat="0" applyBorder="0" applyAlignment="0" applyProtection="0"/>
    <xf numFmtId="0" fontId="4" fillId="26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7" fillId="87" borderId="0" applyNumberFormat="0" applyBorder="0" applyAlignment="0" applyProtection="0"/>
    <xf numFmtId="0" fontId="67" fillId="24" borderId="0" applyNumberFormat="0" applyBorder="0" applyAlignment="0" applyProtection="0"/>
    <xf numFmtId="0" fontId="67" fillId="87" borderId="0" applyNumberFormat="0" applyBorder="0" applyAlignment="0" applyProtection="0"/>
    <xf numFmtId="0" fontId="67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8" fillId="88" borderId="0" applyNumberFormat="0" applyBorder="0" applyAlignment="0" applyProtection="0"/>
    <xf numFmtId="0" fontId="68" fillId="8" borderId="0" applyNumberFormat="0" applyBorder="0" applyAlignment="0" applyProtection="0"/>
    <xf numFmtId="170" fontId="7" fillId="0" borderId="0" applyFill="0" applyBorder="0" applyAlignment="0"/>
    <xf numFmtId="170" fontId="7" fillId="0" borderId="0" applyFill="0" applyBorder="0" applyAlignment="0"/>
    <xf numFmtId="41" fontId="1" fillId="36" borderId="0"/>
    <xf numFmtId="0" fontId="8" fillId="35" borderId="1" applyNumberFormat="0" applyAlignment="0" applyProtection="0"/>
    <xf numFmtId="0" fontId="69" fillId="89" borderId="30" applyNumberFormat="0" applyAlignment="0" applyProtection="0"/>
    <xf numFmtId="0" fontId="70" fillId="37" borderId="30" applyNumberFormat="0" applyAlignment="0" applyProtection="0"/>
    <xf numFmtId="41" fontId="1" fillId="36" borderId="0"/>
    <xf numFmtId="0" fontId="69" fillId="89" borderId="30" applyNumberFormat="0" applyAlignment="0" applyProtection="0"/>
    <xf numFmtId="0" fontId="70" fillId="37" borderId="30" applyNumberFormat="0" applyAlignment="0" applyProtection="0"/>
    <xf numFmtId="41" fontId="1" fillId="36" borderId="0"/>
    <xf numFmtId="41" fontId="1" fillId="36" borderId="0"/>
    <xf numFmtId="41" fontId="1" fillId="36" borderId="0"/>
    <xf numFmtId="41" fontId="1" fillId="36" borderId="0"/>
    <xf numFmtId="41" fontId="1" fillId="36" borderId="0"/>
    <xf numFmtId="0" fontId="9" fillId="38" borderId="2" applyNumberFormat="0" applyAlignment="0" applyProtection="0"/>
    <xf numFmtId="0" fontId="9" fillId="38" borderId="2" applyNumberFormat="0" applyAlignment="0" applyProtection="0"/>
    <xf numFmtId="0" fontId="71" fillId="90" borderId="31" applyNumberFormat="0" applyAlignment="0" applyProtection="0"/>
    <xf numFmtId="41" fontId="1" fillId="39" borderId="0"/>
    <xf numFmtId="41" fontId="1" fillId="39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12" fillId="0" borderId="0" applyFill="0" applyBorder="0" applyAlignment="0" applyProtection="0"/>
    <xf numFmtId="0" fontId="13" fillId="0" borderId="0"/>
    <xf numFmtId="0" fontId="13" fillId="0" borderId="0"/>
    <xf numFmtId="0" fontId="14" fillId="0" borderId="0"/>
    <xf numFmtId="0" fontId="15" fillId="0" borderId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171" fontId="18" fillId="0" borderId="0">
      <protection locked="0"/>
    </xf>
    <xf numFmtId="0" fontId="14" fillId="0" borderId="0"/>
    <xf numFmtId="0" fontId="15" fillId="0" borderId="0"/>
    <xf numFmtId="0" fontId="19" fillId="0" borderId="0" applyNumberFormat="0" applyAlignment="0">
      <alignment horizontal="left"/>
    </xf>
    <xf numFmtId="0" fontId="19" fillId="0" borderId="0" applyNumberFormat="0" applyAlignment="0">
      <alignment horizontal="left"/>
    </xf>
    <xf numFmtId="0" fontId="20" fillId="0" borderId="0" applyNumberFormat="0" applyAlignment="0"/>
    <xf numFmtId="0" fontId="20" fillId="0" borderId="0" applyNumberFormat="0" applyAlignment="0"/>
    <xf numFmtId="0" fontId="13" fillId="0" borderId="0"/>
    <xf numFmtId="0" fontId="14" fillId="0" borderId="0"/>
    <xf numFmtId="0" fontId="15" fillId="0" borderId="0"/>
    <xf numFmtId="0" fontId="13" fillId="0" borderId="0"/>
    <xf numFmtId="0" fontId="14" fillId="0" borderId="0"/>
    <xf numFmtId="0" fontId="1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3" fillId="0" borderId="0" applyFont="0" applyFill="0" applyBorder="0" applyAlignment="0" applyProtection="0"/>
    <xf numFmtId="44" fontId="21" fillId="0" borderId="0" applyFont="0" applyFill="0" applyBorder="0" applyAlignment="0" applyProtection="0"/>
    <xf numFmtId="8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5" fontId="12" fillId="0" borderId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2" fillId="0" borderId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5" fontId="24" fillId="0" borderId="0"/>
    <xf numFmtId="168" fontId="1" fillId="0" borderId="0"/>
    <xf numFmtId="176" fontId="1" fillId="0" borderId="0" applyFont="0" applyFill="0" applyBorder="0" applyAlignment="0" applyProtection="0">
      <alignment horizontal="left" wrapText="1"/>
    </xf>
    <xf numFmtId="176" fontId="1" fillId="0" borderId="0" applyFont="0" applyFill="0" applyBorder="0" applyAlignment="0" applyProtection="0">
      <alignment horizontal="left" wrapText="1"/>
    </xf>
    <xf numFmtId="176" fontId="1" fillId="0" borderId="0" applyFont="0" applyFill="0" applyBorder="0" applyAlignment="0" applyProtection="0">
      <alignment horizontal="left" wrapText="1"/>
    </xf>
    <xf numFmtId="176" fontId="1" fillId="0" borderId="0" applyFont="0" applyFill="0" applyBorder="0" applyAlignment="0" applyProtection="0">
      <alignment horizontal="left" wrapText="1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" fontId="12" fillId="0" borderId="0" applyFill="0" applyBorder="0" applyAlignment="0" applyProtection="0"/>
    <xf numFmtId="2" fontId="16" fillId="0" borderId="0" applyFont="0" applyFill="0" applyBorder="0" applyAlignment="0" applyProtection="0"/>
    <xf numFmtId="0" fontId="13" fillId="0" borderId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75" fillId="91" borderId="0" applyNumberFormat="0" applyBorder="0" applyAlignment="0" applyProtection="0"/>
    <xf numFmtId="0" fontId="75" fillId="10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0" fontId="28" fillId="0" borderId="3" applyNumberFormat="0" applyAlignment="0" applyProtection="0">
      <alignment horizontal="left"/>
    </xf>
    <xf numFmtId="0" fontId="28" fillId="0" borderId="3" applyNumberFormat="0" applyAlignment="0" applyProtection="0">
      <alignment horizontal="left"/>
    </xf>
    <xf numFmtId="0" fontId="28" fillId="0" borderId="4">
      <alignment horizontal="left"/>
    </xf>
    <xf numFmtId="0" fontId="28" fillId="0" borderId="4">
      <alignment horizontal="left"/>
    </xf>
    <xf numFmtId="0" fontId="16" fillId="0" borderId="0" applyNumberFormat="0" applyFill="0" applyBorder="0" applyAlignment="0" applyProtection="0"/>
    <xf numFmtId="0" fontId="29" fillId="0" borderId="5" applyNumberFormat="0" applyFill="0" applyAlignment="0" applyProtection="0"/>
    <xf numFmtId="0" fontId="76" fillId="0" borderId="32" applyNumberFormat="0" applyFill="0" applyAlignment="0" applyProtection="0"/>
    <xf numFmtId="0" fontId="30" fillId="0" borderId="6" applyNumberFormat="0" applyFill="0" applyAlignment="0" applyProtection="0"/>
    <xf numFmtId="0" fontId="76" fillId="0" borderId="32" applyNumberFormat="0" applyFill="0" applyAlignment="0" applyProtection="0"/>
    <xf numFmtId="0" fontId="30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2" fillId="0" borderId="7" applyNumberFormat="0" applyFill="0" applyAlignment="0" applyProtection="0"/>
    <xf numFmtId="0" fontId="77" fillId="0" borderId="33" applyNumberFormat="0" applyFill="0" applyAlignment="0" applyProtection="0"/>
    <xf numFmtId="0" fontId="33" fillId="0" borderId="8" applyNumberFormat="0" applyFill="0" applyAlignment="0" applyProtection="0"/>
    <xf numFmtId="0" fontId="77" fillId="0" borderId="33" applyNumberFormat="0" applyFill="0" applyAlignment="0" applyProtection="0"/>
    <xf numFmtId="0" fontId="33" fillId="0" borderId="8" applyNumberFormat="0" applyFill="0" applyAlignment="0" applyProtection="0"/>
    <xf numFmtId="0" fontId="27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78" fillId="0" borderId="34" applyNumberFormat="0" applyFill="0" applyAlignment="0" applyProtection="0"/>
    <xf numFmtId="0" fontId="35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38" fontId="36" fillId="0" borderId="0"/>
    <xf numFmtId="40" fontId="36" fillId="0" borderId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0" fontId="79" fillId="92" borderId="30" applyNumberFormat="0" applyAlignment="0" applyProtection="0"/>
    <xf numFmtId="0" fontId="79" fillId="12" borderId="30" applyNumberFormat="0" applyAlignment="0" applyProtection="0"/>
    <xf numFmtId="0" fontId="79" fillId="92" borderId="30" applyNumberFormat="0" applyAlignment="0" applyProtection="0"/>
    <xf numFmtId="0" fontId="79" fillId="12" borderId="30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41" fontId="38" fillId="43" borderId="12">
      <alignment horizontal="left"/>
      <protection locked="0"/>
    </xf>
    <xf numFmtId="10" fontId="38" fillId="43" borderId="12">
      <alignment horizontal="right"/>
      <protection locked="0"/>
    </xf>
    <xf numFmtId="41" fontId="38" fillId="43" borderId="12">
      <alignment horizontal="left"/>
      <protection locked="0"/>
    </xf>
    <xf numFmtId="0" fontId="27" fillId="39" borderId="0"/>
    <xf numFmtId="0" fontId="27" fillId="39" borderId="0"/>
    <xf numFmtId="0" fontId="27" fillId="39" borderId="0"/>
    <xf numFmtId="3" fontId="39" fillId="0" borderId="0" applyFill="0" applyBorder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80" fillId="0" borderId="35" applyNumberFormat="0" applyFill="0" applyAlignment="0" applyProtection="0"/>
    <xf numFmtId="0" fontId="41" fillId="0" borderId="14" applyNumberFormat="0" applyFill="0" applyAlignment="0" applyProtection="0"/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81" fillId="93" borderId="0" applyNumberFormat="0" applyBorder="0" applyAlignment="0" applyProtection="0"/>
    <xf numFmtId="0" fontId="82" fillId="93" borderId="0" applyNumberFormat="0" applyBorder="0" applyAlignment="0" applyProtection="0"/>
    <xf numFmtId="37" fontId="43" fillId="0" borderId="0"/>
    <xf numFmtId="37" fontId="43" fillId="0" borderId="0"/>
    <xf numFmtId="177" fontId="44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9" fontId="45" fillId="0" borderId="0"/>
    <xf numFmtId="179" fontId="45" fillId="0" borderId="0"/>
    <xf numFmtId="177" fontId="44" fillId="0" borderId="0"/>
    <xf numFmtId="177" fontId="44" fillId="0" borderId="0"/>
    <xf numFmtId="180" fontId="1" fillId="0" borderId="0"/>
    <xf numFmtId="181" fontId="4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66" fillId="0" borderId="0"/>
    <xf numFmtId="178" fontId="45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8" fontId="45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178" fontId="45" fillId="0" borderId="0">
      <alignment horizontal="left" wrapText="1"/>
    </xf>
    <xf numFmtId="0" fontId="1" fillId="0" borderId="0"/>
    <xf numFmtId="168" fontId="1" fillId="0" borderId="0">
      <alignment horizontal="left" wrapText="1"/>
    </xf>
    <xf numFmtId="178" fontId="45" fillId="0" borderId="0">
      <alignment horizontal="left" wrapText="1"/>
    </xf>
    <xf numFmtId="168" fontId="1" fillId="0" borderId="0">
      <alignment horizontal="left" wrapText="1"/>
    </xf>
    <xf numFmtId="178" fontId="45" fillId="0" borderId="0">
      <alignment horizontal="left" wrapText="1"/>
    </xf>
    <xf numFmtId="178" fontId="45" fillId="0" borderId="0">
      <alignment horizontal="left" wrapText="1"/>
    </xf>
    <xf numFmtId="168" fontId="1" fillId="0" borderId="0">
      <alignment horizontal="left" wrapText="1"/>
    </xf>
    <xf numFmtId="0" fontId="72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82" fontId="1" fillId="0" borderId="0">
      <alignment horizontal="left" wrapText="1"/>
    </xf>
    <xf numFmtId="182" fontId="1" fillId="0" borderId="0">
      <alignment horizontal="left" wrapText="1"/>
    </xf>
    <xf numFmtId="182" fontId="1" fillId="0" borderId="0">
      <alignment horizontal="left" wrapText="1"/>
    </xf>
    <xf numFmtId="168" fontId="1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0" fontId="1" fillId="0" borderId="0"/>
    <xf numFmtId="168" fontId="1" fillId="0" borderId="0">
      <alignment horizontal="left" wrapText="1"/>
    </xf>
    <xf numFmtId="0" fontId="7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39" fontId="47" fillId="0" borderId="0" applyNumberFormat="0" applyFill="0" applyBorder="0" applyAlignment="0" applyProtection="0"/>
    <xf numFmtId="39" fontId="47" fillId="0" borderId="0" applyNumberFormat="0" applyFill="0" applyBorder="0" applyAlignment="0" applyProtection="0"/>
    <xf numFmtId="39" fontId="47" fillId="0" borderId="0" applyNumberFormat="0" applyFill="0" applyBorder="0" applyAlignment="0" applyProtection="0"/>
    <xf numFmtId="168" fontId="1" fillId="0" borderId="0">
      <alignment horizontal="left" wrapText="1"/>
    </xf>
    <xf numFmtId="39" fontId="47" fillId="0" borderId="0" applyNumberFormat="0" applyFill="0" applyBorder="0" applyAlignment="0" applyProtection="0"/>
    <xf numFmtId="168" fontId="1" fillId="0" borderId="0">
      <alignment horizontal="left"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168" fontId="1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8" fontId="45" fillId="0" borderId="0">
      <alignment horizontal="left" wrapText="1"/>
    </xf>
    <xf numFmtId="168" fontId="1" fillId="0" borderId="0">
      <alignment horizontal="left" wrapText="1"/>
    </xf>
    <xf numFmtId="0" fontId="11" fillId="0" borderId="0"/>
    <xf numFmtId="168" fontId="1" fillId="0" borderId="0">
      <alignment horizontal="left" wrapText="1"/>
    </xf>
    <xf numFmtId="0" fontId="11" fillId="0" borderId="0"/>
    <xf numFmtId="168" fontId="1" fillId="0" borderId="0">
      <alignment horizontal="left" wrapText="1"/>
    </xf>
    <xf numFmtId="0" fontId="11" fillId="0" borderId="0"/>
    <xf numFmtId="168" fontId="1" fillId="0" borderId="0">
      <alignment horizontal="left" wrapText="1"/>
    </xf>
    <xf numFmtId="0" fontId="1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4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4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4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4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1" fillId="7" borderId="17" applyNumberFormat="0" applyFont="0" applyAlignment="0" applyProtection="0"/>
    <xf numFmtId="0" fontId="4" fillId="94" borderId="36" applyNumberFormat="0" applyFont="0" applyAlignment="0" applyProtection="0"/>
    <xf numFmtId="0" fontId="1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8" fillId="35" borderId="18" applyNumberFormat="0" applyAlignment="0" applyProtection="0"/>
    <xf numFmtId="0" fontId="48" fillId="35" borderId="18" applyNumberFormat="0" applyAlignment="0" applyProtection="0"/>
    <xf numFmtId="0" fontId="83" fillId="89" borderId="37" applyNumberFormat="0" applyAlignment="0" applyProtection="0"/>
    <xf numFmtId="0" fontId="83" fillId="37" borderId="37" applyNumberFormat="0" applyAlignment="0" applyProtection="0"/>
    <xf numFmtId="0" fontId="13" fillId="0" borderId="0"/>
    <xf numFmtId="0" fontId="13" fillId="0" borderId="0"/>
    <xf numFmtId="0" fontId="14" fillId="0" borderId="0"/>
    <xf numFmtId="0" fontId="15" fillId="0" borderId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9" fontId="1" fillId="0" borderId="0" applyFont="0" applyFill="0" applyBorder="0" applyAlignment="0" applyProtection="0"/>
    <xf numFmtId="10" fontId="1" fillId="0" borderId="12"/>
    <xf numFmtId="9" fontId="73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1" fillId="0" borderId="12"/>
    <xf numFmtId="9" fontId="21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10" fontId="1" fillId="0" borderId="12"/>
    <xf numFmtId="9" fontId="6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1" fillId="0" borderId="12"/>
    <xf numFmtId="9" fontId="4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7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9" fontId="6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1" fillId="0" borderId="12"/>
    <xf numFmtId="9" fontId="10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10" fontId="1" fillId="0" borderId="12"/>
    <xf numFmtId="9" fontId="11" fillId="0" borderId="0" applyFont="0" applyFill="0" applyBorder="0" applyAlignment="0" applyProtection="0"/>
    <xf numFmtId="10" fontId="1" fillId="0" borderId="12"/>
    <xf numFmtId="9" fontId="1" fillId="0" borderId="0" applyFont="0" applyFill="0" applyBorder="0" applyAlignment="0" applyProtection="0"/>
    <xf numFmtId="10" fontId="1" fillId="0" borderId="12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9" fontId="6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44" borderId="12"/>
    <xf numFmtId="41" fontId="1" fillId="44" borderId="12"/>
    <xf numFmtId="0" fontId="11" fillId="0" borderId="0" applyNumberFormat="0" applyFont="0" applyFill="0" applyBorder="0" applyAlignment="0" applyProtection="0">
      <alignment horizontal="left"/>
    </xf>
    <xf numFmtId="0" fontId="11" fillId="0" borderId="0" applyNumberFormat="0" applyFont="0" applyFill="0" applyBorder="0" applyAlignment="0" applyProtection="0">
      <alignment horizontal="left"/>
    </xf>
    <xf numFmtId="15" fontId="11" fillId="0" borderId="0" applyFont="0" applyFill="0" applyBorder="0" applyAlignment="0" applyProtection="0"/>
    <xf numFmtId="15" fontId="11" fillId="0" borderId="0" applyFont="0" applyFill="0" applyBorder="0" applyAlignment="0" applyProtection="0"/>
    <xf numFmtId="4" fontId="11" fillId="0" borderId="0" applyFont="0" applyFill="0" applyBorder="0" applyAlignment="0" applyProtection="0"/>
    <xf numFmtId="4" fontId="11" fillId="0" borderId="0" applyFont="0" applyFill="0" applyBorder="0" applyAlignment="0" applyProtection="0"/>
    <xf numFmtId="0" fontId="49" fillId="0" borderId="19">
      <alignment horizontal="center"/>
    </xf>
    <xf numFmtId="0" fontId="49" fillId="0" borderId="19">
      <alignment horizontal="center"/>
    </xf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1" fillId="45" borderId="0" applyNumberFormat="0" applyFont="0" applyBorder="0" applyAlignment="0" applyProtection="0"/>
    <xf numFmtId="0" fontId="11" fillId="45" borderId="0" applyNumberFormat="0" applyFont="0" applyBorder="0" applyAlignment="0" applyProtection="0"/>
    <xf numFmtId="0" fontId="14" fillId="0" borderId="0"/>
    <xf numFmtId="0" fontId="15" fillId="0" borderId="0"/>
    <xf numFmtId="3" fontId="50" fillId="0" borderId="0" applyFill="0" applyBorder="0" applyAlignment="0" applyProtection="0"/>
    <xf numFmtId="0" fontId="51" fillId="0" borderId="0"/>
    <xf numFmtId="0" fontId="52" fillId="0" borderId="0"/>
    <xf numFmtId="3" fontId="50" fillId="0" borderId="0" applyFill="0" applyBorder="0" applyAlignment="0" applyProtection="0"/>
    <xf numFmtId="42" fontId="1" fillId="36" borderId="0"/>
    <xf numFmtId="42" fontId="1" fillId="36" borderId="0"/>
    <xf numFmtId="42" fontId="1" fillId="36" borderId="20">
      <alignment vertical="center"/>
    </xf>
    <xf numFmtId="42" fontId="1" fillId="36" borderId="20">
      <alignment vertical="center"/>
    </xf>
    <xf numFmtId="0" fontId="2" fillId="36" borderId="21" applyNumberFormat="0">
      <alignment horizontal="center" vertical="center" wrapText="1"/>
    </xf>
    <xf numFmtId="0" fontId="2" fillId="36" borderId="21" applyNumberFormat="0">
      <alignment horizontal="center" vertical="center" wrapText="1"/>
    </xf>
    <xf numFmtId="10" fontId="1" fillId="36" borderId="0"/>
    <xf numFmtId="10" fontId="1" fillId="36" borderId="0"/>
    <xf numFmtId="10" fontId="1" fillId="36" borderId="0"/>
    <xf numFmtId="10" fontId="1" fillId="36" borderId="0"/>
    <xf numFmtId="10" fontId="1" fillId="36" borderId="0"/>
    <xf numFmtId="10" fontId="1" fillId="36" borderId="0"/>
    <xf numFmtId="10" fontId="1" fillId="36" borderId="0"/>
    <xf numFmtId="10" fontId="1" fillId="36" borderId="0"/>
    <xf numFmtId="183" fontId="1" fillId="36" borderId="0"/>
    <xf numFmtId="183" fontId="1" fillId="36" borderId="0"/>
    <xf numFmtId="183" fontId="1" fillId="36" borderId="0"/>
    <xf numFmtId="183" fontId="1" fillId="36" borderId="0"/>
    <xf numFmtId="183" fontId="1" fillId="36" borderId="0"/>
    <xf numFmtId="183" fontId="1" fillId="36" borderId="0"/>
    <xf numFmtId="183" fontId="1" fillId="36" borderId="0"/>
    <xf numFmtId="183" fontId="1" fillId="36" borderId="0"/>
    <xf numFmtId="42" fontId="1" fillId="36" borderId="0"/>
    <xf numFmtId="164" fontId="36" fillId="0" borderId="0" applyBorder="0" applyAlignment="0"/>
    <xf numFmtId="164" fontId="36" fillId="0" borderId="0" applyBorder="0" applyAlignment="0"/>
    <xf numFmtId="42" fontId="1" fillId="36" borderId="22">
      <alignment horizontal="left"/>
    </xf>
    <xf numFmtId="42" fontId="1" fillId="36" borderId="22">
      <alignment horizontal="left"/>
    </xf>
    <xf numFmtId="183" fontId="53" fillId="36" borderId="22">
      <alignment horizontal="left"/>
    </xf>
    <xf numFmtId="14" fontId="45" fillId="0" borderId="0" applyNumberFormat="0" applyFill="0" applyBorder="0" applyAlignment="0" applyProtection="0">
      <alignment horizontal="lef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4" fontId="54" fillId="43" borderId="18" applyNumberFormat="0" applyProtection="0">
      <alignment vertical="center"/>
    </xf>
    <xf numFmtId="4" fontId="55" fillId="43" borderId="18" applyNumberFormat="0" applyProtection="0">
      <alignment vertical="center"/>
    </xf>
    <xf numFmtId="4" fontId="54" fillId="43" borderId="18" applyNumberFormat="0" applyProtection="0">
      <alignment horizontal="left" vertical="center" indent="1"/>
    </xf>
    <xf numFmtId="4" fontId="54" fillId="43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4" fontId="54" fillId="47" borderId="18" applyNumberFormat="0" applyProtection="0">
      <alignment horizontal="right" vertical="center"/>
    </xf>
    <xf numFmtId="4" fontId="54" fillId="48" borderId="18" applyNumberFormat="0" applyProtection="0">
      <alignment horizontal="right" vertical="center"/>
    </xf>
    <xf numFmtId="4" fontId="54" fillId="49" borderId="18" applyNumberFormat="0" applyProtection="0">
      <alignment horizontal="right" vertical="center"/>
    </xf>
    <xf numFmtId="4" fontId="54" fillId="50" borderId="18" applyNumberFormat="0" applyProtection="0">
      <alignment horizontal="right" vertical="center"/>
    </xf>
    <xf numFmtId="4" fontId="54" fillId="51" borderId="18" applyNumberFormat="0" applyProtection="0">
      <alignment horizontal="right" vertical="center"/>
    </xf>
    <xf numFmtId="4" fontId="54" fillId="52" borderId="18" applyNumberFormat="0" applyProtection="0">
      <alignment horizontal="right" vertical="center"/>
    </xf>
    <xf numFmtId="4" fontId="54" fillId="53" borderId="18" applyNumberFormat="0" applyProtection="0">
      <alignment horizontal="right" vertical="center"/>
    </xf>
    <xf numFmtId="4" fontId="54" fillId="54" borderId="18" applyNumberFormat="0" applyProtection="0">
      <alignment horizontal="right" vertical="center"/>
    </xf>
    <xf numFmtId="4" fontId="54" fillId="55" borderId="18" applyNumberFormat="0" applyProtection="0">
      <alignment horizontal="right" vertical="center"/>
    </xf>
    <xf numFmtId="4" fontId="56" fillId="56" borderId="18" applyNumberFormat="0" applyProtection="0">
      <alignment horizontal="left" vertical="center" indent="1"/>
    </xf>
    <xf numFmtId="4" fontId="54" fillId="57" borderId="23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4" fontId="54" fillId="57" borderId="18" applyNumberFormat="0" applyProtection="0">
      <alignment horizontal="left" vertical="center" indent="1"/>
    </xf>
    <xf numFmtId="4" fontId="54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37" borderId="11" applyNumberFormat="0">
      <protection locked="0"/>
    </xf>
    <xf numFmtId="0" fontId="1" fillId="37" borderId="11" applyNumberFormat="0">
      <protection locked="0"/>
    </xf>
    <xf numFmtId="4" fontId="54" fillId="61" borderId="18" applyNumberFormat="0" applyProtection="0">
      <alignment vertical="center"/>
    </xf>
    <xf numFmtId="4" fontId="55" fillId="61" borderId="18" applyNumberFormat="0" applyProtection="0">
      <alignment vertical="center"/>
    </xf>
    <xf numFmtId="4" fontId="54" fillId="61" borderId="18" applyNumberFormat="0" applyProtection="0">
      <alignment horizontal="left" vertical="center" indent="1"/>
    </xf>
    <xf numFmtId="4" fontId="54" fillId="61" borderId="18" applyNumberFormat="0" applyProtection="0">
      <alignment horizontal="left" vertical="center" indent="1"/>
    </xf>
    <xf numFmtId="4" fontId="54" fillId="57" borderId="18" applyNumberFormat="0" applyProtection="0">
      <alignment horizontal="right" vertical="center"/>
    </xf>
    <xf numFmtId="4" fontId="55" fillId="57" borderId="18" applyNumberFormat="0" applyProtection="0">
      <alignment horizontal="right" vertical="center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58" fillId="0" borderId="0"/>
    <xf numFmtId="4" fontId="59" fillId="57" borderId="18" applyNumberFormat="0" applyProtection="0">
      <alignment horizontal="right" vertical="center"/>
    </xf>
    <xf numFmtId="39" fontId="1" fillId="62" borderId="0"/>
    <xf numFmtId="39" fontId="1" fillId="62" borderId="0"/>
    <xf numFmtId="39" fontId="1" fillId="62" borderId="0"/>
    <xf numFmtId="39" fontId="1" fillId="62" borderId="0"/>
    <xf numFmtId="39" fontId="1" fillId="62" borderId="0"/>
    <xf numFmtId="39" fontId="1" fillId="62" borderId="0"/>
    <xf numFmtId="39" fontId="1" fillId="62" borderId="0"/>
    <xf numFmtId="39" fontId="1" fillId="62" borderId="0"/>
    <xf numFmtId="0" fontId="60" fillId="0" borderId="0" applyNumberFormat="0" applyFill="0" applyBorder="0" applyAlignment="0" applyProtection="0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27" fillId="0" borderId="24"/>
    <xf numFmtId="38" fontId="36" fillId="0" borderId="22"/>
    <xf numFmtId="39" fontId="45" fillId="63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85" fontId="1" fillId="0" borderId="0">
      <alignment horizontal="left" wrapText="1"/>
    </xf>
    <xf numFmtId="185" fontId="1" fillId="0" borderId="0">
      <alignment horizontal="left" wrapText="1"/>
    </xf>
    <xf numFmtId="186" fontId="1" fillId="0" borderId="0">
      <alignment horizontal="left" wrapText="1"/>
    </xf>
    <xf numFmtId="186" fontId="1" fillId="0" borderId="0">
      <alignment horizontal="left" wrapText="1"/>
    </xf>
    <xf numFmtId="40" fontId="61" fillId="0" borderId="0" applyBorder="0">
      <alignment horizontal="right"/>
    </xf>
    <xf numFmtId="41" fontId="62" fillId="36" borderId="0">
      <alignment horizontal="left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7" fontId="64" fillId="36" borderId="0">
      <alignment horizontal="left" vertical="center"/>
    </xf>
    <xf numFmtId="0" fontId="2" fillId="36" borderId="0">
      <alignment horizontal="left" wrapText="1"/>
    </xf>
    <xf numFmtId="0" fontId="2" fillId="36" borderId="0">
      <alignment horizontal="left" wrapText="1"/>
    </xf>
    <xf numFmtId="0" fontId="65" fillId="0" borderId="0">
      <alignment horizontal="left" vertical="center"/>
    </xf>
    <xf numFmtId="0" fontId="16" fillId="0" borderId="26" applyNumberFormat="0" applyFont="0" applyFill="0" applyAlignment="0" applyProtection="0"/>
    <xf numFmtId="0" fontId="23" fillId="0" borderId="25" applyNumberFormat="0" applyFill="0" applyAlignment="0" applyProtection="0"/>
    <xf numFmtId="0" fontId="85" fillId="0" borderId="38" applyNumberFormat="0" applyFill="0" applyAlignment="0" applyProtection="0"/>
    <xf numFmtId="0" fontId="85" fillId="0" borderId="27" applyNumberFormat="0" applyFill="0" applyAlignment="0" applyProtection="0"/>
    <xf numFmtId="0" fontId="85" fillId="0" borderId="38" applyNumberFormat="0" applyFill="0" applyAlignment="0" applyProtection="0"/>
    <xf numFmtId="0" fontId="85" fillId="0" borderId="27" applyNumberFormat="0" applyFill="0" applyAlignment="0" applyProtection="0"/>
    <xf numFmtId="41" fontId="2" fillId="36" borderId="0">
      <alignment horizontal="left"/>
    </xf>
    <xf numFmtId="0" fontId="14" fillId="0" borderId="28"/>
    <xf numFmtId="0" fontId="15" fillId="0" borderId="28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43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0" fontId="66" fillId="0" borderId="0"/>
    <xf numFmtId="0" fontId="66" fillId="0" borderId="0"/>
    <xf numFmtId="0" fontId="90" fillId="0" borderId="0"/>
    <xf numFmtId="0" fontId="66" fillId="0" borderId="0"/>
    <xf numFmtId="0" fontId="66" fillId="0" borderId="0"/>
    <xf numFmtId="0" fontId="66" fillId="0" borderId="0"/>
    <xf numFmtId="9" fontId="90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91" fillId="96" borderId="0"/>
    <xf numFmtId="0" fontId="92" fillId="96" borderId="39"/>
    <xf numFmtId="0" fontId="93" fillId="97" borderId="40"/>
    <xf numFmtId="0" fontId="94" fillId="96" borderId="41"/>
    <xf numFmtId="0" fontId="36" fillId="32" borderId="42" applyBorder="0"/>
    <xf numFmtId="0" fontId="27" fillId="98" borderId="11"/>
    <xf numFmtId="183" fontId="1" fillId="0" borderId="0">
      <alignment horizontal="left" wrapText="1"/>
    </xf>
    <xf numFmtId="183" fontId="1" fillId="0" borderId="0">
      <alignment horizontal="left" wrapText="1"/>
    </xf>
    <xf numFmtId="183" fontId="1" fillId="0" borderId="0">
      <alignment horizontal="left" wrapText="1"/>
    </xf>
    <xf numFmtId="183" fontId="1" fillId="0" borderId="0">
      <alignment horizontal="left" wrapText="1"/>
    </xf>
    <xf numFmtId="183" fontId="1" fillId="0" borderId="0">
      <alignment horizontal="left" wrapText="1"/>
    </xf>
    <xf numFmtId="0" fontId="1" fillId="0" borderId="0" applyNumberFormat="0" applyBorder="0" applyAlignment="0"/>
    <xf numFmtId="0" fontId="91" fillId="0" borderId="0"/>
    <xf numFmtId="0" fontId="92" fillId="96" borderId="0"/>
    <xf numFmtId="0" fontId="10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3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1" fillId="0" borderId="0"/>
    <xf numFmtId="0" fontId="3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0" fontId="1" fillId="0" borderId="0"/>
    <xf numFmtId="0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9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3" fillId="0" borderId="0"/>
    <xf numFmtId="0" fontId="3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0" fontId="3" fillId="0" borderId="0"/>
    <xf numFmtId="191" fontId="105" fillId="0" borderId="0">
      <alignment horizontal="left"/>
    </xf>
    <xf numFmtId="192" fontId="106" fillId="0" borderId="0">
      <alignment horizontal="left"/>
    </xf>
    <xf numFmtId="0" fontId="107" fillId="0" borderId="43"/>
    <xf numFmtId="0" fontId="108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68" fontId="45" fillId="0" borderId="0">
      <alignment horizontal="left" wrapText="1"/>
    </xf>
    <xf numFmtId="0" fontId="4" fillId="2" borderId="0" applyNumberFormat="0" applyBorder="0" applyAlignment="0" applyProtection="0"/>
    <xf numFmtId="168" fontId="45" fillId="0" borderId="0">
      <alignment horizontal="left" wrapText="1"/>
    </xf>
    <xf numFmtId="0" fontId="4" fillId="2" borderId="0" applyNumberFormat="0" applyBorder="0" applyAlignment="0" applyProtection="0"/>
    <xf numFmtId="168" fontId="45" fillId="0" borderId="0">
      <alignment horizontal="left" wrapText="1"/>
    </xf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68" fontId="45" fillId="0" borderId="0">
      <alignment horizontal="left" wrapText="1"/>
    </xf>
    <xf numFmtId="0" fontId="4" fillId="4" borderId="0" applyNumberFormat="0" applyBorder="0" applyAlignment="0" applyProtection="0"/>
    <xf numFmtId="168" fontId="45" fillId="0" borderId="0">
      <alignment horizontal="left" wrapText="1"/>
    </xf>
    <xf numFmtId="0" fontId="4" fillId="4" borderId="0" applyNumberFormat="0" applyBorder="0" applyAlignment="0" applyProtection="0"/>
    <xf numFmtId="168" fontId="45" fillId="0" borderId="0">
      <alignment horizontal="left" wrapText="1"/>
    </xf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68" fontId="45" fillId="0" borderId="0">
      <alignment horizontal="left" wrapText="1"/>
    </xf>
    <xf numFmtId="0" fontId="4" fillId="6" borderId="0" applyNumberFormat="0" applyBorder="0" applyAlignment="0" applyProtection="0"/>
    <xf numFmtId="168" fontId="45" fillId="0" borderId="0">
      <alignment horizontal="left" wrapText="1"/>
    </xf>
    <xf numFmtId="0" fontId="4" fillId="6" borderId="0" applyNumberFormat="0" applyBorder="0" applyAlignment="0" applyProtection="0"/>
    <xf numFmtId="168" fontId="45" fillId="0" borderId="0">
      <alignment horizontal="left" wrapText="1"/>
    </xf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68" fontId="45" fillId="0" borderId="0">
      <alignment horizontal="left" wrapText="1"/>
    </xf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6" fillId="6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68" fontId="45" fillId="0" borderId="0">
      <alignment horizontal="left" wrapText="1"/>
    </xf>
    <xf numFmtId="0" fontId="4" fillId="9" borderId="0" applyNumberFormat="0" applyBorder="0" applyAlignment="0" applyProtection="0"/>
    <xf numFmtId="168" fontId="45" fillId="0" borderId="0">
      <alignment horizontal="left" wrapText="1"/>
    </xf>
    <xf numFmtId="0" fontId="4" fillId="9" borderId="0" applyNumberFormat="0" applyBorder="0" applyAlignment="0" applyProtection="0"/>
    <xf numFmtId="168" fontId="45" fillId="0" borderId="0">
      <alignment horizontal="left" wrapText="1"/>
    </xf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68" fontId="45" fillId="0" borderId="0">
      <alignment horizontal="left" wrapText="1"/>
    </xf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66" fillId="7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68" fontId="45" fillId="0" borderId="0">
      <alignment horizontal="left" wrapText="1"/>
    </xf>
    <xf numFmtId="0" fontId="4" fillId="11" borderId="0" applyNumberFormat="0" applyBorder="0" applyAlignment="0" applyProtection="0"/>
    <xf numFmtId="168" fontId="45" fillId="0" borderId="0">
      <alignment horizontal="left" wrapText="1"/>
    </xf>
    <xf numFmtId="0" fontId="4" fillId="11" borderId="0" applyNumberFormat="0" applyBorder="0" applyAlignment="0" applyProtection="0"/>
    <xf numFmtId="168" fontId="45" fillId="0" borderId="0">
      <alignment horizontal="left" wrapText="1"/>
    </xf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168" fontId="45" fillId="0" borderId="0">
      <alignment horizontal="left" wrapText="1"/>
    </xf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168" fontId="45" fillId="0" borderId="0">
      <alignment horizontal="left" wrapText="1"/>
    </xf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168" fontId="45" fillId="0" borderId="0">
      <alignment horizontal="left" wrapText="1"/>
    </xf>
    <xf numFmtId="0" fontId="4" fillId="13" borderId="0" applyNumberFormat="0" applyBorder="0" applyAlignment="0" applyProtection="0"/>
    <xf numFmtId="168" fontId="45" fillId="0" borderId="0">
      <alignment horizontal="left" wrapText="1"/>
    </xf>
    <xf numFmtId="0" fontId="4" fillId="13" borderId="0" applyNumberFormat="0" applyBorder="0" applyAlignment="0" applyProtection="0"/>
    <xf numFmtId="168" fontId="45" fillId="0" borderId="0">
      <alignment horizontal="left" wrapText="1"/>
    </xf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13" borderId="0" applyNumberFormat="0" applyBorder="0" applyAlignment="0" applyProtection="0"/>
    <xf numFmtId="0" fontId="67" fillId="13" borderId="0" applyNumberFormat="0" applyBorder="0" applyAlignment="0" applyProtection="0"/>
    <xf numFmtId="0" fontId="67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4" borderId="0" applyNumberFormat="0" applyBorder="0" applyAlignment="0" applyProtection="0"/>
    <xf numFmtId="0" fontId="67" fillId="4" borderId="0" applyNumberFormat="0" applyBorder="0" applyAlignment="0" applyProtection="0"/>
    <xf numFmtId="0" fontId="67" fillId="4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10" borderId="0" applyNumberFormat="0" applyBorder="0" applyAlignment="0" applyProtection="0"/>
    <xf numFmtId="0" fontId="67" fillId="10" borderId="0" applyNumberFormat="0" applyBorder="0" applyAlignment="0" applyProtection="0"/>
    <xf numFmtId="0" fontId="67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5" fillId="5" borderId="0" applyNumberFormat="0" applyBorder="0" applyAlignment="0" applyProtection="0"/>
    <xf numFmtId="0" fontId="67" fillId="5" borderId="0" applyNumberFormat="0" applyBorder="0" applyAlignment="0" applyProtection="0"/>
    <xf numFmtId="0" fontId="67" fillId="5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" fillId="17" borderId="0" applyNumberFormat="0" applyBorder="0" applyAlignment="0" applyProtection="0"/>
    <xf numFmtId="168" fontId="45" fillId="0" borderId="0">
      <alignment horizontal="left" wrapText="1"/>
    </xf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4" fillId="33" borderId="0" applyNumberFormat="0" applyBorder="0" applyAlignment="0" applyProtection="0"/>
    <xf numFmtId="0" fontId="4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6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106" fillId="0" borderId="0" applyFont="0" applyFill="0" applyBorder="0" applyAlignment="0" applyProtection="0">
      <alignment horizontal="right"/>
    </xf>
    <xf numFmtId="0" fontId="108" fillId="0" borderId="43"/>
    <xf numFmtId="168" fontId="45" fillId="0" borderId="0">
      <alignment horizontal="left" wrapText="1"/>
    </xf>
    <xf numFmtId="168" fontId="45" fillId="0" borderId="0">
      <alignment horizontal="left" wrapText="1"/>
    </xf>
    <xf numFmtId="170" fontId="7" fillId="0" borderId="0" applyFill="0" applyBorder="0" applyAlignment="0"/>
    <xf numFmtId="168" fontId="45" fillId="0" borderId="0">
      <alignment horizontal="left" wrapText="1"/>
    </xf>
    <xf numFmtId="0" fontId="8" fillId="35" borderId="1" applyNumberFormat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1" fontId="1" fillId="36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1" fontId="1" fillId="36" borderId="0"/>
    <xf numFmtId="41" fontId="1" fillId="36" borderId="0"/>
    <xf numFmtId="41" fontId="1" fillId="36" borderId="0"/>
    <xf numFmtId="0" fontId="70" fillId="37" borderId="30" applyNumberFormat="0" applyAlignment="0" applyProtection="0"/>
    <xf numFmtId="0" fontId="69" fillId="89" borderId="30" applyNumberFormat="0" applyAlignment="0" applyProtection="0"/>
    <xf numFmtId="168" fontId="45" fillId="0" borderId="0">
      <alignment horizontal="left" wrapText="1"/>
    </xf>
    <xf numFmtId="0" fontId="9" fillId="38" borderId="2" applyNumberFormat="0" applyAlignment="0" applyProtection="0"/>
    <xf numFmtId="168" fontId="45" fillId="0" borderId="0">
      <alignment horizontal="left" wrapText="1"/>
    </xf>
    <xf numFmtId="0" fontId="9" fillId="38" borderId="2" applyNumberFormat="0" applyAlignment="0" applyProtection="0"/>
    <xf numFmtId="168" fontId="45" fillId="0" borderId="0">
      <alignment horizontal="left" wrapText="1"/>
    </xf>
    <xf numFmtId="41" fontId="1" fillId="39" borderId="0"/>
    <xf numFmtId="41" fontId="1" fillId="39" borderId="0"/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" fontId="10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0" fontId="46" fillId="0" borderId="0" applyFont="0" applyFill="0" applyBorder="0" applyAlignment="0" applyProtection="0"/>
    <xf numFmtId="168" fontId="45" fillId="0" borderId="0">
      <alignment horizontal="left" wrapText="1"/>
    </xf>
    <xf numFmtId="19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3" fontId="66" fillId="0" borderId="0" applyFont="0" applyFill="0" applyBorder="0" applyAlignment="0" applyProtection="0"/>
    <xf numFmtId="168" fontId="45" fillId="0" borderId="0">
      <alignment horizontal="left" wrapText="1"/>
    </xf>
    <xf numFmtId="43" fontId="1" fillId="0" borderId="0" applyFont="0" applyFill="0" applyBorder="0" applyAlignment="0" applyProtection="0"/>
    <xf numFmtId="0" fontId="13" fillId="0" borderId="0"/>
    <xf numFmtId="0" fontId="91" fillId="0" borderId="0"/>
    <xf numFmtId="0" fontId="91" fillId="0" borderId="0"/>
    <xf numFmtId="0" fontId="15" fillId="0" borderId="0"/>
    <xf numFmtId="0" fontId="14" fillId="0" borderId="0"/>
    <xf numFmtId="0" fontId="15" fillId="0" borderId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7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7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168" fontId="45" fillId="0" borderId="0">
      <alignment horizontal="left" wrapText="1"/>
    </xf>
    <xf numFmtId="3" fontId="12" fillId="0" borderId="0" applyFill="0" applyBorder="0" applyAlignment="0" applyProtection="0"/>
    <xf numFmtId="0" fontId="15" fillId="0" borderId="0"/>
    <xf numFmtId="0" fontId="14" fillId="0" borderId="0"/>
    <xf numFmtId="0" fontId="91" fillId="0" borderId="0"/>
    <xf numFmtId="0" fontId="15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9" fillId="0" borderId="0" applyNumberFormat="0" applyAlignment="0">
      <alignment horizontal="left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20" fillId="0" borderId="0" applyNumberFormat="0" applyAlignment="0"/>
    <xf numFmtId="0" fontId="13" fillId="0" borderId="0"/>
    <xf numFmtId="0" fontId="15" fillId="0" borderId="0"/>
    <xf numFmtId="0" fontId="14" fillId="0" borderId="0"/>
    <xf numFmtId="0" fontId="91" fillId="0" borderId="0"/>
    <xf numFmtId="0" fontId="15" fillId="0" borderId="0"/>
    <xf numFmtId="0" fontId="13" fillId="0" borderId="0"/>
    <xf numFmtId="0" fontId="15" fillId="0" borderId="0"/>
    <xf numFmtId="0" fontId="14" fillId="0" borderId="0"/>
    <xf numFmtId="0" fontId="15" fillId="0" borderId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8" fontId="10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4" fontId="4" fillId="0" borderId="0" applyFont="0" applyFill="0" applyBorder="0" applyAlignment="0" applyProtection="0"/>
    <xf numFmtId="44" fontId="66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4" fontId="66" fillId="0" borderId="0" applyFont="0" applyFill="0" applyBorder="0" applyAlignment="0" applyProtection="0"/>
    <xf numFmtId="168" fontId="45" fillId="0" borderId="0">
      <alignment horizontal="left" wrapText="1"/>
    </xf>
    <xf numFmtId="8" fontId="10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46" fillId="0" borderId="0" applyFont="0" applyFill="0" applyBorder="0" applyAlignment="0" applyProtection="0"/>
    <xf numFmtId="44" fontId="4" fillId="0" borderId="0" applyFont="0" applyFill="0" applyBorder="0" applyAlignment="0" applyProtection="0"/>
    <xf numFmtId="8" fontId="10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8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4" fontId="66" fillId="0" borderId="0" applyFont="0" applyFill="0" applyBorder="0" applyAlignment="0" applyProtection="0"/>
    <xf numFmtId="168" fontId="45" fillId="0" borderId="0">
      <alignment horizontal="left" wrapText="1"/>
    </xf>
    <xf numFmtId="44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73" fontId="1" fillId="0" borderId="0" applyFont="0" applyFill="0" applyBorder="0" applyAlignment="0" applyProtection="0"/>
    <xf numFmtId="195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45" fillId="0" borderId="0">
      <alignment horizontal="left" wrapText="1"/>
    </xf>
    <xf numFmtId="5" fontId="12" fillId="0" borderId="0" applyFill="0" applyBorder="0" applyAlignment="0" applyProtection="0"/>
    <xf numFmtId="173" fontId="1" fillId="0" borderId="0" applyFont="0" applyFill="0" applyBorder="0" applyAlignment="0" applyProtection="0"/>
    <xf numFmtId="195" fontId="12" fillId="0" borderId="0" applyFont="0" applyFill="0" applyBorder="0" applyAlignment="0" applyProtection="0"/>
    <xf numFmtId="5" fontId="12" fillId="0" borderId="0" applyFill="0" applyBorder="0" applyAlignment="0" applyProtection="0"/>
    <xf numFmtId="173" fontId="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 applyFont="0" applyFill="0" applyBorder="0" applyAlignment="0" applyProtection="0"/>
    <xf numFmtId="168" fontId="45" fillId="0" borderId="0">
      <alignment horizontal="left" wrapText="1"/>
    </xf>
    <xf numFmtId="174" fontId="12" fillId="0" borderId="0" applyFill="0" applyBorder="0" applyAlignment="0" applyProtection="0"/>
    <xf numFmtId="0" fontId="16" fillId="0" borderId="0" applyFont="0" applyFill="0" applyBorder="0" applyAlignment="0" applyProtection="0"/>
    <xf numFmtId="0" fontId="1" fillId="0" borderId="0" applyFont="0" applyFill="0" applyBorder="0" applyAlignment="0" applyProtection="0"/>
    <xf numFmtId="174" fontId="12" fillId="0" borderId="0" applyFill="0" applyBorder="0" applyAlignment="0" applyProtection="0"/>
    <xf numFmtId="0" fontId="108" fillId="0" borderId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/>
    <xf numFmtId="168" fontId="1" fillId="0" borderId="0"/>
    <xf numFmtId="168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76" fontId="1" fillId="0" borderId="0" applyFont="0" applyFill="0" applyBorder="0" applyAlignment="0" applyProtection="0">
      <alignment horizontal="left" wrapText="1"/>
    </xf>
    <xf numFmtId="0" fontId="25" fillId="0" borderId="0" applyNumberFormat="0" applyFill="0" applyBorder="0" applyAlignment="0" applyProtection="0"/>
    <xf numFmtId="168" fontId="45" fillId="0" borderId="0">
      <alignment horizontal="left" wrapText="1"/>
    </xf>
    <xf numFmtId="0" fontId="25" fillId="0" borderId="0" applyNumberForma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2" fontId="12" fillId="0" borderId="0" applyFont="0" applyFill="0" applyBorder="0" applyAlignment="0" applyProtection="0"/>
    <xf numFmtId="2" fontId="12" fillId="0" borderId="0" applyFont="0" applyFill="0" applyBorder="0" applyAlignment="0" applyProtection="0"/>
    <xf numFmtId="2" fontId="12" fillId="0" borderId="0" applyFill="0" applyBorder="0" applyAlignment="0" applyProtection="0"/>
    <xf numFmtId="2" fontId="16" fillId="0" borderId="0" applyFont="0" applyFill="0" applyBorder="0" applyAlignment="0" applyProtection="0"/>
    <xf numFmtId="0" fontId="13" fillId="0" borderId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26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168" fontId="45" fillId="0" borderId="0">
      <alignment horizontal="left" wrapText="1"/>
    </xf>
    <xf numFmtId="38" fontId="27" fillId="39" borderId="0" applyNumberFormat="0" applyBorder="0" applyAlignment="0" applyProtection="0"/>
    <xf numFmtId="0" fontId="27" fillId="39" borderId="0" applyNumberFormat="0" applyBorder="0" applyAlignment="0" applyProtection="0"/>
    <xf numFmtId="38" fontId="27" fillId="39" borderId="0" applyNumberFormat="0" applyBorder="0" applyAlignment="0" applyProtection="0"/>
    <xf numFmtId="38" fontId="27" fillId="39" borderId="0" applyNumberFormat="0" applyBorder="0" applyAlignment="0" applyProtection="0"/>
    <xf numFmtId="0" fontId="109" fillId="0" borderId="43"/>
    <xf numFmtId="196" fontId="110" fillId="0" borderId="0" applyNumberFormat="0" applyFill="0" applyBorder="0" applyProtection="0">
      <alignment horizontal="right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28" fillId="0" borderId="3" applyNumberFormat="0" applyAlignment="0" applyProtection="0">
      <alignment horizontal="left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28" fillId="0" borderId="4">
      <alignment horizontal="left"/>
    </xf>
    <xf numFmtId="0" fontId="28" fillId="0" borderId="4">
      <alignment horizontal="left"/>
    </xf>
    <xf numFmtId="168" fontId="45" fillId="0" borderId="0">
      <alignment horizontal="left" wrapText="1"/>
    </xf>
    <xf numFmtId="14" fontId="2" fillId="102" borderId="19">
      <alignment horizontal="center" vertical="center" wrapText="1"/>
    </xf>
    <xf numFmtId="0" fontId="29" fillId="0" borderId="5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30" fillId="0" borderId="6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30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0" fillId="0" borderId="6" applyNumberFormat="0" applyFill="0" applyAlignment="0" applyProtection="0"/>
    <xf numFmtId="0" fontId="76" fillId="0" borderId="32" applyNumberFormat="0" applyFill="0" applyAlignment="0" applyProtection="0"/>
    <xf numFmtId="0" fontId="32" fillId="0" borderId="7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33" fillId="0" borderId="8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33" fillId="0" borderId="8" applyNumberFormat="0" applyFill="0" applyAlignment="0" applyProtection="0"/>
    <xf numFmtId="0" fontId="27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77" fillId="0" borderId="33" applyNumberFormat="0" applyFill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38" fontId="36" fillId="0" borderId="0"/>
    <xf numFmtId="38" fontId="36" fillId="0" borderId="0"/>
    <xf numFmtId="38" fontId="36" fillId="0" borderId="0"/>
    <xf numFmtId="168" fontId="45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38" fontId="36" fillId="0" borderId="0"/>
    <xf numFmtId="38" fontId="36" fillId="0" borderId="0"/>
    <xf numFmtId="38" fontId="36" fillId="0" borderId="0"/>
    <xf numFmtId="40" fontId="36" fillId="0" borderId="0"/>
    <xf numFmtId="40" fontId="36" fillId="0" borderId="0"/>
    <xf numFmtId="40" fontId="36" fillId="0" borderId="0"/>
    <xf numFmtId="168" fontId="45" fillId="0" borderId="0">
      <alignment horizontal="left" wrapText="1"/>
    </xf>
    <xf numFmtId="0" fontId="36" fillId="0" borderId="0"/>
    <xf numFmtId="0" fontId="36" fillId="0" borderId="0"/>
    <xf numFmtId="0" fontId="36" fillId="0" borderId="0"/>
    <xf numFmtId="40" fontId="36" fillId="0" borderId="0"/>
    <xf numFmtId="40" fontId="36" fillId="0" borderId="0"/>
    <xf numFmtId="40" fontId="36" fillId="0" borderId="0"/>
    <xf numFmtId="0" fontId="98" fillId="0" borderId="0" applyNumberFormat="0" applyFill="0" applyBorder="0" applyAlignment="0" applyProtection="0">
      <alignment vertical="top"/>
      <protection locked="0"/>
    </xf>
    <xf numFmtId="168" fontId="45" fillId="0" borderId="0">
      <alignment horizontal="left" wrapText="1"/>
    </xf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68" fontId="45" fillId="0" borderId="0">
      <alignment horizontal="left" wrapText="1"/>
    </xf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0" fontId="27" fillId="36" borderId="11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37" fillId="9" borderId="1" applyNumberFormat="0" applyAlignment="0" applyProtection="0"/>
    <xf numFmtId="0" fontId="37" fillId="9" borderId="1" applyNumberFormat="0" applyAlignment="0" applyProtection="0"/>
    <xf numFmtId="168" fontId="45" fillId="0" borderId="0">
      <alignment horizontal="left" wrapText="1"/>
    </xf>
    <xf numFmtId="0" fontId="37" fillId="9" borderId="1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168" fontId="45" fillId="0" borderId="0">
      <alignment horizontal="left" wrapText="1"/>
    </xf>
    <xf numFmtId="0" fontId="37" fillId="9" borderId="1" applyNumberFormat="0" applyAlignment="0" applyProtection="0"/>
    <xf numFmtId="0" fontId="37" fillId="9" borderId="1" applyNumberFormat="0" applyAlignment="0" applyProtection="0"/>
    <xf numFmtId="0" fontId="37" fillId="9" borderId="1" applyNumberFormat="0" applyAlignment="0" applyProtection="0"/>
    <xf numFmtId="168" fontId="45" fillId="0" borderId="0">
      <alignment horizontal="left" wrapText="1"/>
    </xf>
    <xf numFmtId="41" fontId="38" fillId="43" borderId="12">
      <alignment horizontal="left"/>
      <protection locked="0"/>
    </xf>
    <xf numFmtId="168" fontId="45" fillId="0" borderId="0">
      <alignment horizontal="left" wrapText="1"/>
    </xf>
    <xf numFmtId="10" fontId="38" fillId="43" borderId="12">
      <alignment horizontal="right"/>
      <protection locked="0"/>
    </xf>
    <xf numFmtId="168" fontId="45" fillId="0" borderId="0">
      <alignment horizontal="left" wrapText="1"/>
    </xf>
    <xf numFmtId="0" fontId="109" fillId="0" borderId="39"/>
    <xf numFmtId="0" fontId="27" fillId="39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3" fontId="39" fillId="0" borderId="0" applyFill="0" applyBorder="0" applyAlignment="0" applyProtection="0"/>
    <xf numFmtId="3" fontId="39" fillId="0" borderId="0" applyFill="0" applyBorder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41" fillId="0" borderId="14" applyNumberFormat="0" applyFill="0" applyAlignment="0" applyProtection="0"/>
    <xf numFmtId="197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168" fontId="45" fillId="0" borderId="0">
      <alignment horizontal="left" wrapText="1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5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168" fontId="45" fillId="0" borderId="0">
      <alignment horizontal="left" wrapText="1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44" fontId="2" fillId="0" borderId="16" applyNumberFormat="0" applyFont="0" applyAlignment="0">
      <alignment horizontal="center"/>
    </xf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111" fillId="12" borderId="0" applyNumberFormat="0" applyBorder="0" applyAlignment="0" applyProtection="0"/>
    <xf numFmtId="0" fontId="82" fillId="93" borderId="0" applyNumberFormat="0" applyBorder="0" applyAlignment="0" applyProtection="0"/>
    <xf numFmtId="0" fontId="82" fillId="93" borderId="0" applyNumberFormat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37" fontId="43" fillId="0" borderId="0"/>
    <xf numFmtId="168" fontId="45" fillId="0" borderId="0">
      <alignment horizontal="left" wrapText="1"/>
    </xf>
    <xf numFmtId="178" fontId="1" fillId="0" borderId="0"/>
    <xf numFmtId="178" fontId="1" fillId="0" borderId="0"/>
    <xf numFmtId="168" fontId="45" fillId="0" borderId="0">
      <alignment horizontal="left" wrapText="1"/>
    </xf>
    <xf numFmtId="178" fontId="1" fillId="0" borderId="0"/>
    <xf numFmtId="178" fontId="1" fillId="0" borderId="0"/>
    <xf numFmtId="168" fontId="45" fillId="0" borderId="0">
      <alignment horizontal="left" wrapText="1"/>
    </xf>
    <xf numFmtId="178" fontId="1" fillId="0" borderId="0"/>
    <xf numFmtId="178" fontId="1" fillId="0" borderId="0"/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79" fontId="45" fillId="0" borderId="0"/>
    <xf numFmtId="198" fontId="1" fillId="0" borderId="0"/>
    <xf numFmtId="167" fontId="1" fillId="0" borderId="0">
      <alignment horizontal="left" wrapText="1"/>
    </xf>
    <xf numFmtId="167" fontId="1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37" fontId="1" fillId="0" borderId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0" fontId="66" fillId="0" borderId="0"/>
    <xf numFmtId="0" fontId="1" fillId="0" borderId="0"/>
    <xf numFmtId="0" fontId="66" fillId="0" borderId="0"/>
    <xf numFmtId="0" fontId="66" fillId="0" borderId="0"/>
    <xf numFmtId="168" fontId="1" fillId="0" borderId="0">
      <alignment horizontal="left" wrapText="1"/>
    </xf>
    <xf numFmtId="0" fontId="66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0" fontId="4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0" fontId="4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78" fontId="45" fillId="0" borderId="0">
      <alignment horizontal="left" wrapText="1"/>
    </xf>
    <xf numFmtId="0" fontId="4" fillId="0" borderId="0"/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0" fontId="66" fillId="0" borderId="0"/>
    <xf numFmtId="0" fontId="4" fillId="0" borderId="0"/>
    <xf numFmtId="0" fontId="66" fillId="0" borderId="0"/>
    <xf numFmtId="0" fontId="66" fillId="0" borderId="0"/>
    <xf numFmtId="0" fontId="4" fillId="0" borderId="0"/>
    <xf numFmtId="168" fontId="45" fillId="0" borderId="0">
      <alignment horizontal="left" wrapText="1"/>
    </xf>
    <xf numFmtId="0" fontId="1" fillId="0" borderId="0"/>
    <xf numFmtId="17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78" fontId="45" fillId="0" borderId="0">
      <alignment horizontal="left" wrapText="1"/>
    </xf>
    <xf numFmtId="168" fontId="45" fillId="0" borderId="0">
      <alignment horizontal="left" wrapText="1"/>
    </xf>
    <xf numFmtId="178" fontId="45" fillId="0" borderId="0">
      <alignment horizontal="left" wrapText="1"/>
    </xf>
    <xf numFmtId="0" fontId="1" fillId="0" borderId="0"/>
    <xf numFmtId="0" fontId="1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4" fillId="0" borderId="0"/>
    <xf numFmtId="0" fontId="66" fillId="0" borderId="0"/>
    <xf numFmtId="0" fontId="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" fillId="0" borderId="0"/>
    <xf numFmtId="0" fontId="1" fillId="0" borderId="0"/>
    <xf numFmtId="0" fontId="4" fillId="0" borderId="0"/>
    <xf numFmtId="0" fontId="4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5" fillId="0" borderId="0">
      <alignment horizontal="left" wrapText="1"/>
    </xf>
    <xf numFmtId="0" fontId="4" fillId="0" borderId="0"/>
    <xf numFmtId="0" fontId="4" fillId="0" borderId="0"/>
    <xf numFmtId="0" fontId="4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0" fontId="1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82" fontId="1" fillId="0" borderId="0">
      <alignment horizontal="left" wrapText="1"/>
    </xf>
    <xf numFmtId="199" fontId="45" fillId="0" borderId="0">
      <alignment horizontal="left" wrapText="1"/>
    </xf>
    <xf numFmtId="0" fontId="4" fillId="0" borderId="0"/>
    <xf numFmtId="0" fontId="1" fillId="0" borderId="0"/>
    <xf numFmtId="0" fontId="4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45" fillId="0" borderId="0"/>
    <xf numFmtId="200" fontId="45" fillId="0" borderId="0">
      <alignment horizontal="left" wrapText="1"/>
    </xf>
    <xf numFmtId="168" fontId="45" fillId="0" borderId="0">
      <alignment horizontal="left" wrapText="1"/>
    </xf>
    <xf numFmtId="169" fontId="4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85" fontId="1" fillId="0" borderId="0">
      <alignment horizontal="left" wrapText="1"/>
    </xf>
    <xf numFmtId="0" fontId="66" fillId="0" borderId="0"/>
    <xf numFmtId="0" fontId="1" fillId="0" borderId="0"/>
    <xf numFmtId="165" fontId="1" fillId="0" borderId="0">
      <alignment horizontal="left" wrapText="1"/>
    </xf>
    <xf numFmtId="165" fontId="1" fillId="0" borderId="0">
      <alignment horizontal="left" wrapText="1"/>
    </xf>
    <xf numFmtId="0" fontId="4" fillId="0" borderId="0"/>
    <xf numFmtId="165" fontId="1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45" fillId="0" borderId="0"/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168" fontId="1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0" fontId="66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9" fontId="45" fillId="0" borderId="0">
      <alignment horizontal="left" wrapText="1"/>
    </xf>
    <xf numFmtId="0" fontId="1" fillId="0" borderId="0"/>
    <xf numFmtId="0" fontId="1" fillId="0" borderId="0"/>
    <xf numFmtId="201" fontId="1" fillId="0" borderId="0">
      <alignment horizontal="left" wrapText="1"/>
    </xf>
    <xf numFmtId="0" fontId="1" fillId="0" borderId="0"/>
    <xf numFmtId="0" fontId="66" fillId="0" borderId="0"/>
    <xf numFmtId="0" fontId="1" fillId="0" borderId="0"/>
    <xf numFmtId="0" fontId="1" fillId="0" borderId="0"/>
    <xf numFmtId="0" fontId="4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9" fontId="45" fillId="0" borderId="0">
      <alignment horizontal="left" wrapText="1"/>
    </xf>
    <xf numFmtId="169" fontId="45" fillId="0" borderId="0">
      <alignment horizontal="left" wrapText="1"/>
    </xf>
    <xf numFmtId="0" fontId="1" fillId="0" borderId="0"/>
    <xf numFmtId="0" fontId="1" fillId="0" borderId="0"/>
    <xf numFmtId="0" fontId="66" fillId="0" borderId="0"/>
    <xf numFmtId="0" fontId="66" fillId="0" borderId="0"/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0" borderId="0"/>
    <xf numFmtId="0" fontId="66" fillId="0" borderId="0"/>
    <xf numFmtId="0" fontId="66" fillId="0" borderId="0"/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0" fontId="1" fillId="0" borderId="0"/>
    <xf numFmtId="0" fontId="66" fillId="0" borderId="0"/>
    <xf numFmtId="0" fontId="66" fillId="0" borderId="0"/>
    <xf numFmtId="0" fontId="112" fillId="0" borderId="0"/>
    <xf numFmtId="183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66" fillId="0" borderId="0"/>
    <xf numFmtId="0" fontId="66" fillId="0" borderId="0"/>
    <xf numFmtId="168" fontId="45" fillId="0" borderId="0">
      <alignment horizontal="left" wrapText="1"/>
    </xf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168" fontId="45" fillId="0" borderId="0">
      <alignment horizontal="left" wrapText="1"/>
    </xf>
    <xf numFmtId="0" fontId="1" fillId="7" borderId="17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5" fillId="7" borderId="17" applyNumberFormat="0" applyFont="0" applyAlignment="0" applyProtection="0"/>
    <xf numFmtId="0" fontId="4" fillId="7" borderId="17" applyNumberFormat="0" applyFont="0" applyAlignment="0" applyProtection="0"/>
    <xf numFmtId="168" fontId="45" fillId="0" borderId="0">
      <alignment horizontal="left" wrapText="1"/>
    </xf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168" fontId="45" fillId="0" borderId="0">
      <alignment horizontal="left" wrapText="1"/>
    </xf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0" fontId="4" fillId="94" borderId="36" applyNumberFormat="0" applyFont="0" applyAlignment="0" applyProtection="0"/>
    <xf numFmtId="0" fontId="4" fillId="94" borderId="36" applyNumberFormat="0" applyFont="0" applyAlignment="0" applyProtection="0"/>
    <xf numFmtId="0" fontId="4" fillId="7" borderId="17" applyNumberFormat="0" applyFont="0" applyAlignment="0" applyProtection="0"/>
    <xf numFmtId="0" fontId="4" fillId="7" borderId="17" applyNumberFormat="0" applyFont="0" applyAlignment="0" applyProtection="0"/>
    <xf numFmtId="168" fontId="45" fillId="0" borderId="0">
      <alignment horizontal="left" wrapText="1"/>
    </xf>
    <xf numFmtId="0" fontId="48" fillId="35" borderId="18" applyNumberFormat="0" applyAlignment="0" applyProtection="0"/>
    <xf numFmtId="0" fontId="48" fillId="35" borderId="18" applyNumberFormat="0" applyAlignment="0" applyProtection="0"/>
    <xf numFmtId="0" fontId="48" fillId="35" borderId="18" applyNumberFormat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48" fillId="37" borderId="18" applyNumberFormat="0" applyAlignment="0" applyProtection="0"/>
    <xf numFmtId="0" fontId="83" fillId="37" borderId="37" applyNumberFormat="0" applyAlignment="0" applyProtection="0"/>
    <xf numFmtId="0" fontId="83" fillId="37" borderId="37" applyNumberFormat="0" applyAlignment="0" applyProtection="0"/>
    <xf numFmtId="0" fontId="13" fillId="0" borderId="0"/>
    <xf numFmtId="0" fontId="91" fillId="0" borderId="0"/>
    <xf numFmtId="0" fontId="91" fillId="0" borderId="0"/>
    <xf numFmtId="0" fontId="15" fillId="0" borderId="0"/>
    <xf numFmtId="0" fontId="14" fillId="0" borderId="0"/>
    <xf numFmtId="0" fontId="91" fillId="0" borderId="0"/>
    <xf numFmtId="0" fontId="15" fillId="0" borderId="0"/>
    <xf numFmtId="190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0" fontId="1" fillId="0" borderId="12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4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4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66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5" fillId="0" borderId="0">
      <alignment horizontal="left" wrapText="1"/>
    </xf>
    <xf numFmtId="9" fontId="10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66" fillId="0" borderId="0" applyFont="0" applyFill="0" applyBorder="0" applyAlignment="0" applyProtection="0"/>
    <xf numFmtId="168" fontId="45" fillId="0" borderId="0">
      <alignment horizontal="left" wrapText="1"/>
    </xf>
    <xf numFmtId="9" fontId="10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68" fontId="45" fillId="0" borderId="0">
      <alignment horizontal="left" wrapText="1"/>
    </xf>
    <xf numFmtId="9" fontId="4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0" fontId="1" fillId="0" borderId="12"/>
    <xf numFmtId="168" fontId="45" fillId="0" borderId="0">
      <alignment horizontal="left" wrapText="1"/>
    </xf>
    <xf numFmtId="41" fontId="1" fillId="44" borderId="12"/>
    <xf numFmtId="41" fontId="1" fillId="44" borderId="12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1" fillId="0" borderId="0" applyNumberFormat="0" applyFont="0" applyFill="0" applyBorder="0" applyAlignment="0" applyProtection="0">
      <alignment horizontal="left"/>
    </xf>
    <xf numFmtId="168" fontId="45" fillId="0" borderId="0">
      <alignment horizontal="left" wrapText="1"/>
    </xf>
    <xf numFmtId="168" fontId="45" fillId="0" borderId="0">
      <alignment horizontal="left" wrapText="1"/>
    </xf>
    <xf numFmtId="15" fontId="1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4" fontId="1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49" fillId="0" borderId="19">
      <alignment horizontal="center"/>
    </xf>
    <xf numFmtId="168" fontId="45" fillId="0" borderId="0">
      <alignment horizontal="left" wrapText="1"/>
    </xf>
    <xf numFmtId="168" fontId="45" fillId="0" borderId="0">
      <alignment horizontal="left" wrapText="1"/>
    </xf>
    <xf numFmtId="3" fontId="11" fillId="0" borderId="0" applyFon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11" fillId="45" borderId="0" applyNumberFormat="0" applyFont="0" applyBorder="0" applyAlignment="0" applyProtection="0"/>
    <xf numFmtId="0" fontId="15" fillId="0" borderId="0"/>
    <xf numFmtId="0" fontId="14" fillId="0" borderId="0"/>
    <xf numFmtId="0" fontId="15" fillId="0" borderId="0"/>
    <xf numFmtId="0" fontId="52" fillId="0" borderId="0"/>
    <xf numFmtId="0" fontId="51" fillId="0" borderId="0"/>
    <xf numFmtId="0" fontId="52" fillId="0" borderId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3" fontId="50" fillId="0" borderId="0" applyFill="0" applyBorder="0" applyAlignment="0" applyProtection="0"/>
    <xf numFmtId="168" fontId="45" fillId="0" borderId="0">
      <alignment horizontal="left" wrapText="1"/>
    </xf>
    <xf numFmtId="42" fontId="1" fillId="36" borderId="0"/>
    <xf numFmtId="168" fontId="45" fillId="0" borderId="0">
      <alignment horizontal="left" wrapText="1"/>
    </xf>
    <xf numFmtId="42" fontId="1" fillId="36" borderId="0"/>
    <xf numFmtId="42" fontId="1" fillId="36" borderId="0"/>
    <xf numFmtId="168" fontId="45" fillId="0" borderId="0">
      <alignment horizontal="left" wrapText="1"/>
    </xf>
    <xf numFmtId="42" fontId="1" fillId="36" borderId="20">
      <alignment vertical="center"/>
    </xf>
    <xf numFmtId="168" fontId="45" fillId="0" borderId="0">
      <alignment horizontal="left" wrapText="1"/>
    </xf>
    <xf numFmtId="42" fontId="1" fillId="36" borderId="20">
      <alignment vertical="center"/>
    </xf>
    <xf numFmtId="168" fontId="45" fillId="0" borderId="0">
      <alignment horizontal="left" wrapText="1"/>
    </xf>
    <xf numFmtId="0" fontId="2" fillId="36" borderId="44" applyNumberFormat="0">
      <alignment horizontal="center" vertical="center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0" fontId="1" fillId="36" borderId="0"/>
    <xf numFmtId="10" fontId="1" fillId="36" borderId="0"/>
    <xf numFmtId="10" fontId="1" fillId="36" borderId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83" fontId="1" fillId="36" borderId="0"/>
    <xf numFmtId="183" fontId="1" fillId="36" borderId="0"/>
    <xf numFmtId="183" fontId="1" fillId="36" borderId="0"/>
    <xf numFmtId="164" fontId="36" fillId="0" borderId="0" applyBorder="0" applyAlignment="0"/>
    <xf numFmtId="168" fontId="45" fillId="0" borderId="0">
      <alignment horizontal="left" wrapText="1"/>
    </xf>
    <xf numFmtId="42" fontId="1" fillId="36" borderId="22">
      <alignment horizontal="left"/>
    </xf>
    <xf numFmtId="168" fontId="45" fillId="0" borderId="0">
      <alignment horizontal="left" wrapText="1"/>
    </xf>
    <xf numFmtId="42" fontId="1" fillId="36" borderId="22">
      <alignment horizontal="left"/>
    </xf>
    <xf numFmtId="168" fontId="45" fillId="0" borderId="0">
      <alignment horizontal="left" wrapText="1"/>
    </xf>
    <xf numFmtId="168" fontId="45" fillId="0" borderId="0">
      <alignment horizontal="left" wrapText="1"/>
    </xf>
    <xf numFmtId="183" fontId="53" fillId="36" borderId="22">
      <alignment horizontal="left"/>
    </xf>
    <xf numFmtId="164" fontId="36" fillId="0" borderId="0" applyBorder="0" applyAlignment="0"/>
    <xf numFmtId="14" fontId="45" fillId="0" borderId="0" applyNumberFormat="0" applyFill="0" applyBorder="0" applyAlignment="0" applyProtection="0">
      <alignment horizontal="left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84" fontId="1" fillId="0" borderId="0" applyFont="0" applyFill="0" applyAlignment="0">
      <alignment horizontal="right"/>
    </xf>
    <xf numFmtId="184" fontId="1" fillId="0" borderId="0" applyFont="0" applyFill="0" applyAlignment="0">
      <alignment horizontal="right"/>
    </xf>
    <xf numFmtId="168" fontId="45" fillId="0" borderId="0">
      <alignment horizontal="left" wrapText="1"/>
    </xf>
    <xf numFmtId="4" fontId="54" fillId="43" borderId="18" applyNumberFormat="0" applyProtection="0">
      <alignment vertical="center"/>
    </xf>
    <xf numFmtId="168" fontId="45" fillId="0" borderId="0">
      <alignment horizontal="left" wrapText="1"/>
    </xf>
    <xf numFmtId="4" fontId="55" fillId="43" borderId="18" applyNumberFormat="0" applyProtection="0">
      <alignment vertical="center"/>
    </xf>
    <xf numFmtId="168" fontId="45" fillId="0" borderId="0">
      <alignment horizontal="left" wrapText="1"/>
    </xf>
    <xf numFmtId="4" fontId="54" fillId="43" borderId="18" applyNumberFormat="0" applyProtection="0">
      <alignment horizontal="left" vertical="center" indent="1"/>
    </xf>
    <xf numFmtId="168" fontId="45" fillId="0" borderId="0">
      <alignment horizontal="left" wrapText="1"/>
    </xf>
    <xf numFmtId="4" fontId="54" fillId="43" borderId="18" applyNumberFormat="0" applyProtection="0">
      <alignment horizontal="left" vertical="center" inden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103" borderId="0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168" fontId="45" fillId="0" borderId="0">
      <alignment horizontal="left" wrapText="1"/>
    </xf>
    <xf numFmtId="4" fontId="54" fillId="47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48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49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0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1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2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3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4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5" borderId="18" applyNumberFormat="0" applyProtection="0">
      <alignment horizontal="right" vertical="center"/>
    </xf>
    <xf numFmtId="4" fontId="56" fillId="104" borderId="0" applyNumberFormat="0" applyProtection="0">
      <alignment horizontal="left" vertical="center" indent="1"/>
    </xf>
    <xf numFmtId="4" fontId="56" fillId="104" borderId="0" applyNumberFormat="0" applyProtection="0">
      <alignment horizontal="left" vertical="center" indent="1"/>
    </xf>
    <xf numFmtId="4" fontId="56" fillId="56" borderId="18" applyNumberFormat="0" applyProtection="0">
      <alignment horizontal="left" vertical="center" indent="1"/>
    </xf>
    <xf numFmtId="4" fontId="54" fillId="57" borderId="0" applyNumberFormat="0" applyProtection="0">
      <alignment horizontal="left" vertical="center" indent="1"/>
    </xf>
    <xf numFmtId="4" fontId="54" fillId="57" borderId="0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4" fontId="57" fillId="58" borderId="0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4" fontId="54" fillId="57" borderId="18" applyNumberFormat="0" applyProtection="0">
      <alignment horizontal="left" vertical="center" indent="1"/>
    </xf>
    <xf numFmtId="4" fontId="113" fillId="0" borderId="0" applyNumberFormat="0" applyProtection="0">
      <alignment horizontal="left" vertical="center" indent="1"/>
    </xf>
    <xf numFmtId="4" fontId="54" fillId="57" borderId="18" applyNumberFormat="0" applyProtection="0">
      <alignment horizontal="left" vertical="center" indent="1"/>
    </xf>
    <xf numFmtId="4" fontId="54" fillId="59" borderId="18" applyNumberFormat="0" applyProtection="0">
      <alignment horizontal="left" vertical="center" indent="1"/>
    </xf>
    <xf numFmtId="4" fontId="113" fillId="0" borderId="0" applyNumberFormat="0" applyProtection="0">
      <alignment horizontal="left" vertical="center" indent="1"/>
    </xf>
    <xf numFmtId="4" fontId="54" fillId="59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0" fontId="1" fillId="59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60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60" borderId="18" applyNumberFormat="0" applyProtection="0">
      <alignment horizontal="left" vertical="center" indent="1"/>
    </xf>
    <xf numFmtId="0" fontId="1" fillId="60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39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39" borderId="18" applyNumberFormat="0" applyProtection="0">
      <alignment horizontal="left" vertical="center" indent="1"/>
    </xf>
    <xf numFmtId="0" fontId="1" fillId="39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168" fontId="45" fillId="0" borderId="0">
      <alignment horizontal="left" wrapTex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" fontId="54" fillId="61" borderId="18" applyNumberFormat="0" applyProtection="0">
      <alignment vertical="center"/>
    </xf>
    <xf numFmtId="168" fontId="45" fillId="0" borderId="0">
      <alignment horizontal="left" wrapText="1"/>
    </xf>
    <xf numFmtId="4" fontId="55" fillId="61" borderId="18" applyNumberFormat="0" applyProtection="0">
      <alignment vertical="center"/>
    </xf>
    <xf numFmtId="168" fontId="45" fillId="0" borderId="0">
      <alignment horizontal="left" wrapText="1"/>
    </xf>
    <xf numFmtId="4" fontId="54" fillId="61" borderId="18" applyNumberFormat="0" applyProtection="0">
      <alignment horizontal="left" vertical="center" indent="1"/>
    </xf>
    <xf numFmtId="168" fontId="45" fillId="0" borderId="0">
      <alignment horizontal="left" wrapText="1"/>
    </xf>
    <xf numFmtId="4" fontId="54" fillId="61" borderId="18" applyNumberFormat="0" applyProtection="0">
      <alignment horizontal="left" vertical="center" indent="1"/>
    </xf>
    <xf numFmtId="4" fontId="54" fillId="57" borderId="18" applyNumberFormat="0" applyProtection="0">
      <alignment horizontal="right" vertical="center"/>
    </xf>
    <xf numFmtId="168" fontId="45" fillId="0" borderId="0">
      <alignment horizontal="left" wrapText="1"/>
    </xf>
    <xf numFmtId="4" fontId="54" fillId="57" borderId="18" applyNumberFormat="0" applyProtection="0">
      <alignment horizontal="right" vertical="center"/>
    </xf>
    <xf numFmtId="168" fontId="45" fillId="0" borderId="0">
      <alignment horizontal="left" wrapText="1"/>
    </xf>
    <xf numFmtId="4" fontId="55" fillId="57" borderId="18" applyNumberFormat="0" applyProtection="0">
      <alignment horizontal="right" vertical="center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1" fillId="46" borderId="18" applyNumberFormat="0" applyProtection="0">
      <alignment horizontal="left" vertical="center" indent="1"/>
    </xf>
    <xf numFmtId="0" fontId="58" fillId="0" borderId="0"/>
    <xf numFmtId="0" fontId="114" fillId="0" borderId="0" applyNumberFormat="0" applyProtection="0">
      <alignment horizontal="left" indent="5"/>
    </xf>
    <xf numFmtId="168" fontId="45" fillId="0" borderId="0">
      <alignment horizontal="left" wrapText="1"/>
    </xf>
    <xf numFmtId="4" fontId="59" fillId="57" borderId="18" applyNumberFormat="0" applyProtection="0">
      <alignment horizontal="right" vertical="center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39" fontId="1" fillId="62" borderId="0"/>
    <xf numFmtId="39" fontId="1" fillId="62" borderId="0"/>
    <xf numFmtId="39" fontId="1" fillId="62" borderId="0"/>
    <xf numFmtId="38" fontId="27" fillId="0" borderId="24"/>
    <xf numFmtId="38" fontId="27" fillId="0" borderId="24"/>
    <xf numFmtId="38" fontId="27" fillId="0" borderId="24"/>
    <xf numFmtId="168" fontId="45" fillId="0" borderId="0">
      <alignment horizontal="left" wrapText="1"/>
    </xf>
    <xf numFmtId="38" fontId="27" fillId="0" borderId="24"/>
    <xf numFmtId="0" fontId="27" fillId="0" borderId="24"/>
    <xf numFmtId="38" fontId="27" fillId="0" borderId="24"/>
    <xf numFmtId="38" fontId="27" fillId="0" borderId="24"/>
    <xf numFmtId="38" fontId="36" fillId="0" borderId="22"/>
    <xf numFmtId="38" fontId="36" fillId="0" borderId="22"/>
    <xf numFmtId="38" fontId="36" fillId="0" borderId="22"/>
    <xf numFmtId="168" fontId="45" fillId="0" borderId="0">
      <alignment horizontal="left" wrapText="1"/>
    </xf>
    <xf numFmtId="0" fontId="36" fillId="0" borderId="22"/>
    <xf numFmtId="0" fontId="36" fillId="0" borderId="22"/>
    <xf numFmtId="0" fontId="36" fillId="0" borderId="22"/>
    <xf numFmtId="38" fontId="36" fillId="0" borderId="22"/>
    <xf numFmtId="38" fontId="36" fillId="0" borderId="22"/>
    <xf numFmtId="38" fontId="36" fillId="0" borderId="22"/>
    <xf numFmtId="38" fontId="36" fillId="0" borderId="22"/>
    <xf numFmtId="39" fontId="45" fillId="63" borderId="0"/>
    <xf numFmtId="186" fontId="1" fillId="0" borderId="0">
      <alignment horizontal="left" wrapText="1"/>
    </xf>
    <xf numFmtId="182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67" fontId="1" fillId="0" borderId="0">
      <alignment horizontal="left" wrapText="1"/>
    </xf>
    <xf numFmtId="168" fontId="1" fillId="0" borderId="0">
      <alignment horizontal="left" wrapText="1"/>
    </xf>
    <xf numFmtId="190" fontId="1" fillId="0" borderId="0">
      <alignment horizontal="left" wrapText="1"/>
    </xf>
    <xf numFmtId="168" fontId="45" fillId="0" borderId="0">
      <alignment horizontal="left" wrapText="1"/>
    </xf>
    <xf numFmtId="168" fontId="1" fillId="0" borderId="0">
      <alignment horizontal="left" wrapText="1"/>
    </xf>
    <xf numFmtId="168" fontId="1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85" fontId="1" fillId="0" borderId="0">
      <alignment horizontal="left" wrapText="1"/>
    </xf>
    <xf numFmtId="168" fontId="45" fillId="0" borderId="0">
      <alignment horizontal="left" wrapText="1"/>
    </xf>
    <xf numFmtId="199" fontId="1" fillId="0" borderId="0">
      <alignment horizontal="left" wrapText="1"/>
    </xf>
    <xf numFmtId="199" fontId="1" fillId="0" borderId="0">
      <alignment horizontal="left" wrapText="1"/>
    </xf>
    <xf numFmtId="199" fontId="1" fillId="0" borderId="0">
      <alignment horizontal="left" wrapText="1"/>
    </xf>
    <xf numFmtId="199" fontId="1" fillId="0" borderId="0">
      <alignment horizontal="left" wrapText="1"/>
    </xf>
    <xf numFmtId="199" fontId="1" fillId="0" borderId="0">
      <alignment horizontal="left" wrapText="1"/>
    </xf>
    <xf numFmtId="190" fontId="1" fillId="0" borderId="0">
      <alignment horizontal="left" wrapText="1"/>
    </xf>
    <xf numFmtId="190" fontId="1" fillId="0" borderId="0">
      <alignment horizontal="left" wrapText="1"/>
    </xf>
    <xf numFmtId="199" fontId="1" fillId="0" borderId="0">
      <alignment horizontal="left" wrapText="1"/>
    </xf>
    <xf numFmtId="168" fontId="1" fillId="0" borderId="0">
      <alignment horizontal="left" wrapText="1"/>
    </xf>
    <xf numFmtId="190" fontId="1" fillId="0" borderId="0">
      <alignment horizontal="left" wrapText="1"/>
    </xf>
    <xf numFmtId="168" fontId="1" fillId="0" borderId="0">
      <alignment horizontal="left" wrapText="1"/>
    </xf>
    <xf numFmtId="0" fontId="1" fillId="0" borderId="0">
      <alignment horizontal="left" wrapText="1"/>
    </xf>
    <xf numFmtId="0" fontId="54" fillId="0" borderId="0" applyNumberFormat="0" applyBorder="0" applyAlignment="0"/>
    <xf numFmtId="0" fontId="115" fillId="0" borderId="0" applyNumberFormat="0" applyBorder="0" applyAlignment="0"/>
    <xf numFmtId="0" fontId="56" fillId="0" borderId="0" applyNumberFormat="0" applyBorder="0" applyAlignment="0"/>
    <xf numFmtId="0" fontId="116" fillId="0" borderId="0"/>
    <xf numFmtId="0" fontId="109" fillId="0" borderId="41"/>
    <xf numFmtId="40" fontId="61" fillId="0" borderId="0" applyBorder="0">
      <alignment horizontal="right"/>
    </xf>
    <xf numFmtId="41" fontId="62" fillId="36" borderId="0">
      <alignment horizontal="left"/>
    </xf>
    <xf numFmtId="40" fontId="61" fillId="0" borderId="0" applyBorder="0">
      <alignment horizontal="right"/>
    </xf>
    <xf numFmtId="41" fontId="62" fillId="36" borderId="0">
      <alignment horizontal="left"/>
    </xf>
    <xf numFmtId="0" fontId="117" fillId="0" borderId="0"/>
    <xf numFmtId="0" fontId="118" fillId="0" borderId="0" applyFill="0" applyBorder="0" applyProtection="0">
      <alignment horizontal="left" vertical="top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87" fontId="119" fillId="0" borderId="0">
      <alignment horizontal="left" vertical="center"/>
    </xf>
    <xf numFmtId="187" fontId="119" fillId="0" borderId="0">
      <alignment horizontal="left" vertical="center"/>
    </xf>
    <xf numFmtId="0" fontId="2" fillId="36" borderId="0">
      <alignment horizontal="left" wrapText="1"/>
    </xf>
    <xf numFmtId="168" fontId="45" fillId="0" borderId="0">
      <alignment horizontal="left" wrapText="1"/>
    </xf>
    <xf numFmtId="0" fontId="65" fillId="0" borderId="0">
      <alignment horizontal="left" vertical="center"/>
    </xf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0" fontId="85" fillId="0" borderId="27" applyNumberFormat="0" applyFill="0" applyAlignment="0" applyProtection="0"/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168" fontId="45" fillId="0" borderId="0">
      <alignment horizontal="left" wrapText="1"/>
    </xf>
    <xf numFmtId="41" fontId="2" fillId="36" borderId="0">
      <alignment horizontal="left"/>
    </xf>
    <xf numFmtId="0" fontId="85" fillId="0" borderId="27" applyNumberFormat="0" applyFill="0" applyAlignment="0" applyProtection="0"/>
    <xf numFmtId="0" fontId="85" fillId="0" borderId="38" applyNumberFormat="0" applyFill="0" applyAlignment="0" applyProtection="0"/>
    <xf numFmtId="0" fontId="15" fillId="0" borderId="28"/>
    <xf numFmtId="0" fontId="14" fillId="0" borderId="28"/>
    <xf numFmtId="0" fontId="15" fillId="0" borderId="28"/>
    <xf numFmtId="0" fontId="41" fillId="0" borderId="0" applyNumberFormat="0" applyFill="0" applyBorder="0" applyAlignment="0" applyProtection="0"/>
    <xf numFmtId="168" fontId="45" fillId="0" borderId="0">
      <alignment horizontal="left" wrapText="1"/>
    </xf>
    <xf numFmtId="0" fontId="41" fillId="0" borderId="0" applyNumberFormat="0" applyFill="0" applyBorder="0" applyAlignment="0" applyProtection="0"/>
    <xf numFmtId="0" fontId="124" fillId="0" borderId="0"/>
  </cellStyleXfs>
  <cellXfs count="542">
    <xf numFmtId="0" fontId="0" fillId="0" borderId="0" xfId="0"/>
    <xf numFmtId="0" fontId="87" fillId="0" borderId="0" xfId="3011" applyFont="1"/>
    <xf numFmtId="0" fontId="87" fillId="0" borderId="0" xfId="3011" applyFont="1" applyAlignment="1">
      <alignment horizontal="center"/>
    </xf>
    <xf numFmtId="0" fontId="72" fillId="0" borderId="0" xfId="3011"/>
    <xf numFmtId="165" fontId="87" fillId="0" borderId="0" xfId="2763" applyNumberFormat="1" applyFont="1"/>
    <xf numFmtId="41" fontId="2" fillId="36" borderId="21" xfId="3523" applyNumberFormat="1" applyFont="1" applyFill="1" applyBorder="1">
      <alignment horizontal="center" vertical="center" wrapText="1"/>
    </xf>
    <xf numFmtId="43" fontId="72" fillId="0" borderId="0" xfId="3011" applyNumberFormat="1"/>
    <xf numFmtId="0" fontId="2" fillId="0" borderId="0" xfId="3011" applyFont="1" applyAlignment="1"/>
    <xf numFmtId="41" fontId="2" fillId="95" borderId="21" xfId="3523" applyNumberFormat="1" applyFont="1" applyFill="1" applyBorder="1">
      <alignment horizontal="center" vertical="center" wrapText="1"/>
    </xf>
    <xf numFmtId="0" fontId="87" fillId="95" borderId="21" xfId="3011" applyFont="1" applyFill="1" applyBorder="1"/>
    <xf numFmtId="0" fontId="87" fillId="95" borderId="0" xfId="3011" applyFont="1" applyFill="1"/>
    <xf numFmtId="0" fontId="87" fillId="95" borderId="0" xfId="3011" applyFont="1" applyFill="1" applyAlignment="1">
      <alignment horizontal="center"/>
    </xf>
    <xf numFmtId="0" fontId="88" fillId="95" borderId="0" xfId="3011" applyFont="1" applyFill="1" applyAlignment="1">
      <alignment horizontal="left"/>
    </xf>
    <xf numFmtId="165" fontId="87" fillId="95" borderId="0" xfId="3011" applyNumberFormat="1" applyFont="1" applyFill="1"/>
    <xf numFmtId="164" fontId="87" fillId="95" borderId="0" xfId="2687" applyNumberFormat="1" applyFont="1" applyFill="1" applyBorder="1"/>
    <xf numFmtId="44" fontId="87" fillId="95" borderId="0" xfId="2763" applyNumberFormat="1" applyFont="1" applyFill="1" applyBorder="1"/>
    <xf numFmtId="0" fontId="72" fillId="95" borderId="0" xfId="3011" applyFill="1"/>
    <xf numFmtId="44" fontId="87" fillId="95" borderId="0" xfId="2763" applyNumberFormat="1" applyFont="1" applyFill="1"/>
    <xf numFmtId="165" fontId="72" fillId="95" borderId="0" xfId="3011" applyNumberFormat="1" applyFill="1"/>
    <xf numFmtId="43" fontId="72" fillId="95" borderId="0" xfId="3011" applyNumberFormat="1" applyFill="1"/>
    <xf numFmtId="44" fontId="72" fillId="0" borderId="0" xfId="3011" applyNumberFormat="1"/>
    <xf numFmtId="44" fontId="87" fillId="95" borderId="0" xfId="3011" applyNumberFormat="1" applyFont="1" applyFill="1"/>
    <xf numFmtId="165" fontId="87" fillId="95" borderId="0" xfId="3011" applyNumberFormat="1" applyFont="1" applyFill="1" applyBorder="1"/>
    <xf numFmtId="0" fontId="72" fillId="95" borderId="0" xfId="3011" applyFill="1" applyBorder="1"/>
    <xf numFmtId="164" fontId="87" fillId="95" borderId="0" xfId="3688" applyNumberFormat="1" applyFont="1" applyFill="1" applyBorder="1"/>
    <xf numFmtId="166" fontId="87" fillId="0" borderId="0" xfId="3011" applyNumberFormat="1" applyFont="1" applyBorder="1" applyAlignment="1">
      <alignment horizontal="center"/>
    </xf>
    <xf numFmtId="166" fontId="72" fillId="0" borderId="0" xfId="3011" applyNumberFormat="1"/>
    <xf numFmtId="164" fontId="89" fillId="0" borderId="0" xfId="2687" applyNumberFormat="1" applyFont="1"/>
    <xf numFmtId="44" fontId="89" fillId="0" borderId="0" xfId="3011" applyNumberFormat="1" applyFont="1"/>
    <xf numFmtId="165" fontId="89" fillId="0" borderId="0" xfId="3011" applyNumberFormat="1" applyFont="1"/>
    <xf numFmtId="0" fontId="89" fillId="0" borderId="0" xfId="3011" applyFont="1"/>
    <xf numFmtId="189" fontId="89" fillId="0" borderId="0" xfId="3011" applyNumberFormat="1" applyFont="1"/>
    <xf numFmtId="165" fontId="87" fillId="0" borderId="0" xfId="2762" applyNumberFormat="1" applyFont="1"/>
    <xf numFmtId="44" fontId="87" fillId="0" borderId="0" xfId="2762" applyFont="1"/>
    <xf numFmtId="165" fontId="72" fillId="0" borderId="0" xfId="3011" applyNumberFormat="1"/>
    <xf numFmtId="41" fontId="2" fillId="36" borderId="21" xfId="3523" applyNumberFormat="1" applyFont="1" applyFill="1">
      <alignment horizontal="center" vertical="center" wrapText="1"/>
    </xf>
    <xf numFmtId="0" fontId="72" fillId="0" borderId="0" xfId="3011" applyAlignment="1">
      <alignment horizontal="center"/>
    </xf>
    <xf numFmtId="10" fontId="0" fillId="0" borderId="0" xfId="3407" applyNumberFormat="1" applyFont="1" applyAlignment="1">
      <alignment horizontal="center"/>
    </xf>
    <xf numFmtId="166" fontId="72" fillId="0" borderId="0" xfId="3011" applyNumberFormat="1" applyAlignment="1">
      <alignment horizontal="left"/>
    </xf>
    <xf numFmtId="165" fontId="0" fillId="0" borderId="0" xfId="2762" applyNumberFormat="1" applyFont="1"/>
    <xf numFmtId="44" fontId="72" fillId="95" borderId="0" xfId="3689" applyFont="1" applyFill="1"/>
    <xf numFmtId="0" fontId="0" fillId="0" borderId="0" xfId="0" applyAlignment="1">
      <alignment horizontal="left"/>
    </xf>
    <xf numFmtId="164" fontId="0" fillId="0" borderId="0" xfId="2687" applyNumberFormat="1" applyFont="1"/>
    <xf numFmtId="0" fontId="0" fillId="0" borderId="0" xfId="0" applyAlignment="1">
      <alignment horizontal="left" wrapText="1"/>
    </xf>
    <xf numFmtId="0" fontId="0" fillId="0" borderId="21" xfId="0" applyBorder="1" applyAlignment="1">
      <alignment horizontal="center" wrapText="1"/>
    </xf>
    <xf numFmtId="0" fontId="0" fillId="95" borderId="0" xfId="0" applyFill="1" applyAlignment="1">
      <alignment horizontal="center"/>
    </xf>
    <xf numFmtId="0" fontId="97" fillId="95" borderId="21" xfId="3011" applyFont="1" applyFill="1" applyBorder="1" applyAlignment="1">
      <alignment horizontal="center" vertical="center" wrapText="1"/>
    </xf>
    <xf numFmtId="0" fontId="96" fillId="95" borderId="21" xfId="3011" applyFont="1" applyFill="1" applyBorder="1" applyAlignment="1">
      <alignment vertical="center"/>
    </xf>
    <xf numFmtId="0" fontId="96" fillId="95" borderId="21" xfId="3011" applyFont="1" applyFill="1" applyBorder="1" applyAlignment="1">
      <alignment horizontal="center" vertical="center"/>
    </xf>
    <xf numFmtId="166" fontId="96" fillId="95" borderId="21" xfId="3011" applyNumberFormat="1" applyFont="1" applyFill="1" applyBorder="1" applyAlignment="1">
      <alignment horizontal="center" vertical="center"/>
    </xf>
    <xf numFmtId="0" fontId="72" fillId="95" borderId="0" xfId="3011" applyFill="1" applyAlignment="1">
      <alignment horizontal="center"/>
    </xf>
    <xf numFmtId="189" fontId="87" fillId="95" borderId="0" xfId="3011" applyNumberFormat="1" applyFont="1" applyFill="1"/>
    <xf numFmtId="0" fontId="72" fillId="95" borderId="21" xfId="3011" applyFill="1" applyBorder="1" applyAlignment="1">
      <alignment horizontal="center" wrapText="1"/>
    </xf>
    <xf numFmtId="0" fontId="72" fillId="95" borderId="0" xfId="3011" applyFill="1" applyBorder="1" applyAlignment="1">
      <alignment horizontal="center" wrapText="1"/>
    </xf>
    <xf numFmtId="10" fontId="0" fillId="95" borderId="0" xfId="3407" applyNumberFormat="1" applyFont="1" applyFill="1" applyAlignment="1">
      <alignment horizontal="center"/>
    </xf>
    <xf numFmtId="166" fontId="72" fillId="95" borderId="0" xfId="3011" applyNumberFormat="1" applyFill="1" applyAlignment="1">
      <alignment horizontal="left"/>
    </xf>
    <xf numFmtId="165" fontId="0" fillId="95" borderId="0" xfId="2762" applyNumberFormat="1" applyFont="1" applyFill="1"/>
    <xf numFmtId="165" fontId="72" fillId="95" borderId="0" xfId="3011" applyNumberFormat="1" applyFill="1" applyBorder="1" applyAlignment="1">
      <alignment horizontal="center" wrapText="1"/>
    </xf>
    <xf numFmtId="0" fontId="87" fillId="95" borderId="0" xfId="0" applyFont="1" applyFill="1" applyAlignment="1">
      <alignment horizontal="center"/>
    </xf>
    <xf numFmtId="0" fontId="96" fillId="95" borderId="21" xfId="3011" applyFont="1" applyFill="1" applyBorder="1" applyAlignment="1">
      <alignment horizontal="center" vertical="center" wrapText="1"/>
    </xf>
    <xf numFmtId="166" fontId="87" fillId="0" borderId="0" xfId="3011" applyNumberFormat="1" applyFont="1"/>
    <xf numFmtId="164" fontId="95" fillId="0" borderId="0" xfId="2687" applyNumberFormat="1" applyFont="1"/>
    <xf numFmtId="44" fontId="95" fillId="0" borderId="0" xfId="3011" applyNumberFormat="1" applyFont="1"/>
    <xf numFmtId="165" fontId="95" fillId="0" borderId="0" xfId="3011" applyNumberFormat="1" applyFont="1"/>
    <xf numFmtId="0" fontId="95" fillId="0" borderId="0" xfId="3011" applyFont="1"/>
    <xf numFmtId="189" fontId="95" fillId="0" borderId="0" xfId="3011" applyNumberFormat="1" applyFont="1"/>
    <xf numFmtId="0" fontId="99" fillId="0" borderId="0" xfId="0" applyFont="1"/>
    <xf numFmtId="0" fontId="100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164" fontId="0" fillId="0" borderId="0" xfId="3688" applyNumberFormat="1" applyFont="1"/>
    <xf numFmtId="164" fontId="0" fillId="0" borderId="0" xfId="0" applyNumberFormat="1"/>
    <xf numFmtId="0" fontId="0" fillId="0" borderId="0" xfId="0" applyFill="1" applyAlignment="1">
      <alignment horizontal="center"/>
    </xf>
    <xf numFmtId="14" fontId="0" fillId="0" borderId="0" xfId="0" applyNumberFormat="1" applyFill="1"/>
    <xf numFmtId="0" fontId="0" fillId="0" borderId="0" xfId="0" applyFill="1"/>
    <xf numFmtId="164" fontId="0" fillId="0" borderId="0" xfId="3688" applyNumberFormat="1" applyFont="1" applyFill="1"/>
    <xf numFmtId="164" fontId="0" fillId="0" borderId="0" xfId="0" applyNumberFormat="1" applyFill="1"/>
    <xf numFmtId="0" fontId="0" fillId="0" borderId="0" xfId="0" quotePrefix="1" applyAlignment="1">
      <alignment horizontal="left"/>
    </xf>
    <xf numFmtId="0" fontId="2" fillId="0" borderId="0" xfId="0" applyFont="1" applyAlignment="1">
      <alignment horizontal="center"/>
    </xf>
    <xf numFmtId="0" fontId="87" fillId="0" borderId="21" xfId="0" applyFont="1" applyBorder="1"/>
    <xf numFmtId="0" fontId="87" fillId="0" borderId="0" xfId="0" applyFont="1"/>
    <xf numFmtId="0" fontId="87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165" fontId="87" fillId="0" borderId="21" xfId="2763" applyNumberFormat="1" applyFont="1" applyBorder="1"/>
    <xf numFmtId="165" fontId="87" fillId="0" borderId="21" xfId="2762" applyNumberFormat="1" applyFont="1" applyBorder="1"/>
    <xf numFmtId="165" fontId="87" fillId="0" borderId="0" xfId="0" applyNumberFormat="1" applyFont="1"/>
    <xf numFmtId="3" fontId="87" fillId="0" borderId="0" xfId="0" applyNumberFormat="1" applyFont="1"/>
    <xf numFmtId="0" fontId="72" fillId="95" borderId="0" xfId="3011" quotePrefix="1" applyFill="1" applyAlignment="1">
      <alignment horizontal="left"/>
    </xf>
    <xf numFmtId="0" fontId="87" fillId="95" borderId="0" xfId="3011" quotePrefix="1" applyFont="1" applyFill="1" applyAlignment="1">
      <alignment horizontal="left"/>
    </xf>
    <xf numFmtId="0" fontId="0" fillId="0" borderId="21" xfId="0" quotePrefix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quotePrefix="1" applyAlignment="1">
      <alignment horizontal="center" wrapText="1"/>
    </xf>
    <xf numFmtId="0" fontId="99" fillId="0" borderId="0" xfId="0" applyFont="1" applyFill="1"/>
    <xf numFmtId="0" fontId="100" fillId="0" borderId="0" xfId="0" applyFont="1" applyFill="1"/>
    <xf numFmtId="0" fontId="0" fillId="0" borderId="0" xfId="0" applyFill="1" applyAlignment="1">
      <alignment wrapText="1"/>
    </xf>
    <xf numFmtId="0" fontId="0" fillId="0" borderId="0" xfId="0" applyFill="1" applyAlignment="1">
      <alignment horizontal="center" wrapText="1"/>
    </xf>
    <xf numFmtId="0" fontId="0" fillId="0" borderId="0" xfId="0" quotePrefix="1" applyFill="1" applyAlignment="1">
      <alignment horizontal="center" wrapText="1"/>
    </xf>
    <xf numFmtId="0" fontId="0" fillId="0" borderId="0" xfId="0" quotePrefix="1" applyFill="1" applyAlignment="1">
      <alignment horizontal="left"/>
    </xf>
    <xf numFmtId="164" fontId="0" fillId="99" borderId="0" xfId="3688" applyNumberFormat="1" applyFont="1" applyFill="1"/>
    <xf numFmtId="0" fontId="0" fillId="99" borderId="0" xfId="0" applyFill="1" applyAlignment="1">
      <alignment horizontal="center"/>
    </xf>
    <xf numFmtId="14" fontId="0" fillId="99" borderId="0" xfId="0" applyNumberFormat="1" applyFill="1"/>
    <xf numFmtId="0" fontId="0" fillId="99" borderId="0" xfId="0" applyFill="1"/>
    <xf numFmtId="164" fontId="0" fillId="100" borderId="0" xfId="3688" applyNumberFormat="1" applyFont="1" applyFill="1"/>
    <xf numFmtId="0" fontId="0" fillId="100" borderId="0" xfId="0" applyFill="1" applyAlignment="1">
      <alignment horizontal="center"/>
    </xf>
    <xf numFmtId="14" fontId="0" fillId="100" borderId="0" xfId="0" applyNumberFormat="1" applyFill="1"/>
    <xf numFmtId="0" fontId="0" fillId="100" borderId="0" xfId="0" applyFill="1"/>
    <xf numFmtId="0" fontId="0" fillId="101" borderId="0" xfId="0" applyFill="1" applyAlignment="1">
      <alignment horizontal="center"/>
    </xf>
    <xf numFmtId="14" fontId="0" fillId="101" borderId="0" xfId="0" applyNumberFormat="1" applyFill="1"/>
    <xf numFmtId="0" fontId="0" fillId="101" borderId="0" xfId="0" applyFill="1"/>
    <xf numFmtId="164" fontId="0" fillId="101" borderId="0" xfId="3688" applyNumberFormat="1" applyFont="1" applyFill="1"/>
    <xf numFmtId="0" fontId="0" fillId="101" borderId="0" xfId="0" quotePrefix="1" applyFill="1" applyAlignment="1">
      <alignment horizontal="left"/>
    </xf>
    <xf numFmtId="0" fontId="0" fillId="100" borderId="0" xfId="0" quotePrefix="1" applyFill="1" applyAlignment="1">
      <alignment horizontal="left"/>
    </xf>
    <xf numFmtId="0" fontId="1" fillId="0" borderId="0" xfId="0" applyFont="1" applyAlignment="1">
      <alignment horizontal="centerContinuous"/>
    </xf>
    <xf numFmtId="0" fontId="1" fillId="0" borderId="0" xfId="0" applyFont="1"/>
    <xf numFmtId="0" fontId="1" fillId="0" borderId="21" xfId="0" applyFont="1" applyBorder="1" applyAlignment="1">
      <alignment horizontal="center" wrapText="1"/>
    </xf>
    <xf numFmtId="0" fontId="1" fillId="0" borderId="21" xfId="0" quotePrefix="1" applyFont="1" applyBorder="1" applyAlignment="1">
      <alignment horizontal="center" wrapText="1"/>
    </xf>
    <xf numFmtId="17" fontId="1" fillId="0" borderId="21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left"/>
    </xf>
    <xf numFmtId="164" fontId="1" fillId="0" borderId="0" xfId="2666" applyNumberFormat="1" applyFont="1"/>
    <xf numFmtId="0" fontId="1" fillId="0" borderId="0" xfId="0" quotePrefix="1" applyFont="1" applyAlignment="1">
      <alignment horizontal="left" inden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indent="1"/>
    </xf>
    <xf numFmtId="41" fontId="1" fillId="0" borderId="0" xfId="0" applyNumberFormat="1" applyFont="1"/>
    <xf numFmtId="0" fontId="1" fillId="0" borderId="0" xfId="0" applyFont="1" applyBorder="1" applyAlignment="1">
      <alignment horizontal="center" wrapText="1"/>
    </xf>
    <xf numFmtId="0" fontId="1" fillId="0" borderId="0" xfId="0" quotePrefix="1" applyFont="1" applyBorder="1" applyAlignment="1">
      <alignment horizontal="center" wrapText="1"/>
    </xf>
    <xf numFmtId="17" fontId="1" fillId="0" borderId="0" xfId="0" applyNumberFormat="1" applyFont="1" applyBorder="1" applyAlignment="1">
      <alignment horizontal="center" wrapText="1"/>
    </xf>
    <xf numFmtId="0" fontId="1" fillId="0" borderId="0" xfId="0" quotePrefix="1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164" fontId="1" fillId="0" borderId="0" xfId="3688" quotePrefix="1" applyNumberFormat="1" applyFont="1" applyBorder="1" applyAlignment="1">
      <alignment horizontal="left" wrapText="1"/>
    </xf>
    <xf numFmtId="164" fontId="1" fillId="0" borderId="0" xfId="0" applyNumberFormat="1" applyFont="1" applyBorder="1" applyAlignment="1">
      <alignment horizontal="left" wrapText="1"/>
    </xf>
    <xf numFmtId="164" fontId="1" fillId="0" borderId="0" xfId="0" applyNumberFormat="1" applyFont="1" applyBorder="1" applyAlignment="1">
      <alignment horizontal="center" wrapText="1"/>
    </xf>
    <xf numFmtId="164" fontId="1" fillId="0" borderId="22" xfId="3688" quotePrefix="1" applyNumberFormat="1" applyFont="1" applyBorder="1" applyAlignment="1">
      <alignment horizontal="left" wrapText="1"/>
    </xf>
    <xf numFmtId="164" fontId="1" fillId="0" borderId="20" xfId="3688" quotePrefix="1" applyNumberFormat="1" applyFont="1" applyBorder="1" applyAlignment="1">
      <alignment horizontal="left" wrapText="1"/>
    </xf>
    <xf numFmtId="0" fontId="87" fillId="0" borderId="0" xfId="0" quotePrefix="1" applyFont="1" applyAlignment="1">
      <alignment horizontal="left"/>
    </xf>
    <xf numFmtId="0" fontId="87" fillId="0" borderId="0" xfId="3011" quotePrefix="1" applyFont="1" applyAlignment="1">
      <alignment horizontal="center"/>
    </xf>
    <xf numFmtId="0" fontId="104" fillId="0" borderId="0" xfId="3772" applyFont="1" applyFill="1"/>
    <xf numFmtId="165" fontId="104" fillId="0" borderId="0" xfId="3772" applyNumberFormat="1" applyFont="1" applyFill="1"/>
    <xf numFmtId="165" fontId="104" fillId="0" borderId="0" xfId="2747" applyNumberFormat="1" applyFont="1" applyFill="1"/>
    <xf numFmtId="164" fontId="104" fillId="0" borderId="0" xfId="3772" applyNumberFormat="1" applyFont="1" applyFill="1"/>
    <xf numFmtId="0" fontId="104" fillId="0" borderId="0" xfId="3772" applyFont="1" applyFill="1" applyAlignment="1">
      <alignment horizontal="center" wrapText="1"/>
    </xf>
    <xf numFmtId="165" fontId="104" fillId="0" borderId="20" xfId="2747" applyNumberFormat="1" applyFont="1" applyFill="1" applyBorder="1"/>
    <xf numFmtId="10" fontId="104" fillId="0" borderId="20" xfId="3369" quotePrefix="1" applyNumberFormat="1" applyFont="1" applyFill="1" applyBorder="1" applyAlignment="1">
      <alignment horizontal="center"/>
    </xf>
    <xf numFmtId="164" fontId="104" fillId="0" borderId="20" xfId="2666" applyNumberFormat="1" applyFont="1" applyFill="1" applyBorder="1"/>
    <xf numFmtId="0" fontId="104" fillId="0" borderId="0" xfId="3772" quotePrefix="1" applyFont="1" applyFill="1" applyAlignment="1">
      <alignment horizontal="left"/>
    </xf>
    <xf numFmtId="10" fontId="104" fillId="0" borderId="0" xfId="3369" quotePrefix="1" applyNumberFormat="1" applyFont="1" applyFill="1" applyAlignment="1">
      <alignment horizontal="center"/>
    </xf>
    <xf numFmtId="164" fontId="104" fillId="0" borderId="4" xfId="2666" applyNumberFormat="1" applyFont="1" applyFill="1" applyBorder="1"/>
    <xf numFmtId="10" fontId="104" fillId="0" borderId="4" xfId="3369" quotePrefix="1" applyNumberFormat="1" applyFont="1" applyFill="1" applyBorder="1" applyAlignment="1">
      <alignment horizontal="center"/>
    </xf>
    <xf numFmtId="165" fontId="104" fillId="0" borderId="4" xfId="2747" applyNumberFormat="1" applyFont="1" applyFill="1" applyBorder="1"/>
    <xf numFmtId="165" fontId="104" fillId="0" borderId="22" xfId="2747" applyNumberFormat="1" applyFont="1" applyFill="1" applyBorder="1"/>
    <xf numFmtId="10" fontId="104" fillId="0" borderId="22" xfId="3369" quotePrefix="1" applyNumberFormat="1" applyFont="1" applyFill="1" applyBorder="1" applyAlignment="1">
      <alignment horizontal="center"/>
    </xf>
    <xf numFmtId="164" fontId="104" fillId="0" borderId="22" xfId="3772" applyNumberFormat="1" applyFont="1" applyFill="1" applyBorder="1"/>
    <xf numFmtId="164" fontId="104" fillId="0" borderId="20" xfId="3772" applyNumberFormat="1" applyFont="1" applyFill="1" applyBorder="1"/>
    <xf numFmtId="0" fontId="104" fillId="0" borderId="0" xfId="3772" applyFont="1" applyFill="1" applyAlignment="1">
      <alignment horizontal="left"/>
    </xf>
    <xf numFmtId="165" fontId="104" fillId="0" borderId="0" xfId="2747" applyNumberFormat="1" applyFont="1" applyFill="1" applyBorder="1"/>
    <xf numFmtId="165" fontId="104" fillId="0" borderId="0" xfId="2747" quotePrefix="1" applyNumberFormat="1" applyFont="1" applyFill="1" applyAlignment="1">
      <alignment horizontal="left"/>
    </xf>
    <xf numFmtId="164" fontId="104" fillId="0" borderId="0" xfId="2666" applyNumberFormat="1" applyFont="1" applyFill="1" applyBorder="1"/>
    <xf numFmtId="0" fontId="104" fillId="0" borderId="0" xfId="3772" applyFont="1" applyFill="1" applyAlignment="1">
      <alignment horizontal="center"/>
    </xf>
    <xf numFmtId="0" fontId="104" fillId="0" borderId="0" xfId="3772" applyFont="1" applyFill="1" applyAlignment="1">
      <alignment horizontal="left" indent="1"/>
    </xf>
    <xf numFmtId="165" fontId="104" fillId="0" borderId="4" xfId="2747" quotePrefix="1" applyNumberFormat="1" applyFont="1" applyFill="1" applyBorder="1" applyAlignment="1">
      <alignment horizontal="left"/>
    </xf>
    <xf numFmtId="0" fontId="104" fillId="0" borderId="0" xfId="3772" quotePrefix="1" applyFont="1" applyFill="1" applyAlignment="1">
      <alignment horizontal="left" indent="1"/>
    </xf>
    <xf numFmtId="190" fontId="104" fillId="0" borderId="0" xfId="3369" quotePrefix="1" applyNumberFormat="1" applyFont="1" applyFill="1" applyAlignment="1">
      <alignment horizontal="center"/>
    </xf>
    <xf numFmtId="164" fontId="104" fillId="0" borderId="0" xfId="2666" quotePrefix="1" applyNumberFormat="1" applyFont="1" applyFill="1" applyAlignment="1">
      <alignment horizontal="left"/>
    </xf>
    <xf numFmtId="0" fontId="104" fillId="0" borderId="0" xfId="3772" quotePrefix="1" applyFont="1" applyFill="1" applyBorder="1" applyAlignment="1">
      <alignment horizontal="center" wrapText="1"/>
    </xf>
    <xf numFmtId="165" fontId="104" fillId="0" borderId="0" xfId="3772" quotePrefix="1" applyNumberFormat="1" applyFont="1" applyFill="1" applyBorder="1" applyAlignment="1">
      <alignment horizontal="center" wrapText="1"/>
    </xf>
    <xf numFmtId="0" fontId="104" fillId="0" borderId="0" xfId="3772" applyFont="1" applyFill="1" applyBorder="1" applyAlignment="1">
      <alignment horizontal="center" wrapText="1"/>
    </xf>
    <xf numFmtId="0" fontId="104" fillId="0" borderId="0" xfId="3772" applyFont="1" applyFill="1" applyBorder="1" applyAlignment="1">
      <alignment horizontal="left" wrapText="1"/>
    </xf>
    <xf numFmtId="0" fontId="104" fillId="0" borderId="0" xfId="3772" quotePrefix="1" applyFont="1" applyFill="1" applyAlignment="1">
      <alignment horizontal="center" wrapText="1"/>
    </xf>
    <xf numFmtId="0" fontId="104" fillId="0" borderId="21" xfId="3772" quotePrefix="1" applyFont="1" applyFill="1" applyBorder="1" applyAlignment="1">
      <alignment horizontal="center" wrapText="1"/>
    </xf>
    <xf numFmtId="0" fontId="104" fillId="0" borderId="21" xfId="3772" applyFont="1" applyFill="1" applyBorder="1" applyAlignment="1">
      <alignment horizontal="center" wrapText="1"/>
    </xf>
    <xf numFmtId="0" fontId="104" fillId="0" borderId="0" xfId="3772" applyFont="1" applyFill="1" applyAlignment="1">
      <alignment horizontal="centerContinuous"/>
    </xf>
    <xf numFmtId="0" fontId="104" fillId="0" borderId="0" xfId="0" applyFont="1" applyFill="1"/>
    <xf numFmtId="165" fontId="120" fillId="0" borderId="45" xfId="0" applyNumberFormat="1" applyFont="1" applyFill="1" applyBorder="1"/>
    <xf numFmtId="165" fontId="104" fillId="0" borderId="0" xfId="0" applyNumberFormat="1" applyFont="1" applyFill="1"/>
    <xf numFmtId="164" fontId="104" fillId="0" borderId="0" xfId="0" applyNumberFormat="1" applyFont="1" applyFill="1"/>
    <xf numFmtId="0" fontId="104" fillId="0" borderId="0" xfId="0" quotePrefix="1" applyFont="1" applyFill="1" applyAlignment="1">
      <alignment horizontal="left"/>
    </xf>
    <xf numFmtId="0" fontId="104" fillId="0" borderId="0" xfId="0" applyFont="1" applyFill="1" applyAlignment="1">
      <alignment horizontal="center"/>
    </xf>
    <xf numFmtId="0" fontId="120" fillId="0" borderId="0" xfId="0" applyFont="1" applyFill="1" applyAlignment="1">
      <alignment horizontal="left" vertical="center" wrapText="1"/>
    </xf>
    <xf numFmtId="10" fontId="104" fillId="0" borderId="0" xfId="9017" applyNumberFormat="1" applyFont="1" applyFill="1"/>
    <xf numFmtId="0" fontId="104" fillId="0" borderId="0" xfId="0" applyFont="1" applyFill="1" applyAlignment="1">
      <alignment horizontal="left"/>
    </xf>
    <xf numFmtId="0" fontId="104" fillId="0" borderId="0" xfId="0" quotePrefix="1" applyFont="1" applyFill="1" applyAlignment="1"/>
    <xf numFmtId="0" fontId="120" fillId="0" borderId="0" xfId="0" quotePrefix="1" applyFont="1" applyFill="1" applyAlignment="1">
      <alignment horizontal="left"/>
    </xf>
    <xf numFmtId="0" fontId="120" fillId="0" borderId="0" xfId="0" applyFont="1" applyFill="1" applyAlignment="1">
      <alignment horizontal="left"/>
    </xf>
    <xf numFmtId="165" fontId="120" fillId="0" borderId="0" xfId="0" applyNumberFormat="1" applyFont="1" applyFill="1" applyAlignment="1">
      <alignment horizontal="left"/>
    </xf>
    <xf numFmtId="165" fontId="104" fillId="0" borderId="20" xfId="0" applyNumberFormat="1" applyFont="1" applyFill="1" applyBorder="1"/>
    <xf numFmtId="190" fontId="104" fillId="0" borderId="20" xfId="9017" applyNumberFormat="1" applyFont="1" applyFill="1" applyBorder="1"/>
    <xf numFmtId="164" fontId="104" fillId="0" borderId="20" xfId="0" applyNumberFormat="1" applyFont="1" applyFill="1" applyBorder="1"/>
    <xf numFmtId="0" fontId="120" fillId="0" borderId="0" xfId="0" applyFont="1" applyFill="1" applyAlignment="1">
      <alignment vertical="center" wrapText="1"/>
    </xf>
    <xf numFmtId="202" fontId="104" fillId="0" borderId="0" xfId="2747" applyNumberFormat="1" applyFont="1" applyFill="1"/>
    <xf numFmtId="164" fontId="104" fillId="0" borderId="0" xfId="2666" applyNumberFormat="1" applyFont="1" applyFill="1"/>
    <xf numFmtId="0" fontId="120" fillId="0" borderId="0" xfId="0" quotePrefix="1" applyFont="1" applyFill="1" applyAlignment="1">
      <alignment horizontal="left" vertical="center" wrapText="1"/>
    </xf>
    <xf numFmtId="202" fontId="120" fillId="0" borderId="0" xfId="2747" applyNumberFormat="1" applyFont="1" applyFill="1" applyBorder="1"/>
    <xf numFmtId="164" fontId="104" fillId="0" borderId="4" xfId="0" applyNumberFormat="1" applyFont="1" applyFill="1" applyBorder="1"/>
    <xf numFmtId="190" fontId="104" fillId="0" borderId="0" xfId="0" applyNumberFormat="1" applyFont="1" applyFill="1"/>
    <xf numFmtId="0" fontId="104" fillId="0" borderId="0" xfId="0" quotePrefix="1" applyFont="1" applyFill="1" applyAlignment="1">
      <alignment horizontal="left" indent="1"/>
    </xf>
    <xf numFmtId="0" fontId="104" fillId="0" borderId="0" xfId="0" applyFont="1" applyFill="1" applyBorder="1"/>
    <xf numFmtId="0" fontId="104" fillId="0" borderId="0" xfId="0" applyFont="1" applyFill="1" applyAlignment="1">
      <alignment horizontal="left" indent="1"/>
    </xf>
    <xf numFmtId="44" fontId="104" fillId="0" borderId="0" xfId="0" applyNumberFormat="1" applyFont="1" applyFill="1"/>
    <xf numFmtId="9" fontId="120" fillId="0" borderId="0" xfId="9017" applyFont="1" applyFill="1" applyAlignment="1">
      <alignment horizontal="left"/>
    </xf>
    <xf numFmtId="44" fontId="104" fillId="0" borderId="0" xfId="2747" applyFont="1" applyFill="1"/>
    <xf numFmtId="165" fontId="104" fillId="0" borderId="4" xfId="0" applyNumberFormat="1" applyFont="1" applyFill="1" applyBorder="1"/>
    <xf numFmtId="44" fontId="120" fillId="0" borderId="0" xfId="2747" applyFont="1" applyFill="1" applyBorder="1"/>
    <xf numFmtId="0" fontId="104" fillId="0" borderId="0" xfId="0" quotePrefix="1" applyFont="1" applyFill="1" applyBorder="1" applyAlignment="1">
      <alignment horizontal="center" wrapText="1"/>
    </xf>
    <xf numFmtId="0" fontId="104" fillId="0" borderId="0" xfId="0" applyFont="1" applyFill="1" applyBorder="1" applyAlignment="1">
      <alignment horizontal="center" wrapText="1"/>
    </xf>
    <xf numFmtId="0" fontId="104" fillId="0" borderId="44" xfId="0" quotePrefix="1" applyFont="1" applyFill="1" applyBorder="1" applyAlignment="1">
      <alignment horizontal="left" wrapText="1" shrinkToFit="1"/>
    </xf>
    <xf numFmtId="0" fontId="104" fillId="0" borderId="44" xfId="0" quotePrefix="1" applyFont="1" applyFill="1" applyBorder="1" applyAlignment="1">
      <alignment horizontal="center" wrapText="1" shrinkToFit="1"/>
    </xf>
    <xf numFmtId="0" fontId="104" fillId="0" borderId="44" xfId="0" applyFont="1" applyFill="1" applyBorder="1" applyAlignment="1">
      <alignment horizontal="center" wrapText="1" shrinkToFit="1"/>
    </xf>
    <xf numFmtId="0" fontId="104" fillId="0" borderId="44" xfId="0" applyFont="1" applyFill="1" applyBorder="1" applyAlignment="1">
      <alignment horizontal="left" wrapText="1" shrinkToFit="1"/>
    </xf>
    <xf numFmtId="0" fontId="104" fillId="0" borderId="0" xfId="0" applyFont="1" applyFill="1" applyAlignment="1">
      <alignment horizontal="centerContinuous"/>
    </xf>
    <xf numFmtId="0" fontId="120" fillId="0" borderId="0" xfId="0" applyFont="1" applyFill="1" applyAlignment="1">
      <alignment horizontal="left" wrapText="1"/>
    </xf>
    <xf numFmtId="202" fontId="104" fillId="0" borderId="0" xfId="0" applyNumberFormat="1" applyFont="1" applyFill="1"/>
    <xf numFmtId="44" fontId="120" fillId="0" borderId="0" xfId="0" applyNumberFormat="1" applyFont="1" applyFill="1"/>
    <xf numFmtId="165" fontId="120" fillId="0" borderId="45" xfId="2747" applyNumberFormat="1" applyFont="1" applyFill="1" applyBorder="1"/>
    <xf numFmtId="0" fontId="104" fillId="0" borderId="0" xfId="0" applyFont="1" applyFill="1" applyAlignment="1"/>
    <xf numFmtId="189" fontId="104" fillId="0" borderId="0" xfId="2747" applyNumberFormat="1" applyFont="1" applyFill="1"/>
    <xf numFmtId="165" fontId="104" fillId="0" borderId="0" xfId="2747" applyNumberFormat="1" applyFont="1" applyFill="1" applyAlignment="1">
      <alignment horizontal="center"/>
    </xf>
    <xf numFmtId="43" fontId="104" fillId="0" borderId="0" xfId="0" applyNumberFormat="1" applyFont="1" applyFill="1"/>
    <xf numFmtId="0" fontId="120" fillId="0" borderId="0" xfId="0" quotePrefix="1" applyFont="1" applyFill="1" applyAlignment="1">
      <alignment vertical="center"/>
    </xf>
    <xf numFmtId="0" fontId="104" fillId="0" borderId="0" xfId="0" quotePrefix="1" applyFont="1" applyFill="1" applyBorder="1" applyAlignment="1">
      <alignment horizontal="left"/>
    </xf>
    <xf numFmtId="0" fontId="104" fillId="0" borderId="0" xfId="0" applyFont="1" applyFill="1" applyBorder="1" applyAlignment="1">
      <alignment horizontal="left"/>
    </xf>
    <xf numFmtId="165" fontId="120" fillId="0" borderId="0" xfId="2747" applyNumberFormat="1" applyFont="1" applyFill="1"/>
    <xf numFmtId="190" fontId="104" fillId="0" borderId="0" xfId="9017" applyNumberFormat="1" applyFont="1" applyFill="1" applyAlignment="1">
      <alignment horizontal="center"/>
    </xf>
    <xf numFmtId="0" fontId="104" fillId="0" borderId="0" xfId="0" quotePrefix="1" applyFont="1" applyFill="1" applyAlignment="1">
      <alignment horizontal="right"/>
    </xf>
    <xf numFmtId="0" fontId="120" fillId="0" borderId="0" xfId="0" quotePrefix="1" applyFont="1" applyFill="1" applyAlignment="1">
      <alignment vertical="center" wrapText="1"/>
    </xf>
    <xf numFmtId="9" fontId="104" fillId="0" borderId="0" xfId="9017" applyFont="1" applyFill="1"/>
    <xf numFmtId="164" fontId="104" fillId="0" borderId="0" xfId="0" applyNumberFormat="1" applyFont="1" applyFill="1" applyBorder="1"/>
    <xf numFmtId="189" fontId="120" fillId="0" borderId="0" xfId="2747" applyNumberFormat="1" applyFont="1" applyFill="1" applyBorder="1"/>
    <xf numFmtId="0" fontId="120" fillId="0" borderId="0" xfId="0" applyFont="1" applyFill="1" applyAlignment="1"/>
    <xf numFmtId="44" fontId="104" fillId="0" borderId="0" xfId="2747" applyFont="1" applyFill="1" applyBorder="1"/>
    <xf numFmtId="9" fontId="104" fillId="0" borderId="0" xfId="9017" quotePrefix="1" applyFont="1" applyFill="1" applyAlignment="1"/>
    <xf numFmtId="44" fontId="120" fillId="0" borderId="0" xfId="0" applyNumberFormat="1" applyFont="1" applyFill="1" applyBorder="1"/>
    <xf numFmtId="202" fontId="120" fillId="0" borderId="0" xfId="0" applyNumberFormat="1" applyFont="1" applyFill="1" applyBorder="1"/>
    <xf numFmtId="10" fontId="104" fillId="0" borderId="0" xfId="9017" applyNumberFormat="1" applyFont="1" applyFill="1" applyBorder="1"/>
    <xf numFmtId="43" fontId="104" fillId="0" borderId="0" xfId="0" applyNumberFormat="1" applyFont="1" applyFill="1" applyBorder="1"/>
    <xf numFmtId="0" fontId="104" fillId="0" borderId="0" xfId="0" applyFont="1" applyFill="1" applyAlignment="1">
      <alignment horizontal="left" indent="2"/>
    </xf>
    <xf numFmtId="0" fontId="121" fillId="0" borderId="0" xfId="0" quotePrefix="1" applyFont="1" applyFill="1" applyBorder="1" applyAlignment="1">
      <alignment wrapText="1" shrinkToFit="1"/>
    </xf>
    <xf numFmtId="0" fontId="121" fillId="0" borderId="0" xfId="0" quotePrefix="1" applyFont="1" applyFill="1" applyBorder="1" applyAlignment="1">
      <alignment horizontal="center" wrapText="1" shrinkToFit="1"/>
    </xf>
    <xf numFmtId="0" fontId="121" fillId="0" borderId="0" xfId="0" applyFont="1" applyFill="1" applyBorder="1" applyAlignment="1">
      <alignment horizontal="center" wrapText="1" shrinkToFit="1"/>
    </xf>
    <xf numFmtId="0" fontId="121" fillId="0" borderId="0" xfId="0" applyFont="1" applyFill="1" applyBorder="1" applyAlignment="1">
      <alignment horizontal="left" wrapText="1" shrinkToFit="1"/>
    </xf>
    <xf numFmtId="0" fontId="104" fillId="0" borderId="44" xfId="0" applyFont="1" applyFill="1" applyBorder="1" applyAlignment="1">
      <alignment wrapText="1" shrinkToFit="1"/>
    </xf>
    <xf numFmtId="202" fontId="104" fillId="0" borderId="46" xfId="2747" applyNumberFormat="1" applyFont="1" applyFill="1" applyBorder="1"/>
    <xf numFmtId="9" fontId="104" fillId="0" borderId="19" xfId="0" applyNumberFormat="1" applyFont="1" applyFill="1" applyBorder="1"/>
    <xf numFmtId="186" fontId="104" fillId="0" borderId="19" xfId="9017" applyNumberFormat="1" applyFont="1" applyFill="1" applyBorder="1" applyAlignment="1">
      <alignment horizontal="right"/>
    </xf>
    <xf numFmtId="0" fontId="104" fillId="0" borderId="47" xfId="0" quotePrefix="1" applyFont="1" applyFill="1" applyBorder="1" applyAlignment="1">
      <alignment horizontal="left"/>
    </xf>
    <xf numFmtId="44" fontId="104" fillId="0" borderId="48" xfId="2747" applyFont="1" applyFill="1" applyBorder="1"/>
    <xf numFmtId="9" fontId="104" fillId="0" borderId="0" xfId="0" applyNumberFormat="1" applyFont="1" applyFill="1" applyBorder="1"/>
    <xf numFmtId="186" fontId="104" fillId="0" borderId="0" xfId="9017" quotePrefix="1" applyNumberFormat="1" applyFont="1" applyFill="1" applyBorder="1" applyAlignment="1">
      <alignment horizontal="right"/>
    </xf>
    <xf numFmtId="0" fontId="104" fillId="0" borderId="49" xfId="0" quotePrefix="1" applyFont="1" applyFill="1" applyBorder="1" applyAlignment="1">
      <alignment horizontal="left"/>
    </xf>
    <xf numFmtId="0" fontId="104" fillId="0" borderId="48" xfId="0" applyFont="1" applyFill="1" applyBorder="1"/>
    <xf numFmtId="44" fontId="104" fillId="0" borderId="0" xfId="0" applyNumberFormat="1" applyFont="1" applyFill="1" applyBorder="1"/>
    <xf numFmtId="0" fontId="120" fillId="0" borderId="50" xfId="0" applyFont="1" applyFill="1" applyBorder="1" applyAlignment="1"/>
    <xf numFmtId="0" fontId="120" fillId="0" borderId="51" xfId="0" applyFont="1" applyFill="1" applyBorder="1" applyAlignment="1"/>
    <xf numFmtId="0" fontId="120" fillId="0" borderId="52" xfId="0" applyFont="1" applyFill="1" applyBorder="1" applyAlignment="1"/>
    <xf numFmtId="189" fontId="120" fillId="0" borderId="0" xfId="2747" applyNumberFormat="1" applyFont="1" applyFill="1"/>
    <xf numFmtId="44" fontId="120" fillId="0" borderId="0" xfId="2747" applyNumberFormat="1" applyFont="1" applyFill="1"/>
    <xf numFmtId="202" fontId="120" fillId="0" borderId="0" xfId="2747" applyNumberFormat="1" applyFont="1" applyFill="1"/>
    <xf numFmtId="0" fontId="121" fillId="0" borderId="0" xfId="0" quotePrefix="1" applyFont="1" applyFill="1" applyBorder="1" applyAlignment="1">
      <alignment horizontal="left" wrapText="1" shrinkToFit="1"/>
    </xf>
    <xf numFmtId="44" fontId="120" fillId="0" borderId="0" xfId="2747" applyNumberFormat="1" applyFont="1" applyFill="1" applyBorder="1"/>
    <xf numFmtId="202" fontId="104" fillId="0" borderId="0" xfId="0" applyNumberFormat="1" applyFont="1" applyFill="1" applyBorder="1"/>
    <xf numFmtId="164" fontId="104" fillId="0" borderId="22" xfId="2666" applyNumberFormat="1" applyFont="1" applyFill="1" applyBorder="1"/>
    <xf numFmtId="165" fontId="120" fillId="0" borderId="0" xfId="0" quotePrefix="1" applyNumberFormat="1" applyFont="1" applyFill="1" applyAlignment="1">
      <alignment vertical="center" wrapText="1"/>
    </xf>
    <xf numFmtId="10" fontId="120" fillId="0" borderId="0" xfId="9017" applyNumberFormat="1" applyFont="1" applyFill="1"/>
    <xf numFmtId="0" fontId="120" fillId="0" borderId="0" xfId="0" applyFont="1" applyFill="1" applyAlignment="1">
      <alignment vertical="center"/>
    </xf>
    <xf numFmtId="44" fontId="120" fillId="0" borderId="0" xfId="0" applyNumberFormat="1" applyFont="1" applyFill="1" applyAlignment="1">
      <alignment horizontal="left"/>
    </xf>
    <xf numFmtId="165" fontId="104" fillId="0" borderId="0" xfId="9017" applyNumberFormat="1" applyFont="1" applyFill="1"/>
    <xf numFmtId="9" fontId="104" fillId="0" borderId="0" xfId="9017" applyFont="1" applyFill="1" applyAlignment="1">
      <alignment horizontal="center"/>
    </xf>
    <xf numFmtId="189" fontId="120" fillId="0" borderId="0" xfId="0" applyNumberFormat="1" applyFont="1" applyFill="1" applyBorder="1"/>
    <xf numFmtId="0" fontId="104" fillId="0" borderId="54" xfId="0" quotePrefix="1" applyFont="1" applyFill="1" applyBorder="1" applyAlignment="1">
      <alignment horizontal="center" wrapText="1"/>
    </xf>
    <xf numFmtId="0" fontId="104" fillId="0" borderId="4" xfId="0" applyFont="1" applyFill="1" applyBorder="1" applyAlignment="1">
      <alignment horizontal="left" indent="1"/>
    </xf>
    <xf numFmtId="0" fontId="104" fillId="0" borderId="4" xfId="0" quotePrefix="1" applyFont="1" applyFill="1" applyBorder="1" applyAlignment="1">
      <alignment horizontal="center" wrapText="1"/>
    </xf>
    <xf numFmtId="0" fontId="104" fillId="0" borderId="4" xfId="0" applyFont="1" applyFill="1" applyBorder="1" applyAlignment="1">
      <alignment horizontal="center" wrapText="1"/>
    </xf>
    <xf numFmtId="0" fontId="104" fillId="0" borderId="0" xfId="0" applyFont="1" applyFill="1" applyBorder="1" applyAlignment="1">
      <alignment horizontal="center"/>
    </xf>
    <xf numFmtId="0" fontId="104" fillId="0" borderId="0" xfId="0" applyFont="1" applyFill="1" applyBorder="1" applyAlignment="1">
      <alignment horizontal="left" indent="2"/>
    </xf>
    <xf numFmtId="44" fontId="104" fillId="0" borderId="0" xfId="2747" applyFont="1" applyFill="1" applyBorder="1" applyAlignment="1">
      <alignment horizontal="left" indent="2"/>
    </xf>
    <xf numFmtId="202" fontId="104" fillId="0" borderId="0" xfId="2747" applyNumberFormat="1" applyFont="1" applyFill="1" applyBorder="1" applyAlignment="1">
      <alignment horizontal="left" indent="2"/>
    </xf>
    <xf numFmtId="165" fontId="104" fillId="0" borderId="0" xfId="0" applyNumberFormat="1" applyFont="1" applyFill="1" applyBorder="1"/>
    <xf numFmtId="165" fontId="104" fillId="0" borderId="0" xfId="9017" applyNumberFormat="1" applyFont="1" applyFill="1" applyBorder="1"/>
    <xf numFmtId="10" fontId="104" fillId="0" borderId="0" xfId="9017" quotePrefix="1" applyNumberFormat="1" applyFont="1" applyFill="1" applyBorder="1" applyAlignment="1">
      <alignment horizontal="left"/>
    </xf>
    <xf numFmtId="165" fontId="104" fillId="105" borderId="0" xfId="2747" applyNumberFormat="1" applyFont="1" applyFill="1" applyBorder="1"/>
    <xf numFmtId="43" fontId="120" fillId="0" borderId="0" xfId="0" applyNumberFormat="1" applyFont="1" applyFill="1" applyBorder="1"/>
    <xf numFmtId="44" fontId="120" fillId="0" borderId="0" xfId="2747" applyFont="1" applyFill="1"/>
    <xf numFmtId="165" fontId="0" fillId="0" borderId="0" xfId="0" applyNumberFormat="1"/>
    <xf numFmtId="0" fontId="87" fillId="0" borderId="0" xfId="0" quotePrefix="1" applyFont="1" applyAlignment="1">
      <alignment horizontal="center"/>
    </xf>
    <xf numFmtId="0" fontId="1" fillId="0" borderId="44" xfId="0" applyFont="1" applyBorder="1" applyAlignment="1">
      <alignment horizontal="center"/>
    </xf>
    <xf numFmtId="0" fontId="1" fillId="0" borderId="44" xfId="0" applyFont="1" applyBorder="1"/>
    <xf numFmtId="0" fontId="1" fillId="0" borderId="44" xfId="0" quotePrefix="1" applyFont="1" applyBorder="1" applyAlignment="1">
      <alignment horizontal="center" wrapText="1"/>
    </xf>
    <xf numFmtId="17" fontId="1" fillId="0" borderId="44" xfId="0" applyNumberFormat="1" applyFont="1" applyBorder="1" applyAlignment="1">
      <alignment horizontal="center" wrapText="1"/>
    </xf>
    <xf numFmtId="165" fontId="1" fillId="0" borderId="0" xfId="2747" applyNumberFormat="1" applyFont="1"/>
    <xf numFmtId="41" fontId="2" fillId="95" borderId="44" xfId="9241" applyNumberFormat="1" applyFont="1" applyFill="1" applyBorder="1">
      <alignment horizontal="center" vertical="center" wrapText="1"/>
    </xf>
    <xf numFmtId="0" fontId="87" fillId="95" borderId="0" xfId="3011" applyFont="1" applyFill="1" applyAlignment="1">
      <alignment horizontal="left"/>
    </xf>
    <xf numFmtId="44" fontId="87" fillId="95" borderId="0" xfId="3689" applyFont="1" applyFill="1" applyAlignment="1">
      <alignment horizontal="center"/>
    </xf>
    <xf numFmtId="203" fontId="87" fillId="95" borderId="0" xfId="3011" applyNumberFormat="1" applyFont="1" applyFill="1" applyAlignment="1">
      <alignment horizontal="center"/>
    </xf>
    <xf numFmtId="166" fontId="87" fillId="0" borderId="44" xfId="3011" applyNumberFormat="1" applyFont="1" applyFill="1" applyBorder="1" applyAlignment="1">
      <alignment horizontal="center"/>
    </xf>
    <xf numFmtId="166" fontId="87" fillId="0" borderId="44" xfId="3011" applyNumberFormat="1" applyFont="1" applyFill="1" applyBorder="1" applyAlignment="1">
      <alignment horizontal="center" vertical="center"/>
    </xf>
    <xf numFmtId="0" fontId="122" fillId="0" borderId="0" xfId="0" applyFont="1" applyAlignment="1">
      <alignment horizontal="center"/>
    </xf>
    <xf numFmtId="189" fontId="0" fillId="0" borderId="0" xfId="3689" applyNumberFormat="1" applyFont="1"/>
    <xf numFmtId="165" fontId="0" fillId="0" borderId="0" xfId="3689" applyNumberFormat="1" applyFont="1"/>
    <xf numFmtId="0" fontId="1" fillId="0" borderId="0" xfId="8813" applyFill="1"/>
    <xf numFmtId="43" fontId="1" fillId="0" borderId="0" xfId="8813" applyNumberFormat="1" applyFill="1"/>
    <xf numFmtId="164" fontId="1" fillId="0" borderId="0" xfId="8813" applyNumberFormat="1" applyFill="1"/>
    <xf numFmtId="0" fontId="87" fillId="0" borderId="19" xfId="8813" applyFont="1" applyFill="1" applyBorder="1" applyAlignment="1">
      <alignment horizontal="center" wrapText="1"/>
    </xf>
    <xf numFmtId="0" fontId="87" fillId="0" borderId="19" xfId="8813" quotePrefix="1" applyFont="1" applyFill="1" applyBorder="1" applyAlignment="1">
      <alignment horizontal="center" wrapText="1"/>
    </xf>
    <xf numFmtId="0" fontId="87" fillId="0" borderId="0" xfId="8813" applyFont="1" applyFill="1"/>
    <xf numFmtId="0" fontId="1" fillId="0" borderId="0" xfId="8813" applyFill="1" applyAlignment="1">
      <alignment horizontal="center"/>
    </xf>
    <xf numFmtId="0" fontId="87" fillId="0" borderId="0" xfId="8813" applyFont="1" applyFill="1" applyAlignment="1">
      <alignment horizontal="center"/>
    </xf>
    <xf numFmtId="0" fontId="87" fillId="0" borderId="0" xfId="8813" applyFont="1" applyFill="1" applyAlignment="1">
      <alignment horizontal="left" indent="1"/>
    </xf>
    <xf numFmtId="164" fontId="87" fillId="0" borderId="0" xfId="8813" applyNumberFormat="1" applyFont="1" applyFill="1"/>
    <xf numFmtId="164" fontId="87" fillId="0" borderId="0" xfId="8187" applyNumberFormat="1" applyFont="1" applyFill="1"/>
    <xf numFmtId="0" fontId="87" fillId="0" borderId="0" xfId="8813" quotePrefix="1" applyFont="1" applyFill="1" applyAlignment="1">
      <alignment horizontal="left" indent="1"/>
    </xf>
    <xf numFmtId="0" fontId="87" fillId="0" borderId="0" xfId="8813" quotePrefix="1" applyFont="1" applyFill="1" applyAlignment="1">
      <alignment horizontal="left" indent="2"/>
    </xf>
    <xf numFmtId="204" fontId="87" fillId="0" borderId="0" xfId="8187" applyNumberFormat="1" applyFont="1" applyFill="1"/>
    <xf numFmtId="167" fontId="87" fillId="0" borderId="0" xfId="2666" applyNumberFormat="1" applyFont="1" applyFill="1"/>
    <xf numFmtId="0" fontId="87" fillId="0" borderId="0" xfId="8813" quotePrefix="1" applyFont="1" applyFill="1" applyAlignment="1">
      <alignment horizontal="left"/>
    </xf>
    <xf numFmtId="0" fontId="2" fillId="0" borderId="0" xfId="8813" applyFont="1" applyFill="1" applyAlignment="1">
      <alignment horizontal="left" indent="1"/>
    </xf>
    <xf numFmtId="165" fontId="2" fillId="0" borderId="0" xfId="8361" applyNumberFormat="1" applyFont="1" applyFill="1"/>
    <xf numFmtId="165" fontId="87" fillId="0" borderId="0" xfId="8361" applyNumberFormat="1" applyFont="1" applyFill="1"/>
    <xf numFmtId="165" fontId="87" fillId="0" borderId="0" xfId="8813" applyNumberFormat="1" applyFont="1" applyFill="1"/>
    <xf numFmtId="0" fontId="87" fillId="0" borderId="0" xfId="8813" applyFont="1" applyFill="1" applyAlignment="1">
      <alignment horizontal="left"/>
    </xf>
    <xf numFmtId="0" fontId="2" fillId="0" borderId="0" xfId="8813" applyFont="1" applyFill="1"/>
    <xf numFmtId="0" fontId="1" fillId="0" borderId="0" xfId="8813" applyFont="1" applyFill="1"/>
    <xf numFmtId="0" fontId="1" fillId="0" borderId="0" xfId="8813"/>
    <xf numFmtId="167" fontId="87" fillId="0" borderId="0" xfId="8187" applyNumberFormat="1" applyFont="1" applyFill="1"/>
    <xf numFmtId="0" fontId="1" fillId="0" borderId="0" xfId="8813" quotePrefix="1" applyFill="1" applyAlignment="1">
      <alignment horizontal="left"/>
    </xf>
    <xf numFmtId="165" fontId="1" fillId="0" borderId="0" xfId="8813" applyNumberFormat="1" applyFill="1"/>
    <xf numFmtId="165" fontId="1" fillId="0" borderId="0" xfId="8379" applyNumberFormat="1" applyFont="1" applyFill="1" applyAlignment="1">
      <alignment horizontal="left" wrapText="1"/>
    </xf>
    <xf numFmtId="188" fontId="1" fillId="0" borderId="0" xfId="8227" applyNumberFormat="1" applyFont="1" applyFill="1"/>
    <xf numFmtId="205" fontId="1" fillId="0" borderId="0" xfId="8227" applyNumberFormat="1" applyFont="1" applyFill="1"/>
    <xf numFmtId="0" fontId="1" fillId="106" borderId="0" xfId="8813" applyFill="1"/>
    <xf numFmtId="0" fontId="2" fillId="0" borderId="0" xfId="8813" quotePrefix="1" applyFont="1" applyFill="1" applyAlignment="1">
      <alignment horizontal="left"/>
    </xf>
    <xf numFmtId="0" fontId="2" fillId="0" borderId="0" xfId="8813" applyFont="1" applyFill="1" applyAlignment="1">
      <alignment horizontal="left"/>
    </xf>
    <xf numFmtId="0" fontId="1" fillId="0" borderId="0" xfId="8813" quotePrefix="1" applyFont="1" applyFill="1" applyAlignment="1">
      <alignment horizontal="left"/>
    </xf>
    <xf numFmtId="188" fontId="87" fillId="0" borderId="0" xfId="8187" applyNumberFormat="1" applyFont="1" applyFill="1"/>
    <xf numFmtId="165" fontId="1" fillId="0" borderId="0" xfId="8383" applyNumberFormat="1" applyFont="1" applyFill="1"/>
    <xf numFmtId="165" fontId="87" fillId="0" borderId="0" xfId="8383" applyNumberFormat="1" applyFont="1" applyFill="1"/>
    <xf numFmtId="0" fontId="96" fillId="0" borderId="0" xfId="8813" applyFont="1" applyFill="1" applyAlignment="1">
      <alignment horizontal="center"/>
    </xf>
    <xf numFmtId="0" fontId="96" fillId="0" borderId="0" xfId="8813" quotePrefix="1" applyFont="1" applyFill="1" applyAlignment="1">
      <alignment horizontal="left"/>
    </xf>
    <xf numFmtId="0" fontId="96" fillId="0" borderId="0" xfId="8813" quotePrefix="1" applyFont="1" applyFill="1" applyAlignment="1">
      <alignment horizontal="left" indent="1"/>
    </xf>
    <xf numFmtId="165" fontId="96" fillId="0" borderId="0" xfId="8383" applyNumberFormat="1" applyFont="1" applyFill="1"/>
    <xf numFmtId="165" fontId="2" fillId="0" borderId="0" xfId="8383" applyNumberFormat="1" applyFont="1" applyFill="1"/>
    <xf numFmtId="9" fontId="104" fillId="0" borderId="0" xfId="3690" applyNumberFormat="1" applyFont="1" applyFill="1"/>
    <xf numFmtId="202" fontId="104" fillId="0" borderId="0" xfId="3689" applyNumberFormat="1" applyFont="1" applyFill="1"/>
    <xf numFmtId="0" fontId="87" fillId="95" borderId="0" xfId="3011" quotePrefix="1" applyFont="1" applyFill="1" applyAlignment="1">
      <alignment horizontal="center"/>
    </xf>
    <xf numFmtId="165" fontId="87" fillId="95" borderId="0" xfId="2763" applyNumberFormat="1" applyFont="1" applyFill="1"/>
    <xf numFmtId="165" fontId="1" fillId="95" borderId="0" xfId="3011" applyNumberFormat="1" applyFont="1" applyFill="1"/>
    <xf numFmtId="164" fontId="1" fillId="95" borderId="0" xfId="2687" applyNumberFormat="1" applyFont="1" applyFill="1"/>
    <xf numFmtId="44" fontId="1" fillId="95" borderId="0" xfId="3011" applyNumberFormat="1" applyFont="1" applyFill="1"/>
    <xf numFmtId="0" fontId="1" fillId="95" borderId="0" xfId="3011" applyFont="1" applyFill="1"/>
    <xf numFmtId="189" fontId="1" fillId="95" borderId="0" xfId="2762" applyNumberFormat="1" applyFont="1" applyFill="1"/>
    <xf numFmtId="165" fontId="1" fillId="95" borderId="0" xfId="2762" applyNumberFormat="1" applyFont="1" applyFill="1"/>
    <xf numFmtId="0" fontId="123" fillId="95" borderId="0" xfId="3011" applyFont="1" applyFill="1"/>
    <xf numFmtId="0" fontId="104" fillId="0" borderId="0" xfId="0" applyFont="1" applyFill="1" applyAlignment="1">
      <alignment horizontal="center"/>
    </xf>
    <xf numFmtId="0" fontId="104" fillId="0" borderId="44" xfId="0" applyFont="1" applyFill="1" applyBorder="1" applyAlignment="1">
      <alignment horizontal="center" wrapText="1"/>
    </xf>
    <xf numFmtId="0" fontId="104" fillId="0" borderId="44" xfId="0" quotePrefix="1" applyFont="1" applyFill="1" applyBorder="1" applyAlignment="1">
      <alignment horizontal="center" wrapText="1"/>
    </xf>
    <xf numFmtId="0" fontId="104" fillId="0" borderId="0" xfId="0" applyFont="1" applyFill="1" applyAlignment="1">
      <alignment horizontal="center" wrapText="1"/>
    </xf>
    <xf numFmtId="0" fontId="104" fillId="0" borderId="0" xfId="0" applyFont="1" applyFill="1" applyBorder="1" applyAlignment="1">
      <alignment horizontal="left" wrapText="1"/>
    </xf>
    <xf numFmtId="165" fontId="104" fillId="0" borderId="0" xfId="0" quotePrefix="1" applyNumberFormat="1" applyFont="1" applyFill="1" applyBorder="1" applyAlignment="1">
      <alignment horizontal="center" wrapText="1"/>
    </xf>
    <xf numFmtId="190" fontId="104" fillId="0" borderId="0" xfId="9017" quotePrefix="1" applyNumberFormat="1" applyFont="1" applyFill="1" applyAlignment="1">
      <alignment horizontal="center"/>
    </xf>
    <xf numFmtId="10" fontId="104" fillId="0" borderId="4" xfId="9017" quotePrefix="1" applyNumberFormat="1" applyFont="1" applyFill="1" applyBorder="1" applyAlignment="1">
      <alignment horizontal="center"/>
    </xf>
    <xf numFmtId="10" fontId="104" fillId="0" borderId="0" xfId="9017" quotePrefix="1" applyNumberFormat="1" applyFont="1" applyFill="1" applyAlignment="1">
      <alignment horizontal="center"/>
    </xf>
    <xf numFmtId="10" fontId="104" fillId="0" borderId="20" xfId="9017" quotePrefix="1" applyNumberFormat="1" applyFont="1" applyFill="1" applyBorder="1" applyAlignment="1">
      <alignment horizontal="center"/>
    </xf>
    <xf numFmtId="164" fontId="104" fillId="0" borderId="22" xfId="0" applyNumberFormat="1" applyFont="1" applyFill="1" applyBorder="1"/>
    <xf numFmtId="10" fontId="104" fillId="0" borderId="22" xfId="9017" quotePrefix="1" applyNumberFormat="1" applyFont="1" applyFill="1" applyBorder="1" applyAlignment="1">
      <alignment horizontal="center"/>
    </xf>
    <xf numFmtId="0" fontId="0" fillId="0" borderId="0" xfId="0" quotePrefix="1" applyAlignment="1">
      <alignment horizontal="left" wrapText="1"/>
    </xf>
    <xf numFmtId="0" fontId="0" fillId="36" borderId="0" xfId="0" applyNumberFormat="1" applyFill="1" applyAlignment="1"/>
    <xf numFmtId="0" fontId="2" fillId="36" borderId="4" xfId="0" applyNumberFormat="1" applyFont="1" applyFill="1" applyBorder="1" applyAlignment="1">
      <alignment horizontal="center" vertical="center" wrapText="1"/>
    </xf>
    <xf numFmtId="0" fontId="2" fillId="36" borderId="4" xfId="0" applyNumberFormat="1" applyFont="1" applyFill="1" applyBorder="1" applyAlignment="1">
      <alignment horizontal="left" vertical="center" wrapText="1"/>
    </xf>
    <xf numFmtId="0" fontId="2" fillId="36" borderId="0" xfId="0" applyNumberFormat="1" applyFont="1" applyFill="1" applyAlignment="1">
      <alignment horizontal="center" vertical="center" wrapText="1"/>
    </xf>
    <xf numFmtId="0" fontId="0" fillId="36" borderId="0" xfId="0" applyNumberFormat="1" applyFill="1" applyAlignment="1">
      <alignment horizontal="center"/>
    </xf>
    <xf numFmtId="0" fontId="2" fillId="36" borderId="0" xfId="0" applyNumberFormat="1" applyFont="1" applyFill="1" applyAlignment="1"/>
    <xf numFmtId="2" fontId="0" fillId="36" borderId="0" xfId="0" applyNumberFormat="1" applyFill="1" applyAlignment="1"/>
    <xf numFmtId="165" fontId="0" fillId="36" borderId="0" xfId="2747" applyNumberFormat="1" applyFont="1" applyFill="1" applyAlignment="1"/>
    <xf numFmtId="0" fontId="2" fillId="36" borderId="4" xfId="0" applyNumberFormat="1" applyFont="1" applyFill="1" applyBorder="1" applyAlignment="1">
      <alignment horizontal="center"/>
    </xf>
    <xf numFmtId="2" fontId="2" fillId="36" borderId="4" xfId="0" applyNumberFormat="1" applyFont="1" applyFill="1" applyBorder="1" applyAlignment="1"/>
    <xf numFmtId="0" fontId="2" fillId="36" borderId="4" xfId="0" applyNumberFormat="1" applyFont="1" applyFill="1" applyBorder="1" applyAlignment="1"/>
    <xf numFmtId="165" fontId="2" fillId="36" borderId="4" xfId="2747" applyNumberFormat="1" applyFont="1" applyFill="1" applyBorder="1" applyAlignment="1"/>
    <xf numFmtId="0" fontId="2" fillId="36" borderId="20" xfId="0" applyNumberFormat="1" applyFont="1" applyFill="1" applyBorder="1" applyAlignment="1">
      <alignment horizontal="center"/>
    </xf>
    <xf numFmtId="2" fontId="2" fillId="36" borderId="20" xfId="0" applyNumberFormat="1" applyFont="1" applyFill="1" applyBorder="1" applyAlignment="1"/>
    <xf numFmtId="0" fontId="2" fillId="36" borderId="20" xfId="0" applyNumberFormat="1" applyFont="1" applyFill="1" applyBorder="1" applyAlignment="1"/>
    <xf numFmtId="165" fontId="2" fillId="36" borderId="20" xfId="2747" applyNumberFormat="1" applyFont="1" applyFill="1" applyBorder="1" applyAlignment="1"/>
    <xf numFmtId="0" fontId="1" fillId="0" borderId="52" xfId="8813" applyFill="1" applyBorder="1"/>
    <xf numFmtId="0" fontId="1" fillId="0" borderId="51" xfId="8813" applyFill="1" applyBorder="1"/>
    <xf numFmtId="165" fontId="87" fillId="0" borderId="51" xfId="8383" applyNumberFormat="1" applyFont="1" applyFill="1" applyBorder="1"/>
    <xf numFmtId="165" fontId="1" fillId="0" borderId="51" xfId="8383" applyNumberFormat="1" applyFont="1" applyFill="1" applyBorder="1"/>
    <xf numFmtId="165" fontId="1" fillId="0" borderId="50" xfId="8383" applyNumberFormat="1" applyFont="1" applyFill="1" applyBorder="1"/>
    <xf numFmtId="0" fontId="1" fillId="0" borderId="49" xfId="8813" applyFill="1" applyBorder="1"/>
    <xf numFmtId="0" fontId="1" fillId="0" borderId="0" xfId="8813" applyFill="1" applyBorder="1"/>
    <xf numFmtId="165" fontId="87" fillId="0" borderId="0" xfId="8383" applyNumberFormat="1" applyFont="1" applyFill="1" applyBorder="1"/>
    <xf numFmtId="165" fontId="1" fillId="0" borderId="0" xfId="8383" applyNumberFormat="1" applyFont="1" applyFill="1" applyBorder="1"/>
    <xf numFmtId="165" fontId="1" fillId="0" borderId="48" xfId="8383" applyNumberFormat="1" applyFont="1" applyFill="1" applyBorder="1"/>
    <xf numFmtId="0" fontId="1" fillId="0" borderId="0" xfId="8813" quotePrefix="1" applyFill="1" applyBorder="1" applyAlignment="1">
      <alignment horizontal="left"/>
    </xf>
    <xf numFmtId="165" fontId="1" fillId="0" borderId="0" xfId="8813" applyNumberFormat="1" applyFill="1" applyBorder="1"/>
    <xf numFmtId="165" fontId="1" fillId="0" borderId="48" xfId="8813" applyNumberFormat="1" applyFill="1" applyBorder="1"/>
    <xf numFmtId="0" fontId="1" fillId="0" borderId="48" xfId="8813" applyFill="1" applyBorder="1"/>
    <xf numFmtId="164" fontId="1" fillId="0" borderId="0" xfId="8813" applyNumberFormat="1" applyFill="1" applyBorder="1"/>
    <xf numFmtId="164" fontId="1" fillId="0" borderId="48" xfId="8813" applyNumberFormat="1" applyFill="1" applyBorder="1"/>
    <xf numFmtId="0" fontId="1" fillId="0" borderId="0" xfId="8813" applyFill="1" applyBorder="1" applyAlignment="1">
      <alignment horizontal="left"/>
    </xf>
    <xf numFmtId="0" fontId="2" fillId="0" borderId="19" xfId="8813" applyFont="1" applyBorder="1"/>
    <xf numFmtId="43" fontId="2" fillId="0" borderId="19" xfId="8813" applyNumberFormat="1" applyFont="1" applyBorder="1"/>
    <xf numFmtId="0" fontId="2" fillId="0" borderId="49" xfId="8813" applyFont="1" applyBorder="1"/>
    <xf numFmtId="0" fontId="2" fillId="0" borderId="0" xfId="8813" applyFont="1" applyBorder="1"/>
    <xf numFmtId="165" fontId="96" fillId="0" borderId="0" xfId="8383" applyNumberFormat="1" applyFont="1" applyFill="1" applyBorder="1"/>
    <xf numFmtId="43" fontId="2" fillId="0" borderId="0" xfId="8813" applyNumberFormat="1" applyFont="1" applyBorder="1"/>
    <xf numFmtId="43" fontId="2" fillId="0" borderId="48" xfId="8813" applyNumberFormat="1" applyFont="1" applyBorder="1"/>
    <xf numFmtId="0" fontId="2" fillId="0" borderId="0" xfId="8813" applyFont="1"/>
    <xf numFmtId="0" fontId="2" fillId="0" borderId="48" xfId="8813" applyFont="1" applyBorder="1"/>
    <xf numFmtId="0" fontId="2" fillId="0" borderId="47" xfId="8813" applyFont="1" applyBorder="1"/>
    <xf numFmtId="0" fontId="2" fillId="0" borderId="46" xfId="8813" applyFont="1" applyBorder="1"/>
    <xf numFmtId="3" fontId="0" fillId="0" borderId="0" xfId="0" applyNumberFormat="1"/>
    <xf numFmtId="0" fontId="1" fillId="0" borderId="0" xfId="9504" applyFont="1" applyAlignment="1">
      <alignment horizontal="centerContinuous"/>
    </xf>
    <xf numFmtId="0" fontId="1" fillId="0" borderId="0" xfId="9504" applyFont="1"/>
    <xf numFmtId="0" fontId="1" fillId="0" borderId="44" xfId="9504" applyFont="1" applyBorder="1" applyAlignment="1">
      <alignment horizontal="center"/>
    </xf>
    <xf numFmtId="0" fontId="1" fillId="0" borderId="44" xfId="9504" applyFont="1" applyBorder="1"/>
    <xf numFmtId="0" fontId="1" fillId="0" borderId="44" xfId="9504" applyFont="1" applyBorder="1" applyAlignment="1">
      <alignment horizontal="center" wrapText="1"/>
    </xf>
    <xf numFmtId="0" fontId="1" fillId="0" borderId="44" xfId="9504" quotePrefix="1" applyFont="1" applyBorder="1" applyAlignment="1">
      <alignment horizontal="center" wrapText="1"/>
    </xf>
    <xf numFmtId="17" fontId="1" fillId="0" borderId="44" xfId="9504" applyNumberFormat="1" applyFont="1" applyBorder="1" applyAlignment="1">
      <alignment horizontal="center" wrapText="1"/>
    </xf>
    <xf numFmtId="0" fontId="1" fillId="0" borderId="0" xfId="9504" applyFont="1" applyAlignment="1">
      <alignment horizontal="center"/>
    </xf>
    <xf numFmtId="0" fontId="1" fillId="0" borderId="0" xfId="9504" quotePrefix="1" applyFont="1" applyAlignment="1">
      <alignment horizontal="left"/>
    </xf>
    <xf numFmtId="0" fontId="1" fillId="0" borderId="0" xfId="9504" applyFont="1" applyAlignment="1">
      <alignment horizontal="left" indent="1"/>
    </xf>
    <xf numFmtId="0" fontId="1" fillId="0" borderId="0" xfId="9504" quotePrefix="1" applyFont="1" applyAlignment="1">
      <alignment horizontal="left" indent="1"/>
    </xf>
    <xf numFmtId="165" fontId="1" fillId="0" borderId="0" xfId="9504" applyNumberFormat="1" applyFont="1"/>
    <xf numFmtId="41" fontId="0" fillId="0" borderId="0" xfId="0" applyNumberFormat="1"/>
    <xf numFmtId="166" fontId="0" fillId="0" borderId="0" xfId="0" applyNumberFormat="1"/>
    <xf numFmtId="0" fontId="0" fillId="0" borderId="0" xfId="0" pivotButton="1"/>
    <xf numFmtId="0" fontId="72" fillId="0" borderId="52" xfId="3011" applyBorder="1"/>
    <xf numFmtId="0" fontId="72" fillId="0" borderId="51" xfId="3011" applyBorder="1"/>
    <xf numFmtId="0" fontId="72" fillId="0" borderId="50" xfId="3011" applyBorder="1"/>
    <xf numFmtId="0" fontId="72" fillId="0" borderId="49" xfId="3011" applyBorder="1"/>
    <xf numFmtId="0" fontId="72" fillId="0" borderId="0" xfId="3011" applyBorder="1"/>
    <xf numFmtId="0" fontId="72" fillId="0" borderId="48" xfId="3011" applyBorder="1"/>
    <xf numFmtId="164" fontId="72" fillId="0" borderId="0" xfId="3011" applyNumberFormat="1" applyBorder="1"/>
    <xf numFmtId="10" fontId="72" fillId="0" borderId="0" xfId="3690" applyNumberFormat="1" applyFont="1" applyBorder="1"/>
    <xf numFmtId="10" fontId="72" fillId="0" borderId="48" xfId="3690" applyNumberFormat="1" applyFont="1" applyBorder="1"/>
    <xf numFmtId="0" fontId="72" fillId="0" borderId="47" xfId="3011" applyBorder="1"/>
    <xf numFmtId="164" fontId="72" fillId="0" borderId="19" xfId="3011" applyNumberFormat="1" applyBorder="1"/>
    <xf numFmtId="10" fontId="72" fillId="0" borderId="19" xfId="3690" applyNumberFormat="1" applyFont="1" applyBorder="1"/>
    <xf numFmtId="10" fontId="72" fillId="0" borderId="46" xfId="3690" applyNumberFormat="1" applyFont="1" applyBorder="1"/>
    <xf numFmtId="0" fontId="72" fillId="0" borderId="0" xfId="3011" applyBorder="1" applyAlignment="1">
      <alignment wrapText="1"/>
    </xf>
    <xf numFmtId="0" fontId="72" fillId="0" borderId="48" xfId="3011" applyBorder="1" applyAlignment="1">
      <alignment wrapText="1"/>
    </xf>
    <xf numFmtId="165" fontId="87" fillId="95" borderId="0" xfId="3689" applyNumberFormat="1" applyFont="1" applyFill="1"/>
    <xf numFmtId="165" fontId="87" fillId="95" borderId="44" xfId="3689" applyNumberFormat="1" applyFont="1" applyFill="1" applyBorder="1"/>
    <xf numFmtId="3" fontId="87" fillId="95" borderId="44" xfId="3011" applyNumberFormat="1" applyFont="1" applyFill="1" applyBorder="1"/>
    <xf numFmtId="164" fontId="87" fillId="95" borderId="44" xfId="2687" applyNumberFormat="1" applyFont="1" applyFill="1" applyBorder="1"/>
    <xf numFmtId="165" fontId="87" fillId="95" borderId="44" xfId="3011" applyNumberFormat="1" applyFont="1" applyFill="1" applyBorder="1"/>
    <xf numFmtId="3" fontId="87" fillId="0" borderId="0" xfId="3011" applyNumberFormat="1" applyFont="1"/>
    <xf numFmtId="0" fontId="87" fillId="95" borderId="44" xfId="3011" applyFont="1" applyFill="1" applyBorder="1"/>
    <xf numFmtId="41" fontId="2" fillId="95" borderId="44" xfId="9241" applyNumberFormat="1" applyFont="1" applyFill="1" applyBorder="1" applyAlignment="1">
      <alignment horizontal="center" vertical="center" wrapText="1"/>
    </xf>
    <xf numFmtId="166" fontId="2" fillId="95" borderId="44" xfId="9241" applyNumberFormat="1" applyFont="1" applyFill="1" applyBorder="1">
      <alignment horizontal="center" vertical="center" wrapText="1"/>
    </xf>
    <xf numFmtId="0" fontId="125" fillId="95" borderId="0" xfId="3011" applyFont="1" applyFill="1"/>
    <xf numFmtId="3" fontId="87" fillId="95" borderId="0" xfId="3011" applyNumberFormat="1" applyFont="1" applyFill="1"/>
    <xf numFmtId="0" fontId="126" fillId="95" borderId="0" xfId="3011" applyFont="1" applyFill="1"/>
    <xf numFmtId="3" fontId="1" fillId="95" borderId="0" xfId="3011" applyNumberFormat="1" applyFont="1" applyFill="1"/>
    <xf numFmtId="0" fontId="1" fillId="95" borderId="0" xfId="3011" quotePrefix="1" applyFont="1" applyFill="1" applyAlignment="1">
      <alignment horizontal="center"/>
    </xf>
    <xf numFmtId="10" fontId="1" fillId="95" borderId="0" xfId="3407" applyNumberFormat="1" applyFont="1" applyFill="1"/>
    <xf numFmtId="0" fontId="1" fillId="95" borderId="0" xfId="3011" applyFont="1" applyFill="1" applyAlignment="1">
      <alignment horizontal="center"/>
    </xf>
    <xf numFmtId="10" fontId="87" fillId="95" borderId="0" xfId="3407" applyNumberFormat="1" applyFont="1" applyFill="1"/>
    <xf numFmtId="164" fontId="87" fillId="95" borderId="0" xfId="2687" applyNumberFormat="1" applyFont="1" applyFill="1" applyAlignment="1">
      <alignment horizontal="center"/>
    </xf>
    <xf numFmtId="0" fontId="87" fillId="0" borderId="0" xfId="3011" applyFont="1" applyFill="1"/>
    <xf numFmtId="9" fontId="127" fillId="95" borderId="0" xfId="3011" applyNumberFormat="1" applyFont="1" applyFill="1"/>
    <xf numFmtId="0" fontId="87" fillId="95" borderId="0" xfId="3011" applyFont="1" applyFill="1" applyAlignment="1">
      <alignment horizontal="left" wrapText="1"/>
    </xf>
    <xf numFmtId="41" fontId="2" fillId="95" borderId="44" xfId="9241" applyNumberFormat="1" applyFont="1" applyFill="1" applyBorder="1" applyAlignment="1">
      <alignment horizontal="left" vertical="center" wrapText="1"/>
    </xf>
    <xf numFmtId="41" fontId="2" fillId="95" borderId="44" xfId="9241" quotePrefix="1" applyNumberFormat="1" applyFont="1" applyFill="1" applyBorder="1" applyAlignment="1">
      <alignment horizontal="center" wrapText="1"/>
    </xf>
    <xf numFmtId="41" fontId="2" fillId="95" borderId="44" xfId="9241" applyNumberFormat="1" applyFont="1" applyFill="1" applyBorder="1" applyAlignment="1">
      <alignment horizontal="center" wrapText="1"/>
    </xf>
    <xf numFmtId="202" fontId="72" fillId="95" borderId="0" xfId="3689" applyNumberFormat="1" applyFont="1" applyFill="1"/>
    <xf numFmtId="165" fontId="72" fillId="95" borderId="0" xfId="3689" applyNumberFormat="1" applyFont="1" applyFill="1"/>
    <xf numFmtId="0" fontId="87" fillId="95" borderId="0" xfId="3011" applyFont="1" applyFill="1" applyAlignment="1">
      <alignment horizontal="center" wrapText="1"/>
    </xf>
    <xf numFmtId="10" fontId="87" fillId="95" borderId="0" xfId="3690" applyNumberFormat="1" applyFont="1" applyFill="1"/>
    <xf numFmtId="166" fontId="96" fillId="95" borderId="44" xfId="3011" applyNumberFormat="1" applyFont="1" applyFill="1" applyBorder="1" applyAlignment="1">
      <alignment horizontal="center" vertical="center"/>
    </xf>
    <xf numFmtId="164" fontId="87" fillId="95" borderId="0" xfId="2687" applyNumberFormat="1" applyFont="1" applyFill="1"/>
    <xf numFmtId="164" fontId="95" fillId="95" borderId="0" xfId="2687" applyNumberFormat="1" applyFont="1" applyFill="1"/>
    <xf numFmtId="44" fontId="95" fillId="95" borderId="0" xfId="3011" applyNumberFormat="1" applyFont="1" applyFill="1"/>
    <xf numFmtId="186" fontId="87" fillId="95" borderId="0" xfId="3407" applyNumberFormat="1" applyFont="1" applyFill="1"/>
    <xf numFmtId="164" fontId="1" fillId="95" borderId="0" xfId="2688" applyNumberFormat="1" applyFont="1" applyFill="1" applyBorder="1"/>
    <xf numFmtId="164" fontId="86" fillId="107" borderId="0" xfId="0" applyNumberFormat="1" applyFont="1" applyFill="1"/>
    <xf numFmtId="202" fontId="87" fillId="95" borderId="29" xfId="3689" applyNumberFormat="1" applyFont="1" applyFill="1" applyBorder="1"/>
    <xf numFmtId="202" fontId="1" fillId="95" borderId="0" xfId="2762" applyNumberFormat="1" applyFont="1" applyFill="1"/>
    <xf numFmtId="202" fontId="72" fillId="95" borderId="0" xfId="3011" applyNumberFormat="1" applyFill="1"/>
    <xf numFmtId="202" fontId="87" fillId="95" borderId="0" xfId="3011" applyNumberFormat="1" applyFont="1" applyFill="1"/>
    <xf numFmtId="194" fontId="87" fillId="95" borderId="0" xfId="2687" applyNumberFormat="1" applyFont="1" applyFill="1" applyAlignment="1">
      <alignment horizontal="center"/>
    </xf>
    <xf numFmtId="10" fontId="87" fillId="0" borderId="0" xfId="3690" applyNumberFormat="1" applyFont="1"/>
    <xf numFmtId="44" fontId="87" fillId="95" borderId="0" xfId="2762" applyFont="1" applyFill="1" applyAlignment="1">
      <alignment horizontal="center"/>
    </xf>
    <xf numFmtId="164" fontId="87" fillId="95" borderId="44" xfId="3688" applyNumberFormat="1" applyFont="1" applyFill="1" applyBorder="1"/>
    <xf numFmtId="189" fontId="87" fillId="95" borderId="0" xfId="3689" applyNumberFormat="1" applyFont="1" applyFill="1"/>
    <xf numFmtId="189" fontId="87" fillId="95" borderId="44" xfId="3689" applyNumberFormat="1" applyFont="1" applyFill="1" applyBorder="1"/>
    <xf numFmtId="10" fontId="87" fillId="95" borderId="0" xfId="3690" applyNumberFormat="1" applyFont="1" applyFill="1" applyBorder="1"/>
    <xf numFmtId="189" fontId="72" fillId="95" borderId="0" xfId="3689" applyNumberFormat="1" applyFont="1" applyFill="1"/>
    <xf numFmtId="0" fontId="0" fillId="95" borderId="0" xfId="0" applyFill="1"/>
    <xf numFmtId="43" fontId="0" fillId="0" borderId="0" xfId="3688" applyFont="1"/>
    <xf numFmtId="165" fontId="87" fillId="95" borderId="0" xfId="3689" applyNumberFormat="1" applyFont="1" applyFill="1" applyBorder="1"/>
    <xf numFmtId="202" fontId="87" fillId="95" borderId="0" xfId="3689" applyNumberFormat="1" applyFont="1" applyFill="1"/>
    <xf numFmtId="202" fontId="87" fillId="95" borderId="0" xfId="3689" applyNumberFormat="1" applyFont="1" applyFill="1" applyBorder="1"/>
    <xf numFmtId="189" fontId="86" fillId="0" borderId="0" xfId="3689" applyNumberFormat="1" applyFont="1"/>
    <xf numFmtId="202" fontId="87" fillId="95" borderId="44" xfId="3689" applyNumberFormat="1" applyFont="1" applyFill="1" applyBorder="1"/>
    <xf numFmtId="194" fontId="87" fillId="95" borderId="0" xfId="3688" applyNumberFormat="1" applyFont="1" applyFill="1" applyAlignment="1">
      <alignment horizontal="center"/>
    </xf>
    <xf numFmtId="202" fontId="1" fillId="95" borderId="0" xfId="3011" applyNumberFormat="1" applyFont="1" applyFill="1"/>
    <xf numFmtId="185" fontId="87" fillId="95" borderId="0" xfId="3689" applyNumberFormat="1" applyFont="1" applyFill="1" applyAlignment="1">
      <alignment horizontal="center"/>
    </xf>
    <xf numFmtId="0" fontId="87" fillId="95" borderId="44" xfId="3011" applyFont="1" applyFill="1" applyBorder="1" applyAlignment="1">
      <alignment horizontal="center"/>
    </xf>
    <xf numFmtId="0" fontId="87" fillId="95" borderId="44" xfId="3011" quotePrefix="1" applyFont="1" applyFill="1" applyBorder="1" applyAlignment="1">
      <alignment horizontal="left"/>
    </xf>
    <xf numFmtId="0" fontId="87" fillId="95" borderId="44" xfId="3011" applyFont="1" applyFill="1" applyBorder="1" applyAlignment="1">
      <alignment horizontal="left"/>
    </xf>
    <xf numFmtId="185" fontId="87" fillId="95" borderId="44" xfId="3689" applyNumberFormat="1" applyFont="1" applyFill="1" applyBorder="1" applyAlignment="1">
      <alignment horizontal="center"/>
    </xf>
    <xf numFmtId="0" fontId="104" fillId="0" borderId="44" xfId="3772" quotePrefix="1" applyFont="1" applyFill="1" applyBorder="1" applyAlignment="1">
      <alignment horizontal="center" wrapText="1"/>
    </xf>
    <xf numFmtId="164" fontId="104" fillId="0" borderId="0" xfId="3688" applyNumberFormat="1" applyFont="1" applyFill="1"/>
    <xf numFmtId="190" fontId="104" fillId="0" borderId="0" xfId="3690" quotePrefix="1" applyNumberFormat="1" applyFont="1" applyFill="1" applyAlignment="1">
      <alignment horizontal="center"/>
    </xf>
    <xf numFmtId="164" fontId="104" fillId="0" borderId="4" xfId="3688" applyNumberFormat="1" applyFont="1" applyFill="1" applyBorder="1"/>
    <xf numFmtId="190" fontId="104" fillId="0" borderId="4" xfId="3690" applyNumberFormat="1" applyFont="1" applyFill="1" applyBorder="1" applyAlignment="1">
      <alignment horizontal="center"/>
    </xf>
    <xf numFmtId="190" fontId="104" fillId="0" borderId="0" xfId="3690" applyNumberFormat="1" applyFont="1" applyFill="1" applyBorder="1" applyAlignment="1">
      <alignment horizontal="center"/>
    </xf>
    <xf numFmtId="190" fontId="104" fillId="0" borderId="0" xfId="3690" applyNumberFormat="1" applyFont="1" applyFill="1" applyAlignment="1">
      <alignment horizontal="center"/>
    </xf>
    <xf numFmtId="190" fontId="104" fillId="0" borderId="0" xfId="3690" applyNumberFormat="1" applyFont="1" applyFill="1"/>
    <xf numFmtId="164" fontId="104" fillId="0" borderId="20" xfId="3688" applyNumberFormat="1" applyFont="1" applyFill="1" applyBorder="1"/>
    <xf numFmtId="190" fontId="104" fillId="0" borderId="20" xfId="3690" applyNumberFormat="1" applyFont="1" applyFill="1" applyBorder="1" applyAlignment="1">
      <alignment horizontal="center"/>
    </xf>
    <xf numFmtId="165" fontId="104" fillId="0" borderId="0" xfId="3689" applyNumberFormat="1" applyFont="1" applyFill="1"/>
    <xf numFmtId="165" fontId="72" fillId="0" borderId="0" xfId="3689" applyNumberFormat="1" applyFont="1"/>
    <xf numFmtId="185" fontId="87" fillId="95" borderId="0" xfId="3011" applyNumberFormat="1" applyFont="1" applyFill="1"/>
    <xf numFmtId="185" fontId="87" fillId="95" borderId="44" xfId="3011" applyNumberFormat="1" applyFont="1" applyFill="1" applyBorder="1"/>
    <xf numFmtId="0" fontId="104" fillId="0" borderId="44" xfId="3772" applyFont="1" applyFill="1" applyBorder="1" applyAlignment="1">
      <alignment horizontal="center" wrapText="1"/>
    </xf>
    <xf numFmtId="0" fontId="2" fillId="95" borderId="0" xfId="3011" applyFont="1" applyFill="1" applyAlignment="1">
      <alignment horizontal="center"/>
    </xf>
    <xf numFmtId="0" fontId="0" fillId="95" borderId="0" xfId="0" applyFill="1" applyAlignment="1"/>
    <xf numFmtId="0" fontId="2" fillId="95" borderId="0" xfId="3011" quotePrefix="1" applyFont="1" applyFill="1" applyAlignment="1">
      <alignment horizontal="center"/>
    </xf>
    <xf numFmtId="0" fontId="96" fillId="95" borderId="19" xfId="3011" quotePrefix="1" applyFont="1" applyFill="1" applyBorder="1" applyAlignment="1">
      <alignment horizontal="center"/>
    </xf>
    <xf numFmtId="0" fontId="96" fillId="95" borderId="19" xfId="3011" applyFont="1" applyFill="1" applyBorder="1" applyAlignment="1">
      <alignment horizontal="center"/>
    </xf>
    <xf numFmtId="0" fontId="96" fillId="95" borderId="0" xfId="3011" applyFont="1" applyFill="1" applyAlignment="1">
      <alignment horizontal="center"/>
    </xf>
    <xf numFmtId="0" fontId="96" fillId="95" borderId="0" xfId="3011" quotePrefix="1" applyFont="1" applyFill="1" applyAlignment="1">
      <alignment horizontal="center"/>
    </xf>
    <xf numFmtId="0" fontId="85" fillId="95" borderId="0" xfId="0" applyFont="1" applyFill="1" applyAlignment="1">
      <alignment horizontal="center"/>
    </xf>
    <xf numFmtId="0" fontId="96" fillId="95" borderId="0" xfId="0" applyFont="1" applyFill="1" applyAlignment="1">
      <alignment horizontal="center"/>
    </xf>
    <xf numFmtId="0" fontId="97" fillId="95" borderId="0" xfId="3011" applyFont="1" applyFill="1" applyAlignment="1">
      <alignment horizontal="center"/>
    </xf>
    <xf numFmtId="0" fontId="97" fillId="95" borderId="0" xfId="3011" quotePrefix="1" applyFont="1" applyFill="1" applyAlignment="1">
      <alignment horizontal="center"/>
    </xf>
    <xf numFmtId="0" fontId="2" fillId="0" borderId="0" xfId="3011" applyFont="1" applyAlignment="1">
      <alignment horizontal="center"/>
    </xf>
    <xf numFmtId="0" fontId="2" fillId="0" borderId="0" xfId="3011" quotePrefix="1" applyFont="1" applyAlignment="1">
      <alignment horizontal="center"/>
    </xf>
    <xf numFmtId="0" fontId="101" fillId="0" borderId="21" xfId="0" applyFont="1" applyFill="1" applyBorder="1" applyAlignment="1">
      <alignment horizontal="center"/>
    </xf>
    <xf numFmtId="0" fontId="101" fillId="0" borderId="21" xfId="0" applyFont="1" applyBorder="1" applyAlignment="1">
      <alignment horizontal="center"/>
    </xf>
    <xf numFmtId="0" fontId="102" fillId="0" borderId="0" xfId="0" applyFont="1" applyAlignment="1">
      <alignment horizontal="center" textRotation="90"/>
    </xf>
    <xf numFmtId="0" fontId="104" fillId="0" borderId="0" xfId="3772" applyFont="1" applyFill="1" applyAlignment="1">
      <alignment horizontal="center"/>
    </xf>
    <xf numFmtId="0" fontId="0" fillId="0" borderId="0" xfId="0" applyAlignment="1">
      <alignment horizontal="center"/>
    </xf>
    <xf numFmtId="0" fontId="2" fillId="36" borderId="0" xfId="0" applyNumberFormat="1" applyFont="1" applyFill="1" applyAlignment="1"/>
    <xf numFmtId="0" fontId="36" fillId="36" borderId="0" xfId="0" applyNumberFormat="1" applyFont="1" applyFill="1" applyAlignment="1"/>
    <xf numFmtId="0" fontId="104" fillId="0" borderId="0" xfId="0" applyFont="1" applyFill="1" applyAlignment="1">
      <alignment horizontal="center"/>
    </xf>
    <xf numFmtId="0" fontId="104" fillId="0" borderId="54" xfId="0" quotePrefix="1" applyFont="1" applyFill="1" applyBorder="1" applyAlignment="1">
      <alignment horizontal="center"/>
    </xf>
    <xf numFmtId="0" fontId="104" fillId="0" borderId="4" xfId="0" applyFont="1" applyFill="1" applyBorder="1" applyAlignment="1">
      <alignment horizontal="center"/>
    </xf>
    <xf numFmtId="0" fontId="104" fillId="0" borderId="0" xfId="0" applyFont="1" applyFill="1" applyBorder="1" applyAlignment="1">
      <alignment horizontal="center"/>
    </xf>
    <xf numFmtId="0" fontId="104" fillId="0" borderId="53" xfId="0" quotePrefix="1" applyFont="1" applyFill="1" applyBorder="1" applyAlignment="1">
      <alignment horizontal="center"/>
    </xf>
    <xf numFmtId="0" fontId="104" fillId="0" borderId="22" xfId="0" applyFont="1" applyFill="1" applyBorder="1" applyAlignment="1">
      <alignment horizontal="center"/>
    </xf>
    <xf numFmtId="0" fontId="104" fillId="0" borderId="54" xfId="0" applyFont="1" applyFill="1" applyBorder="1" applyAlignment="1">
      <alignment horizontal="center"/>
    </xf>
  </cellXfs>
  <cellStyles count="9505">
    <cellStyle name="_x0013_" xfId="1"/>
    <cellStyle name=" 1" xfId="3773"/>
    <cellStyle name=" 1 2" xfId="3774"/>
    <cellStyle name=" 1 3" xfId="3775"/>
    <cellStyle name="_x0013_ 10" xfId="3776"/>
    <cellStyle name="_x0013_ 11" xfId="3777"/>
    <cellStyle name="_x0013_ 2" xfId="2"/>
    <cellStyle name="_x0013_ 2 2" xfId="3778"/>
    <cellStyle name="_x0013_ 3" xfId="3779"/>
    <cellStyle name="_x0013_ 4" xfId="3780"/>
    <cellStyle name="_x0013_ 5" xfId="3781"/>
    <cellStyle name="_x0013_ 6" xfId="3782"/>
    <cellStyle name="_x0013_ 7" xfId="3783"/>
    <cellStyle name="_x0013_ 8" xfId="3784"/>
    <cellStyle name="_x0013_ 9" xfId="3785"/>
    <cellStyle name="_(C) 2007 CB Weather Adjust" xfId="3691"/>
    <cellStyle name="_(C) 2007 CB Weather Adjust (2)" xfId="3692"/>
    <cellStyle name="_09GRC Gas Transport For Review" xfId="3"/>
    <cellStyle name="_09GRC Gas Transport For Review 2" xfId="4"/>
    <cellStyle name="_09GRC Gas Transport For Review 2 2" xfId="3786"/>
    <cellStyle name="_09GRC Gas Transport For Review 3" xfId="3787"/>
    <cellStyle name="_09GRC Gas Transport For Review_Book4" xfId="5"/>
    <cellStyle name="_09GRC Gas Transport For Review_Book4 2" xfId="6"/>
    <cellStyle name="_09GRC Gas Transport For Review_Book4 2 2" xfId="3788"/>
    <cellStyle name="_09GRC Gas Transport For Review_Book4 3" xfId="3789"/>
    <cellStyle name="_x0013__16.07E Wild Horse Wind Expansionwrkingfile" xfId="7"/>
    <cellStyle name="_x0013__16.07E Wild Horse Wind Expansionwrkingfile 2" xfId="8"/>
    <cellStyle name="_x0013__16.07E Wild Horse Wind Expansionwrkingfile 2 2" xfId="3790"/>
    <cellStyle name="_x0013__16.07E Wild Horse Wind Expansionwrkingfile 3" xfId="3791"/>
    <cellStyle name="_x0013__16.07E Wild Horse Wind Expansionwrkingfile SF" xfId="9"/>
    <cellStyle name="_x0013__16.07E Wild Horse Wind Expansionwrkingfile SF 2" xfId="10"/>
    <cellStyle name="_x0013__16.07E Wild Horse Wind Expansionwrkingfile SF 2 2" xfId="3792"/>
    <cellStyle name="_x0013__16.07E Wild Horse Wind Expansionwrkingfile SF 3" xfId="3793"/>
    <cellStyle name="_x0013__16.37E Wild Horse Expansion DeferralRevwrkingfile SF" xfId="11"/>
    <cellStyle name="_x0013__16.37E Wild Horse Expansion DeferralRevwrkingfile SF 2" xfId="12"/>
    <cellStyle name="_x0013__16.37E Wild Horse Expansion DeferralRevwrkingfile SF 2 2" xfId="3794"/>
    <cellStyle name="_x0013__16.37E Wild Horse Expansion DeferralRevwrkingfile SF 3" xfId="3795"/>
    <cellStyle name="_2.01G Temp Normalization(C)" xfId="3693"/>
    <cellStyle name="_2.05G Pass-Through Revenue and Expenses" xfId="3694"/>
    <cellStyle name="_2.11G Interest on Customer Deposits" xfId="3695"/>
    <cellStyle name="_2008 Strat Plan Power Costs Forecast V2 (2009 Update)" xfId="3796"/>
    <cellStyle name="_2008 Strat Plan Power Costs Forecast V2 (2009 Update) 2" xfId="3797"/>
    <cellStyle name="_2008 Strat Plan Power Costs Forecast V2 (2009 Update)_NIM Summary" xfId="3798"/>
    <cellStyle name="_2008 Strat Plan Power Costs Forecast V2 (2009 Update)_NIM Summary 2" xfId="3799"/>
    <cellStyle name="_4.01E Temp Normalization" xfId="3696"/>
    <cellStyle name="_4.03G Lease Everett Delta" xfId="3697"/>
    <cellStyle name="_4.04G Pass-Through Revenue and ExpensesWFMI" xfId="3698"/>
    <cellStyle name="_4.06E Pass Throughs" xfId="13"/>
    <cellStyle name="_4.06E Pass Throughs 2" xfId="14"/>
    <cellStyle name="_4.06E Pass Throughs 2 2" xfId="15"/>
    <cellStyle name="_4.06E Pass Throughs 2 2 2" xfId="3800"/>
    <cellStyle name="_4.06E Pass Throughs 2 3" xfId="3801"/>
    <cellStyle name="_4.06E Pass Throughs 3" xfId="16"/>
    <cellStyle name="_4.06E Pass Throughs 3 2" xfId="17"/>
    <cellStyle name="_4.06E Pass Throughs 3 2 2" xfId="3802"/>
    <cellStyle name="_4.06E Pass Throughs 3 3" xfId="18"/>
    <cellStyle name="_4.06E Pass Throughs 3 3 2" xfId="3803"/>
    <cellStyle name="_4.06E Pass Throughs 3 4" xfId="19"/>
    <cellStyle name="_4.06E Pass Throughs 3 4 2" xfId="3804"/>
    <cellStyle name="_4.06E Pass Throughs 4" xfId="20"/>
    <cellStyle name="_4.06E Pass Throughs 4 2" xfId="3805"/>
    <cellStyle name="_4.06E Pass Throughs 5" xfId="3806"/>
    <cellStyle name="_4.06E Pass Throughs 6" xfId="3807"/>
    <cellStyle name="_4.06E Pass Throughs 7" xfId="3808"/>
    <cellStyle name="_4.06E Pass Throughs_04 07E Wild Horse Wind Expansion (C) (2)" xfId="21"/>
    <cellStyle name="_4.06E Pass Throughs_04 07E Wild Horse Wind Expansion (C) (2) 2" xfId="22"/>
    <cellStyle name="_4.06E Pass Throughs_04 07E Wild Horse Wind Expansion (C) (2) 2 2" xfId="3809"/>
    <cellStyle name="_4.06E Pass Throughs_04 07E Wild Horse Wind Expansion (C) (2) 3" xfId="3810"/>
    <cellStyle name="_4.06E Pass Throughs_04 07E Wild Horse Wind Expansion (C) (2)_Adj Bench DR 3 for Initial Briefs (Electric)" xfId="23"/>
    <cellStyle name="_4.06E Pass Throughs_04 07E Wild Horse Wind Expansion (C) (2)_Adj Bench DR 3 for Initial Briefs (Electric) 2" xfId="24"/>
    <cellStyle name="_4.06E Pass Throughs_04 07E Wild Horse Wind Expansion (C) (2)_Adj Bench DR 3 for Initial Briefs (Electric) 2 2" xfId="3811"/>
    <cellStyle name="_4.06E Pass Throughs_04 07E Wild Horse Wind Expansion (C) (2)_Adj Bench DR 3 for Initial Briefs (Electric) 3" xfId="3812"/>
    <cellStyle name="_4.06E Pass Throughs_04 07E Wild Horse Wind Expansion (C) (2)_Book1" xfId="3813"/>
    <cellStyle name="_4.06E Pass Throughs_04 07E Wild Horse Wind Expansion (C) (2)_Electric Rev Req Model (2009 GRC) " xfId="25"/>
    <cellStyle name="_4.06E Pass Throughs_04 07E Wild Horse Wind Expansion (C) (2)_Electric Rev Req Model (2009 GRC)  2" xfId="26"/>
    <cellStyle name="_4.06E Pass Throughs_04 07E Wild Horse Wind Expansion (C) (2)_Electric Rev Req Model (2009 GRC)  2 2" xfId="3814"/>
    <cellStyle name="_4.06E Pass Throughs_04 07E Wild Horse Wind Expansion (C) (2)_Electric Rev Req Model (2009 GRC)  3" xfId="3815"/>
    <cellStyle name="_4.06E Pass Throughs_04 07E Wild Horse Wind Expansion (C) (2)_Electric Rev Req Model (2009 GRC) Rebuttal" xfId="27"/>
    <cellStyle name="_4.06E Pass Throughs_04 07E Wild Horse Wind Expansion (C) (2)_Electric Rev Req Model (2009 GRC) Rebuttal 2" xfId="28"/>
    <cellStyle name="_4.06E Pass Throughs_04 07E Wild Horse Wind Expansion (C) (2)_Electric Rev Req Model (2009 GRC) Rebuttal 2 2" xfId="3816"/>
    <cellStyle name="_4.06E Pass Throughs_04 07E Wild Horse Wind Expansion (C) (2)_Electric Rev Req Model (2009 GRC) Rebuttal 3" xfId="3817"/>
    <cellStyle name="_4.06E Pass Throughs_04 07E Wild Horse Wind Expansion (C) (2)_Electric Rev Req Model (2009 GRC) Rebuttal REmoval of New  WH Solar AdjustMI" xfId="29"/>
    <cellStyle name="_4.06E Pass Throughs_04 07E Wild Horse Wind Expansion (C) (2)_Electric Rev Req Model (2009 GRC) Rebuttal REmoval of New  WH Solar AdjustMI 2" xfId="30"/>
    <cellStyle name="_4.06E Pass Throughs_04 07E Wild Horse Wind Expansion (C) (2)_Electric Rev Req Model (2009 GRC) Rebuttal REmoval of New  WH Solar AdjustMI 2 2" xfId="3818"/>
    <cellStyle name="_4.06E Pass Throughs_04 07E Wild Horse Wind Expansion (C) (2)_Electric Rev Req Model (2009 GRC) Rebuttal REmoval of New  WH Solar AdjustMI 3" xfId="3819"/>
    <cellStyle name="_4.06E Pass Throughs_04 07E Wild Horse Wind Expansion (C) (2)_Electric Rev Req Model (2009 GRC) Revised 01-18-2010" xfId="31"/>
    <cellStyle name="_4.06E Pass Throughs_04 07E Wild Horse Wind Expansion (C) (2)_Electric Rev Req Model (2009 GRC) Revised 01-18-2010 2" xfId="32"/>
    <cellStyle name="_4.06E Pass Throughs_04 07E Wild Horse Wind Expansion (C) (2)_Electric Rev Req Model (2009 GRC) Revised 01-18-2010 2 2" xfId="3820"/>
    <cellStyle name="_4.06E Pass Throughs_04 07E Wild Horse Wind Expansion (C) (2)_Electric Rev Req Model (2009 GRC) Revised 01-18-2010 3" xfId="3821"/>
    <cellStyle name="_4.06E Pass Throughs_04 07E Wild Horse Wind Expansion (C) (2)_Electric Rev Req Model (2010 GRC)" xfId="3822"/>
    <cellStyle name="_4.06E Pass Throughs_04 07E Wild Horse Wind Expansion (C) (2)_Electric Rev Req Model (2010 GRC) SF" xfId="3823"/>
    <cellStyle name="_4.06E Pass Throughs_04 07E Wild Horse Wind Expansion (C) (2)_Final Order Electric EXHIBIT A-1" xfId="33"/>
    <cellStyle name="_4.06E Pass Throughs_04 07E Wild Horse Wind Expansion (C) (2)_Final Order Electric EXHIBIT A-1 2" xfId="34"/>
    <cellStyle name="_4.06E Pass Throughs_04 07E Wild Horse Wind Expansion (C) (2)_Final Order Electric EXHIBIT A-1 2 2" xfId="3824"/>
    <cellStyle name="_4.06E Pass Throughs_04 07E Wild Horse Wind Expansion (C) (2)_Final Order Electric EXHIBIT A-1 3" xfId="3825"/>
    <cellStyle name="_4.06E Pass Throughs_04 07E Wild Horse Wind Expansion (C) (2)_TENASKA REGULATORY ASSET" xfId="35"/>
    <cellStyle name="_4.06E Pass Throughs_04 07E Wild Horse Wind Expansion (C) (2)_TENASKA REGULATORY ASSET 2" xfId="36"/>
    <cellStyle name="_4.06E Pass Throughs_04 07E Wild Horse Wind Expansion (C) (2)_TENASKA REGULATORY ASSET 2 2" xfId="3826"/>
    <cellStyle name="_4.06E Pass Throughs_04 07E Wild Horse Wind Expansion (C) (2)_TENASKA REGULATORY ASSET 3" xfId="3827"/>
    <cellStyle name="_4.06E Pass Throughs_16.37E Wild Horse Expansion DeferralRevwrkingfile SF" xfId="37"/>
    <cellStyle name="_4.06E Pass Throughs_16.37E Wild Horse Expansion DeferralRevwrkingfile SF 2" xfId="38"/>
    <cellStyle name="_4.06E Pass Throughs_16.37E Wild Horse Expansion DeferralRevwrkingfile SF 2 2" xfId="3828"/>
    <cellStyle name="_4.06E Pass Throughs_16.37E Wild Horse Expansion DeferralRevwrkingfile SF 3" xfId="3829"/>
    <cellStyle name="_4.06E Pass Throughs_2009 Compliance Filing PCA Exhibits for GRC" xfId="3830"/>
    <cellStyle name="_4.06E Pass Throughs_2009 GRC Compl Filing - Exhibit D" xfId="3831"/>
    <cellStyle name="_4.06E Pass Throughs_2009 GRC Compl Filing - Exhibit D 2" xfId="3832"/>
    <cellStyle name="_4.06E Pass Throughs_3.01 Income Statement" xfId="3833"/>
    <cellStyle name="_4.06E Pass Throughs_4 31 Regulatory Assets and Liabilities  7 06- Exhibit D" xfId="39"/>
    <cellStyle name="_4.06E Pass Throughs_4 31 Regulatory Assets and Liabilities  7 06- Exhibit D 2" xfId="40"/>
    <cellStyle name="_4.06E Pass Throughs_4 31 Regulatory Assets and Liabilities  7 06- Exhibit D 2 2" xfId="3834"/>
    <cellStyle name="_4.06E Pass Throughs_4 31 Regulatory Assets and Liabilities  7 06- Exhibit D 3" xfId="3835"/>
    <cellStyle name="_4.06E Pass Throughs_4 31 Regulatory Assets and Liabilities  7 06- Exhibit D_NIM Summary" xfId="3836"/>
    <cellStyle name="_4.06E Pass Throughs_4 31 Regulatory Assets and Liabilities  7 06- Exhibit D_NIM Summary 2" xfId="3837"/>
    <cellStyle name="_4.06E Pass Throughs_4 32 Regulatory Assets and Liabilities  7 06- Exhibit D" xfId="41"/>
    <cellStyle name="_4.06E Pass Throughs_4 32 Regulatory Assets and Liabilities  7 06- Exhibit D 2" xfId="42"/>
    <cellStyle name="_4.06E Pass Throughs_4 32 Regulatory Assets and Liabilities  7 06- Exhibit D 2 2" xfId="3838"/>
    <cellStyle name="_4.06E Pass Throughs_4 32 Regulatory Assets and Liabilities  7 06- Exhibit D 3" xfId="3839"/>
    <cellStyle name="_4.06E Pass Throughs_4 32 Regulatory Assets and Liabilities  7 06- Exhibit D_NIM Summary" xfId="3840"/>
    <cellStyle name="_4.06E Pass Throughs_4 32 Regulatory Assets and Liabilities  7 06- Exhibit D_NIM Summary 2" xfId="3841"/>
    <cellStyle name="_4.06E Pass Throughs_AURORA Total New" xfId="3842"/>
    <cellStyle name="_4.06E Pass Throughs_AURORA Total New 2" xfId="3843"/>
    <cellStyle name="_4.06E Pass Throughs_Book2" xfId="43"/>
    <cellStyle name="_4.06E Pass Throughs_Book2 2" xfId="44"/>
    <cellStyle name="_4.06E Pass Throughs_Book2 2 2" xfId="3844"/>
    <cellStyle name="_4.06E Pass Throughs_Book2 3" xfId="3845"/>
    <cellStyle name="_4.06E Pass Throughs_Book2_Adj Bench DR 3 for Initial Briefs (Electric)" xfId="45"/>
    <cellStyle name="_4.06E Pass Throughs_Book2_Adj Bench DR 3 for Initial Briefs (Electric) 2" xfId="46"/>
    <cellStyle name="_4.06E Pass Throughs_Book2_Adj Bench DR 3 for Initial Briefs (Electric) 2 2" xfId="3846"/>
    <cellStyle name="_4.06E Pass Throughs_Book2_Adj Bench DR 3 for Initial Briefs (Electric) 3" xfId="3847"/>
    <cellStyle name="_4.06E Pass Throughs_Book2_Electric Rev Req Model (2009 GRC) Rebuttal" xfId="47"/>
    <cellStyle name="_4.06E Pass Throughs_Book2_Electric Rev Req Model (2009 GRC) Rebuttal 2" xfId="48"/>
    <cellStyle name="_4.06E Pass Throughs_Book2_Electric Rev Req Model (2009 GRC) Rebuttal 2 2" xfId="3848"/>
    <cellStyle name="_4.06E Pass Throughs_Book2_Electric Rev Req Model (2009 GRC) Rebuttal 3" xfId="3849"/>
    <cellStyle name="_4.06E Pass Throughs_Book2_Electric Rev Req Model (2009 GRC) Rebuttal REmoval of New  WH Solar AdjustMI" xfId="49"/>
    <cellStyle name="_4.06E Pass Throughs_Book2_Electric Rev Req Model (2009 GRC) Rebuttal REmoval of New  WH Solar AdjustMI 2" xfId="50"/>
    <cellStyle name="_4.06E Pass Throughs_Book2_Electric Rev Req Model (2009 GRC) Rebuttal REmoval of New  WH Solar AdjustMI 2 2" xfId="3850"/>
    <cellStyle name="_4.06E Pass Throughs_Book2_Electric Rev Req Model (2009 GRC) Rebuttal REmoval of New  WH Solar AdjustMI 3" xfId="3851"/>
    <cellStyle name="_4.06E Pass Throughs_Book2_Electric Rev Req Model (2009 GRC) Revised 01-18-2010" xfId="51"/>
    <cellStyle name="_4.06E Pass Throughs_Book2_Electric Rev Req Model (2009 GRC) Revised 01-18-2010 2" xfId="52"/>
    <cellStyle name="_4.06E Pass Throughs_Book2_Electric Rev Req Model (2009 GRC) Revised 01-18-2010 2 2" xfId="3852"/>
    <cellStyle name="_4.06E Pass Throughs_Book2_Electric Rev Req Model (2009 GRC) Revised 01-18-2010 3" xfId="3853"/>
    <cellStyle name="_4.06E Pass Throughs_Book2_Final Order Electric EXHIBIT A-1" xfId="53"/>
    <cellStyle name="_4.06E Pass Throughs_Book2_Final Order Electric EXHIBIT A-1 2" xfId="54"/>
    <cellStyle name="_4.06E Pass Throughs_Book2_Final Order Electric EXHIBIT A-1 2 2" xfId="3854"/>
    <cellStyle name="_4.06E Pass Throughs_Book2_Final Order Electric EXHIBIT A-1 3" xfId="3855"/>
    <cellStyle name="_4.06E Pass Throughs_Book4" xfId="55"/>
    <cellStyle name="_4.06E Pass Throughs_Book4 2" xfId="56"/>
    <cellStyle name="_4.06E Pass Throughs_Book4 2 2" xfId="3856"/>
    <cellStyle name="_4.06E Pass Throughs_Book4 3" xfId="3857"/>
    <cellStyle name="_4.06E Pass Throughs_Book9" xfId="57"/>
    <cellStyle name="_4.06E Pass Throughs_Book9 2" xfId="58"/>
    <cellStyle name="_4.06E Pass Throughs_Book9 2 2" xfId="3858"/>
    <cellStyle name="_4.06E Pass Throughs_Book9 3" xfId="3859"/>
    <cellStyle name="_4.06E Pass Throughs_Chelan PUD Power Costs (8-10)" xfId="3860"/>
    <cellStyle name="_4.06E Pass Throughs_INPUTS" xfId="59"/>
    <cellStyle name="_4.06E Pass Throughs_INPUTS 2" xfId="60"/>
    <cellStyle name="_4.06E Pass Throughs_INPUTS 2 2" xfId="3861"/>
    <cellStyle name="_4.06E Pass Throughs_INPUTS 3" xfId="3862"/>
    <cellStyle name="_4.06E Pass Throughs_NIM Summary" xfId="3863"/>
    <cellStyle name="_4.06E Pass Throughs_NIM Summary 09GRC" xfId="3864"/>
    <cellStyle name="_4.06E Pass Throughs_NIM Summary 09GRC 2" xfId="3865"/>
    <cellStyle name="_4.06E Pass Throughs_NIM Summary 2" xfId="3866"/>
    <cellStyle name="_4.06E Pass Throughs_NIM Summary 3" xfId="3867"/>
    <cellStyle name="_4.06E Pass Throughs_NIM Summary 4" xfId="3868"/>
    <cellStyle name="_4.06E Pass Throughs_NIM Summary 5" xfId="3869"/>
    <cellStyle name="_4.06E Pass Throughs_NIM Summary 6" xfId="3870"/>
    <cellStyle name="_4.06E Pass Throughs_NIM Summary 7" xfId="3871"/>
    <cellStyle name="_4.06E Pass Throughs_NIM Summary 8" xfId="3872"/>
    <cellStyle name="_4.06E Pass Throughs_NIM Summary 9" xfId="3873"/>
    <cellStyle name="_4.06E Pass Throughs_PCA 10 -  Exhibit D from A Kellogg Jan 2011" xfId="3874"/>
    <cellStyle name="_4.06E Pass Throughs_PCA 10 -  Exhibit D from A Kellogg July 2011" xfId="3875"/>
    <cellStyle name="_4.06E Pass Throughs_PCA 10 -  Exhibit D from S Free Rcv'd 12-11" xfId="3876"/>
    <cellStyle name="_4.06E Pass Throughs_PCA 9 -  Exhibit D April 2010" xfId="3877"/>
    <cellStyle name="_4.06E Pass Throughs_PCA 9 -  Exhibit D April 2010 (3)" xfId="3878"/>
    <cellStyle name="_4.06E Pass Throughs_PCA 9 -  Exhibit D April 2010 (3) 2" xfId="3879"/>
    <cellStyle name="_4.06E Pass Throughs_PCA 9 -  Exhibit D Nov 2010" xfId="3880"/>
    <cellStyle name="_4.06E Pass Throughs_PCA 9 - Exhibit D at August 2010" xfId="3881"/>
    <cellStyle name="_4.06E Pass Throughs_PCA 9 - Exhibit D June 2010 GRC" xfId="3882"/>
    <cellStyle name="_4.06E Pass Throughs_Power Costs - Comparison bx Rbtl-Staff-Jt-PC" xfId="61"/>
    <cellStyle name="_4.06E Pass Throughs_Power Costs - Comparison bx Rbtl-Staff-Jt-PC 2" xfId="62"/>
    <cellStyle name="_4.06E Pass Throughs_Power Costs - Comparison bx Rbtl-Staff-Jt-PC 2 2" xfId="3883"/>
    <cellStyle name="_4.06E Pass Throughs_Power Costs - Comparison bx Rbtl-Staff-Jt-PC 3" xfId="3884"/>
    <cellStyle name="_4.06E Pass Throughs_Power Costs - Comparison bx Rbtl-Staff-Jt-PC_Adj Bench DR 3 for Initial Briefs (Electric)" xfId="63"/>
    <cellStyle name="_4.06E Pass Throughs_Power Costs - Comparison bx Rbtl-Staff-Jt-PC_Adj Bench DR 3 for Initial Briefs (Electric) 2" xfId="64"/>
    <cellStyle name="_4.06E Pass Throughs_Power Costs - Comparison bx Rbtl-Staff-Jt-PC_Adj Bench DR 3 for Initial Briefs (Electric) 2 2" xfId="3885"/>
    <cellStyle name="_4.06E Pass Throughs_Power Costs - Comparison bx Rbtl-Staff-Jt-PC_Adj Bench DR 3 for Initial Briefs (Electric) 3" xfId="3886"/>
    <cellStyle name="_4.06E Pass Throughs_Power Costs - Comparison bx Rbtl-Staff-Jt-PC_Electric Rev Req Model (2009 GRC) Rebuttal" xfId="65"/>
    <cellStyle name="_4.06E Pass Throughs_Power Costs - Comparison bx Rbtl-Staff-Jt-PC_Electric Rev Req Model (2009 GRC) Rebuttal 2" xfId="66"/>
    <cellStyle name="_4.06E Pass Throughs_Power Costs - Comparison bx Rbtl-Staff-Jt-PC_Electric Rev Req Model (2009 GRC) Rebuttal 2 2" xfId="3887"/>
    <cellStyle name="_4.06E Pass Throughs_Power Costs - Comparison bx Rbtl-Staff-Jt-PC_Electric Rev Req Model (2009 GRC) Rebuttal 3" xfId="3888"/>
    <cellStyle name="_4.06E Pass Throughs_Power Costs - Comparison bx Rbtl-Staff-Jt-PC_Electric Rev Req Model (2009 GRC) Rebuttal REmoval of New  WH Solar AdjustMI" xfId="67"/>
    <cellStyle name="_4.06E Pass Throughs_Power Costs - Comparison bx Rbtl-Staff-Jt-PC_Electric Rev Req Model (2009 GRC) Rebuttal REmoval of New  WH Solar AdjustMI 2" xfId="68"/>
    <cellStyle name="_4.06E Pass Throughs_Power Costs - Comparison bx Rbtl-Staff-Jt-PC_Electric Rev Req Model (2009 GRC) Rebuttal REmoval of New  WH Solar AdjustMI 2 2" xfId="3889"/>
    <cellStyle name="_4.06E Pass Throughs_Power Costs - Comparison bx Rbtl-Staff-Jt-PC_Electric Rev Req Model (2009 GRC) Rebuttal REmoval of New  WH Solar AdjustMI 3" xfId="3890"/>
    <cellStyle name="_4.06E Pass Throughs_Power Costs - Comparison bx Rbtl-Staff-Jt-PC_Electric Rev Req Model (2009 GRC) Revised 01-18-2010" xfId="69"/>
    <cellStyle name="_4.06E Pass Throughs_Power Costs - Comparison bx Rbtl-Staff-Jt-PC_Electric Rev Req Model (2009 GRC) Revised 01-18-2010 2" xfId="70"/>
    <cellStyle name="_4.06E Pass Throughs_Power Costs - Comparison bx Rbtl-Staff-Jt-PC_Electric Rev Req Model (2009 GRC) Revised 01-18-2010 2 2" xfId="3891"/>
    <cellStyle name="_4.06E Pass Throughs_Power Costs - Comparison bx Rbtl-Staff-Jt-PC_Electric Rev Req Model (2009 GRC) Revised 01-18-2010 3" xfId="3892"/>
    <cellStyle name="_4.06E Pass Throughs_Power Costs - Comparison bx Rbtl-Staff-Jt-PC_Final Order Electric EXHIBIT A-1" xfId="71"/>
    <cellStyle name="_4.06E Pass Throughs_Power Costs - Comparison bx Rbtl-Staff-Jt-PC_Final Order Electric EXHIBIT A-1 2" xfId="72"/>
    <cellStyle name="_4.06E Pass Throughs_Power Costs - Comparison bx Rbtl-Staff-Jt-PC_Final Order Electric EXHIBIT A-1 2 2" xfId="3893"/>
    <cellStyle name="_4.06E Pass Throughs_Power Costs - Comparison bx Rbtl-Staff-Jt-PC_Final Order Electric EXHIBIT A-1 3" xfId="3894"/>
    <cellStyle name="_4.06E Pass Throughs_Production Adj 4.37" xfId="73"/>
    <cellStyle name="_4.06E Pass Throughs_Production Adj 4.37 2" xfId="74"/>
    <cellStyle name="_4.06E Pass Throughs_Production Adj 4.37 2 2" xfId="3895"/>
    <cellStyle name="_4.06E Pass Throughs_Production Adj 4.37 3" xfId="3896"/>
    <cellStyle name="_4.06E Pass Throughs_Purchased Power Adj 4.03" xfId="75"/>
    <cellStyle name="_4.06E Pass Throughs_Purchased Power Adj 4.03 2" xfId="76"/>
    <cellStyle name="_4.06E Pass Throughs_Purchased Power Adj 4.03 2 2" xfId="3897"/>
    <cellStyle name="_4.06E Pass Throughs_Purchased Power Adj 4.03 3" xfId="3898"/>
    <cellStyle name="_4.06E Pass Throughs_Rebuttal Power Costs" xfId="77"/>
    <cellStyle name="_4.06E Pass Throughs_Rebuttal Power Costs 2" xfId="78"/>
    <cellStyle name="_4.06E Pass Throughs_Rebuttal Power Costs 2 2" xfId="3899"/>
    <cellStyle name="_4.06E Pass Throughs_Rebuttal Power Costs 3" xfId="3900"/>
    <cellStyle name="_4.06E Pass Throughs_Rebuttal Power Costs_Adj Bench DR 3 for Initial Briefs (Electric)" xfId="79"/>
    <cellStyle name="_4.06E Pass Throughs_Rebuttal Power Costs_Adj Bench DR 3 for Initial Briefs (Electric) 2" xfId="80"/>
    <cellStyle name="_4.06E Pass Throughs_Rebuttal Power Costs_Adj Bench DR 3 for Initial Briefs (Electric) 2 2" xfId="3901"/>
    <cellStyle name="_4.06E Pass Throughs_Rebuttal Power Costs_Adj Bench DR 3 for Initial Briefs (Electric) 3" xfId="3902"/>
    <cellStyle name="_4.06E Pass Throughs_Rebuttal Power Costs_Electric Rev Req Model (2009 GRC) Rebuttal" xfId="81"/>
    <cellStyle name="_4.06E Pass Throughs_Rebuttal Power Costs_Electric Rev Req Model (2009 GRC) Rebuttal 2" xfId="82"/>
    <cellStyle name="_4.06E Pass Throughs_Rebuttal Power Costs_Electric Rev Req Model (2009 GRC) Rebuttal 2 2" xfId="3903"/>
    <cellStyle name="_4.06E Pass Throughs_Rebuttal Power Costs_Electric Rev Req Model (2009 GRC) Rebuttal 3" xfId="3904"/>
    <cellStyle name="_4.06E Pass Throughs_Rebuttal Power Costs_Electric Rev Req Model (2009 GRC) Rebuttal REmoval of New  WH Solar AdjustMI" xfId="83"/>
    <cellStyle name="_4.06E Pass Throughs_Rebuttal Power Costs_Electric Rev Req Model (2009 GRC) Rebuttal REmoval of New  WH Solar AdjustMI 2" xfId="84"/>
    <cellStyle name="_4.06E Pass Throughs_Rebuttal Power Costs_Electric Rev Req Model (2009 GRC) Rebuttal REmoval of New  WH Solar AdjustMI 2 2" xfId="3905"/>
    <cellStyle name="_4.06E Pass Throughs_Rebuttal Power Costs_Electric Rev Req Model (2009 GRC) Rebuttal REmoval of New  WH Solar AdjustMI 3" xfId="3906"/>
    <cellStyle name="_4.06E Pass Throughs_Rebuttal Power Costs_Electric Rev Req Model (2009 GRC) Revised 01-18-2010" xfId="85"/>
    <cellStyle name="_4.06E Pass Throughs_Rebuttal Power Costs_Electric Rev Req Model (2009 GRC) Revised 01-18-2010 2" xfId="86"/>
    <cellStyle name="_4.06E Pass Throughs_Rebuttal Power Costs_Electric Rev Req Model (2009 GRC) Revised 01-18-2010 2 2" xfId="3907"/>
    <cellStyle name="_4.06E Pass Throughs_Rebuttal Power Costs_Electric Rev Req Model (2009 GRC) Revised 01-18-2010 3" xfId="3908"/>
    <cellStyle name="_4.06E Pass Throughs_Rebuttal Power Costs_Final Order Electric EXHIBIT A-1" xfId="87"/>
    <cellStyle name="_4.06E Pass Throughs_Rebuttal Power Costs_Final Order Electric EXHIBIT A-1 2" xfId="88"/>
    <cellStyle name="_4.06E Pass Throughs_Rebuttal Power Costs_Final Order Electric EXHIBIT A-1 2 2" xfId="3909"/>
    <cellStyle name="_4.06E Pass Throughs_Rebuttal Power Costs_Final Order Electric EXHIBIT A-1 3" xfId="3910"/>
    <cellStyle name="_4.06E Pass Throughs_ROR &amp; CONV FACTOR" xfId="89"/>
    <cellStyle name="_4.06E Pass Throughs_ROR &amp; CONV FACTOR 2" xfId="90"/>
    <cellStyle name="_4.06E Pass Throughs_ROR &amp; CONV FACTOR 2 2" xfId="3911"/>
    <cellStyle name="_4.06E Pass Throughs_ROR &amp; CONV FACTOR 3" xfId="3912"/>
    <cellStyle name="_4.06E Pass Throughs_ROR 5.02" xfId="91"/>
    <cellStyle name="_4.06E Pass Throughs_ROR 5.02 2" xfId="92"/>
    <cellStyle name="_4.06E Pass Throughs_ROR 5.02 2 2" xfId="3913"/>
    <cellStyle name="_4.06E Pass Throughs_ROR 5.02 3" xfId="3914"/>
    <cellStyle name="_4.06E Pass Throughs_Wind Integration 10GRC" xfId="3915"/>
    <cellStyle name="_4.06E Pass Throughs_Wind Integration 10GRC 2" xfId="3916"/>
    <cellStyle name="_4.13E Montana Energy Tax" xfId="93"/>
    <cellStyle name="_4.13E Montana Energy Tax 2" xfId="94"/>
    <cellStyle name="_4.13E Montana Energy Tax 2 2" xfId="95"/>
    <cellStyle name="_4.13E Montana Energy Tax 2 2 2" xfId="3917"/>
    <cellStyle name="_4.13E Montana Energy Tax 2 3" xfId="3918"/>
    <cellStyle name="_4.13E Montana Energy Tax 3" xfId="96"/>
    <cellStyle name="_4.13E Montana Energy Tax 3 2" xfId="97"/>
    <cellStyle name="_4.13E Montana Energy Tax 3 2 2" xfId="3919"/>
    <cellStyle name="_4.13E Montana Energy Tax 3 3" xfId="98"/>
    <cellStyle name="_4.13E Montana Energy Tax 3 3 2" xfId="3920"/>
    <cellStyle name="_4.13E Montana Energy Tax 3 4" xfId="99"/>
    <cellStyle name="_4.13E Montana Energy Tax 3 4 2" xfId="3921"/>
    <cellStyle name="_4.13E Montana Energy Tax 4" xfId="100"/>
    <cellStyle name="_4.13E Montana Energy Tax 4 2" xfId="3922"/>
    <cellStyle name="_4.13E Montana Energy Tax 5" xfId="3923"/>
    <cellStyle name="_4.13E Montana Energy Tax 6" xfId="3924"/>
    <cellStyle name="_4.13E Montana Energy Tax 7" xfId="3925"/>
    <cellStyle name="_4.13E Montana Energy Tax_04 07E Wild Horse Wind Expansion (C) (2)" xfId="101"/>
    <cellStyle name="_4.13E Montana Energy Tax_04 07E Wild Horse Wind Expansion (C) (2) 2" xfId="102"/>
    <cellStyle name="_4.13E Montana Energy Tax_04 07E Wild Horse Wind Expansion (C) (2) 2 2" xfId="3926"/>
    <cellStyle name="_4.13E Montana Energy Tax_04 07E Wild Horse Wind Expansion (C) (2) 3" xfId="3927"/>
    <cellStyle name="_4.13E Montana Energy Tax_04 07E Wild Horse Wind Expansion (C) (2)_Adj Bench DR 3 for Initial Briefs (Electric)" xfId="103"/>
    <cellStyle name="_4.13E Montana Energy Tax_04 07E Wild Horse Wind Expansion (C) (2)_Adj Bench DR 3 for Initial Briefs (Electric) 2" xfId="104"/>
    <cellStyle name="_4.13E Montana Energy Tax_04 07E Wild Horse Wind Expansion (C) (2)_Adj Bench DR 3 for Initial Briefs (Electric) 2 2" xfId="3928"/>
    <cellStyle name="_4.13E Montana Energy Tax_04 07E Wild Horse Wind Expansion (C) (2)_Adj Bench DR 3 for Initial Briefs (Electric) 3" xfId="3929"/>
    <cellStyle name="_4.13E Montana Energy Tax_04 07E Wild Horse Wind Expansion (C) (2)_Book1" xfId="3930"/>
    <cellStyle name="_4.13E Montana Energy Tax_04 07E Wild Horse Wind Expansion (C) (2)_Electric Rev Req Model (2009 GRC) " xfId="105"/>
    <cellStyle name="_4.13E Montana Energy Tax_04 07E Wild Horse Wind Expansion (C) (2)_Electric Rev Req Model (2009 GRC)  2" xfId="106"/>
    <cellStyle name="_4.13E Montana Energy Tax_04 07E Wild Horse Wind Expansion (C) (2)_Electric Rev Req Model (2009 GRC)  2 2" xfId="3931"/>
    <cellStyle name="_4.13E Montana Energy Tax_04 07E Wild Horse Wind Expansion (C) (2)_Electric Rev Req Model (2009 GRC)  3" xfId="3932"/>
    <cellStyle name="_4.13E Montana Energy Tax_04 07E Wild Horse Wind Expansion (C) (2)_Electric Rev Req Model (2009 GRC) Rebuttal" xfId="107"/>
    <cellStyle name="_4.13E Montana Energy Tax_04 07E Wild Horse Wind Expansion (C) (2)_Electric Rev Req Model (2009 GRC) Rebuttal 2" xfId="108"/>
    <cellStyle name="_4.13E Montana Energy Tax_04 07E Wild Horse Wind Expansion (C) (2)_Electric Rev Req Model (2009 GRC) Rebuttal 2 2" xfId="3933"/>
    <cellStyle name="_4.13E Montana Energy Tax_04 07E Wild Horse Wind Expansion (C) (2)_Electric Rev Req Model (2009 GRC) Rebuttal 3" xfId="3934"/>
    <cellStyle name="_4.13E Montana Energy Tax_04 07E Wild Horse Wind Expansion (C) (2)_Electric Rev Req Model (2009 GRC) Rebuttal REmoval of New  WH Solar AdjustMI" xfId="109"/>
    <cellStyle name="_4.13E Montana Energy Tax_04 07E Wild Horse Wind Expansion (C) (2)_Electric Rev Req Model (2009 GRC) Rebuttal REmoval of New  WH Solar AdjustMI 2" xfId="110"/>
    <cellStyle name="_4.13E Montana Energy Tax_04 07E Wild Horse Wind Expansion (C) (2)_Electric Rev Req Model (2009 GRC) Rebuttal REmoval of New  WH Solar AdjustMI 2 2" xfId="3935"/>
    <cellStyle name="_4.13E Montana Energy Tax_04 07E Wild Horse Wind Expansion (C) (2)_Electric Rev Req Model (2009 GRC) Rebuttal REmoval of New  WH Solar AdjustMI 3" xfId="3936"/>
    <cellStyle name="_4.13E Montana Energy Tax_04 07E Wild Horse Wind Expansion (C) (2)_Electric Rev Req Model (2009 GRC) Revised 01-18-2010" xfId="111"/>
    <cellStyle name="_4.13E Montana Energy Tax_04 07E Wild Horse Wind Expansion (C) (2)_Electric Rev Req Model (2009 GRC) Revised 01-18-2010 2" xfId="112"/>
    <cellStyle name="_4.13E Montana Energy Tax_04 07E Wild Horse Wind Expansion (C) (2)_Electric Rev Req Model (2009 GRC) Revised 01-18-2010 2 2" xfId="3937"/>
    <cellStyle name="_4.13E Montana Energy Tax_04 07E Wild Horse Wind Expansion (C) (2)_Electric Rev Req Model (2009 GRC) Revised 01-18-2010 3" xfId="3938"/>
    <cellStyle name="_4.13E Montana Energy Tax_04 07E Wild Horse Wind Expansion (C) (2)_Electric Rev Req Model (2010 GRC)" xfId="3939"/>
    <cellStyle name="_4.13E Montana Energy Tax_04 07E Wild Horse Wind Expansion (C) (2)_Electric Rev Req Model (2010 GRC) SF" xfId="3940"/>
    <cellStyle name="_4.13E Montana Energy Tax_04 07E Wild Horse Wind Expansion (C) (2)_Final Order Electric EXHIBIT A-1" xfId="113"/>
    <cellStyle name="_4.13E Montana Energy Tax_04 07E Wild Horse Wind Expansion (C) (2)_Final Order Electric EXHIBIT A-1 2" xfId="114"/>
    <cellStyle name="_4.13E Montana Energy Tax_04 07E Wild Horse Wind Expansion (C) (2)_Final Order Electric EXHIBIT A-1 2 2" xfId="3941"/>
    <cellStyle name="_4.13E Montana Energy Tax_04 07E Wild Horse Wind Expansion (C) (2)_Final Order Electric EXHIBIT A-1 3" xfId="3942"/>
    <cellStyle name="_4.13E Montana Energy Tax_04 07E Wild Horse Wind Expansion (C) (2)_TENASKA REGULATORY ASSET" xfId="115"/>
    <cellStyle name="_4.13E Montana Energy Tax_04 07E Wild Horse Wind Expansion (C) (2)_TENASKA REGULATORY ASSET 2" xfId="116"/>
    <cellStyle name="_4.13E Montana Energy Tax_04 07E Wild Horse Wind Expansion (C) (2)_TENASKA REGULATORY ASSET 2 2" xfId="3943"/>
    <cellStyle name="_4.13E Montana Energy Tax_04 07E Wild Horse Wind Expansion (C) (2)_TENASKA REGULATORY ASSET 3" xfId="3944"/>
    <cellStyle name="_4.13E Montana Energy Tax_16.37E Wild Horse Expansion DeferralRevwrkingfile SF" xfId="117"/>
    <cellStyle name="_4.13E Montana Energy Tax_16.37E Wild Horse Expansion DeferralRevwrkingfile SF 2" xfId="118"/>
    <cellStyle name="_4.13E Montana Energy Tax_16.37E Wild Horse Expansion DeferralRevwrkingfile SF 2 2" xfId="3945"/>
    <cellStyle name="_4.13E Montana Energy Tax_16.37E Wild Horse Expansion DeferralRevwrkingfile SF 3" xfId="3946"/>
    <cellStyle name="_4.13E Montana Energy Tax_2009 Compliance Filing PCA Exhibits for GRC" xfId="3947"/>
    <cellStyle name="_4.13E Montana Energy Tax_2009 GRC Compl Filing - Exhibit D" xfId="3948"/>
    <cellStyle name="_4.13E Montana Energy Tax_2009 GRC Compl Filing - Exhibit D 2" xfId="3949"/>
    <cellStyle name="_4.13E Montana Energy Tax_3.01 Income Statement" xfId="3950"/>
    <cellStyle name="_4.13E Montana Energy Tax_4 31 Regulatory Assets and Liabilities  7 06- Exhibit D" xfId="119"/>
    <cellStyle name="_4.13E Montana Energy Tax_4 31 Regulatory Assets and Liabilities  7 06- Exhibit D 2" xfId="120"/>
    <cellStyle name="_4.13E Montana Energy Tax_4 31 Regulatory Assets and Liabilities  7 06- Exhibit D 2 2" xfId="3951"/>
    <cellStyle name="_4.13E Montana Energy Tax_4 31 Regulatory Assets and Liabilities  7 06- Exhibit D 3" xfId="3952"/>
    <cellStyle name="_4.13E Montana Energy Tax_4 31 Regulatory Assets and Liabilities  7 06- Exhibit D_NIM Summary" xfId="3953"/>
    <cellStyle name="_4.13E Montana Energy Tax_4 31 Regulatory Assets and Liabilities  7 06- Exhibit D_NIM Summary 2" xfId="3954"/>
    <cellStyle name="_4.13E Montana Energy Tax_4 32 Regulatory Assets and Liabilities  7 06- Exhibit D" xfId="121"/>
    <cellStyle name="_4.13E Montana Energy Tax_4 32 Regulatory Assets and Liabilities  7 06- Exhibit D 2" xfId="122"/>
    <cellStyle name="_4.13E Montana Energy Tax_4 32 Regulatory Assets and Liabilities  7 06- Exhibit D 2 2" xfId="3955"/>
    <cellStyle name="_4.13E Montana Energy Tax_4 32 Regulatory Assets and Liabilities  7 06- Exhibit D 3" xfId="3956"/>
    <cellStyle name="_4.13E Montana Energy Tax_4 32 Regulatory Assets and Liabilities  7 06- Exhibit D_NIM Summary" xfId="3957"/>
    <cellStyle name="_4.13E Montana Energy Tax_4 32 Regulatory Assets and Liabilities  7 06- Exhibit D_NIM Summary 2" xfId="3958"/>
    <cellStyle name="_4.13E Montana Energy Tax_AURORA Total New" xfId="3959"/>
    <cellStyle name="_4.13E Montana Energy Tax_AURORA Total New 2" xfId="3960"/>
    <cellStyle name="_4.13E Montana Energy Tax_Book2" xfId="123"/>
    <cellStyle name="_4.13E Montana Energy Tax_Book2 2" xfId="124"/>
    <cellStyle name="_4.13E Montana Energy Tax_Book2 2 2" xfId="3961"/>
    <cellStyle name="_4.13E Montana Energy Tax_Book2 3" xfId="3962"/>
    <cellStyle name="_4.13E Montana Energy Tax_Book2_Adj Bench DR 3 for Initial Briefs (Electric)" xfId="125"/>
    <cellStyle name="_4.13E Montana Energy Tax_Book2_Adj Bench DR 3 for Initial Briefs (Electric) 2" xfId="126"/>
    <cellStyle name="_4.13E Montana Energy Tax_Book2_Adj Bench DR 3 for Initial Briefs (Electric) 2 2" xfId="3963"/>
    <cellStyle name="_4.13E Montana Energy Tax_Book2_Adj Bench DR 3 for Initial Briefs (Electric) 3" xfId="3964"/>
    <cellStyle name="_4.13E Montana Energy Tax_Book2_Electric Rev Req Model (2009 GRC) Rebuttal" xfId="127"/>
    <cellStyle name="_4.13E Montana Energy Tax_Book2_Electric Rev Req Model (2009 GRC) Rebuttal 2" xfId="128"/>
    <cellStyle name="_4.13E Montana Energy Tax_Book2_Electric Rev Req Model (2009 GRC) Rebuttal 2 2" xfId="3965"/>
    <cellStyle name="_4.13E Montana Energy Tax_Book2_Electric Rev Req Model (2009 GRC) Rebuttal 3" xfId="3966"/>
    <cellStyle name="_4.13E Montana Energy Tax_Book2_Electric Rev Req Model (2009 GRC) Rebuttal REmoval of New  WH Solar AdjustMI" xfId="129"/>
    <cellStyle name="_4.13E Montana Energy Tax_Book2_Electric Rev Req Model (2009 GRC) Rebuttal REmoval of New  WH Solar AdjustMI 2" xfId="130"/>
    <cellStyle name="_4.13E Montana Energy Tax_Book2_Electric Rev Req Model (2009 GRC) Rebuttal REmoval of New  WH Solar AdjustMI 2 2" xfId="3967"/>
    <cellStyle name="_4.13E Montana Energy Tax_Book2_Electric Rev Req Model (2009 GRC) Rebuttal REmoval of New  WH Solar AdjustMI 3" xfId="3968"/>
    <cellStyle name="_4.13E Montana Energy Tax_Book2_Electric Rev Req Model (2009 GRC) Revised 01-18-2010" xfId="131"/>
    <cellStyle name="_4.13E Montana Energy Tax_Book2_Electric Rev Req Model (2009 GRC) Revised 01-18-2010 2" xfId="132"/>
    <cellStyle name="_4.13E Montana Energy Tax_Book2_Electric Rev Req Model (2009 GRC) Revised 01-18-2010 2 2" xfId="3969"/>
    <cellStyle name="_4.13E Montana Energy Tax_Book2_Electric Rev Req Model (2009 GRC) Revised 01-18-2010 3" xfId="3970"/>
    <cellStyle name="_4.13E Montana Energy Tax_Book2_Final Order Electric EXHIBIT A-1" xfId="133"/>
    <cellStyle name="_4.13E Montana Energy Tax_Book2_Final Order Electric EXHIBIT A-1 2" xfId="134"/>
    <cellStyle name="_4.13E Montana Energy Tax_Book2_Final Order Electric EXHIBIT A-1 2 2" xfId="3971"/>
    <cellStyle name="_4.13E Montana Energy Tax_Book2_Final Order Electric EXHIBIT A-1 3" xfId="3972"/>
    <cellStyle name="_4.13E Montana Energy Tax_Book4" xfId="135"/>
    <cellStyle name="_4.13E Montana Energy Tax_Book4 2" xfId="136"/>
    <cellStyle name="_4.13E Montana Energy Tax_Book4 2 2" xfId="3973"/>
    <cellStyle name="_4.13E Montana Energy Tax_Book4 3" xfId="3974"/>
    <cellStyle name="_4.13E Montana Energy Tax_Book9" xfId="137"/>
    <cellStyle name="_4.13E Montana Energy Tax_Book9 2" xfId="138"/>
    <cellStyle name="_4.13E Montana Energy Tax_Book9 2 2" xfId="3975"/>
    <cellStyle name="_4.13E Montana Energy Tax_Book9 3" xfId="3976"/>
    <cellStyle name="_4.13E Montana Energy Tax_Chelan PUD Power Costs (8-10)" xfId="3977"/>
    <cellStyle name="_4.13E Montana Energy Tax_INPUTS" xfId="139"/>
    <cellStyle name="_4.13E Montana Energy Tax_INPUTS 2" xfId="140"/>
    <cellStyle name="_4.13E Montana Energy Tax_INPUTS 2 2" xfId="3978"/>
    <cellStyle name="_4.13E Montana Energy Tax_INPUTS 3" xfId="3979"/>
    <cellStyle name="_4.13E Montana Energy Tax_NIM Summary" xfId="3980"/>
    <cellStyle name="_4.13E Montana Energy Tax_NIM Summary 09GRC" xfId="3981"/>
    <cellStyle name="_4.13E Montana Energy Tax_NIM Summary 09GRC 2" xfId="3982"/>
    <cellStyle name="_4.13E Montana Energy Tax_NIM Summary 2" xfId="3983"/>
    <cellStyle name="_4.13E Montana Energy Tax_NIM Summary 3" xfId="3984"/>
    <cellStyle name="_4.13E Montana Energy Tax_NIM Summary 4" xfId="3985"/>
    <cellStyle name="_4.13E Montana Energy Tax_NIM Summary 5" xfId="3986"/>
    <cellStyle name="_4.13E Montana Energy Tax_NIM Summary 6" xfId="3987"/>
    <cellStyle name="_4.13E Montana Energy Tax_NIM Summary 7" xfId="3988"/>
    <cellStyle name="_4.13E Montana Energy Tax_NIM Summary 8" xfId="3989"/>
    <cellStyle name="_4.13E Montana Energy Tax_NIM Summary 9" xfId="3990"/>
    <cellStyle name="_4.13E Montana Energy Tax_PCA 10 -  Exhibit D from A Kellogg Jan 2011" xfId="3991"/>
    <cellStyle name="_4.13E Montana Energy Tax_PCA 10 -  Exhibit D from A Kellogg July 2011" xfId="3992"/>
    <cellStyle name="_4.13E Montana Energy Tax_PCA 10 -  Exhibit D from S Free Rcv'd 12-11" xfId="3993"/>
    <cellStyle name="_4.13E Montana Energy Tax_PCA 9 -  Exhibit D April 2010" xfId="3994"/>
    <cellStyle name="_4.13E Montana Energy Tax_PCA 9 -  Exhibit D April 2010 (3)" xfId="3995"/>
    <cellStyle name="_4.13E Montana Energy Tax_PCA 9 -  Exhibit D April 2010 (3) 2" xfId="3996"/>
    <cellStyle name="_4.13E Montana Energy Tax_PCA 9 -  Exhibit D Nov 2010" xfId="3997"/>
    <cellStyle name="_4.13E Montana Energy Tax_PCA 9 - Exhibit D at August 2010" xfId="3998"/>
    <cellStyle name="_4.13E Montana Energy Tax_PCA 9 - Exhibit D June 2010 GRC" xfId="3999"/>
    <cellStyle name="_4.13E Montana Energy Tax_Power Costs - Comparison bx Rbtl-Staff-Jt-PC" xfId="141"/>
    <cellStyle name="_4.13E Montana Energy Tax_Power Costs - Comparison bx Rbtl-Staff-Jt-PC 2" xfId="142"/>
    <cellStyle name="_4.13E Montana Energy Tax_Power Costs - Comparison bx Rbtl-Staff-Jt-PC 2 2" xfId="4000"/>
    <cellStyle name="_4.13E Montana Energy Tax_Power Costs - Comparison bx Rbtl-Staff-Jt-PC 3" xfId="4001"/>
    <cellStyle name="_4.13E Montana Energy Tax_Power Costs - Comparison bx Rbtl-Staff-Jt-PC_Adj Bench DR 3 for Initial Briefs (Electric)" xfId="143"/>
    <cellStyle name="_4.13E Montana Energy Tax_Power Costs - Comparison bx Rbtl-Staff-Jt-PC_Adj Bench DR 3 for Initial Briefs (Electric) 2" xfId="144"/>
    <cellStyle name="_4.13E Montana Energy Tax_Power Costs - Comparison bx Rbtl-Staff-Jt-PC_Adj Bench DR 3 for Initial Briefs (Electric) 2 2" xfId="4002"/>
    <cellStyle name="_4.13E Montana Energy Tax_Power Costs - Comparison bx Rbtl-Staff-Jt-PC_Adj Bench DR 3 for Initial Briefs (Electric) 3" xfId="4003"/>
    <cellStyle name="_4.13E Montana Energy Tax_Power Costs - Comparison bx Rbtl-Staff-Jt-PC_Electric Rev Req Model (2009 GRC) Rebuttal" xfId="145"/>
    <cellStyle name="_4.13E Montana Energy Tax_Power Costs - Comparison bx Rbtl-Staff-Jt-PC_Electric Rev Req Model (2009 GRC) Rebuttal 2" xfId="146"/>
    <cellStyle name="_4.13E Montana Energy Tax_Power Costs - Comparison bx Rbtl-Staff-Jt-PC_Electric Rev Req Model (2009 GRC) Rebuttal 2 2" xfId="4004"/>
    <cellStyle name="_4.13E Montana Energy Tax_Power Costs - Comparison bx Rbtl-Staff-Jt-PC_Electric Rev Req Model (2009 GRC) Rebuttal 3" xfId="4005"/>
    <cellStyle name="_4.13E Montana Energy Tax_Power Costs - Comparison bx Rbtl-Staff-Jt-PC_Electric Rev Req Model (2009 GRC) Rebuttal REmoval of New  WH Solar AdjustMI" xfId="147"/>
    <cellStyle name="_4.13E Montana Energy Tax_Power Costs - Comparison bx Rbtl-Staff-Jt-PC_Electric Rev Req Model (2009 GRC) Rebuttal REmoval of New  WH Solar AdjustMI 2" xfId="148"/>
    <cellStyle name="_4.13E Montana Energy Tax_Power Costs - Comparison bx Rbtl-Staff-Jt-PC_Electric Rev Req Model (2009 GRC) Rebuttal REmoval of New  WH Solar AdjustMI 2 2" xfId="4006"/>
    <cellStyle name="_4.13E Montana Energy Tax_Power Costs - Comparison bx Rbtl-Staff-Jt-PC_Electric Rev Req Model (2009 GRC) Rebuttal REmoval of New  WH Solar AdjustMI 3" xfId="4007"/>
    <cellStyle name="_4.13E Montana Energy Tax_Power Costs - Comparison bx Rbtl-Staff-Jt-PC_Electric Rev Req Model (2009 GRC) Revised 01-18-2010" xfId="149"/>
    <cellStyle name="_4.13E Montana Energy Tax_Power Costs - Comparison bx Rbtl-Staff-Jt-PC_Electric Rev Req Model (2009 GRC) Revised 01-18-2010 2" xfId="150"/>
    <cellStyle name="_4.13E Montana Energy Tax_Power Costs - Comparison bx Rbtl-Staff-Jt-PC_Electric Rev Req Model (2009 GRC) Revised 01-18-2010 2 2" xfId="4008"/>
    <cellStyle name="_4.13E Montana Energy Tax_Power Costs - Comparison bx Rbtl-Staff-Jt-PC_Electric Rev Req Model (2009 GRC) Revised 01-18-2010 3" xfId="4009"/>
    <cellStyle name="_4.13E Montana Energy Tax_Power Costs - Comparison bx Rbtl-Staff-Jt-PC_Final Order Electric EXHIBIT A-1" xfId="151"/>
    <cellStyle name="_4.13E Montana Energy Tax_Power Costs - Comparison bx Rbtl-Staff-Jt-PC_Final Order Electric EXHIBIT A-1 2" xfId="152"/>
    <cellStyle name="_4.13E Montana Energy Tax_Power Costs - Comparison bx Rbtl-Staff-Jt-PC_Final Order Electric EXHIBIT A-1 2 2" xfId="4010"/>
    <cellStyle name="_4.13E Montana Energy Tax_Power Costs - Comparison bx Rbtl-Staff-Jt-PC_Final Order Electric EXHIBIT A-1 3" xfId="4011"/>
    <cellStyle name="_4.13E Montana Energy Tax_Production Adj 4.37" xfId="153"/>
    <cellStyle name="_4.13E Montana Energy Tax_Production Adj 4.37 2" xfId="154"/>
    <cellStyle name="_4.13E Montana Energy Tax_Production Adj 4.37 2 2" xfId="4012"/>
    <cellStyle name="_4.13E Montana Energy Tax_Production Adj 4.37 3" xfId="4013"/>
    <cellStyle name="_4.13E Montana Energy Tax_Purchased Power Adj 4.03" xfId="155"/>
    <cellStyle name="_4.13E Montana Energy Tax_Purchased Power Adj 4.03 2" xfId="156"/>
    <cellStyle name="_4.13E Montana Energy Tax_Purchased Power Adj 4.03 2 2" xfId="4014"/>
    <cellStyle name="_4.13E Montana Energy Tax_Purchased Power Adj 4.03 3" xfId="4015"/>
    <cellStyle name="_4.13E Montana Energy Tax_Rebuttal Power Costs" xfId="157"/>
    <cellStyle name="_4.13E Montana Energy Tax_Rebuttal Power Costs 2" xfId="158"/>
    <cellStyle name="_4.13E Montana Energy Tax_Rebuttal Power Costs 2 2" xfId="4016"/>
    <cellStyle name="_4.13E Montana Energy Tax_Rebuttal Power Costs 3" xfId="4017"/>
    <cellStyle name="_4.13E Montana Energy Tax_Rebuttal Power Costs_Adj Bench DR 3 for Initial Briefs (Electric)" xfId="159"/>
    <cellStyle name="_4.13E Montana Energy Tax_Rebuttal Power Costs_Adj Bench DR 3 for Initial Briefs (Electric) 2" xfId="160"/>
    <cellStyle name="_4.13E Montana Energy Tax_Rebuttal Power Costs_Adj Bench DR 3 for Initial Briefs (Electric) 2 2" xfId="4018"/>
    <cellStyle name="_4.13E Montana Energy Tax_Rebuttal Power Costs_Adj Bench DR 3 for Initial Briefs (Electric) 3" xfId="4019"/>
    <cellStyle name="_4.13E Montana Energy Tax_Rebuttal Power Costs_Electric Rev Req Model (2009 GRC) Rebuttal" xfId="161"/>
    <cellStyle name="_4.13E Montana Energy Tax_Rebuttal Power Costs_Electric Rev Req Model (2009 GRC) Rebuttal 2" xfId="162"/>
    <cellStyle name="_4.13E Montana Energy Tax_Rebuttal Power Costs_Electric Rev Req Model (2009 GRC) Rebuttal 2 2" xfId="4020"/>
    <cellStyle name="_4.13E Montana Energy Tax_Rebuttal Power Costs_Electric Rev Req Model (2009 GRC) Rebuttal 3" xfId="4021"/>
    <cellStyle name="_4.13E Montana Energy Tax_Rebuttal Power Costs_Electric Rev Req Model (2009 GRC) Rebuttal REmoval of New  WH Solar AdjustMI" xfId="163"/>
    <cellStyle name="_4.13E Montana Energy Tax_Rebuttal Power Costs_Electric Rev Req Model (2009 GRC) Rebuttal REmoval of New  WH Solar AdjustMI 2" xfId="164"/>
    <cellStyle name="_4.13E Montana Energy Tax_Rebuttal Power Costs_Electric Rev Req Model (2009 GRC) Rebuttal REmoval of New  WH Solar AdjustMI 2 2" xfId="4022"/>
    <cellStyle name="_4.13E Montana Energy Tax_Rebuttal Power Costs_Electric Rev Req Model (2009 GRC) Rebuttal REmoval of New  WH Solar AdjustMI 3" xfId="4023"/>
    <cellStyle name="_4.13E Montana Energy Tax_Rebuttal Power Costs_Electric Rev Req Model (2009 GRC) Revised 01-18-2010" xfId="165"/>
    <cellStyle name="_4.13E Montana Energy Tax_Rebuttal Power Costs_Electric Rev Req Model (2009 GRC) Revised 01-18-2010 2" xfId="166"/>
    <cellStyle name="_4.13E Montana Energy Tax_Rebuttal Power Costs_Electric Rev Req Model (2009 GRC) Revised 01-18-2010 2 2" xfId="4024"/>
    <cellStyle name="_4.13E Montana Energy Tax_Rebuttal Power Costs_Electric Rev Req Model (2009 GRC) Revised 01-18-2010 3" xfId="4025"/>
    <cellStyle name="_4.13E Montana Energy Tax_Rebuttal Power Costs_Final Order Electric EXHIBIT A-1" xfId="167"/>
    <cellStyle name="_4.13E Montana Energy Tax_Rebuttal Power Costs_Final Order Electric EXHIBIT A-1 2" xfId="168"/>
    <cellStyle name="_4.13E Montana Energy Tax_Rebuttal Power Costs_Final Order Electric EXHIBIT A-1 2 2" xfId="4026"/>
    <cellStyle name="_4.13E Montana Energy Tax_Rebuttal Power Costs_Final Order Electric EXHIBIT A-1 3" xfId="4027"/>
    <cellStyle name="_4.13E Montana Energy Tax_ROR &amp; CONV FACTOR" xfId="169"/>
    <cellStyle name="_4.13E Montana Energy Tax_ROR &amp; CONV FACTOR 2" xfId="170"/>
    <cellStyle name="_4.13E Montana Energy Tax_ROR &amp; CONV FACTOR 2 2" xfId="4028"/>
    <cellStyle name="_4.13E Montana Energy Tax_ROR &amp; CONV FACTOR 3" xfId="4029"/>
    <cellStyle name="_4.13E Montana Energy Tax_ROR 5.02" xfId="171"/>
    <cellStyle name="_4.13E Montana Energy Tax_ROR 5.02 2" xfId="172"/>
    <cellStyle name="_4.13E Montana Energy Tax_ROR 5.02 2 2" xfId="4030"/>
    <cellStyle name="_4.13E Montana Energy Tax_ROR 5.02 3" xfId="4031"/>
    <cellStyle name="_4.13E Montana Energy Tax_Wind Integration 10GRC" xfId="4032"/>
    <cellStyle name="_4.13E Montana Energy Tax_Wind Integration 10GRC 2" xfId="4033"/>
    <cellStyle name="_4.17E Montana Energy Tax Working File" xfId="4034"/>
    <cellStyle name="_5 year summary (9-25-09)" xfId="4035"/>
    <cellStyle name="_5.03G-Conversion Factor Working FileMI" xfId="3699"/>
    <cellStyle name="_x0013__Adj Bench DR 3 for Initial Briefs (Electric)" xfId="173"/>
    <cellStyle name="_x0013__Adj Bench DR 3 for Initial Briefs (Electric) 2" xfId="174"/>
    <cellStyle name="_x0013__Adj Bench DR 3 for Initial Briefs (Electric) 2 2" xfId="4036"/>
    <cellStyle name="_x0013__Adj Bench DR 3 for Initial Briefs (Electric) 3" xfId="4037"/>
    <cellStyle name="_AURORA WIP" xfId="175"/>
    <cellStyle name="_AURORA WIP 2" xfId="176"/>
    <cellStyle name="_AURORA WIP 2 2" xfId="4038"/>
    <cellStyle name="_AURORA WIP 3" xfId="4039"/>
    <cellStyle name="_AURORA WIP_Chelan PUD Power Costs (8-10)" xfId="4040"/>
    <cellStyle name="_AURORA WIP_DEM-WP(C) Costs Not In AURORA 2010GRC As Filed" xfId="4041"/>
    <cellStyle name="_AURORA WIP_DEM-WP(C) Costs Not In AURORA 2010GRC As Filed 2" xfId="4042"/>
    <cellStyle name="_AURORA WIP_NIM Summary" xfId="4043"/>
    <cellStyle name="_AURORA WIP_NIM Summary 09GRC" xfId="4044"/>
    <cellStyle name="_AURORA WIP_NIM Summary 09GRC 2" xfId="4045"/>
    <cellStyle name="_AURORA WIP_NIM Summary 2" xfId="4046"/>
    <cellStyle name="_AURORA WIP_NIM Summary 3" xfId="4047"/>
    <cellStyle name="_AURORA WIP_NIM Summary 4" xfId="4048"/>
    <cellStyle name="_AURORA WIP_NIM Summary 5" xfId="4049"/>
    <cellStyle name="_AURORA WIP_NIM Summary 6" xfId="4050"/>
    <cellStyle name="_AURORA WIP_NIM Summary 7" xfId="4051"/>
    <cellStyle name="_AURORA WIP_NIM Summary 8" xfId="4052"/>
    <cellStyle name="_AURORA WIP_NIM Summary 9" xfId="4053"/>
    <cellStyle name="_AURORA WIP_PCA 9 -  Exhibit D April 2010 (3)" xfId="4054"/>
    <cellStyle name="_AURORA WIP_PCA 9 -  Exhibit D April 2010 (3) 2" xfId="4055"/>
    <cellStyle name="_AURORA WIP_Reconciliation" xfId="4056"/>
    <cellStyle name="_AURORA WIP_Reconciliation 2" xfId="4057"/>
    <cellStyle name="_AURORA WIP_Wind Integration 10GRC" xfId="4058"/>
    <cellStyle name="_AURORA WIP_Wind Integration 10GRC 2" xfId="4059"/>
    <cellStyle name="_Book1" xfId="177"/>
    <cellStyle name="_x0013__Book1" xfId="4060"/>
    <cellStyle name="_Book1 (2)" xfId="178"/>
    <cellStyle name="_Book1 (2) 2" xfId="179"/>
    <cellStyle name="_Book1 (2) 2 2" xfId="180"/>
    <cellStyle name="_Book1 (2) 2 2 2" xfId="4061"/>
    <cellStyle name="_Book1 (2) 2 3" xfId="4062"/>
    <cellStyle name="_Book1 (2) 3" xfId="181"/>
    <cellStyle name="_Book1 (2) 3 2" xfId="182"/>
    <cellStyle name="_Book1 (2) 3 2 2" xfId="4063"/>
    <cellStyle name="_Book1 (2) 3 3" xfId="183"/>
    <cellStyle name="_Book1 (2) 3 3 2" xfId="4064"/>
    <cellStyle name="_Book1 (2) 3 4" xfId="184"/>
    <cellStyle name="_Book1 (2) 3 4 2" xfId="4065"/>
    <cellStyle name="_Book1 (2) 4" xfId="185"/>
    <cellStyle name="_Book1 (2) 4 2" xfId="4066"/>
    <cellStyle name="_Book1 (2) 5" xfId="4067"/>
    <cellStyle name="_Book1 (2) 6" xfId="4068"/>
    <cellStyle name="_Book1 (2) 7" xfId="4069"/>
    <cellStyle name="_Book1 (2)_04 07E Wild Horse Wind Expansion (C) (2)" xfId="186"/>
    <cellStyle name="_Book1 (2)_04 07E Wild Horse Wind Expansion (C) (2) 2" xfId="187"/>
    <cellStyle name="_Book1 (2)_04 07E Wild Horse Wind Expansion (C) (2) 2 2" xfId="4070"/>
    <cellStyle name="_Book1 (2)_04 07E Wild Horse Wind Expansion (C) (2) 3" xfId="4071"/>
    <cellStyle name="_Book1 (2)_04 07E Wild Horse Wind Expansion (C) (2)_Adj Bench DR 3 for Initial Briefs (Electric)" xfId="188"/>
    <cellStyle name="_Book1 (2)_04 07E Wild Horse Wind Expansion (C) (2)_Adj Bench DR 3 for Initial Briefs (Electric) 2" xfId="189"/>
    <cellStyle name="_Book1 (2)_04 07E Wild Horse Wind Expansion (C) (2)_Adj Bench DR 3 for Initial Briefs (Electric) 2 2" xfId="4072"/>
    <cellStyle name="_Book1 (2)_04 07E Wild Horse Wind Expansion (C) (2)_Adj Bench DR 3 for Initial Briefs (Electric) 3" xfId="4073"/>
    <cellStyle name="_Book1 (2)_04 07E Wild Horse Wind Expansion (C) (2)_Book1" xfId="4074"/>
    <cellStyle name="_Book1 (2)_04 07E Wild Horse Wind Expansion (C) (2)_Electric Rev Req Model (2009 GRC) " xfId="190"/>
    <cellStyle name="_Book1 (2)_04 07E Wild Horse Wind Expansion (C) (2)_Electric Rev Req Model (2009 GRC)  2" xfId="191"/>
    <cellStyle name="_Book1 (2)_04 07E Wild Horse Wind Expansion (C) (2)_Electric Rev Req Model (2009 GRC)  2 2" xfId="4075"/>
    <cellStyle name="_Book1 (2)_04 07E Wild Horse Wind Expansion (C) (2)_Electric Rev Req Model (2009 GRC)  3" xfId="4076"/>
    <cellStyle name="_Book1 (2)_04 07E Wild Horse Wind Expansion (C) (2)_Electric Rev Req Model (2009 GRC) Rebuttal" xfId="192"/>
    <cellStyle name="_Book1 (2)_04 07E Wild Horse Wind Expansion (C) (2)_Electric Rev Req Model (2009 GRC) Rebuttal 2" xfId="193"/>
    <cellStyle name="_Book1 (2)_04 07E Wild Horse Wind Expansion (C) (2)_Electric Rev Req Model (2009 GRC) Rebuttal 2 2" xfId="4077"/>
    <cellStyle name="_Book1 (2)_04 07E Wild Horse Wind Expansion (C) (2)_Electric Rev Req Model (2009 GRC) Rebuttal 3" xfId="4078"/>
    <cellStyle name="_Book1 (2)_04 07E Wild Horse Wind Expansion (C) (2)_Electric Rev Req Model (2009 GRC) Rebuttal REmoval of New  WH Solar AdjustMI" xfId="194"/>
    <cellStyle name="_Book1 (2)_04 07E Wild Horse Wind Expansion (C) (2)_Electric Rev Req Model (2009 GRC) Rebuttal REmoval of New  WH Solar AdjustMI 2" xfId="195"/>
    <cellStyle name="_Book1 (2)_04 07E Wild Horse Wind Expansion (C) (2)_Electric Rev Req Model (2009 GRC) Rebuttal REmoval of New  WH Solar AdjustMI 2 2" xfId="4079"/>
    <cellStyle name="_Book1 (2)_04 07E Wild Horse Wind Expansion (C) (2)_Electric Rev Req Model (2009 GRC) Rebuttal REmoval of New  WH Solar AdjustMI 3" xfId="4080"/>
    <cellStyle name="_Book1 (2)_04 07E Wild Horse Wind Expansion (C) (2)_Electric Rev Req Model (2009 GRC) Revised 01-18-2010" xfId="196"/>
    <cellStyle name="_Book1 (2)_04 07E Wild Horse Wind Expansion (C) (2)_Electric Rev Req Model (2009 GRC) Revised 01-18-2010 2" xfId="197"/>
    <cellStyle name="_Book1 (2)_04 07E Wild Horse Wind Expansion (C) (2)_Electric Rev Req Model (2009 GRC) Revised 01-18-2010 2 2" xfId="4081"/>
    <cellStyle name="_Book1 (2)_04 07E Wild Horse Wind Expansion (C) (2)_Electric Rev Req Model (2009 GRC) Revised 01-18-2010 3" xfId="4082"/>
    <cellStyle name="_Book1 (2)_04 07E Wild Horse Wind Expansion (C) (2)_Electric Rev Req Model (2010 GRC)" xfId="4083"/>
    <cellStyle name="_Book1 (2)_04 07E Wild Horse Wind Expansion (C) (2)_Electric Rev Req Model (2010 GRC) SF" xfId="4084"/>
    <cellStyle name="_Book1 (2)_04 07E Wild Horse Wind Expansion (C) (2)_Final Order Electric EXHIBIT A-1" xfId="198"/>
    <cellStyle name="_Book1 (2)_04 07E Wild Horse Wind Expansion (C) (2)_Final Order Electric EXHIBIT A-1 2" xfId="199"/>
    <cellStyle name="_Book1 (2)_04 07E Wild Horse Wind Expansion (C) (2)_Final Order Electric EXHIBIT A-1 2 2" xfId="4085"/>
    <cellStyle name="_Book1 (2)_04 07E Wild Horse Wind Expansion (C) (2)_Final Order Electric EXHIBIT A-1 3" xfId="4086"/>
    <cellStyle name="_Book1 (2)_04 07E Wild Horse Wind Expansion (C) (2)_TENASKA REGULATORY ASSET" xfId="200"/>
    <cellStyle name="_Book1 (2)_04 07E Wild Horse Wind Expansion (C) (2)_TENASKA REGULATORY ASSET 2" xfId="201"/>
    <cellStyle name="_Book1 (2)_04 07E Wild Horse Wind Expansion (C) (2)_TENASKA REGULATORY ASSET 2 2" xfId="4087"/>
    <cellStyle name="_Book1 (2)_04 07E Wild Horse Wind Expansion (C) (2)_TENASKA REGULATORY ASSET 3" xfId="4088"/>
    <cellStyle name="_Book1 (2)_16.37E Wild Horse Expansion DeferralRevwrkingfile SF" xfId="202"/>
    <cellStyle name="_Book1 (2)_16.37E Wild Horse Expansion DeferralRevwrkingfile SF 2" xfId="203"/>
    <cellStyle name="_Book1 (2)_16.37E Wild Horse Expansion DeferralRevwrkingfile SF 2 2" xfId="4089"/>
    <cellStyle name="_Book1 (2)_16.37E Wild Horse Expansion DeferralRevwrkingfile SF 3" xfId="4090"/>
    <cellStyle name="_Book1 (2)_2009 Compliance Filing PCA Exhibits for GRC" xfId="4091"/>
    <cellStyle name="_Book1 (2)_2009 GRC Compl Filing - Exhibit D" xfId="4092"/>
    <cellStyle name="_Book1 (2)_2009 GRC Compl Filing - Exhibit D 2" xfId="4093"/>
    <cellStyle name="_Book1 (2)_3.01 Income Statement" xfId="4094"/>
    <cellStyle name="_Book1 (2)_4 31 Regulatory Assets and Liabilities  7 06- Exhibit D" xfId="204"/>
    <cellStyle name="_Book1 (2)_4 31 Regulatory Assets and Liabilities  7 06- Exhibit D 2" xfId="205"/>
    <cellStyle name="_Book1 (2)_4 31 Regulatory Assets and Liabilities  7 06- Exhibit D 2 2" xfId="4095"/>
    <cellStyle name="_Book1 (2)_4 31 Regulatory Assets and Liabilities  7 06- Exhibit D 3" xfId="4096"/>
    <cellStyle name="_Book1 (2)_4 31 Regulatory Assets and Liabilities  7 06- Exhibit D_NIM Summary" xfId="4097"/>
    <cellStyle name="_Book1 (2)_4 31 Regulatory Assets and Liabilities  7 06- Exhibit D_NIM Summary 2" xfId="4098"/>
    <cellStyle name="_Book1 (2)_4 32 Regulatory Assets and Liabilities  7 06- Exhibit D" xfId="206"/>
    <cellStyle name="_Book1 (2)_4 32 Regulatory Assets and Liabilities  7 06- Exhibit D 2" xfId="207"/>
    <cellStyle name="_Book1 (2)_4 32 Regulatory Assets and Liabilities  7 06- Exhibit D 2 2" xfId="4099"/>
    <cellStyle name="_Book1 (2)_4 32 Regulatory Assets and Liabilities  7 06- Exhibit D 3" xfId="4100"/>
    <cellStyle name="_Book1 (2)_4 32 Regulatory Assets and Liabilities  7 06- Exhibit D_NIM Summary" xfId="4101"/>
    <cellStyle name="_Book1 (2)_4 32 Regulatory Assets and Liabilities  7 06- Exhibit D_NIM Summary 2" xfId="4102"/>
    <cellStyle name="_Book1 (2)_ACCOUNTS" xfId="4103"/>
    <cellStyle name="_Book1 (2)_AURORA Total New" xfId="4104"/>
    <cellStyle name="_Book1 (2)_AURORA Total New 2" xfId="4105"/>
    <cellStyle name="_Book1 (2)_Book2" xfId="208"/>
    <cellStyle name="_Book1 (2)_Book2 2" xfId="209"/>
    <cellStyle name="_Book1 (2)_Book2 2 2" xfId="4106"/>
    <cellStyle name="_Book1 (2)_Book2 3" xfId="4107"/>
    <cellStyle name="_Book1 (2)_Book2_Adj Bench DR 3 for Initial Briefs (Electric)" xfId="210"/>
    <cellStyle name="_Book1 (2)_Book2_Adj Bench DR 3 for Initial Briefs (Electric) 2" xfId="211"/>
    <cellStyle name="_Book1 (2)_Book2_Adj Bench DR 3 for Initial Briefs (Electric) 2 2" xfId="4108"/>
    <cellStyle name="_Book1 (2)_Book2_Adj Bench DR 3 for Initial Briefs (Electric) 3" xfId="4109"/>
    <cellStyle name="_Book1 (2)_Book2_Electric Rev Req Model (2009 GRC) Rebuttal" xfId="212"/>
    <cellStyle name="_Book1 (2)_Book2_Electric Rev Req Model (2009 GRC) Rebuttal 2" xfId="213"/>
    <cellStyle name="_Book1 (2)_Book2_Electric Rev Req Model (2009 GRC) Rebuttal 2 2" xfId="4110"/>
    <cellStyle name="_Book1 (2)_Book2_Electric Rev Req Model (2009 GRC) Rebuttal 3" xfId="4111"/>
    <cellStyle name="_Book1 (2)_Book2_Electric Rev Req Model (2009 GRC) Rebuttal REmoval of New  WH Solar AdjustMI" xfId="214"/>
    <cellStyle name="_Book1 (2)_Book2_Electric Rev Req Model (2009 GRC) Rebuttal REmoval of New  WH Solar AdjustMI 2" xfId="215"/>
    <cellStyle name="_Book1 (2)_Book2_Electric Rev Req Model (2009 GRC) Rebuttal REmoval of New  WH Solar AdjustMI 2 2" xfId="4112"/>
    <cellStyle name="_Book1 (2)_Book2_Electric Rev Req Model (2009 GRC) Rebuttal REmoval of New  WH Solar AdjustMI 3" xfId="4113"/>
    <cellStyle name="_Book1 (2)_Book2_Electric Rev Req Model (2009 GRC) Revised 01-18-2010" xfId="216"/>
    <cellStyle name="_Book1 (2)_Book2_Electric Rev Req Model (2009 GRC) Revised 01-18-2010 2" xfId="217"/>
    <cellStyle name="_Book1 (2)_Book2_Electric Rev Req Model (2009 GRC) Revised 01-18-2010 2 2" xfId="4114"/>
    <cellStyle name="_Book1 (2)_Book2_Electric Rev Req Model (2009 GRC) Revised 01-18-2010 3" xfId="4115"/>
    <cellStyle name="_Book1 (2)_Book2_Final Order Electric EXHIBIT A-1" xfId="218"/>
    <cellStyle name="_Book1 (2)_Book2_Final Order Electric EXHIBIT A-1 2" xfId="219"/>
    <cellStyle name="_Book1 (2)_Book2_Final Order Electric EXHIBIT A-1 2 2" xfId="4116"/>
    <cellStyle name="_Book1 (2)_Book2_Final Order Electric EXHIBIT A-1 3" xfId="4117"/>
    <cellStyle name="_Book1 (2)_Book4" xfId="220"/>
    <cellStyle name="_Book1 (2)_Book4 2" xfId="221"/>
    <cellStyle name="_Book1 (2)_Book4 2 2" xfId="4118"/>
    <cellStyle name="_Book1 (2)_Book4 3" xfId="4119"/>
    <cellStyle name="_Book1 (2)_Book9" xfId="222"/>
    <cellStyle name="_Book1 (2)_Book9 2" xfId="223"/>
    <cellStyle name="_Book1 (2)_Book9 2 2" xfId="4120"/>
    <cellStyle name="_Book1 (2)_Book9 3" xfId="4121"/>
    <cellStyle name="_Book1 (2)_Chelan PUD Power Costs (8-10)" xfId="4122"/>
    <cellStyle name="_Book1 (2)_Gas Rev Req Model (2010 GRC)" xfId="4123"/>
    <cellStyle name="_Book1 (2)_INPUTS" xfId="224"/>
    <cellStyle name="_Book1 (2)_INPUTS 2" xfId="225"/>
    <cellStyle name="_Book1 (2)_INPUTS 2 2" xfId="4124"/>
    <cellStyle name="_Book1 (2)_INPUTS 3" xfId="4125"/>
    <cellStyle name="_Book1 (2)_NIM Summary" xfId="4126"/>
    <cellStyle name="_Book1 (2)_NIM Summary 09GRC" xfId="4127"/>
    <cellStyle name="_Book1 (2)_NIM Summary 09GRC 2" xfId="4128"/>
    <cellStyle name="_Book1 (2)_NIM Summary 2" xfId="4129"/>
    <cellStyle name="_Book1 (2)_NIM Summary 3" xfId="4130"/>
    <cellStyle name="_Book1 (2)_NIM Summary 4" xfId="4131"/>
    <cellStyle name="_Book1 (2)_NIM Summary 5" xfId="4132"/>
    <cellStyle name="_Book1 (2)_NIM Summary 6" xfId="4133"/>
    <cellStyle name="_Book1 (2)_NIM Summary 7" xfId="4134"/>
    <cellStyle name="_Book1 (2)_NIM Summary 8" xfId="4135"/>
    <cellStyle name="_Book1 (2)_NIM Summary 9" xfId="4136"/>
    <cellStyle name="_Book1 (2)_PCA 10 -  Exhibit D from A Kellogg Jan 2011" xfId="4137"/>
    <cellStyle name="_Book1 (2)_PCA 10 -  Exhibit D from A Kellogg July 2011" xfId="4138"/>
    <cellStyle name="_Book1 (2)_PCA 10 -  Exhibit D from S Free Rcv'd 12-11" xfId="4139"/>
    <cellStyle name="_Book1 (2)_PCA 9 -  Exhibit D April 2010" xfId="4140"/>
    <cellStyle name="_Book1 (2)_PCA 9 -  Exhibit D April 2010 (3)" xfId="4141"/>
    <cellStyle name="_Book1 (2)_PCA 9 -  Exhibit D April 2010 (3) 2" xfId="4142"/>
    <cellStyle name="_Book1 (2)_PCA 9 -  Exhibit D Nov 2010" xfId="4143"/>
    <cellStyle name="_Book1 (2)_PCA 9 - Exhibit D at August 2010" xfId="4144"/>
    <cellStyle name="_Book1 (2)_PCA 9 - Exhibit D June 2010 GRC" xfId="4145"/>
    <cellStyle name="_Book1 (2)_Power Costs - Comparison bx Rbtl-Staff-Jt-PC" xfId="226"/>
    <cellStyle name="_Book1 (2)_Power Costs - Comparison bx Rbtl-Staff-Jt-PC 2" xfId="227"/>
    <cellStyle name="_Book1 (2)_Power Costs - Comparison bx Rbtl-Staff-Jt-PC 2 2" xfId="4146"/>
    <cellStyle name="_Book1 (2)_Power Costs - Comparison bx Rbtl-Staff-Jt-PC 3" xfId="4147"/>
    <cellStyle name="_Book1 (2)_Power Costs - Comparison bx Rbtl-Staff-Jt-PC_Adj Bench DR 3 for Initial Briefs (Electric)" xfId="228"/>
    <cellStyle name="_Book1 (2)_Power Costs - Comparison bx Rbtl-Staff-Jt-PC_Adj Bench DR 3 for Initial Briefs (Electric) 2" xfId="229"/>
    <cellStyle name="_Book1 (2)_Power Costs - Comparison bx Rbtl-Staff-Jt-PC_Adj Bench DR 3 for Initial Briefs (Electric) 2 2" xfId="4148"/>
    <cellStyle name="_Book1 (2)_Power Costs - Comparison bx Rbtl-Staff-Jt-PC_Adj Bench DR 3 for Initial Briefs (Electric) 3" xfId="4149"/>
    <cellStyle name="_Book1 (2)_Power Costs - Comparison bx Rbtl-Staff-Jt-PC_Electric Rev Req Model (2009 GRC) Rebuttal" xfId="230"/>
    <cellStyle name="_Book1 (2)_Power Costs - Comparison bx Rbtl-Staff-Jt-PC_Electric Rev Req Model (2009 GRC) Rebuttal 2" xfId="231"/>
    <cellStyle name="_Book1 (2)_Power Costs - Comparison bx Rbtl-Staff-Jt-PC_Electric Rev Req Model (2009 GRC) Rebuttal 2 2" xfId="4150"/>
    <cellStyle name="_Book1 (2)_Power Costs - Comparison bx Rbtl-Staff-Jt-PC_Electric Rev Req Model (2009 GRC) Rebuttal 3" xfId="4151"/>
    <cellStyle name="_Book1 (2)_Power Costs - Comparison bx Rbtl-Staff-Jt-PC_Electric Rev Req Model (2009 GRC) Rebuttal REmoval of New  WH Solar AdjustMI" xfId="232"/>
    <cellStyle name="_Book1 (2)_Power Costs - Comparison bx Rbtl-Staff-Jt-PC_Electric Rev Req Model (2009 GRC) Rebuttal REmoval of New  WH Solar AdjustMI 2" xfId="233"/>
    <cellStyle name="_Book1 (2)_Power Costs - Comparison bx Rbtl-Staff-Jt-PC_Electric Rev Req Model (2009 GRC) Rebuttal REmoval of New  WH Solar AdjustMI 2 2" xfId="4152"/>
    <cellStyle name="_Book1 (2)_Power Costs - Comparison bx Rbtl-Staff-Jt-PC_Electric Rev Req Model (2009 GRC) Rebuttal REmoval of New  WH Solar AdjustMI 3" xfId="4153"/>
    <cellStyle name="_Book1 (2)_Power Costs - Comparison bx Rbtl-Staff-Jt-PC_Electric Rev Req Model (2009 GRC) Revised 01-18-2010" xfId="234"/>
    <cellStyle name="_Book1 (2)_Power Costs - Comparison bx Rbtl-Staff-Jt-PC_Electric Rev Req Model (2009 GRC) Revised 01-18-2010 2" xfId="235"/>
    <cellStyle name="_Book1 (2)_Power Costs - Comparison bx Rbtl-Staff-Jt-PC_Electric Rev Req Model (2009 GRC) Revised 01-18-2010 2 2" xfId="4154"/>
    <cellStyle name="_Book1 (2)_Power Costs - Comparison bx Rbtl-Staff-Jt-PC_Electric Rev Req Model (2009 GRC) Revised 01-18-2010 3" xfId="4155"/>
    <cellStyle name="_Book1 (2)_Power Costs - Comparison bx Rbtl-Staff-Jt-PC_Final Order Electric EXHIBIT A-1" xfId="236"/>
    <cellStyle name="_Book1 (2)_Power Costs - Comparison bx Rbtl-Staff-Jt-PC_Final Order Electric EXHIBIT A-1 2" xfId="237"/>
    <cellStyle name="_Book1 (2)_Power Costs - Comparison bx Rbtl-Staff-Jt-PC_Final Order Electric EXHIBIT A-1 2 2" xfId="4156"/>
    <cellStyle name="_Book1 (2)_Power Costs - Comparison bx Rbtl-Staff-Jt-PC_Final Order Electric EXHIBIT A-1 3" xfId="4157"/>
    <cellStyle name="_Book1 (2)_Production Adj 4.37" xfId="238"/>
    <cellStyle name="_Book1 (2)_Production Adj 4.37 2" xfId="239"/>
    <cellStyle name="_Book1 (2)_Production Adj 4.37 2 2" xfId="4158"/>
    <cellStyle name="_Book1 (2)_Production Adj 4.37 3" xfId="4159"/>
    <cellStyle name="_Book1 (2)_Purchased Power Adj 4.03" xfId="240"/>
    <cellStyle name="_Book1 (2)_Purchased Power Adj 4.03 2" xfId="241"/>
    <cellStyle name="_Book1 (2)_Purchased Power Adj 4.03 2 2" xfId="4160"/>
    <cellStyle name="_Book1 (2)_Purchased Power Adj 4.03 3" xfId="4161"/>
    <cellStyle name="_Book1 (2)_Rebuttal Power Costs" xfId="242"/>
    <cellStyle name="_Book1 (2)_Rebuttal Power Costs 2" xfId="243"/>
    <cellStyle name="_Book1 (2)_Rebuttal Power Costs 2 2" xfId="4162"/>
    <cellStyle name="_Book1 (2)_Rebuttal Power Costs 3" xfId="4163"/>
    <cellStyle name="_Book1 (2)_Rebuttal Power Costs_Adj Bench DR 3 for Initial Briefs (Electric)" xfId="244"/>
    <cellStyle name="_Book1 (2)_Rebuttal Power Costs_Adj Bench DR 3 for Initial Briefs (Electric) 2" xfId="245"/>
    <cellStyle name="_Book1 (2)_Rebuttal Power Costs_Adj Bench DR 3 for Initial Briefs (Electric) 2 2" xfId="4164"/>
    <cellStyle name="_Book1 (2)_Rebuttal Power Costs_Adj Bench DR 3 for Initial Briefs (Electric) 3" xfId="4165"/>
    <cellStyle name="_Book1 (2)_Rebuttal Power Costs_Electric Rev Req Model (2009 GRC) Rebuttal" xfId="246"/>
    <cellStyle name="_Book1 (2)_Rebuttal Power Costs_Electric Rev Req Model (2009 GRC) Rebuttal 2" xfId="247"/>
    <cellStyle name="_Book1 (2)_Rebuttal Power Costs_Electric Rev Req Model (2009 GRC) Rebuttal 2 2" xfId="4166"/>
    <cellStyle name="_Book1 (2)_Rebuttal Power Costs_Electric Rev Req Model (2009 GRC) Rebuttal 3" xfId="4167"/>
    <cellStyle name="_Book1 (2)_Rebuttal Power Costs_Electric Rev Req Model (2009 GRC) Rebuttal REmoval of New  WH Solar AdjustMI" xfId="248"/>
    <cellStyle name="_Book1 (2)_Rebuttal Power Costs_Electric Rev Req Model (2009 GRC) Rebuttal REmoval of New  WH Solar AdjustMI 2" xfId="249"/>
    <cellStyle name="_Book1 (2)_Rebuttal Power Costs_Electric Rev Req Model (2009 GRC) Rebuttal REmoval of New  WH Solar AdjustMI 2 2" xfId="4168"/>
    <cellStyle name="_Book1 (2)_Rebuttal Power Costs_Electric Rev Req Model (2009 GRC) Rebuttal REmoval of New  WH Solar AdjustMI 3" xfId="4169"/>
    <cellStyle name="_Book1 (2)_Rebuttal Power Costs_Electric Rev Req Model (2009 GRC) Revised 01-18-2010" xfId="250"/>
    <cellStyle name="_Book1 (2)_Rebuttal Power Costs_Electric Rev Req Model (2009 GRC) Revised 01-18-2010 2" xfId="251"/>
    <cellStyle name="_Book1 (2)_Rebuttal Power Costs_Electric Rev Req Model (2009 GRC) Revised 01-18-2010 2 2" xfId="4170"/>
    <cellStyle name="_Book1 (2)_Rebuttal Power Costs_Electric Rev Req Model (2009 GRC) Revised 01-18-2010 3" xfId="4171"/>
    <cellStyle name="_Book1 (2)_Rebuttal Power Costs_Final Order Electric EXHIBIT A-1" xfId="252"/>
    <cellStyle name="_Book1 (2)_Rebuttal Power Costs_Final Order Electric EXHIBIT A-1 2" xfId="253"/>
    <cellStyle name="_Book1 (2)_Rebuttal Power Costs_Final Order Electric EXHIBIT A-1 2 2" xfId="4172"/>
    <cellStyle name="_Book1 (2)_Rebuttal Power Costs_Final Order Electric EXHIBIT A-1 3" xfId="4173"/>
    <cellStyle name="_Book1 (2)_ROR &amp; CONV FACTOR" xfId="254"/>
    <cellStyle name="_Book1 (2)_ROR &amp; CONV FACTOR 2" xfId="255"/>
    <cellStyle name="_Book1 (2)_ROR &amp; CONV FACTOR 2 2" xfId="4174"/>
    <cellStyle name="_Book1 (2)_ROR &amp; CONV FACTOR 3" xfId="4175"/>
    <cellStyle name="_Book1 (2)_ROR 5.02" xfId="256"/>
    <cellStyle name="_Book1 (2)_ROR 5.02 2" xfId="257"/>
    <cellStyle name="_Book1 (2)_ROR 5.02 2 2" xfId="4176"/>
    <cellStyle name="_Book1 (2)_ROR 5.02 3" xfId="4177"/>
    <cellStyle name="_Book1 (2)_Wind Integration 10GRC" xfId="4178"/>
    <cellStyle name="_Book1 (2)_Wind Integration 10GRC 2" xfId="4179"/>
    <cellStyle name="_Book1 10" xfId="258"/>
    <cellStyle name="_Book1 10 2" xfId="4180"/>
    <cellStyle name="_Book1 11" xfId="4181"/>
    <cellStyle name="_Book1 12" xfId="4182"/>
    <cellStyle name="_Book1 13" xfId="4183"/>
    <cellStyle name="_Book1 2" xfId="259"/>
    <cellStyle name="_Book1 2 2" xfId="260"/>
    <cellStyle name="_Book1 2 2 2" xfId="4184"/>
    <cellStyle name="_Book1 2 3" xfId="4185"/>
    <cellStyle name="_Book1 3" xfId="261"/>
    <cellStyle name="_Book1 3 2" xfId="4186"/>
    <cellStyle name="_Book1 4" xfId="262"/>
    <cellStyle name="_Book1 4 2" xfId="4187"/>
    <cellStyle name="_Book1 5" xfId="263"/>
    <cellStyle name="_Book1 5 2" xfId="4188"/>
    <cellStyle name="_Book1 6" xfId="264"/>
    <cellStyle name="_Book1 6 2" xfId="4189"/>
    <cellStyle name="_Book1 7" xfId="265"/>
    <cellStyle name="_Book1 7 2" xfId="4190"/>
    <cellStyle name="_Book1 8" xfId="266"/>
    <cellStyle name="_Book1 8 2" xfId="4191"/>
    <cellStyle name="_Book1 9" xfId="267"/>
    <cellStyle name="_Book1 9 2" xfId="4192"/>
    <cellStyle name="_Book1_(C) WHE Proforma with ITC cash grant 10 Yr Amort_for deferral_102809" xfId="268"/>
    <cellStyle name="_Book1_(C) WHE Proforma with ITC cash grant 10 Yr Amort_for deferral_102809 2" xfId="269"/>
    <cellStyle name="_Book1_(C) WHE Proforma with ITC cash grant 10 Yr Amort_for deferral_102809 2 2" xfId="4193"/>
    <cellStyle name="_Book1_(C) WHE Proforma with ITC cash grant 10 Yr Amort_for deferral_102809 3" xfId="4194"/>
    <cellStyle name="_Book1_(C) WHE Proforma with ITC cash grant 10 Yr Amort_for deferral_102809_16.07E Wild Horse Wind Expansionwrkingfile" xfId="270"/>
    <cellStyle name="_Book1_(C) WHE Proforma with ITC cash grant 10 Yr Amort_for deferral_102809_16.07E Wild Horse Wind Expansionwrkingfile 2" xfId="271"/>
    <cellStyle name="_Book1_(C) WHE Proforma with ITC cash grant 10 Yr Amort_for deferral_102809_16.07E Wild Horse Wind Expansionwrkingfile 2 2" xfId="4195"/>
    <cellStyle name="_Book1_(C) WHE Proforma with ITC cash grant 10 Yr Amort_for deferral_102809_16.07E Wild Horse Wind Expansionwrkingfile 3" xfId="4196"/>
    <cellStyle name="_Book1_(C) WHE Proforma with ITC cash grant 10 Yr Amort_for deferral_102809_16.07E Wild Horse Wind Expansionwrkingfile SF" xfId="272"/>
    <cellStyle name="_Book1_(C) WHE Proforma with ITC cash grant 10 Yr Amort_for deferral_102809_16.07E Wild Horse Wind Expansionwrkingfile SF 2" xfId="273"/>
    <cellStyle name="_Book1_(C) WHE Proforma with ITC cash grant 10 Yr Amort_for deferral_102809_16.07E Wild Horse Wind Expansionwrkingfile SF 2 2" xfId="4197"/>
    <cellStyle name="_Book1_(C) WHE Proforma with ITC cash grant 10 Yr Amort_for deferral_102809_16.07E Wild Horse Wind Expansionwrkingfile SF 3" xfId="4198"/>
    <cellStyle name="_Book1_(C) WHE Proforma with ITC cash grant 10 Yr Amort_for deferral_102809_16.37E Wild Horse Expansion DeferralRevwrkingfile SF" xfId="274"/>
    <cellStyle name="_Book1_(C) WHE Proforma with ITC cash grant 10 Yr Amort_for deferral_102809_16.37E Wild Horse Expansion DeferralRevwrkingfile SF 2" xfId="275"/>
    <cellStyle name="_Book1_(C) WHE Proforma with ITC cash grant 10 Yr Amort_for deferral_102809_16.37E Wild Horse Expansion DeferralRevwrkingfile SF 2 2" xfId="4199"/>
    <cellStyle name="_Book1_(C) WHE Proforma with ITC cash grant 10 Yr Amort_for deferral_102809_16.37E Wild Horse Expansion DeferralRevwrkingfile SF 3" xfId="4200"/>
    <cellStyle name="_Book1_(C) WHE Proforma with ITC cash grant 10 Yr Amort_for rebuttal_120709" xfId="276"/>
    <cellStyle name="_Book1_(C) WHE Proforma with ITC cash grant 10 Yr Amort_for rebuttal_120709 2" xfId="277"/>
    <cellStyle name="_Book1_(C) WHE Proforma with ITC cash grant 10 Yr Amort_for rebuttal_120709 2 2" xfId="4201"/>
    <cellStyle name="_Book1_(C) WHE Proforma with ITC cash grant 10 Yr Amort_for rebuttal_120709 3" xfId="4202"/>
    <cellStyle name="_Book1_04.07E Wild Horse Wind Expansion" xfId="278"/>
    <cellStyle name="_Book1_04.07E Wild Horse Wind Expansion 2" xfId="279"/>
    <cellStyle name="_Book1_04.07E Wild Horse Wind Expansion 2 2" xfId="4203"/>
    <cellStyle name="_Book1_04.07E Wild Horse Wind Expansion 3" xfId="4204"/>
    <cellStyle name="_Book1_04.07E Wild Horse Wind Expansion_16.07E Wild Horse Wind Expansionwrkingfile" xfId="280"/>
    <cellStyle name="_Book1_04.07E Wild Horse Wind Expansion_16.07E Wild Horse Wind Expansionwrkingfile 2" xfId="281"/>
    <cellStyle name="_Book1_04.07E Wild Horse Wind Expansion_16.07E Wild Horse Wind Expansionwrkingfile 2 2" xfId="4205"/>
    <cellStyle name="_Book1_04.07E Wild Horse Wind Expansion_16.07E Wild Horse Wind Expansionwrkingfile 3" xfId="4206"/>
    <cellStyle name="_Book1_04.07E Wild Horse Wind Expansion_16.07E Wild Horse Wind Expansionwrkingfile SF" xfId="282"/>
    <cellStyle name="_Book1_04.07E Wild Horse Wind Expansion_16.07E Wild Horse Wind Expansionwrkingfile SF 2" xfId="283"/>
    <cellStyle name="_Book1_04.07E Wild Horse Wind Expansion_16.07E Wild Horse Wind Expansionwrkingfile SF 2 2" xfId="4207"/>
    <cellStyle name="_Book1_04.07E Wild Horse Wind Expansion_16.07E Wild Horse Wind Expansionwrkingfile SF 3" xfId="4208"/>
    <cellStyle name="_Book1_04.07E Wild Horse Wind Expansion_16.37E Wild Horse Expansion DeferralRevwrkingfile SF" xfId="284"/>
    <cellStyle name="_Book1_04.07E Wild Horse Wind Expansion_16.37E Wild Horse Expansion DeferralRevwrkingfile SF 2" xfId="285"/>
    <cellStyle name="_Book1_04.07E Wild Horse Wind Expansion_16.37E Wild Horse Expansion DeferralRevwrkingfile SF 2 2" xfId="4209"/>
    <cellStyle name="_Book1_04.07E Wild Horse Wind Expansion_16.37E Wild Horse Expansion DeferralRevwrkingfile SF 3" xfId="4210"/>
    <cellStyle name="_Book1_16.07E Wild Horse Wind Expansionwrkingfile" xfId="286"/>
    <cellStyle name="_Book1_16.07E Wild Horse Wind Expansionwrkingfile 2" xfId="287"/>
    <cellStyle name="_Book1_16.07E Wild Horse Wind Expansionwrkingfile 2 2" xfId="4211"/>
    <cellStyle name="_Book1_16.07E Wild Horse Wind Expansionwrkingfile 3" xfId="4212"/>
    <cellStyle name="_Book1_16.07E Wild Horse Wind Expansionwrkingfile SF" xfId="288"/>
    <cellStyle name="_Book1_16.07E Wild Horse Wind Expansionwrkingfile SF 2" xfId="289"/>
    <cellStyle name="_Book1_16.07E Wild Horse Wind Expansionwrkingfile SF 2 2" xfId="4213"/>
    <cellStyle name="_Book1_16.07E Wild Horse Wind Expansionwrkingfile SF 3" xfId="4214"/>
    <cellStyle name="_Book1_16.37E Wild Horse Expansion DeferralRevwrkingfile SF" xfId="290"/>
    <cellStyle name="_Book1_16.37E Wild Horse Expansion DeferralRevwrkingfile SF 2" xfId="291"/>
    <cellStyle name="_Book1_16.37E Wild Horse Expansion DeferralRevwrkingfile SF 2 2" xfId="4215"/>
    <cellStyle name="_Book1_16.37E Wild Horse Expansion DeferralRevwrkingfile SF 3" xfId="4216"/>
    <cellStyle name="_Book1_2009 Compliance Filing PCA Exhibits for GRC" xfId="4217"/>
    <cellStyle name="_Book1_2009 GRC Compl Filing - Exhibit D" xfId="4218"/>
    <cellStyle name="_Book1_2009 GRC Compl Filing - Exhibit D 2" xfId="4219"/>
    <cellStyle name="_Book1_3.01 Income Statement" xfId="4220"/>
    <cellStyle name="_Book1_4 31 Regulatory Assets and Liabilities  7 06- Exhibit D" xfId="292"/>
    <cellStyle name="_Book1_4 31 Regulatory Assets and Liabilities  7 06- Exhibit D 2" xfId="293"/>
    <cellStyle name="_Book1_4 31 Regulatory Assets and Liabilities  7 06- Exhibit D 2 2" xfId="4221"/>
    <cellStyle name="_Book1_4 31 Regulatory Assets and Liabilities  7 06- Exhibit D 3" xfId="4222"/>
    <cellStyle name="_Book1_4 31 Regulatory Assets and Liabilities  7 06- Exhibit D_NIM Summary" xfId="4223"/>
    <cellStyle name="_Book1_4 31 Regulatory Assets and Liabilities  7 06- Exhibit D_NIM Summary 2" xfId="4224"/>
    <cellStyle name="_Book1_4 32 Regulatory Assets and Liabilities  7 06- Exhibit D" xfId="294"/>
    <cellStyle name="_Book1_4 32 Regulatory Assets and Liabilities  7 06- Exhibit D 2" xfId="295"/>
    <cellStyle name="_Book1_4 32 Regulatory Assets and Liabilities  7 06- Exhibit D 2 2" xfId="4225"/>
    <cellStyle name="_Book1_4 32 Regulatory Assets and Liabilities  7 06- Exhibit D 3" xfId="4226"/>
    <cellStyle name="_Book1_4 32 Regulatory Assets and Liabilities  7 06- Exhibit D_NIM Summary" xfId="4227"/>
    <cellStyle name="_Book1_4 32 Regulatory Assets and Liabilities  7 06- Exhibit D_NIM Summary 2" xfId="4228"/>
    <cellStyle name="_Book1_AURORA Total New" xfId="4229"/>
    <cellStyle name="_Book1_AURORA Total New 2" xfId="4230"/>
    <cellStyle name="_Book1_Book2" xfId="296"/>
    <cellStyle name="_Book1_Book2 2" xfId="297"/>
    <cellStyle name="_Book1_Book2 2 2" xfId="4231"/>
    <cellStyle name="_Book1_Book2 3" xfId="4232"/>
    <cellStyle name="_Book1_Book2_Adj Bench DR 3 for Initial Briefs (Electric)" xfId="298"/>
    <cellStyle name="_Book1_Book2_Adj Bench DR 3 for Initial Briefs (Electric) 2" xfId="299"/>
    <cellStyle name="_Book1_Book2_Adj Bench DR 3 for Initial Briefs (Electric) 2 2" xfId="4233"/>
    <cellStyle name="_Book1_Book2_Adj Bench DR 3 for Initial Briefs (Electric) 3" xfId="4234"/>
    <cellStyle name="_Book1_Book2_Electric Rev Req Model (2009 GRC) Rebuttal" xfId="300"/>
    <cellStyle name="_Book1_Book2_Electric Rev Req Model (2009 GRC) Rebuttal 2" xfId="301"/>
    <cellStyle name="_Book1_Book2_Electric Rev Req Model (2009 GRC) Rebuttal 2 2" xfId="4235"/>
    <cellStyle name="_Book1_Book2_Electric Rev Req Model (2009 GRC) Rebuttal 3" xfId="4236"/>
    <cellStyle name="_Book1_Book2_Electric Rev Req Model (2009 GRC) Rebuttal REmoval of New  WH Solar AdjustMI" xfId="302"/>
    <cellStyle name="_Book1_Book2_Electric Rev Req Model (2009 GRC) Rebuttal REmoval of New  WH Solar AdjustMI 2" xfId="303"/>
    <cellStyle name="_Book1_Book2_Electric Rev Req Model (2009 GRC) Rebuttal REmoval of New  WH Solar AdjustMI 2 2" xfId="4237"/>
    <cellStyle name="_Book1_Book2_Electric Rev Req Model (2009 GRC) Rebuttal REmoval of New  WH Solar AdjustMI 3" xfId="4238"/>
    <cellStyle name="_Book1_Book2_Electric Rev Req Model (2009 GRC) Revised 01-18-2010" xfId="304"/>
    <cellStyle name="_Book1_Book2_Electric Rev Req Model (2009 GRC) Revised 01-18-2010 2" xfId="305"/>
    <cellStyle name="_Book1_Book2_Electric Rev Req Model (2009 GRC) Revised 01-18-2010 2 2" xfId="4239"/>
    <cellStyle name="_Book1_Book2_Electric Rev Req Model (2009 GRC) Revised 01-18-2010 3" xfId="4240"/>
    <cellStyle name="_Book1_Book2_Final Order Electric EXHIBIT A-1" xfId="306"/>
    <cellStyle name="_Book1_Book2_Final Order Electric EXHIBIT A-1 2" xfId="307"/>
    <cellStyle name="_Book1_Book2_Final Order Electric EXHIBIT A-1 2 2" xfId="4241"/>
    <cellStyle name="_Book1_Book2_Final Order Electric EXHIBIT A-1 3" xfId="4242"/>
    <cellStyle name="_Book1_Book4" xfId="308"/>
    <cellStyle name="_Book1_Book4 2" xfId="309"/>
    <cellStyle name="_Book1_Book4 2 2" xfId="4243"/>
    <cellStyle name="_Book1_Book4 3" xfId="4244"/>
    <cellStyle name="_Book1_Book9" xfId="310"/>
    <cellStyle name="_Book1_Book9 2" xfId="311"/>
    <cellStyle name="_Book1_Book9 2 2" xfId="4245"/>
    <cellStyle name="_Book1_Book9 3" xfId="4246"/>
    <cellStyle name="_Book1_Chelan PUD Power Costs (8-10)" xfId="4247"/>
    <cellStyle name="_Book1_Electric COS Inputs" xfId="312"/>
    <cellStyle name="_Book1_Electric COS Inputs 2" xfId="313"/>
    <cellStyle name="_Book1_Electric COS Inputs 2 2" xfId="314"/>
    <cellStyle name="_Book1_Electric COS Inputs 2 2 2" xfId="4248"/>
    <cellStyle name="_Book1_Electric COS Inputs 2 3" xfId="315"/>
    <cellStyle name="_Book1_Electric COS Inputs 2 3 2" xfId="4249"/>
    <cellStyle name="_Book1_Electric COS Inputs 2 4" xfId="316"/>
    <cellStyle name="_Book1_Electric COS Inputs 2 4 2" xfId="4250"/>
    <cellStyle name="_Book1_Electric COS Inputs 3" xfId="317"/>
    <cellStyle name="_Book1_Electric COS Inputs 3 2" xfId="4251"/>
    <cellStyle name="_Book1_Electric COS Inputs 4" xfId="318"/>
    <cellStyle name="_Book1_Electric COS Inputs 4 2" xfId="4252"/>
    <cellStyle name="_Book1_Electric COS Inputs 5" xfId="4253"/>
    <cellStyle name="_Book1_Electric COS Inputs 6" xfId="4254"/>
    <cellStyle name="_Book1_NIM Summary" xfId="4255"/>
    <cellStyle name="_Book1_NIM Summary 09GRC" xfId="4256"/>
    <cellStyle name="_Book1_NIM Summary 09GRC 2" xfId="4257"/>
    <cellStyle name="_Book1_NIM Summary 2" xfId="4258"/>
    <cellStyle name="_Book1_NIM Summary 3" xfId="4259"/>
    <cellStyle name="_Book1_NIM Summary 4" xfId="4260"/>
    <cellStyle name="_Book1_NIM Summary 5" xfId="4261"/>
    <cellStyle name="_Book1_NIM Summary 6" xfId="4262"/>
    <cellStyle name="_Book1_NIM Summary 7" xfId="4263"/>
    <cellStyle name="_Book1_NIM Summary 8" xfId="4264"/>
    <cellStyle name="_Book1_NIM Summary 9" xfId="4265"/>
    <cellStyle name="_Book1_PCA 10 -  Exhibit D from A Kellogg Jan 2011" xfId="4266"/>
    <cellStyle name="_Book1_PCA 10 -  Exhibit D from A Kellogg July 2011" xfId="4267"/>
    <cellStyle name="_Book1_PCA 10 -  Exhibit D from S Free Rcv'd 12-11" xfId="4268"/>
    <cellStyle name="_Book1_PCA 9 -  Exhibit D April 2010" xfId="4269"/>
    <cellStyle name="_Book1_PCA 9 -  Exhibit D April 2010 (3)" xfId="4270"/>
    <cellStyle name="_Book1_PCA 9 -  Exhibit D April 2010 (3) 2" xfId="4271"/>
    <cellStyle name="_Book1_PCA 9 -  Exhibit D Nov 2010" xfId="4272"/>
    <cellStyle name="_Book1_PCA 9 - Exhibit D at August 2010" xfId="4273"/>
    <cellStyle name="_Book1_PCA 9 - Exhibit D June 2010 GRC" xfId="4274"/>
    <cellStyle name="_Book1_Power Costs - Comparison bx Rbtl-Staff-Jt-PC" xfId="319"/>
    <cellStyle name="_Book1_Power Costs - Comparison bx Rbtl-Staff-Jt-PC 2" xfId="320"/>
    <cellStyle name="_Book1_Power Costs - Comparison bx Rbtl-Staff-Jt-PC 2 2" xfId="4275"/>
    <cellStyle name="_Book1_Power Costs - Comparison bx Rbtl-Staff-Jt-PC 3" xfId="4276"/>
    <cellStyle name="_Book1_Power Costs - Comparison bx Rbtl-Staff-Jt-PC_Adj Bench DR 3 for Initial Briefs (Electric)" xfId="321"/>
    <cellStyle name="_Book1_Power Costs - Comparison bx Rbtl-Staff-Jt-PC_Adj Bench DR 3 for Initial Briefs (Electric) 2" xfId="322"/>
    <cellStyle name="_Book1_Power Costs - Comparison bx Rbtl-Staff-Jt-PC_Adj Bench DR 3 for Initial Briefs (Electric) 2 2" xfId="4277"/>
    <cellStyle name="_Book1_Power Costs - Comparison bx Rbtl-Staff-Jt-PC_Adj Bench DR 3 for Initial Briefs (Electric) 3" xfId="4278"/>
    <cellStyle name="_Book1_Power Costs - Comparison bx Rbtl-Staff-Jt-PC_Electric Rev Req Model (2009 GRC) Rebuttal" xfId="323"/>
    <cellStyle name="_Book1_Power Costs - Comparison bx Rbtl-Staff-Jt-PC_Electric Rev Req Model (2009 GRC) Rebuttal 2" xfId="324"/>
    <cellStyle name="_Book1_Power Costs - Comparison bx Rbtl-Staff-Jt-PC_Electric Rev Req Model (2009 GRC) Rebuttal 2 2" xfId="4279"/>
    <cellStyle name="_Book1_Power Costs - Comparison bx Rbtl-Staff-Jt-PC_Electric Rev Req Model (2009 GRC) Rebuttal 3" xfId="4280"/>
    <cellStyle name="_Book1_Power Costs - Comparison bx Rbtl-Staff-Jt-PC_Electric Rev Req Model (2009 GRC) Rebuttal REmoval of New  WH Solar AdjustMI" xfId="325"/>
    <cellStyle name="_Book1_Power Costs - Comparison bx Rbtl-Staff-Jt-PC_Electric Rev Req Model (2009 GRC) Rebuttal REmoval of New  WH Solar AdjustMI 2" xfId="326"/>
    <cellStyle name="_Book1_Power Costs - Comparison bx Rbtl-Staff-Jt-PC_Electric Rev Req Model (2009 GRC) Rebuttal REmoval of New  WH Solar AdjustMI 2 2" xfId="4281"/>
    <cellStyle name="_Book1_Power Costs - Comparison bx Rbtl-Staff-Jt-PC_Electric Rev Req Model (2009 GRC) Rebuttal REmoval of New  WH Solar AdjustMI 3" xfId="4282"/>
    <cellStyle name="_Book1_Power Costs - Comparison bx Rbtl-Staff-Jt-PC_Electric Rev Req Model (2009 GRC) Revised 01-18-2010" xfId="327"/>
    <cellStyle name="_Book1_Power Costs - Comparison bx Rbtl-Staff-Jt-PC_Electric Rev Req Model (2009 GRC) Revised 01-18-2010 2" xfId="328"/>
    <cellStyle name="_Book1_Power Costs - Comparison bx Rbtl-Staff-Jt-PC_Electric Rev Req Model (2009 GRC) Revised 01-18-2010 2 2" xfId="4283"/>
    <cellStyle name="_Book1_Power Costs - Comparison bx Rbtl-Staff-Jt-PC_Electric Rev Req Model (2009 GRC) Revised 01-18-2010 3" xfId="4284"/>
    <cellStyle name="_Book1_Power Costs - Comparison bx Rbtl-Staff-Jt-PC_Final Order Electric EXHIBIT A-1" xfId="329"/>
    <cellStyle name="_Book1_Power Costs - Comparison bx Rbtl-Staff-Jt-PC_Final Order Electric EXHIBIT A-1 2" xfId="330"/>
    <cellStyle name="_Book1_Power Costs - Comparison bx Rbtl-Staff-Jt-PC_Final Order Electric EXHIBIT A-1 2 2" xfId="4285"/>
    <cellStyle name="_Book1_Power Costs - Comparison bx Rbtl-Staff-Jt-PC_Final Order Electric EXHIBIT A-1 3" xfId="4286"/>
    <cellStyle name="_Book1_Production Adj 4.37" xfId="331"/>
    <cellStyle name="_Book1_Production Adj 4.37 2" xfId="332"/>
    <cellStyle name="_Book1_Production Adj 4.37 2 2" xfId="4287"/>
    <cellStyle name="_Book1_Production Adj 4.37 3" xfId="4288"/>
    <cellStyle name="_Book1_Purchased Power Adj 4.03" xfId="333"/>
    <cellStyle name="_Book1_Purchased Power Adj 4.03 2" xfId="334"/>
    <cellStyle name="_Book1_Purchased Power Adj 4.03 2 2" xfId="4289"/>
    <cellStyle name="_Book1_Purchased Power Adj 4.03 3" xfId="4290"/>
    <cellStyle name="_Book1_Rebuttal Power Costs" xfId="335"/>
    <cellStyle name="_Book1_Rebuttal Power Costs 2" xfId="336"/>
    <cellStyle name="_Book1_Rebuttal Power Costs 2 2" xfId="4291"/>
    <cellStyle name="_Book1_Rebuttal Power Costs 3" xfId="4292"/>
    <cellStyle name="_Book1_Rebuttal Power Costs_Adj Bench DR 3 for Initial Briefs (Electric)" xfId="337"/>
    <cellStyle name="_Book1_Rebuttal Power Costs_Adj Bench DR 3 for Initial Briefs (Electric) 2" xfId="338"/>
    <cellStyle name="_Book1_Rebuttal Power Costs_Adj Bench DR 3 for Initial Briefs (Electric) 2 2" xfId="4293"/>
    <cellStyle name="_Book1_Rebuttal Power Costs_Adj Bench DR 3 for Initial Briefs (Electric) 3" xfId="4294"/>
    <cellStyle name="_Book1_Rebuttal Power Costs_Electric Rev Req Model (2009 GRC) Rebuttal" xfId="339"/>
    <cellStyle name="_Book1_Rebuttal Power Costs_Electric Rev Req Model (2009 GRC) Rebuttal 2" xfId="340"/>
    <cellStyle name="_Book1_Rebuttal Power Costs_Electric Rev Req Model (2009 GRC) Rebuttal 2 2" xfId="4295"/>
    <cellStyle name="_Book1_Rebuttal Power Costs_Electric Rev Req Model (2009 GRC) Rebuttal 3" xfId="4296"/>
    <cellStyle name="_Book1_Rebuttal Power Costs_Electric Rev Req Model (2009 GRC) Rebuttal REmoval of New  WH Solar AdjustMI" xfId="341"/>
    <cellStyle name="_Book1_Rebuttal Power Costs_Electric Rev Req Model (2009 GRC) Rebuttal REmoval of New  WH Solar AdjustMI 2" xfId="342"/>
    <cellStyle name="_Book1_Rebuttal Power Costs_Electric Rev Req Model (2009 GRC) Rebuttal REmoval of New  WH Solar AdjustMI 2 2" xfId="4297"/>
    <cellStyle name="_Book1_Rebuttal Power Costs_Electric Rev Req Model (2009 GRC) Rebuttal REmoval of New  WH Solar AdjustMI 3" xfId="4298"/>
    <cellStyle name="_Book1_Rebuttal Power Costs_Electric Rev Req Model (2009 GRC) Revised 01-18-2010" xfId="343"/>
    <cellStyle name="_Book1_Rebuttal Power Costs_Electric Rev Req Model (2009 GRC) Revised 01-18-2010 2" xfId="344"/>
    <cellStyle name="_Book1_Rebuttal Power Costs_Electric Rev Req Model (2009 GRC) Revised 01-18-2010 2 2" xfId="4299"/>
    <cellStyle name="_Book1_Rebuttal Power Costs_Electric Rev Req Model (2009 GRC) Revised 01-18-2010 3" xfId="4300"/>
    <cellStyle name="_Book1_Rebuttal Power Costs_Final Order Electric EXHIBIT A-1" xfId="345"/>
    <cellStyle name="_Book1_Rebuttal Power Costs_Final Order Electric EXHIBIT A-1 2" xfId="346"/>
    <cellStyle name="_Book1_Rebuttal Power Costs_Final Order Electric EXHIBIT A-1 2 2" xfId="4301"/>
    <cellStyle name="_Book1_Rebuttal Power Costs_Final Order Electric EXHIBIT A-1 3" xfId="4302"/>
    <cellStyle name="_Book1_ROR 5.02" xfId="347"/>
    <cellStyle name="_Book1_ROR 5.02 2" xfId="348"/>
    <cellStyle name="_Book1_ROR 5.02 2 2" xfId="4303"/>
    <cellStyle name="_Book1_ROR 5.02 3" xfId="4304"/>
    <cellStyle name="_Book1_Transmission Workbook for May BOD" xfId="4305"/>
    <cellStyle name="_Book1_Transmission Workbook for May BOD 2" xfId="4306"/>
    <cellStyle name="_Book1_Wind Integration 10GRC" xfId="4307"/>
    <cellStyle name="_Book1_Wind Integration 10GRC 2" xfId="4308"/>
    <cellStyle name="_Book2" xfId="349"/>
    <cellStyle name="_x0013__Book2" xfId="350"/>
    <cellStyle name="_Book2 10" xfId="351"/>
    <cellStyle name="_x0013__Book2 10" xfId="4309"/>
    <cellStyle name="_Book2 10 2" xfId="4310"/>
    <cellStyle name="_Book2 11" xfId="352"/>
    <cellStyle name="_x0013__Book2 11" xfId="4311"/>
    <cellStyle name="_Book2 11 2" xfId="4312"/>
    <cellStyle name="_Book2 12" xfId="353"/>
    <cellStyle name="_x0013__Book2 12" xfId="4313"/>
    <cellStyle name="_Book2 12 2" xfId="4314"/>
    <cellStyle name="_Book2 13" xfId="354"/>
    <cellStyle name="_Book2 13 2" xfId="4315"/>
    <cellStyle name="_Book2 14" xfId="355"/>
    <cellStyle name="_Book2 14 2" xfId="4316"/>
    <cellStyle name="_Book2 15" xfId="356"/>
    <cellStyle name="_Book2 15 2" xfId="4317"/>
    <cellStyle name="_Book2 16" xfId="357"/>
    <cellStyle name="_Book2 16 2" xfId="4318"/>
    <cellStyle name="_Book2 17" xfId="358"/>
    <cellStyle name="_Book2 17 2" xfId="4319"/>
    <cellStyle name="_Book2 18" xfId="359"/>
    <cellStyle name="_Book2 18 2" xfId="4320"/>
    <cellStyle name="_Book2 19" xfId="4321"/>
    <cellStyle name="_Book2 2" xfId="360"/>
    <cellStyle name="_x0013__Book2 2" xfId="361"/>
    <cellStyle name="_Book2 2 10" xfId="4322"/>
    <cellStyle name="_Book2 2 2" xfId="362"/>
    <cellStyle name="_x0013__Book2 2 2" xfId="4323"/>
    <cellStyle name="_Book2 2 2 2" xfId="4324"/>
    <cellStyle name="_Book2 2 3" xfId="363"/>
    <cellStyle name="_Book2 2 3 2" xfId="4325"/>
    <cellStyle name="_Book2 2 4" xfId="364"/>
    <cellStyle name="_Book2 2 4 2" xfId="4326"/>
    <cellStyle name="_Book2 2 5" xfId="365"/>
    <cellStyle name="_Book2 2 5 2" xfId="4327"/>
    <cellStyle name="_Book2 2 6" xfId="366"/>
    <cellStyle name="_Book2 2 6 2" xfId="4328"/>
    <cellStyle name="_Book2 2 7" xfId="367"/>
    <cellStyle name="_Book2 2 7 2" xfId="4329"/>
    <cellStyle name="_Book2 2 8" xfId="368"/>
    <cellStyle name="_Book2 2 8 2" xfId="4330"/>
    <cellStyle name="_Book2 2 9" xfId="369"/>
    <cellStyle name="_Book2 2 9 2" xfId="4331"/>
    <cellStyle name="_Book2 20" xfId="4332"/>
    <cellStyle name="_Book2 21" xfId="4333"/>
    <cellStyle name="_Book2 22" xfId="4334"/>
    <cellStyle name="_Book2 23" xfId="4335"/>
    <cellStyle name="_Book2 24" xfId="4336"/>
    <cellStyle name="_Book2 25" xfId="4337"/>
    <cellStyle name="_Book2 26" xfId="4338"/>
    <cellStyle name="_Book2 27" xfId="4339"/>
    <cellStyle name="_Book2 28" xfId="4340"/>
    <cellStyle name="_Book2 29" xfId="4341"/>
    <cellStyle name="_Book2 3" xfId="370"/>
    <cellStyle name="_x0013__Book2 3" xfId="371"/>
    <cellStyle name="_Book2 3 10" xfId="372"/>
    <cellStyle name="_Book2 3 10 2" xfId="4342"/>
    <cellStyle name="_Book2 3 11" xfId="373"/>
    <cellStyle name="_Book2 3 11 2" xfId="4343"/>
    <cellStyle name="_Book2 3 12" xfId="374"/>
    <cellStyle name="_Book2 3 12 2" xfId="4344"/>
    <cellStyle name="_Book2 3 13" xfId="375"/>
    <cellStyle name="_Book2 3 13 2" xfId="4345"/>
    <cellStyle name="_Book2 3 14" xfId="376"/>
    <cellStyle name="_Book2 3 14 2" xfId="4346"/>
    <cellStyle name="_Book2 3 15" xfId="377"/>
    <cellStyle name="_Book2 3 15 2" xfId="4347"/>
    <cellStyle name="_Book2 3 16" xfId="378"/>
    <cellStyle name="_Book2 3 16 2" xfId="4348"/>
    <cellStyle name="_Book2 3 17" xfId="379"/>
    <cellStyle name="_Book2 3 17 2" xfId="4349"/>
    <cellStyle name="_Book2 3 18" xfId="380"/>
    <cellStyle name="_Book2 3 18 2" xfId="4350"/>
    <cellStyle name="_Book2 3 19" xfId="381"/>
    <cellStyle name="_Book2 3 19 2" xfId="4351"/>
    <cellStyle name="_Book2 3 2" xfId="382"/>
    <cellStyle name="_x0013__Book2 3 2" xfId="4352"/>
    <cellStyle name="_Book2 3 2 2" xfId="4353"/>
    <cellStyle name="_Book2 3 20" xfId="383"/>
    <cellStyle name="_Book2 3 20 2" xfId="4354"/>
    <cellStyle name="_Book2 3 21" xfId="384"/>
    <cellStyle name="_Book2 3 21 2" xfId="4355"/>
    <cellStyle name="_Book2 3 22" xfId="385"/>
    <cellStyle name="_Book2 3 23" xfId="386"/>
    <cellStyle name="_Book2 3 24" xfId="387"/>
    <cellStyle name="_Book2 3 25" xfId="388"/>
    <cellStyle name="_Book2 3 26" xfId="389"/>
    <cellStyle name="_Book2 3 27" xfId="390"/>
    <cellStyle name="_Book2 3 28" xfId="391"/>
    <cellStyle name="_Book2 3 29" xfId="392"/>
    <cellStyle name="_Book2 3 3" xfId="393"/>
    <cellStyle name="_Book2 3 3 2" xfId="4356"/>
    <cellStyle name="_Book2 3 30" xfId="394"/>
    <cellStyle name="_Book2 3 31" xfId="395"/>
    <cellStyle name="_Book2 3 32" xfId="4357"/>
    <cellStyle name="_Book2 3 33" xfId="4358"/>
    <cellStyle name="_Book2 3 34" xfId="4359"/>
    <cellStyle name="_Book2 3 35" xfId="4360"/>
    <cellStyle name="_Book2 3 36" xfId="4361"/>
    <cellStyle name="_Book2 3 37" xfId="4362"/>
    <cellStyle name="_Book2 3 38" xfId="4363"/>
    <cellStyle name="_Book2 3 39" xfId="4364"/>
    <cellStyle name="_Book2 3 4" xfId="396"/>
    <cellStyle name="_Book2 3 4 2" xfId="4365"/>
    <cellStyle name="_Book2 3 40" xfId="4366"/>
    <cellStyle name="_Book2 3 41" xfId="4367"/>
    <cellStyle name="_Book2 3 42" xfId="4368"/>
    <cellStyle name="_Book2 3 43" xfId="4369"/>
    <cellStyle name="_Book2 3 44" xfId="4370"/>
    <cellStyle name="_Book2 3 45" xfId="4371"/>
    <cellStyle name="_Book2 3 5" xfId="397"/>
    <cellStyle name="_Book2 3 5 2" xfId="4372"/>
    <cellStyle name="_Book2 3 6" xfId="398"/>
    <cellStyle name="_Book2 3 6 2" xfId="4373"/>
    <cellStyle name="_Book2 3 7" xfId="399"/>
    <cellStyle name="_Book2 3 7 2" xfId="4374"/>
    <cellStyle name="_Book2 3 8" xfId="400"/>
    <cellStyle name="_Book2 3 8 2" xfId="4375"/>
    <cellStyle name="_Book2 3 9" xfId="401"/>
    <cellStyle name="_Book2 3 9 2" xfId="4376"/>
    <cellStyle name="_Book2 30" xfId="4377"/>
    <cellStyle name="_Book2 31" xfId="4378"/>
    <cellStyle name="_Book2 32" xfId="4379"/>
    <cellStyle name="_Book2 33" xfId="4380"/>
    <cellStyle name="_Book2 34" xfId="4381"/>
    <cellStyle name="_Book2 35" xfId="4382"/>
    <cellStyle name="_Book2 36" xfId="4383"/>
    <cellStyle name="_Book2 37" xfId="4384"/>
    <cellStyle name="_Book2 38" xfId="4385"/>
    <cellStyle name="_Book2 39" xfId="4386"/>
    <cellStyle name="_Book2 4" xfId="402"/>
    <cellStyle name="_x0013__Book2 4" xfId="403"/>
    <cellStyle name="_Book2 4 10" xfId="404"/>
    <cellStyle name="_Book2 4 10 2" xfId="4387"/>
    <cellStyle name="_Book2 4 11" xfId="405"/>
    <cellStyle name="_Book2 4 11 2" xfId="4388"/>
    <cellStyle name="_Book2 4 12" xfId="406"/>
    <cellStyle name="_Book2 4 12 2" xfId="4389"/>
    <cellStyle name="_Book2 4 13" xfId="407"/>
    <cellStyle name="_Book2 4 13 2" xfId="4390"/>
    <cellStyle name="_Book2 4 14" xfId="408"/>
    <cellStyle name="_Book2 4 14 2" xfId="4391"/>
    <cellStyle name="_Book2 4 15" xfId="409"/>
    <cellStyle name="_Book2 4 15 2" xfId="4392"/>
    <cellStyle name="_Book2 4 16" xfId="410"/>
    <cellStyle name="_Book2 4 16 2" xfId="4393"/>
    <cellStyle name="_Book2 4 17" xfId="411"/>
    <cellStyle name="_Book2 4 17 2" xfId="4394"/>
    <cellStyle name="_Book2 4 18" xfId="412"/>
    <cellStyle name="_Book2 4 18 2" xfId="4395"/>
    <cellStyle name="_Book2 4 19" xfId="413"/>
    <cellStyle name="_Book2 4 19 2" xfId="4396"/>
    <cellStyle name="_Book2 4 2" xfId="414"/>
    <cellStyle name="_x0013__Book2 4 2" xfId="4397"/>
    <cellStyle name="_Book2 4 2 2" xfId="4398"/>
    <cellStyle name="_Book2 4 20" xfId="415"/>
    <cellStyle name="_Book2 4 20 2" xfId="4399"/>
    <cellStyle name="_Book2 4 21" xfId="416"/>
    <cellStyle name="_Book2 4 22" xfId="417"/>
    <cellStyle name="_Book2 4 23" xfId="418"/>
    <cellStyle name="_Book2 4 24" xfId="419"/>
    <cellStyle name="_Book2 4 25" xfId="420"/>
    <cellStyle name="_Book2 4 26" xfId="421"/>
    <cellStyle name="_Book2 4 27" xfId="422"/>
    <cellStyle name="_Book2 4 28" xfId="423"/>
    <cellStyle name="_Book2 4 29" xfId="424"/>
    <cellStyle name="_Book2 4 3" xfId="425"/>
    <cellStyle name="_Book2 4 3 2" xfId="4400"/>
    <cellStyle name="_Book2 4 30" xfId="426"/>
    <cellStyle name="_Book2 4 31" xfId="4401"/>
    <cellStyle name="_Book2 4 32" xfId="4402"/>
    <cellStyle name="_Book2 4 33" xfId="4403"/>
    <cellStyle name="_Book2 4 34" xfId="4404"/>
    <cellStyle name="_Book2 4 35" xfId="4405"/>
    <cellStyle name="_Book2 4 36" xfId="4406"/>
    <cellStyle name="_Book2 4 37" xfId="4407"/>
    <cellStyle name="_Book2 4 38" xfId="4408"/>
    <cellStyle name="_Book2 4 39" xfId="4409"/>
    <cellStyle name="_Book2 4 4" xfId="427"/>
    <cellStyle name="_Book2 4 4 2" xfId="4410"/>
    <cellStyle name="_Book2 4 40" xfId="4411"/>
    <cellStyle name="_Book2 4 41" xfId="4412"/>
    <cellStyle name="_Book2 4 42" xfId="4413"/>
    <cellStyle name="_Book2 4 43" xfId="4414"/>
    <cellStyle name="_Book2 4 44" xfId="4415"/>
    <cellStyle name="_Book2 4 45" xfId="4416"/>
    <cellStyle name="_Book2 4 5" xfId="428"/>
    <cellStyle name="_Book2 4 5 2" xfId="4417"/>
    <cellStyle name="_Book2 4 6" xfId="429"/>
    <cellStyle name="_Book2 4 6 2" xfId="4418"/>
    <cellStyle name="_Book2 4 7" xfId="430"/>
    <cellStyle name="_Book2 4 7 2" xfId="4419"/>
    <cellStyle name="_Book2 4 8" xfId="431"/>
    <cellStyle name="_Book2 4 8 2" xfId="4420"/>
    <cellStyle name="_Book2 4 9" xfId="432"/>
    <cellStyle name="_Book2 4 9 2" xfId="4421"/>
    <cellStyle name="_Book2 40" xfId="4422"/>
    <cellStyle name="_Book2 41" xfId="4423"/>
    <cellStyle name="_Book2 42" xfId="4424"/>
    <cellStyle name="_Book2 43" xfId="4425"/>
    <cellStyle name="_Book2 44" xfId="4426"/>
    <cellStyle name="_Book2 45" xfId="4427"/>
    <cellStyle name="_Book2 46" xfId="4428"/>
    <cellStyle name="_Book2 47" xfId="4429"/>
    <cellStyle name="_Book2 48" xfId="4430"/>
    <cellStyle name="_Book2 49" xfId="4431"/>
    <cellStyle name="_Book2 5" xfId="433"/>
    <cellStyle name="_x0013__Book2 5" xfId="434"/>
    <cellStyle name="_Book2 5 2" xfId="435"/>
    <cellStyle name="_x0013__Book2 5 2" xfId="4432"/>
    <cellStyle name="_Book2 5 2 2" xfId="4433"/>
    <cellStyle name="_Book2 5 3" xfId="436"/>
    <cellStyle name="_Book2 5 3 2" xfId="4434"/>
    <cellStyle name="_Book2 5 4" xfId="437"/>
    <cellStyle name="_Book2 5 4 2" xfId="4435"/>
    <cellStyle name="_Book2 5 5" xfId="438"/>
    <cellStyle name="_Book2 5 5 2" xfId="4436"/>
    <cellStyle name="_Book2 5 6" xfId="439"/>
    <cellStyle name="_Book2 5 6 2" xfId="4437"/>
    <cellStyle name="_Book2 5 7" xfId="4438"/>
    <cellStyle name="_Book2 50" xfId="4439"/>
    <cellStyle name="_Book2 51" xfId="4440"/>
    <cellStyle name="_Book2 52" xfId="4441"/>
    <cellStyle name="_Book2 53" xfId="4442"/>
    <cellStyle name="_Book2 54" xfId="4443"/>
    <cellStyle name="_Book2 55" xfId="4444"/>
    <cellStyle name="_Book2 6" xfId="440"/>
    <cellStyle name="_x0013__Book2 6" xfId="441"/>
    <cellStyle name="_Book2 6 2" xfId="4445"/>
    <cellStyle name="_x0013__Book2 6 2" xfId="4446"/>
    <cellStyle name="_Book2 7" xfId="442"/>
    <cellStyle name="_x0013__Book2 7" xfId="443"/>
    <cellStyle name="_Book2 7 2" xfId="4447"/>
    <cellStyle name="_x0013__Book2 7 2" xfId="4448"/>
    <cellStyle name="_Book2 8" xfId="444"/>
    <cellStyle name="_x0013__Book2 8" xfId="445"/>
    <cellStyle name="_Book2 8 2" xfId="4449"/>
    <cellStyle name="_x0013__Book2 8 2" xfId="4450"/>
    <cellStyle name="_Book2 9" xfId="446"/>
    <cellStyle name="_x0013__Book2 9" xfId="447"/>
    <cellStyle name="_Book2 9 2" xfId="4451"/>
    <cellStyle name="_x0013__Book2 9 2" xfId="4452"/>
    <cellStyle name="_Book2_04 07E Wild Horse Wind Expansion (C) (2)" xfId="448"/>
    <cellStyle name="_Book2_04 07E Wild Horse Wind Expansion (C) (2) 2" xfId="449"/>
    <cellStyle name="_Book2_04 07E Wild Horse Wind Expansion (C) (2) 2 2" xfId="4453"/>
    <cellStyle name="_Book2_04 07E Wild Horse Wind Expansion (C) (2) 3" xfId="4454"/>
    <cellStyle name="_Book2_04 07E Wild Horse Wind Expansion (C) (2)_Adj Bench DR 3 for Initial Briefs (Electric)" xfId="450"/>
    <cellStyle name="_Book2_04 07E Wild Horse Wind Expansion (C) (2)_Adj Bench DR 3 for Initial Briefs (Electric) 2" xfId="451"/>
    <cellStyle name="_Book2_04 07E Wild Horse Wind Expansion (C) (2)_Adj Bench DR 3 for Initial Briefs (Electric) 2 2" xfId="4455"/>
    <cellStyle name="_Book2_04 07E Wild Horse Wind Expansion (C) (2)_Adj Bench DR 3 for Initial Briefs (Electric) 3" xfId="4456"/>
    <cellStyle name="_Book2_04 07E Wild Horse Wind Expansion (C) (2)_Book1" xfId="4457"/>
    <cellStyle name="_Book2_04 07E Wild Horse Wind Expansion (C) (2)_Electric Rev Req Model (2009 GRC) " xfId="452"/>
    <cellStyle name="_Book2_04 07E Wild Horse Wind Expansion (C) (2)_Electric Rev Req Model (2009 GRC)  2" xfId="453"/>
    <cellStyle name="_Book2_04 07E Wild Horse Wind Expansion (C) (2)_Electric Rev Req Model (2009 GRC)  2 2" xfId="4458"/>
    <cellStyle name="_Book2_04 07E Wild Horse Wind Expansion (C) (2)_Electric Rev Req Model (2009 GRC)  3" xfId="4459"/>
    <cellStyle name="_Book2_04 07E Wild Horse Wind Expansion (C) (2)_Electric Rev Req Model (2009 GRC) Rebuttal" xfId="454"/>
    <cellStyle name="_Book2_04 07E Wild Horse Wind Expansion (C) (2)_Electric Rev Req Model (2009 GRC) Rebuttal 2" xfId="455"/>
    <cellStyle name="_Book2_04 07E Wild Horse Wind Expansion (C) (2)_Electric Rev Req Model (2009 GRC) Rebuttal 2 2" xfId="4460"/>
    <cellStyle name="_Book2_04 07E Wild Horse Wind Expansion (C) (2)_Electric Rev Req Model (2009 GRC) Rebuttal 3" xfId="4461"/>
    <cellStyle name="_Book2_04 07E Wild Horse Wind Expansion (C) (2)_Electric Rev Req Model (2009 GRC) Rebuttal REmoval of New  WH Solar AdjustMI" xfId="456"/>
    <cellStyle name="_Book2_04 07E Wild Horse Wind Expansion (C) (2)_Electric Rev Req Model (2009 GRC) Rebuttal REmoval of New  WH Solar AdjustMI 2" xfId="457"/>
    <cellStyle name="_Book2_04 07E Wild Horse Wind Expansion (C) (2)_Electric Rev Req Model (2009 GRC) Rebuttal REmoval of New  WH Solar AdjustMI 2 2" xfId="4462"/>
    <cellStyle name="_Book2_04 07E Wild Horse Wind Expansion (C) (2)_Electric Rev Req Model (2009 GRC) Rebuttal REmoval of New  WH Solar AdjustMI 3" xfId="4463"/>
    <cellStyle name="_Book2_04 07E Wild Horse Wind Expansion (C) (2)_Electric Rev Req Model (2009 GRC) Revised 01-18-2010" xfId="458"/>
    <cellStyle name="_Book2_04 07E Wild Horse Wind Expansion (C) (2)_Electric Rev Req Model (2009 GRC) Revised 01-18-2010 2" xfId="459"/>
    <cellStyle name="_Book2_04 07E Wild Horse Wind Expansion (C) (2)_Electric Rev Req Model (2009 GRC) Revised 01-18-2010 2 2" xfId="4464"/>
    <cellStyle name="_Book2_04 07E Wild Horse Wind Expansion (C) (2)_Electric Rev Req Model (2009 GRC) Revised 01-18-2010 3" xfId="4465"/>
    <cellStyle name="_Book2_04 07E Wild Horse Wind Expansion (C) (2)_Electric Rev Req Model (2010 GRC)" xfId="4466"/>
    <cellStyle name="_Book2_04 07E Wild Horse Wind Expansion (C) (2)_Electric Rev Req Model (2010 GRC) SF" xfId="4467"/>
    <cellStyle name="_Book2_04 07E Wild Horse Wind Expansion (C) (2)_Final Order Electric EXHIBIT A-1" xfId="460"/>
    <cellStyle name="_Book2_04 07E Wild Horse Wind Expansion (C) (2)_Final Order Electric EXHIBIT A-1 2" xfId="461"/>
    <cellStyle name="_Book2_04 07E Wild Horse Wind Expansion (C) (2)_Final Order Electric EXHIBIT A-1 2 2" xfId="4468"/>
    <cellStyle name="_Book2_04 07E Wild Horse Wind Expansion (C) (2)_Final Order Electric EXHIBIT A-1 3" xfId="4469"/>
    <cellStyle name="_Book2_04 07E Wild Horse Wind Expansion (C) (2)_TENASKA REGULATORY ASSET" xfId="462"/>
    <cellStyle name="_Book2_04 07E Wild Horse Wind Expansion (C) (2)_TENASKA REGULATORY ASSET 2" xfId="463"/>
    <cellStyle name="_Book2_04 07E Wild Horse Wind Expansion (C) (2)_TENASKA REGULATORY ASSET 2 2" xfId="4470"/>
    <cellStyle name="_Book2_04 07E Wild Horse Wind Expansion (C) (2)_TENASKA REGULATORY ASSET 3" xfId="4471"/>
    <cellStyle name="_Book2_16.37E Wild Horse Expansion DeferralRevwrkingfile SF" xfId="464"/>
    <cellStyle name="_Book2_16.37E Wild Horse Expansion DeferralRevwrkingfile SF 2" xfId="465"/>
    <cellStyle name="_Book2_16.37E Wild Horse Expansion DeferralRevwrkingfile SF 2 2" xfId="4472"/>
    <cellStyle name="_Book2_16.37E Wild Horse Expansion DeferralRevwrkingfile SF 3" xfId="4473"/>
    <cellStyle name="_Book2_2009 Compliance Filing PCA Exhibits for GRC" xfId="4474"/>
    <cellStyle name="_Book2_2009 GRC Compl Filing - Exhibit D" xfId="4475"/>
    <cellStyle name="_Book2_2009 GRC Compl Filing - Exhibit D 2" xfId="4476"/>
    <cellStyle name="_Book2_3.01 Income Statement" xfId="4477"/>
    <cellStyle name="_Book2_4 31 Regulatory Assets and Liabilities  7 06- Exhibit D" xfId="466"/>
    <cellStyle name="_Book2_4 31 Regulatory Assets and Liabilities  7 06- Exhibit D 2" xfId="467"/>
    <cellStyle name="_Book2_4 31 Regulatory Assets and Liabilities  7 06- Exhibit D 2 2" xfId="4478"/>
    <cellStyle name="_Book2_4 31 Regulatory Assets and Liabilities  7 06- Exhibit D 3" xfId="4479"/>
    <cellStyle name="_Book2_4 31 Regulatory Assets and Liabilities  7 06- Exhibit D_NIM Summary" xfId="4480"/>
    <cellStyle name="_Book2_4 31 Regulatory Assets and Liabilities  7 06- Exhibit D_NIM Summary 2" xfId="4481"/>
    <cellStyle name="_Book2_4 32 Regulatory Assets and Liabilities  7 06- Exhibit D" xfId="468"/>
    <cellStyle name="_Book2_4 32 Regulatory Assets and Liabilities  7 06- Exhibit D 2" xfId="469"/>
    <cellStyle name="_Book2_4 32 Regulatory Assets and Liabilities  7 06- Exhibit D 2 2" xfId="4482"/>
    <cellStyle name="_Book2_4 32 Regulatory Assets and Liabilities  7 06- Exhibit D 3" xfId="4483"/>
    <cellStyle name="_Book2_4 32 Regulatory Assets and Liabilities  7 06- Exhibit D_NIM Summary" xfId="4484"/>
    <cellStyle name="_Book2_4 32 Regulatory Assets and Liabilities  7 06- Exhibit D_NIM Summary 2" xfId="4485"/>
    <cellStyle name="_Book2_ACCOUNTS" xfId="4486"/>
    <cellStyle name="_x0013__Book2_Adj Bench DR 3 for Initial Briefs (Electric)" xfId="470"/>
    <cellStyle name="_x0013__Book2_Adj Bench DR 3 for Initial Briefs (Electric) 2" xfId="471"/>
    <cellStyle name="_x0013__Book2_Adj Bench DR 3 for Initial Briefs (Electric) 2 2" xfId="4487"/>
    <cellStyle name="_x0013__Book2_Adj Bench DR 3 for Initial Briefs (Electric) 3" xfId="4488"/>
    <cellStyle name="_Book2_AURORA Total New" xfId="4489"/>
    <cellStyle name="_Book2_AURORA Total New 2" xfId="4490"/>
    <cellStyle name="_Book2_Book2" xfId="472"/>
    <cellStyle name="_Book2_Book2 2" xfId="473"/>
    <cellStyle name="_Book2_Book2 2 2" xfId="4491"/>
    <cellStyle name="_Book2_Book2 3" xfId="4492"/>
    <cellStyle name="_Book2_Book2_Adj Bench DR 3 for Initial Briefs (Electric)" xfId="474"/>
    <cellStyle name="_Book2_Book2_Adj Bench DR 3 for Initial Briefs (Electric) 2" xfId="475"/>
    <cellStyle name="_Book2_Book2_Adj Bench DR 3 for Initial Briefs (Electric) 2 2" xfId="4493"/>
    <cellStyle name="_Book2_Book2_Adj Bench DR 3 for Initial Briefs (Electric) 3" xfId="4494"/>
    <cellStyle name="_Book2_Book2_Electric Rev Req Model (2009 GRC) Rebuttal" xfId="476"/>
    <cellStyle name="_Book2_Book2_Electric Rev Req Model (2009 GRC) Rebuttal 2" xfId="477"/>
    <cellStyle name="_Book2_Book2_Electric Rev Req Model (2009 GRC) Rebuttal 2 2" xfId="4495"/>
    <cellStyle name="_Book2_Book2_Electric Rev Req Model (2009 GRC) Rebuttal 3" xfId="4496"/>
    <cellStyle name="_Book2_Book2_Electric Rev Req Model (2009 GRC) Rebuttal REmoval of New  WH Solar AdjustMI" xfId="478"/>
    <cellStyle name="_Book2_Book2_Electric Rev Req Model (2009 GRC) Rebuttal REmoval of New  WH Solar AdjustMI 2" xfId="479"/>
    <cellStyle name="_Book2_Book2_Electric Rev Req Model (2009 GRC) Rebuttal REmoval of New  WH Solar AdjustMI 2 2" xfId="4497"/>
    <cellStyle name="_Book2_Book2_Electric Rev Req Model (2009 GRC) Rebuttal REmoval of New  WH Solar AdjustMI 3" xfId="4498"/>
    <cellStyle name="_Book2_Book2_Electric Rev Req Model (2009 GRC) Revised 01-18-2010" xfId="480"/>
    <cellStyle name="_Book2_Book2_Electric Rev Req Model (2009 GRC) Revised 01-18-2010 2" xfId="481"/>
    <cellStyle name="_Book2_Book2_Electric Rev Req Model (2009 GRC) Revised 01-18-2010 2 2" xfId="4499"/>
    <cellStyle name="_Book2_Book2_Electric Rev Req Model (2009 GRC) Revised 01-18-2010 3" xfId="4500"/>
    <cellStyle name="_Book2_Book2_Final Order Electric EXHIBIT A-1" xfId="482"/>
    <cellStyle name="_Book2_Book2_Final Order Electric EXHIBIT A-1 2" xfId="483"/>
    <cellStyle name="_Book2_Book2_Final Order Electric EXHIBIT A-1 2 2" xfId="4501"/>
    <cellStyle name="_Book2_Book2_Final Order Electric EXHIBIT A-1 3" xfId="4502"/>
    <cellStyle name="_Book2_Book4" xfId="484"/>
    <cellStyle name="_Book2_Book4 2" xfId="485"/>
    <cellStyle name="_Book2_Book4 2 2" xfId="4503"/>
    <cellStyle name="_Book2_Book4 3" xfId="4504"/>
    <cellStyle name="_Book2_Book9" xfId="486"/>
    <cellStyle name="_Book2_Book9 2" xfId="487"/>
    <cellStyle name="_Book2_Book9 2 2" xfId="4505"/>
    <cellStyle name="_Book2_Book9 3" xfId="4506"/>
    <cellStyle name="_Book2_Check the Interest Calculation" xfId="4507"/>
    <cellStyle name="_Book2_Check the Interest Calculation_Scenario 1 REC vs PTC Offset" xfId="4508"/>
    <cellStyle name="_Book2_Check the Interest Calculation_Scenario 3" xfId="4509"/>
    <cellStyle name="_Book2_Chelan PUD Power Costs (8-10)" xfId="4510"/>
    <cellStyle name="_x0013__Book2_Electric Rev Req Model (2009 GRC) Rebuttal" xfId="488"/>
    <cellStyle name="_x0013__Book2_Electric Rev Req Model (2009 GRC) Rebuttal 2" xfId="489"/>
    <cellStyle name="_x0013__Book2_Electric Rev Req Model (2009 GRC) Rebuttal 2 2" xfId="4511"/>
    <cellStyle name="_x0013__Book2_Electric Rev Req Model (2009 GRC) Rebuttal 3" xfId="4512"/>
    <cellStyle name="_x0013__Book2_Electric Rev Req Model (2009 GRC) Rebuttal REmoval of New  WH Solar AdjustMI" xfId="490"/>
    <cellStyle name="_x0013__Book2_Electric Rev Req Model (2009 GRC) Rebuttal REmoval of New  WH Solar AdjustMI 2" xfId="491"/>
    <cellStyle name="_x0013__Book2_Electric Rev Req Model (2009 GRC) Rebuttal REmoval of New  WH Solar AdjustMI 2 2" xfId="4513"/>
    <cellStyle name="_x0013__Book2_Electric Rev Req Model (2009 GRC) Rebuttal REmoval of New  WH Solar AdjustMI 3" xfId="4514"/>
    <cellStyle name="_x0013__Book2_Electric Rev Req Model (2009 GRC) Revised 01-18-2010" xfId="492"/>
    <cellStyle name="_x0013__Book2_Electric Rev Req Model (2009 GRC) Revised 01-18-2010 2" xfId="493"/>
    <cellStyle name="_x0013__Book2_Electric Rev Req Model (2009 GRC) Revised 01-18-2010 2 2" xfId="4515"/>
    <cellStyle name="_x0013__Book2_Electric Rev Req Model (2009 GRC) Revised 01-18-2010 3" xfId="4516"/>
    <cellStyle name="_x0013__Book2_Final Order Electric EXHIBIT A-1" xfId="494"/>
    <cellStyle name="_x0013__Book2_Final Order Electric EXHIBIT A-1 2" xfId="495"/>
    <cellStyle name="_x0013__Book2_Final Order Electric EXHIBIT A-1 2 2" xfId="4517"/>
    <cellStyle name="_x0013__Book2_Final Order Electric EXHIBIT A-1 3" xfId="4518"/>
    <cellStyle name="_Book2_Gas Rev Req Model (2010 GRC)" xfId="4519"/>
    <cellStyle name="_Book2_INPUTS" xfId="496"/>
    <cellStyle name="_Book2_INPUTS 2" xfId="497"/>
    <cellStyle name="_Book2_INPUTS 2 2" xfId="4520"/>
    <cellStyle name="_Book2_INPUTS 3" xfId="4521"/>
    <cellStyle name="_Book2_NIM Summary" xfId="4522"/>
    <cellStyle name="_Book2_NIM Summary 09GRC" xfId="4523"/>
    <cellStyle name="_Book2_NIM Summary 09GRC 2" xfId="4524"/>
    <cellStyle name="_Book2_NIM Summary 2" xfId="4525"/>
    <cellStyle name="_Book2_NIM Summary 3" xfId="4526"/>
    <cellStyle name="_Book2_NIM Summary 4" xfId="4527"/>
    <cellStyle name="_Book2_NIM Summary 5" xfId="4528"/>
    <cellStyle name="_Book2_NIM Summary 6" xfId="4529"/>
    <cellStyle name="_Book2_NIM Summary 7" xfId="4530"/>
    <cellStyle name="_Book2_NIM Summary 8" xfId="4531"/>
    <cellStyle name="_Book2_NIM Summary 9" xfId="4532"/>
    <cellStyle name="_Book2_PCA 10 -  Exhibit D from A Kellogg Jan 2011" xfId="4533"/>
    <cellStyle name="_Book2_PCA 10 -  Exhibit D from A Kellogg July 2011" xfId="4534"/>
    <cellStyle name="_Book2_PCA 10 -  Exhibit D from S Free Rcv'd 12-11" xfId="4535"/>
    <cellStyle name="_Book2_PCA 9 -  Exhibit D April 2010" xfId="4536"/>
    <cellStyle name="_Book2_PCA 9 -  Exhibit D April 2010 (3)" xfId="4537"/>
    <cellStyle name="_Book2_PCA 9 -  Exhibit D April 2010 (3) 2" xfId="4538"/>
    <cellStyle name="_Book2_PCA 9 -  Exhibit D Nov 2010" xfId="4539"/>
    <cellStyle name="_Book2_PCA 9 - Exhibit D at August 2010" xfId="4540"/>
    <cellStyle name="_Book2_PCA 9 - Exhibit D June 2010 GRC" xfId="4541"/>
    <cellStyle name="_Book2_Power Costs - Comparison bx Rbtl-Staff-Jt-PC" xfId="498"/>
    <cellStyle name="_Book2_Power Costs - Comparison bx Rbtl-Staff-Jt-PC 2" xfId="499"/>
    <cellStyle name="_Book2_Power Costs - Comparison bx Rbtl-Staff-Jt-PC 2 2" xfId="4542"/>
    <cellStyle name="_Book2_Power Costs - Comparison bx Rbtl-Staff-Jt-PC 3" xfId="4543"/>
    <cellStyle name="_Book2_Power Costs - Comparison bx Rbtl-Staff-Jt-PC_Adj Bench DR 3 for Initial Briefs (Electric)" xfId="500"/>
    <cellStyle name="_Book2_Power Costs - Comparison bx Rbtl-Staff-Jt-PC_Adj Bench DR 3 for Initial Briefs (Electric) 2" xfId="501"/>
    <cellStyle name="_Book2_Power Costs - Comparison bx Rbtl-Staff-Jt-PC_Adj Bench DR 3 for Initial Briefs (Electric) 2 2" xfId="4544"/>
    <cellStyle name="_Book2_Power Costs - Comparison bx Rbtl-Staff-Jt-PC_Adj Bench DR 3 for Initial Briefs (Electric) 3" xfId="4545"/>
    <cellStyle name="_Book2_Power Costs - Comparison bx Rbtl-Staff-Jt-PC_Electric Rev Req Model (2009 GRC) Rebuttal" xfId="502"/>
    <cellStyle name="_Book2_Power Costs - Comparison bx Rbtl-Staff-Jt-PC_Electric Rev Req Model (2009 GRC) Rebuttal 2" xfId="503"/>
    <cellStyle name="_Book2_Power Costs - Comparison bx Rbtl-Staff-Jt-PC_Electric Rev Req Model (2009 GRC) Rebuttal 2 2" xfId="4546"/>
    <cellStyle name="_Book2_Power Costs - Comparison bx Rbtl-Staff-Jt-PC_Electric Rev Req Model (2009 GRC) Rebuttal 3" xfId="4547"/>
    <cellStyle name="_Book2_Power Costs - Comparison bx Rbtl-Staff-Jt-PC_Electric Rev Req Model (2009 GRC) Rebuttal REmoval of New  WH Solar AdjustMI" xfId="504"/>
    <cellStyle name="_Book2_Power Costs - Comparison bx Rbtl-Staff-Jt-PC_Electric Rev Req Model (2009 GRC) Rebuttal REmoval of New  WH Solar AdjustMI 2" xfId="505"/>
    <cellStyle name="_Book2_Power Costs - Comparison bx Rbtl-Staff-Jt-PC_Electric Rev Req Model (2009 GRC) Rebuttal REmoval of New  WH Solar AdjustMI 2 2" xfId="4548"/>
    <cellStyle name="_Book2_Power Costs - Comparison bx Rbtl-Staff-Jt-PC_Electric Rev Req Model (2009 GRC) Rebuttal REmoval of New  WH Solar AdjustMI 3" xfId="4549"/>
    <cellStyle name="_Book2_Power Costs - Comparison bx Rbtl-Staff-Jt-PC_Electric Rev Req Model (2009 GRC) Revised 01-18-2010" xfId="506"/>
    <cellStyle name="_Book2_Power Costs - Comparison bx Rbtl-Staff-Jt-PC_Electric Rev Req Model (2009 GRC) Revised 01-18-2010 2" xfId="507"/>
    <cellStyle name="_Book2_Power Costs - Comparison bx Rbtl-Staff-Jt-PC_Electric Rev Req Model (2009 GRC) Revised 01-18-2010 2 2" xfId="4550"/>
    <cellStyle name="_Book2_Power Costs - Comparison bx Rbtl-Staff-Jt-PC_Electric Rev Req Model (2009 GRC) Revised 01-18-2010 3" xfId="4551"/>
    <cellStyle name="_Book2_Power Costs - Comparison bx Rbtl-Staff-Jt-PC_Final Order Electric EXHIBIT A-1" xfId="508"/>
    <cellStyle name="_Book2_Power Costs - Comparison bx Rbtl-Staff-Jt-PC_Final Order Electric EXHIBIT A-1 2" xfId="509"/>
    <cellStyle name="_Book2_Power Costs - Comparison bx Rbtl-Staff-Jt-PC_Final Order Electric EXHIBIT A-1 2 2" xfId="4552"/>
    <cellStyle name="_Book2_Power Costs - Comparison bx Rbtl-Staff-Jt-PC_Final Order Electric EXHIBIT A-1 3" xfId="4553"/>
    <cellStyle name="_Book2_Production Adj 4.37" xfId="510"/>
    <cellStyle name="_Book2_Production Adj 4.37 2" xfId="511"/>
    <cellStyle name="_Book2_Production Adj 4.37 2 2" xfId="4554"/>
    <cellStyle name="_Book2_Production Adj 4.37 3" xfId="4555"/>
    <cellStyle name="_Book2_Purchased Power Adj 4.03" xfId="512"/>
    <cellStyle name="_Book2_Purchased Power Adj 4.03 2" xfId="513"/>
    <cellStyle name="_Book2_Purchased Power Adj 4.03 2 2" xfId="4556"/>
    <cellStyle name="_Book2_Purchased Power Adj 4.03 3" xfId="4557"/>
    <cellStyle name="_Book2_Rebuttal Power Costs" xfId="514"/>
    <cellStyle name="_Book2_Rebuttal Power Costs 2" xfId="515"/>
    <cellStyle name="_Book2_Rebuttal Power Costs 2 2" xfId="4558"/>
    <cellStyle name="_Book2_Rebuttal Power Costs 3" xfId="4559"/>
    <cellStyle name="_Book2_Rebuttal Power Costs_Adj Bench DR 3 for Initial Briefs (Electric)" xfId="516"/>
    <cellStyle name="_Book2_Rebuttal Power Costs_Adj Bench DR 3 for Initial Briefs (Electric) 2" xfId="517"/>
    <cellStyle name="_Book2_Rebuttal Power Costs_Adj Bench DR 3 for Initial Briefs (Electric) 2 2" xfId="4560"/>
    <cellStyle name="_Book2_Rebuttal Power Costs_Adj Bench DR 3 for Initial Briefs (Electric) 3" xfId="4561"/>
    <cellStyle name="_Book2_Rebuttal Power Costs_Electric Rev Req Model (2009 GRC) Rebuttal" xfId="518"/>
    <cellStyle name="_Book2_Rebuttal Power Costs_Electric Rev Req Model (2009 GRC) Rebuttal 2" xfId="519"/>
    <cellStyle name="_Book2_Rebuttal Power Costs_Electric Rev Req Model (2009 GRC) Rebuttal 2 2" xfId="4562"/>
    <cellStyle name="_Book2_Rebuttal Power Costs_Electric Rev Req Model (2009 GRC) Rebuttal 3" xfId="4563"/>
    <cellStyle name="_Book2_Rebuttal Power Costs_Electric Rev Req Model (2009 GRC) Rebuttal REmoval of New  WH Solar AdjustMI" xfId="520"/>
    <cellStyle name="_Book2_Rebuttal Power Costs_Electric Rev Req Model (2009 GRC) Rebuttal REmoval of New  WH Solar AdjustMI 2" xfId="521"/>
    <cellStyle name="_Book2_Rebuttal Power Costs_Electric Rev Req Model (2009 GRC) Rebuttal REmoval of New  WH Solar AdjustMI 2 2" xfId="4564"/>
    <cellStyle name="_Book2_Rebuttal Power Costs_Electric Rev Req Model (2009 GRC) Rebuttal REmoval of New  WH Solar AdjustMI 3" xfId="4565"/>
    <cellStyle name="_Book2_Rebuttal Power Costs_Electric Rev Req Model (2009 GRC) Revised 01-18-2010" xfId="522"/>
    <cellStyle name="_Book2_Rebuttal Power Costs_Electric Rev Req Model (2009 GRC) Revised 01-18-2010 2" xfId="523"/>
    <cellStyle name="_Book2_Rebuttal Power Costs_Electric Rev Req Model (2009 GRC) Revised 01-18-2010 2 2" xfId="4566"/>
    <cellStyle name="_Book2_Rebuttal Power Costs_Electric Rev Req Model (2009 GRC) Revised 01-18-2010 3" xfId="4567"/>
    <cellStyle name="_Book2_Rebuttal Power Costs_Final Order Electric EXHIBIT A-1" xfId="524"/>
    <cellStyle name="_Book2_Rebuttal Power Costs_Final Order Electric EXHIBIT A-1 2" xfId="525"/>
    <cellStyle name="_Book2_Rebuttal Power Costs_Final Order Electric EXHIBIT A-1 2 2" xfId="4568"/>
    <cellStyle name="_Book2_Rebuttal Power Costs_Final Order Electric EXHIBIT A-1 3" xfId="4569"/>
    <cellStyle name="_Book2_ROR &amp; CONV FACTOR" xfId="526"/>
    <cellStyle name="_Book2_ROR &amp; CONV FACTOR 2" xfId="527"/>
    <cellStyle name="_Book2_ROR &amp; CONV FACTOR 2 2" xfId="4570"/>
    <cellStyle name="_Book2_ROR &amp; CONV FACTOR 3" xfId="4571"/>
    <cellStyle name="_Book2_ROR 5.02" xfId="528"/>
    <cellStyle name="_Book2_ROR 5.02 2" xfId="529"/>
    <cellStyle name="_Book2_ROR 5.02 2 2" xfId="4572"/>
    <cellStyle name="_Book2_ROR 5.02 3" xfId="4573"/>
    <cellStyle name="_Book2_Wind Integration 10GRC" xfId="4574"/>
    <cellStyle name="_Book2_Wind Integration 10GRC 2" xfId="4575"/>
    <cellStyle name="_Book3" xfId="530"/>
    <cellStyle name="_Book5" xfId="531"/>
    <cellStyle name="_Book5_Chelan PUD Power Costs (8-10)" xfId="4576"/>
    <cellStyle name="_Book5_DEM-WP(C) Costs Not In AURORA 2010GRC As Filed" xfId="4577"/>
    <cellStyle name="_Book5_DEM-WP(C) Costs Not In AURORA 2010GRC As Filed 2" xfId="4578"/>
    <cellStyle name="_Book5_NIM Summary" xfId="4579"/>
    <cellStyle name="_Book5_NIM Summary 09GRC" xfId="4580"/>
    <cellStyle name="_Book5_NIM Summary 2" xfId="4581"/>
    <cellStyle name="_Book5_NIM Summary 3" xfId="4582"/>
    <cellStyle name="_Book5_NIM Summary 4" xfId="4583"/>
    <cellStyle name="_Book5_NIM Summary 5" xfId="4584"/>
    <cellStyle name="_Book5_NIM Summary 6" xfId="4585"/>
    <cellStyle name="_Book5_NIM Summary 7" xfId="4586"/>
    <cellStyle name="_Book5_NIM Summary 8" xfId="4587"/>
    <cellStyle name="_Book5_NIM Summary 9" xfId="4588"/>
    <cellStyle name="_Book5_PCA 9 -  Exhibit D April 2010 (3)" xfId="4589"/>
    <cellStyle name="_Book5_Reconciliation" xfId="4590"/>
    <cellStyle name="_Book5_Reconciliation 2" xfId="4591"/>
    <cellStyle name="_Book5_Wind Integration 10GRC" xfId="4592"/>
    <cellStyle name="_Book5_Wind Integration 10GRC 2" xfId="4593"/>
    <cellStyle name="_BPA NOS" xfId="4594"/>
    <cellStyle name="_BPA NOS 2" xfId="4595"/>
    <cellStyle name="_BPA NOS_DEM-WP(C) Wind Integration Summary 2010GRC" xfId="4596"/>
    <cellStyle name="_BPA NOS_DEM-WP(C) Wind Integration Summary 2010GRC 2" xfId="4597"/>
    <cellStyle name="_BPA NOS_NIM Summary" xfId="4598"/>
    <cellStyle name="_BPA NOS_NIM Summary 2" xfId="4599"/>
    <cellStyle name="_Chelan Debt Forecast 12.19.05" xfId="532"/>
    <cellStyle name="_Chelan Debt Forecast 12.19.05 2" xfId="533"/>
    <cellStyle name="_Chelan Debt Forecast 12.19.05 2 2" xfId="534"/>
    <cellStyle name="_Chelan Debt Forecast 12.19.05 2 2 2" xfId="4600"/>
    <cellStyle name="_Chelan Debt Forecast 12.19.05 2 3" xfId="4601"/>
    <cellStyle name="_Chelan Debt Forecast 12.19.05 3" xfId="535"/>
    <cellStyle name="_Chelan Debt Forecast 12.19.05 3 2" xfId="536"/>
    <cellStyle name="_Chelan Debt Forecast 12.19.05 3 2 2" xfId="4602"/>
    <cellStyle name="_Chelan Debt Forecast 12.19.05 3 3" xfId="537"/>
    <cellStyle name="_Chelan Debt Forecast 12.19.05 3 3 2" xfId="4603"/>
    <cellStyle name="_Chelan Debt Forecast 12.19.05 3 4" xfId="538"/>
    <cellStyle name="_Chelan Debt Forecast 12.19.05 3 4 2" xfId="4604"/>
    <cellStyle name="_Chelan Debt Forecast 12.19.05 4" xfId="539"/>
    <cellStyle name="_Chelan Debt Forecast 12.19.05 4 2" xfId="4605"/>
    <cellStyle name="_Chelan Debt Forecast 12.19.05 5" xfId="4606"/>
    <cellStyle name="_Chelan Debt Forecast 12.19.05 6" xfId="4607"/>
    <cellStyle name="_Chelan Debt Forecast 12.19.05 7" xfId="4608"/>
    <cellStyle name="_Chelan Debt Forecast 12.19.05_(C) WHE Proforma with ITC cash grant 10 Yr Amort_for deferral_102809" xfId="540"/>
    <cellStyle name="_Chelan Debt Forecast 12.19.05_(C) WHE Proforma with ITC cash grant 10 Yr Amort_for deferral_102809 2" xfId="541"/>
    <cellStyle name="_Chelan Debt Forecast 12.19.05_(C) WHE Proforma with ITC cash grant 10 Yr Amort_for deferral_102809 2 2" xfId="4609"/>
    <cellStyle name="_Chelan Debt Forecast 12.19.05_(C) WHE Proforma with ITC cash grant 10 Yr Amort_for deferral_102809 3" xfId="4610"/>
    <cellStyle name="_Chelan Debt Forecast 12.19.05_(C) WHE Proforma with ITC cash grant 10 Yr Amort_for deferral_102809_16.07E Wild Horse Wind Expansionwrkingfile" xfId="542"/>
    <cellStyle name="_Chelan Debt Forecast 12.19.05_(C) WHE Proforma with ITC cash grant 10 Yr Amort_for deferral_102809_16.07E Wild Horse Wind Expansionwrkingfile 2" xfId="543"/>
    <cellStyle name="_Chelan Debt Forecast 12.19.05_(C) WHE Proforma with ITC cash grant 10 Yr Amort_for deferral_102809_16.07E Wild Horse Wind Expansionwrkingfile 2 2" xfId="4611"/>
    <cellStyle name="_Chelan Debt Forecast 12.19.05_(C) WHE Proforma with ITC cash grant 10 Yr Amort_for deferral_102809_16.07E Wild Horse Wind Expansionwrkingfile 3" xfId="4612"/>
    <cellStyle name="_Chelan Debt Forecast 12.19.05_(C) WHE Proforma with ITC cash grant 10 Yr Amort_for deferral_102809_16.07E Wild Horse Wind Expansionwrkingfile SF" xfId="544"/>
    <cellStyle name="_Chelan Debt Forecast 12.19.05_(C) WHE Proforma with ITC cash grant 10 Yr Amort_for deferral_102809_16.07E Wild Horse Wind Expansionwrkingfile SF 2" xfId="545"/>
    <cellStyle name="_Chelan Debt Forecast 12.19.05_(C) WHE Proforma with ITC cash grant 10 Yr Amort_for deferral_102809_16.07E Wild Horse Wind Expansionwrkingfile SF 2 2" xfId="4613"/>
    <cellStyle name="_Chelan Debt Forecast 12.19.05_(C) WHE Proforma with ITC cash grant 10 Yr Amort_for deferral_102809_16.07E Wild Horse Wind Expansionwrkingfile SF 3" xfId="4614"/>
    <cellStyle name="_Chelan Debt Forecast 12.19.05_(C) WHE Proforma with ITC cash grant 10 Yr Amort_for deferral_102809_16.37E Wild Horse Expansion DeferralRevwrkingfile SF" xfId="546"/>
    <cellStyle name="_Chelan Debt Forecast 12.19.05_(C) WHE Proforma with ITC cash grant 10 Yr Amort_for deferral_102809_16.37E Wild Horse Expansion DeferralRevwrkingfile SF 2" xfId="547"/>
    <cellStyle name="_Chelan Debt Forecast 12.19.05_(C) WHE Proforma with ITC cash grant 10 Yr Amort_for deferral_102809_16.37E Wild Horse Expansion DeferralRevwrkingfile SF 2 2" xfId="4615"/>
    <cellStyle name="_Chelan Debt Forecast 12.19.05_(C) WHE Proforma with ITC cash grant 10 Yr Amort_for deferral_102809_16.37E Wild Horse Expansion DeferralRevwrkingfile SF 3" xfId="4616"/>
    <cellStyle name="_Chelan Debt Forecast 12.19.05_(C) WHE Proforma with ITC cash grant 10 Yr Amort_for rebuttal_120709" xfId="548"/>
    <cellStyle name="_Chelan Debt Forecast 12.19.05_(C) WHE Proforma with ITC cash grant 10 Yr Amort_for rebuttal_120709 2" xfId="549"/>
    <cellStyle name="_Chelan Debt Forecast 12.19.05_(C) WHE Proforma with ITC cash grant 10 Yr Amort_for rebuttal_120709 2 2" xfId="4617"/>
    <cellStyle name="_Chelan Debt Forecast 12.19.05_(C) WHE Proforma with ITC cash grant 10 Yr Amort_for rebuttal_120709 3" xfId="4618"/>
    <cellStyle name="_Chelan Debt Forecast 12.19.05_04.07E Wild Horse Wind Expansion" xfId="550"/>
    <cellStyle name="_Chelan Debt Forecast 12.19.05_04.07E Wild Horse Wind Expansion 2" xfId="551"/>
    <cellStyle name="_Chelan Debt Forecast 12.19.05_04.07E Wild Horse Wind Expansion 2 2" xfId="4619"/>
    <cellStyle name="_Chelan Debt Forecast 12.19.05_04.07E Wild Horse Wind Expansion 3" xfId="4620"/>
    <cellStyle name="_Chelan Debt Forecast 12.19.05_04.07E Wild Horse Wind Expansion_16.07E Wild Horse Wind Expansionwrkingfile" xfId="552"/>
    <cellStyle name="_Chelan Debt Forecast 12.19.05_04.07E Wild Horse Wind Expansion_16.07E Wild Horse Wind Expansionwrkingfile 2" xfId="553"/>
    <cellStyle name="_Chelan Debt Forecast 12.19.05_04.07E Wild Horse Wind Expansion_16.07E Wild Horse Wind Expansionwrkingfile 2 2" xfId="4621"/>
    <cellStyle name="_Chelan Debt Forecast 12.19.05_04.07E Wild Horse Wind Expansion_16.07E Wild Horse Wind Expansionwrkingfile 3" xfId="4622"/>
    <cellStyle name="_Chelan Debt Forecast 12.19.05_04.07E Wild Horse Wind Expansion_16.07E Wild Horse Wind Expansionwrkingfile SF" xfId="554"/>
    <cellStyle name="_Chelan Debt Forecast 12.19.05_04.07E Wild Horse Wind Expansion_16.07E Wild Horse Wind Expansionwrkingfile SF 2" xfId="555"/>
    <cellStyle name="_Chelan Debt Forecast 12.19.05_04.07E Wild Horse Wind Expansion_16.07E Wild Horse Wind Expansionwrkingfile SF 2 2" xfId="4623"/>
    <cellStyle name="_Chelan Debt Forecast 12.19.05_04.07E Wild Horse Wind Expansion_16.07E Wild Horse Wind Expansionwrkingfile SF 3" xfId="4624"/>
    <cellStyle name="_Chelan Debt Forecast 12.19.05_04.07E Wild Horse Wind Expansion_16.37E Wild Horse Expansion DeferralRevwrkingfile SF" xfId="556"/>
    <cellStyle name="_Chelan Debt Forecast 12.19.05_04.07E Wild Horse Wind Expansion_16.37E Wild Horse Expansion DeferralRevwrkingfile SF 2" xfId="557"/>
    <cellStyle name="_Chelan Debt Forecast 12.19.05_04.07E Wild Horse Wind Expansion_16.37E Wild Horse Expansion DeferralRevwrkingfile SF 2 2" xfId="4625"/>
    <cellStyle name="_Chelan Debt Forecast 12.19.05_04.07E Wild Horse Wind Expansion_16.37E Wild Horse Expansion DeferralRevwrkingfile SF 3" xfId="4626"/>
    <cellStyle name="_Chelan Debt Forecast 12.19.05_16.07E Wild Horse Wind Expansionwrkingfile" xfId="558"/>
    <cellStyle name="_Chelan Debt Forecast 12.19.05_16.07E Wild Horse Wind Expansionwrkingfile 2" xfId="559"/>
    <cellStyle name="_Chelan Debt Forecast 12.19.05_16.07E Wild Horse Wind Expansionwrkingfile 2 2" xfId="4627"/>
    <cellStyle name="_Chelan Debt Forecast 12.19.05_16.07E Wild Horse Wind Expansionwrkingfile 3" xfId="4628"/>
    <cellStyle name="_Chelan Debt Forecast 12.19.05_16.07E Wild Horse Wind Expansionwrkingfile SF" xfId="560"/>
    <cellStyle name="_Chelan Debt Forecast 12.19.05_16.07E Wild Horse Wind Expansionwrkingfile SF 2" xfId="561"/>
    <cellStyle name="_Chelan Debt Forecast 12.19.05_16.07E Wild Horse Wind Expansionwrkingfile SF 2 2" xfId="4629"/>
    <cellStyle name="_Chelan Debt Forecast 12.19.05_16.07E Wild Horse Wind Expansionwrkingfile SF 3" xfId="4630"/>
    <cellStyle name="_Chelan Debt Forecast 12.19.05_16.37E Wild Horse Expansion DeferralRevwrkingfile SF" xfId="562"/>
    <cellStyle name="_Chelan Debt Forecast 12.19.05_16.37E Wild Horse Expansion DeferralRevwrkingfile SF 2" xfId="563"/>
    <cellStyle name="_Chelan Debt Forecast 12.19.05_16.37E Wild Horse Expansion DeferralRevwrkingfile SF 2 2" xfId="4631"/>
    <cellStyle name="_Chelan Debt Forecast 12.19.05_16.37E Wild Horse Expansion DeferralRevwrkingfile SF 3" xfId="4632"/>
    <cellStyle name="_Chelan Debt Forecast 12.19.05_2009 Compliance Filing PCA Exhibits for GRC" xfId="4633"/>
    <cellStyle name="_Chelan Debt Forecast 12.19.05_2009 GRC Compl Filing - Exhibit D" xfId="4634"/>
    <cellStyle name="_Chelan Debt Forecast 12.19.05_2009 GRC Compl Filing - Exhibit D 2" xfId="4635"/>
    <cellStyle name="_Chelan Debt Forecast 12.19.05_3.01 Income Statement" xfId="4636"/>
    <cellStyle name="_Chelan Debt Forecast 12.19.05_4 31 Regulatory Assets and Liabilities  7 06- Exhibit D" xfId="564"/>
    <cellStyle name="_Chelan Debt Forecast 12.19.05_4 31 Regulatory Assets and Liabilities  7 06- Exhibit D 2" xfId="565"/>
    <cellStyle name="_Chelan Debt Forecast 12.19.05_4 31 Regulatory Assets and Liabilities  7 06- Exhibit D 2 2" xfId="4637"/>
    <cellStyle name="_Chelan Debt Forecast 12.19.05_4 31 Regulatory Assets and Liabilities  7 06- Exhibit D 3" xfId="4638"/>
    <cellStyle name="_Chelan Debt Forecast 12.19.05_4 31 Regulatory Assets and Liabilities  7 06- Exhibit D_NIM Summary" xfId="4639"/>
    <cellStyle name="_Chelan Debt Forecast 12.19.05_4 31 Regulatory Assets and Liabilities  7 06- Exhibit D_NIM Summary 2" xfId="4640"/>
    <cellStyle name="_Chelan Debt Forecast 12.19.05_4 32 Regulatory Assets and Liabilities  7 06- Exhibit D" xfId="566"/>
    <cellStyle name="_Chelan Debt Forecast 12.19.05_4 32 Regulatory Assets and Liabilities  7 06- Exhibit D 2" xfId="567"/>
    <cellStyle name="_Chelan Debt Forecast 12.19.05_4 32 Regulatory Assets and Liabilities  7 06- Exhibit D 2 2" xfId="4641"/>
    <cellStyle name="_Chelan Debt Forecast 12.19.05_4 32 Regulatory Assets and Liabilities  7 06- Exhibit D 3" xfId="4642"/>
    <cellStyle name="_Chelan Debt Forecast 12.19.05_4 32 Regulatory Assets and Liabilities  7 06- Exhibit D_NIM Summary" xfId="4643"/>
    <cellStyle name="_Chelan Debt Forecast 12.19.05_4 32 Regulatory Assets and Liabilities  7 06- Exhibit D_NIM Summary 2" xfId="4644"/>
    <cellStyle name="_Chelan Debt Forecast 12.19.05_ACCOUNTS" xfId="4645"/>
    <cellStyle name="_Chelan Debt Forecast 12.19.05_AURORA Total New" xfId="4646"/>
    <cellStyle name="_Chelan Debt Forecast 12.19.05_AURORA Total New 2" xfId="4647"/>
    <cellStyle name="_Chelan Debt Forecast 12.19.05_Book2" xfId="568"/>
    <cellStyle name="_Chelan Debt Forecast 12.19.05_Book2 2" xfId="569"/>
    <cellStyle name="_Chelan Debt Forecast 12.19.05_Book2 2 2" xfId="4648"/>
    <cellStyle name="_Chelan Debt Forecast 12.19.05_Book2 3" xfId="4649"/>
    <cellStyle name="_Chelan Debt Forecast 12.19.05_Book2_Adj Bench DR 3 for Initial Briefs (Electric)" xfId="570"/>
    <cellStyle name="_Chelan Debt Forecast 12.19.05_Book2_Adj Bench DR 3 for Initial Briefs (Electric) 2" xfId="571"/>
    <cellStyle name="_Chelan Debt Forecast 12.19.05_Book2_Adj Bench DR 3 for Initial Briefs (Electric) 2 2" xfId="4650"/>
    <cellStyle name="_Chelan Debt Forecast 12.19.05_Book2_Adj Bench DR 3 for Initial Briefs (Electric) 3" xfId="4651"/>
    <cellStyle name="_Chelan Debt Forecast 12.19.05_Book2_Electric Rev Req Model (2009 GRC) Rebuttal" xfId="572"/>
    <cellStyle name="_Chelan Debt Forecast 12.19.05_Book2_Electric Rev Req Model (2009 GRC) Rebuttal 2" xfId="573"/>
    <cellStyle name="_Chelan Debt Forecast 12.19.05_Book2_Electric Rev Req Model (2009 GRC) Rebuttal 2 2" xfId="4652"/>
    <cellStyle name="_Chelan Debt Forecast 12.19.05_Book2_Electric Rev Req Model (2009 GRC) Rebuttal 3" xfId="4653"/>
    <cellStyle name="_Chelan Debt Forecast 12.19.05_Book2_Electric Rev Req Model (2009 GRC) Rebuttal REmoval of New  WH Solar AdjustMI" xfId="574"/>
    <cellStyle name="_Chelan Debt Forecast 12.19.05_Book2_Electric Rev Req Model (2009 GRC) Rebuttal REmoval of New  WH Solar AdjustMI 2" xfId="575"/>
    <cellStyle name="_Chelan Debt Forecast 12.19.05_Book2_Electric Rev Req Model (2009 GRC) Rebuttal REmoval of New  WH Solar AdjustMI 2 2" xfId="4654"/>
    <cellStyle name="_Chelan Debt Forecast 12.19.05_Book2_Electric Rev Req Model (2009 GRC) Rebuttal REmoval of New  WH Solar AdjustMI 3" xfId="4655"/>
    <cellStyle name="_Chelan Debt Forecast 12.19.05_Book2_Electric Rev Req Model (2009 GRC) Revised 01-18-2010" xfId="576"/>
    <cellStyle name="_Chelan Debt Forecast 12.19.05_Book2_Electric Rev Req Model (2009 GRC) Revised 01-18-2010 2" xfId="577"/>
    <cellStyle name="_Chelan Debt Forecast 12.19.05_Book2_Electric Rev Req Model (2009 GRC) Revised 01-18-2010 2 2" xfId="4656"/>
    <cellStyle name="_Chelan Debt Forecast 12.19.05_Book2_Electric Rev Req Model (2009 GRC) Revised 01-18-2010 3" xfId="4657"/>
    <cellStyle name="_Chelan Debt Forecast 12.19.05_Book2_Final Order Electric EXHIBIT A-1" xfId="578"/>
    <cellStyle name="_Chelan Debt Forecast 12.19.05_Book2_Final Order Electric EXHIBIT A-1 2" xfId="579"/>
    <cellStyle name="_Chelan Debt Forecast 12.19.05_Book2_Final Order Electric EXHIBIT A-1 2 2" xfId="4658"/>
    <cellStyle name="_Chelan Debt Forecast 12.19.05_Book2_Final Order Electric EXHIBIT A-1 3" xfId="4659"/>
    <cellStyle name="_Chelan Debt Forecast 12.19.05_Book4" xfId="580"/>
    <cellStyle name="_Chelan Debt Forecast 12.19.05_Book4 2" xfId="581"/>
    <cellStyle name="_Chelan Debt Forecast 12.19.05_Book4 2 2" xfId="4660"/>
    <cellStyle name="_Chelan Debt Forecast 12.19.05_Book4 3" xfId="4661"/>
    <cellStyle name="_Chelan Debt Forecast 12.19.05_Book9" xfId="582"/>
    <cellStyle name="_Chelan Debt Forecast 12.19.05_Book9 2" xfId="583"/>
    <cellStyle name="_Chelan Debt Forecast 12.19.05_Book9 2 2" xfId="4662"/>
    <cellStyle name="_Chelan Debt Forecast 12.19.05_Book9 3" xfId="4663"/>
    <cellStyle name="_Chelan Debt Forecast 12.19.05_Check the Interest Calculation" xfId="4664"/>
    <cellStyle name="_Chelan Debt Forecast 12.19.05_Check the Interest Calculation_Scenario 1 REC vs PTC Offset" xfId="4665"/>
    <cellStyle name="_Chelan Debt Forecast 12.19.05_Check the Interest Calculation_Scenario 3" xfId="4666"/>
    <cellStyle name="_Chelan Debt Forecast 12.19.05_Chelan PUD Power Costs (8-10)" xfId="4667"/>
    <cellStyle name="_Chelan Debt Forecast 12.19.05_Exhibit D fr R Gho 12-31-08" xfId="4668"/>
    <cellStyle name="_Chelan Debt Forecast 12.19.05_Exhibit D fr R Gho 12-31-08 2" xfId="4669"/>
    <cellStyle name="_Chelan Debt Forecast 12.19.05_Exhibit D fr R Gho 12-31-08 v2" xfId="4670"/>
    <cellStyle name="_Chelan Debt Forecast 12.19.05_Exhibit D fr R Gho 12-31-08 v2 2" xfId="4671"/>
    <cellStyle name="_Chelan Debt Forecast 12.19.05_Exhibit D fr R Gho 12-31-08 v2_NIM Summary" xfId="4672"/>
    <cellStyle name="_Chelan Debt Forecast 12.19.05_Exhibit D fr R Gho 12-31-08 v2_NIM Summary 2" xfId="4673"/>
    <cellStyle name="_Chelan Debt Forecast 12.19.05_Exhibit D fr R Gho 12-31-08_NIM Summary" xfId="4674"/>
    <cellStyle name="_Chelan Debt Forecast 12.19.05_Exhibit D fr R Gho 12-31-08_NIM Summary 2" xfId="4675"/>
    <cellStyle name="_Chelan Debt Forecast 12.19.05_Gas Rev Req Model (2010 GRC)" xfId="4676"/>
    <cellStyle name="_Chelan Debt Forecast 12.19.05_Hopkins Ridge Prepaid Tran - Interest Earned RY 12ME Feb  '11" xfId="4677"/>
    <cellStyle name="_Chelan Debt Forecast 12.19.05_Hopkins Ridge Prepaid Tran - Interest Earned RY 12ME Feb  '11 2" xfId="4678"/>
    <cellStyle name="_Chelan Debt Forecast 12.19.05_Hopkins Ridge Prepaid Tran - Interest Earned RY 12ME Feb  '11_NIM Summary" xfId="4679"/>
    <cellStyle name="_Chelan Debt Forecast 12.19.05_Hopkins Ridge Prepaid Tran - Interest Earned RY 12ME Feb  '11_NIM Summary 2" xfId="4680"/>
    <cellStyle name="_Chelan Debt Forecast 12.19.05_Hopkins Ridge Prepaid Tran - Interest Earned RY 12ME Feb  '11_Transmission Workbook for May BOD" xfId="4681"/>
    <cellStyle name="_Chelan Debt Forecast 12.19.05_Hopkins Ridge Prepaid Tran - Interest Earned RY 12ME Feb  '11_Transmission Workbook for May BOD 2" xfId="4682"/>
    <cellStyle name="_Chelan Debt Forecast 12.19.05_INPUTS" xfId="584"/>
    <cellStyle name="_Chelan Debt Forecast 12.19.05_INPUTS 2" xfId="585"/>
    <cellStyle name="_Chelan Debt Forecast 12.19.05_INPUTS 2 2" xfId="4683"/>
    <cellStyle name="_Chelan Debt Forecast 12.19.05_INPUTS 3" xfId="4684"/>
    <cellStyle name="_Chelan Debt Forecast 12.19.05_NIM Summary" xfId="4685"/>
    <cellStyle name="_Chelan Debt Forecast 12.19.05_NIM Summary 09GRC" xfId="4686"/>
    <cellStyle name="_Chelan Debt Forecast 12.19.05_NIM Summary 09GRC 2" xfId="4687"/>
    <cellStyle name="_Chelan Debt Forecast 12.19.05_NIM Summary 2" xfId="4688"/>
    <cellStyle name="_Chelan Debt Forecast 12.19.05_NIM Summary 3" xfId="4689"/>
    <cellStyle name="_Chelan Debt Forecast 12.19.05_NIM Summary 4" xfId="4690"/>
    <cellStyle name="_Chelan Debt Forecast 12.19.05_NIM Summary 5" xfId="4691"/>
    <cellStyle name="_Chelan Debt Forecast 12.19.05_NIM Summary 6" xfId="4692"/>
    <cellStyle name="_Chelan Debt Forecast 12.19.05_NIM Summary 7" xfId="4693"/>
    <cellStyle name="_Chelan Debt Forecast 12.19.05_NIM Summary 8" xfId="4694"/>
    <cellStyle name="_Chelan Debt Forecast 12.19.05_NIM Summary 9" xfId="4695"/>
    <cellStyle name="_Chelan Debt Forecast 12.19.05_PCA 10 -  Exhibit D from A Kellogg Jan 2011" xfId="4696"/>
    <cellStyle name="_Chelan Debt Forecast 12.19.05_PCA 10 -  Exhibit D from A Kellogg July 2011" xfId="4697"/>
    <cellStyle name="_Chelan Debt Forecast 12.19.05_PCA 10 -  Exhibit D from S Free Rcv'd 12-11" xfId="4698"/>
    <cellStyle name="_Chelan Debt Forecast 12.19.05_PCA 7 - Exhibit D update 11_30_08 (2)" xfId="4699"/>
    <cellStyle name="_Chelan Debt Forecast 12.19.05_PCA 7 - Exhibit D update 11_30_08 (2) 2" xfId="4700"/>
    <cellStyle name="_Chelan Debt Forecast 12.19.05_PCA 7 - Exhibit D update 11_30_08 (2) 2 2" xfId="4701"/>
    <cellStyle name="_Chelan Debt Forecast 12.19.05_PCA 7 - Exhibit D update 11_30_08 (2) 3" xfId="4702"/>
    <cellStyle name="_Chelan Debt Forecast 12.19.05_PCA 7 - Exhibit D update 11_30_08 (2)_NIM Summary" xfId="4703"/>
    <cellStyle name="_Chelan Debt Forecast 12.19.05_PCA 7 - Exhibit D update 11_30_08 (2)_NIM Summary 2" xfId="4704"/>
    <cellStyle name="_Chelan Debt Forecast 12.19.05_PCA 8 - Exhibit D update 12_31_09" xfId="4705"/>
    <cellStyle name="_Chelan Debt Forecast 12.19.05_PCA 9 -  Exhibit D April 2010" xfId="4706"/>
    <cellStyle name="_Chelan Debt Forecast 12.19.05_PCA 9 -  Exhibit D April 2010 (3)" xfId="4707"/>
    <cellStyle name="_Chelan Debt Forecast 12.19.05_PCA 9 -  Exhibit D April 2010 (3) 2" xfId="4708"/>
    <cellStyle name="_Chelan Debt Forecast 12.19.05_PCA 9 -  Exhibit D Feb 2010" xfId="4709"/>
    <cellStyle name="_Chelan Debt Forecast 12.19.05_PCA 9 -  Exhibit D Feb 2010 v2" xfId="4710"/>
    <cellStyle name="_Chelan Debt Forecast 12.19.05_PCA 9 -  Exhibit D Feb 2010 WF" xfId="4711"/>
    <cellStyle name="_Chelan Debt Forecast 12.19.05_PCA 9 -  Exhibit D Jan 2010" xfId="4712"/>
    <cellStyle name="_Chelan Debt Forecast 12.19.05_PCA 9 -  Exhibit D March 2010 (2)" xfId="4713"/>
    <cellStyle name="_Chelan Debt Forecast 12.19.05_PCA 9 -  Exhibit D Nov 2010" xfId="4714"/>
    <cellStyle name="_Chelan Debt Forecast 12.19.05_PCA 9 - Exhibit D at August 2010" xfId="4715"/>
    <cellStyle name="_Chelan Debt Forecast 12.19.05_PCA 9 - Exhibit D June 2010 GRC" xfId="4716"/>
    <cellStyle name="_Chelan Debt Forecast 12.19.05_Power Costs - Comparison bx Rbtl-Staff-Jt-PC" xfId="586"/>
    <cellStyle name="_Chelan Debt Forecast 12.19.05_Power Costs - Comparison bx Rbtl-Staff-Jt-PC 2" xfId="587"/>
    <cellStyle name="_Chelan Debt Forecast 12.19.05_Power Costs - Comparison bx Rbtl-Staff-Jt-PC 2 2" xfId="4717"/>
    <cellStyle name="_Chelan Debt Forecast 12.19.05_Power Costs - Comparison bx Rbtl-Staff-Jt-PC 3" xfId="4718"/>
    <cellStyle name="_Chelan Debt Forecast 12.19.05_Power Costs - Comparison bx Rbtl-Staff-Jt-PC_Adj Bench DR 3 for Initial Briefs (Electric)" xfId="588"/>
    <cellStyle name="_Chelan Debt Forecast 12.19.05_Power Costs - Comparison bx Rbtl-Staff-Jt-PC_Adj Bench DR 3 for Initial Briefs (Electric) 2" xfId="589"/>
    <cellStyle name="_Chelan Debt Forecast 12.19.05_Power Costs - Comparison bx Rbtl-Staff-Jt-PC_Adj Bench DR 3 for Initial Briefs (Electric) 2 2" xfId="4719"/>
    <cellStyle name="_Chelan Debt Forecast 12.19.05_Power Costs - Comparison bx Rbtl-Staff-Jt-PC_Adj Bench DR 3 for Initial Briefs (Electric) 3" xfId="4720"/>
    <cellStyle name="_Chelan Debt Forecast 12.19.05_Power Costs - Comparison bx Rbtl-Staff-Jt-PC_Electric Rev Req Model (2009 GRC) Rebuttal" xfId="590"/>
    <cellStyle name="_Chelan Debt Forecast 12.19.05_Power Costs - Comparison bx Rbtl-Staff-Jt-PC_Electric Rev Req Model (2009 GRC) Rebuttal 2" xfId="591"/>
    <cellStyle name="_Chelan Debt Forecast 12.19.05_Power Costs - Comparison bx Rbtl-Staff-Jt-PC_Electric Rev Req Model (2009 GRC) Rebuttal 2 2" xfId="4721"/>
    <cellStyle name="_Chelan Debt Forecast 12.19.05_Power Costs - Comparison bx Rbtl-Staff-Jt-PC_Electric Rev Req Model (2009 GRC) Rebuttal 3" xfId="4722"/>
    <cellStyle name="_Chelan Debt Forecast 12.19.05_Power Costs - Comparison bx Rbtl-Staff-Jt-PC_Electric Rev Req Model (2009 GRC) Rebuttal REmoval of New  WH Solar AdjustMI" xfId="592"/>
    <cellStyle name="_Chelan Debt Forecast 12.19.05_Power Costs - Comparison bx Rbtl-Staff-Jt-PC_Electric Rev Req Model (2009 GRC) Rebuttal REmoval of New  WH Solar AdjustMI 2" xfId="593"/>
    <cellStyle name="_Chelan Debt Forecast 12.19.05_Power Costs - Comparison bx Rbtl-Staff-Jt-PC_Electric Rev Req Model (2009 GRC) Rebuttal REmoval of New  WH Solar AdjustMI 2 2" xfId="4723"/>
    <cellStyle name="_Chelan Debt Forecast 12.19.05_Power Costs - Comparison bx Rbtl-Staff-Jt-PC_Electric Rev Req Model (2009 GRC) Rebuttal REmoval of New  WH Solar AdjustMI 3" xfId="4724"/>
    <cellStyle name="_Chelan Debt Forecast 12.19.05_Power Costs - Comparison bx Rbtl-Staff-Jt-PC_Electric Rev Req Model (2009 GRC) Revised 01-18-2010" xfId="594"/>
    <cellStyle name="_Chelan Debt Forecast 12.19.05_Power Costs - Comparison bx Rbtl-Staff-Jt-PC_Electric Rev Req Model (2009 GRC) Revised 01-18-2010 2" xfId="595"/>
    <cellStyle name="_Chelan Debt Forecast 12.19.05_Power Costs - Comparison bx Rbtl-Staff-Jt-PC_Electric Rev Req Model (2009 GRC) Revised 01-18-2010 2 2" xfId="4725"/>
    <cellStyle name="_Chelan Debt Forecast 12.19.05_Power Costs - Comparison bx Rbtl-Staff-Jt-PC_Electric Rev Req Model (2009 GRC) Revised 01-18-2010 3" xfId="4726"/>
    <cellStyle name="_Chelan Debt Forecast 12.19.05_Power Costs - Comparison bx Rbtl-Staff-Jt-PC_Final Order Electric EXHIBIT A-1" xfId="596"/>
    <cellStyle name="_Chelan Debt Forecast 12.19.05_Power Costs - Comparison bx Rbtl-Staff-Jt-PC_Final Order Electric EXHIBIT A-1 2" xfId="597"/>
    <cellStyle name="_Chelan Debt Forecast 12.19.05_Power Costs - Comparison bx Rbtl-Staff-Jt-PC_Final Order Electric EXHIBIT A-1 2 2" xfId="4727"/>
    <cellStyle name="_Chelan Debt Forecast 12.19.05_Power Costs - Comparison bx Rbtl-Staff-Jt-PC_Final Order Electric EXHIBIT A-1 3" xfId="4728"/>
    <cellStyle name="_Chelan Debt Forecast 12.19.05_Production Adj 4.37" xfId="598"/>
    <cellStyle name="_Chelan Debt Forecast 12.19.05_Production Adj 4.37 2" xfId="599"/>
    <cellStyle name="_Chelan Debt Forecast 12.19.05_Production Adj 4.37 2 2" xfId="4729"/>
    <cellStyle name="_Chelan Debt Forecast 12.19.05_Production Adj 4.37 3" xfId="4730"/>
    <cellStyle name="_Chelan Debt Forecast 12.19.05_Purchased Power Adj 4.03" xfId="600"/>
    <cellStyle name="_Chelan Debt Forecast 12.19.05_Purchased Power Adj 4.03 2" xfId="601"/>
    <cellStyle name="_Chelan Debt Forecast 12.19.05_Purchased Power Adj 4.03 2 2" xfId="4731"/>
    <cellStyle name="_Chelan Debt Forecast 12.19.05_Purchased Power Adj 4.03 3" xfId="4732"/>
    <cellStyle name="_Chelan Debt Forecast 12.19.05_Rebuttal Power Costs" xfId="602"/>
    <cellStyle name="_Chelan Debt Forecast 12.19.05_Rebuttal Power Costs 2" xfId="603"/>
    <cellStyle name="_Chelan Debt Forecast 12.19.05_Rebuttal Power Costs 2 2" xfId="4733"/>
    <cellStyle name="_Chelan Debt Forecast 12.19.05_Rebuttal Power Costs 3" xfId="4734"/>
    <cellStyle name="_Chelan Debt Forecast 12.19.05_Rebuttal Power Costs_Adj Bench DR 3 for Initial Briefs (Electric)" xfId="604"/>
    <cellStyle name="_Chelan Debt Forecast 12.19.05_Rebuttal Power Costs_Adj Bench DR 3 for Initial Briefs (Electric) 2" xfId="605"/>
    <cellStyle name="_Chelan Debt Forecast 12.19.05_Rebuttal Power Costs_Adj Bench DR 3 for Initial Briefs (Electric) 2 2" xfId="4735"/>
    <cellStyle name="_Chelan Debt Forecast 12.19.05_Rebuttal Power Costs_Adj Bench DR 3 for Initial Briefs (Electric) 3" xfId="4736"/>
    <cellStyle name="_Chelan Debt Forecast 12.19.05_Rebuttal Power Costs_Electric Rev Req Model (2009 GRC) Rebuttal" xfId="606"/>
    <cellStyle name="_Chelan Debt Forecast 12.19.05_Rebuttal Power Costs_Electric Rev Req Model (2009 GRC) Rebuttal 2" xfId="607"/>
    <cellStyle name="_Chelan Debt Forecast 12.19.05_Rebuttal Power Costs_Electric Rev Req Model (2009 GRC) Rebuttal 2 2" xfId="4737"/>
    <cellStyle name="_Chelan Debt Forecast 12.19.05_Rebuttal Power Costs_Electric Rev Req Model (2009 GRC) Rebuttal 3" xfId="4738"/>
    <cellStyle name="_Chelan Debt Forecast 12.19.05_Rebuttal Power Costs_Electric Rev Req Model (2009 GRC) Rebuttal REmoval of New  WH Solar AdjustMI" xfId="608"/>
    <cellStyle name="_Chelan Debt Forecast 12.19.05_Rebuttal Power Costs_Electric Rev Req Model (2009 GRC) Rebuttal REmoval of New  WH Solar AdjustMI 2" xfId="609"/>
    <cellStyle name="_Chelan Debt Forecast 12.19.05_Rebuttal Power Costs_Electric Rev Req Model (2009 GRC) Rebuttal REmoval of New  WH Solar AdjustMI 2 2" xfId="4739"/>
    <cellStyle name="_Chelan Debt Forecast 12.19.05_Rebuttal Power Costs_Electric Rev Req Model (2009 GRC) Rebuttal REmoval of New  WH Solar AdjustMI 3" xfId="4740"/>
    <cellStyle name="_Chelan Debt Forecast 12.19.05_Rebuttal Power Costs_Electric Rev Req Model (2009 GRC) Revised 01-18-2010" xfId="610"/>
    <cellStyle name="_Chelan Debt Forecast 12.19.05_Rebuttal Power Costs_Electric Rev Req Model (2009 GRC) Revised 01-18-2010 2" xfId="611"/>
    <cellStyle name="_Chelan Debt Forecast 12.19.05_Rebuttal Power Costs_Electric Rev Req Model (2009 GRC) Revised 01-18-2010 2 2" xfId="4741"/>
    <cellStyle name="_Chelan Debt Forecast 12.19.05_Rebuttal Power Costs_Electric Rev Req Model (2009 GRC) Revised 01-18-2010 3" xfId="4742"/>
    <cellStyle name="_Chelan Debt Forecast 12.19.05_Rebuttal Power Costs_Final Order Electric EXHIBIT A-1" xfId="612"/>
    <cellStyle name="_Chelan Debt Forecast 12.19.05_Rebuttal Power Costs_Final Order Electric EXHIBIT A-1 2" xfId="613"/>
    <cellStyle name="_Chelan Debt Forecast 12.19.05_Rebuttal Power Costs_Final Order Electric EXHIBIT A-1 2 2" xfId="4743"/>
    <cellStyle name="_Chelan Debt Forecast 12.19.05_Rebuttal Power Costs_Final Order Electric EXHIBIT A-1 3" xfId="4744"/>
    <cellStyle name="_Chelan Debt Forecast 12.19.05_ROR &amp; CONV FACTOR" xfId="614"/>
    <cellStyle name="_Chelan Debt Forecast 12.19.05_ROR &amp; CONV FACTOR 2" xfId="615"/>
    <cellStyle name="_Chelan Debt Forecast 12.19.05_ROR &amp; CONV FACTOR 2 2" xfId="4745"/>
    <cellStyle name="_Chelan Debt Forecast 12.19.05_ROR &amp; CONV FACTOR 3" xfId="4746"/>
    <cellStyle name="_Chelan Debt Forecast 12.19.05_ROR 5.02" xfId="616"/>
    <cellStyle name="_Chelan Debt Forecast 12.19.05_ROR 5.02 2" xfId="617"/>
    <cellStyle name="_Chelan Debt Forecast 12.19.05_ROR 5.02 2 2" xfId="4747"/>
    <cellStyle name="_Chelan Debt Forecast 12.19.05_ROR 5.02 3" xfId="4748"/>
    <cellStyle name="_Chelan Debt Forecast 12.19.05_Transmission Workbook for May BOD" xfId="4749"/>
    <cellStyle name="_Chelan Debt Forecast 12.19.05_Transmission Workbook for May BOD 2" xfId="4750"/>
    <cellStyle name="_Chelan Debt Forecast 12.19.05_Wind Integration 10GRC" xfId="4751"/>
    <cellStyle name="_Chelan Debt Forecast 12.19.05_Wind Integration 10GRC 2" xfId="4752"/>
    <cellStyle name="_Colstrip FOR - GADS 1990-2009" xfId="4753"/>
    <cellStyle name="_Colstrip FOR - GADS 1990-2009 2" xfId="4754"/>
    <cellStyle name="_x0013__Confidential Material" xfId="4755"/>
    <cellStyle name="_Copy 11-9 Sumas Proforma - Current" xfId="618"/>
    <cellStyle name="_Costs not in AURORA 06GRC" xfId="619"/>
    <cellStyle name="_Costs not in AURORA 06GRC 2" xfId="620"/>
    <cellStyle name="_Costs not in AURORA 06GRC 2 2" xfId="621"/>
    <cellStyle name="_Costs not in AURORA 06GRC 2 2 2" xfId="4756"/>
    <cellStyle name="_Costs not in AURORA 06GRC 2 3" xfId="4757"/>
    <cellStyle name="_Costs not in AURORA 06GRC 3" xfId="622"/>
    <cellStyle name="_Costs not in AURORA 06GRC 3 2" xfId="623"/>
    <cellStyle name="_Costs not in AURORA 06GRC 3 2 2" xfId="4758"/>
    <cellStyle name="_Costs not in AURORA 06GRC 3 3" xfId="624"/>
    <cellStyle name="_Costs not in AURORA 06GRC 3 3 2" xfId="4759"/>
    <cellStyle name="_Costs not in AURORA 06GRC 3 4" xfId="625"/>
    <cellStyle name="_Costs not in AURORA 06GRC 3 4 2" xfId="4760"/>
    <cellStyle name="_Costs not in AURORA 06GRC 4" xfId="626"/>
    <cellStyle name="_Costs not in AURORA 06GRC 4 2" xfId="4761"/>
    <cellStyle name="_Costs not in AURORA 06GRC 5" xfId="4762"/>
    <cellStyle name="_Costs not in AURORA 06GRC 6" xfId="4763"/>
    <cellStyle name="_Costs not in AURORA 06GRC 7" xfId="4764"/>
    <cellStyle name="_Costs not in AURORA 06GRC_04 07E Wild Horse Wind Expansion (C) (2)" xfId="627"/>
    <cellStyle name="_Costs not in AURORA 06GRC_04 07E Wild Horse Wind Expansion (C) (2) 2" xfId="628"/>
    <cellStyle name="_Costs not in AURORA 06GRC_04 07E Wild Horse Wind Expansion (C) (2) 2 2" xfId="4765"/>
    <cellStyle name="_Costs not in AURORA 06GRC_04 07E Wild Horse Wind Expansion (C) (2) 3" xfId="4766"/>
    <cellStyle name="_Costs not in AURORA 06GRC_04 07E Wild Horse Wind Expansion (C) (2)_Adj Bench DR 3 for Initial Briefs (Electric)" xfId="629"/>
    <cellStyle name="_Costs not in AURORA 06GRC_04 07E Wild Horse Wind Expansion (C) (2)_Adj Bench DR 3 for Initial Briefs (Electric) 2" xfId="630"/>
    <cellStyle name="_Costs not in AURORA 06GRC_04 07E Wild Horse Wind Expansion (C) (2)_Adj Bench DR 3 for Initial Briefs (Electric) 2 2" xfId="4767"/>
    <cellStyle name="_Costs not in AURORA 06GRC_04 07E Wild Horse Wind Expansion (C) (2)_Adj Bench DR 3 for Initial Briefs (Electric) 3" xfId="4768"/>
    <cellStyle name="_Costs not in AURORA 06GRC_04 07E Wild Horse Wind Expansion (C) (2)_Book1" xfId="4769"/>
    <cellStyle name="_Costs not in AURORA 06GRC_04 07E Wild Horse Wind Expansion (C) (2)_Electric Rev Req Model (2009 GRC) " xfId="631"/>
    <cellStyle name="_Costs not in AURORA 06GRC_04 07E Wild Horse Wind Expansion (C) (2)_Electric Rev Req Model (2009 GRC)  2" xfId="632"/>
    <cellStyle name="_Costs not in AURORA 06GRC_04 07E Wild Horse Wind Expansion (C) (2)_Electric Rev Req Model (2009 GRC)  2 2" xfId="4770"/>
    <cellStyle name="_Costs not in AURORA 06GRC_04 07E Wild Horse Wind Expansion (C) (2)_Electric Rev Req Model (2009 GRC)  3" xfId="4771"/>
    <cellStyle name="_Costs not in AURORA 06GRC_04 07E Wild Horse Wind Expansion (C) (2)_Electric Rev Req Model (2009 GRC) Rebuttal" xfId="633"/>
    <cellStyle name="_Costs not in AURORA 06GRC_04 07E Wild Horse Wind Expansion (C) (2)_Electric Rev Req Model (2009 GRC) Rebuttal 2" xfId="634"/>
    <cellStyle name="_Costs not in AURORA 06GRC_04 07E Wild Horse Wind Expansion (C) (2)_Electric Rev Req Model (2009 GRC) Rebuttal 2 2" xfId="4772"/>
    <cellStyle name="_Costs not in AURORA 06GRC_04 07E Wild Horse Wind Expansion (C) (2)_Electric Rev Req Model (2009 GRC) Rebuttal 3" xfId="4773"/>
    <cellStyle name="_Costs not in AURORA 06GRC_04 07E Wild Horse Wind Expansion (C) (2)_Electric Rev Req Model (2009 GRC) Rebuttal REmoval of New  WH Solar AdjustMI" xfId="635"/>
    <cellStyle name="_Costs not in AURORA 06GRC_04 07E Wild Horse Wind Expansion (C) (2)_Electric Rev Req Model (2009 GRC) Rebuttal REmoval of New  WH Solar AdjustMI 2" xfId="636"/>
    <cellStyle name="_Costs not in AURORA 06GRC_04 07E Wild Horse Wind Expansion (C) (2)_Electric Rev Req Model (2009 GRC) Rebuttal REmoval of New  WH Solar AdjustMI 2 2" xfId="4774"/>
    <cellStyle name="_Costs not in AURORA 06GRC_04 07E Wild Horse Wind Expansion (C) (2)_Electric Rev Req Model (2009 GRC) Rebuttal REmoval of New  WH Solar AdjustMI 3" xfId="4775"/>
    <cellStyle name="_Costs not in AURORA 06GRC_04 07E Wild Horse Wind Expansion (C) (2)_Electric Rev Req Model (2009 GRC) Revised 01-18-2010" xfId="637"/>
    <cellStyle name="_Costs not in AURORA 06GRC_04 07E Wild Horse Wind Expansion (C) (2)_Electric Rev Req Model (2009 GRC) Revised 01-18-2010 2" xfId="638"/>
    <cellStyle name="_Costs not in AURORA 06GRC_04 07E Wild Horse Wind Expansion (C) (2)_Electric Rev Req Model (2009 GRC) Revised 01-18-2010 2 2" xfId="4776"/>
    <cellStyle name="_Costs not in AURORA 06GRC_04 07E Wild Horse Wind Expansion (C) (2)_Electric Rev Req Model (2009 GRC) Revised 01-18-2010 3" xfId="4777"/>
    <cellStyle name="_Costs not in AURORA 06GRC_04 07E Wild Horse Wind Expansion (C) (2)_Electric Rev Req Model (2010 GRC)" xfId="4778"/>
    <cellStyle name="_Costs not in AURORA 06GRC_04 07E Wild Horse Wind Expansion (C) (2)_Electric Rev Req Model (2010 GRC) SF" xfId="4779"/>
    <cellStyle name="_Costs not in AURORA 06GRC_04 07E Wild Horse Wind Expansion (C) (2)_Final Order Electric EXHIBIT A-1" xfId="639"/>
    <cellStyle name="_Costs not in AURORA 06GRC_04 07E Wild Horse Wind Expansion (C) (2)_Final Order Electric EXHIBIT A-1 2" xfId="640"/>
    <cellStyle name="_Costs not in AURORA 06GRC_04 07E Wild Horse Wind Expansion (C) (2)_Final Order Electric EXHIBIT A-1 2 2" xfId="4780"/>
    <cellStyle name="_Costs not in AURORA 06GRC_04 07E Wild Horse Wind Expansion (C) (2)_Final Order Electric EXHIBIT A-1 3" xfId="4781"/>
    <cellStyle name="_Costs not in AURORA 06GRC_04 07E Wild Horse Wind Expansion (C) (2)_TENASKA REGULATORY ASSET" xfId="641"/>
    <cellStyle name="_Costs not in AURORA 06GRC_04 07E Wild Horse Wind Expansion (C) (2)_TENASKA REGULATORY ASSET 2" xfId="642"/>
    <cellStyle name="_Costs not in AURORA 06GRC_04 07E Wild Horse Wind Expansion (C) (2)_TENASKA REGULATORY ASSET 2 2" xfId="4782"/>
    <cellStyle name="_Costs not in AURORA 06GRC_04 07E Wild Horse Wind Expansion (C) (2)_TENASKA REGULATORY ASSET 3" xfId="4783"/>
    <cellStyle name="_Costs not in AURORA 06GRC_16.37E Wild Horse Expansion DeferralRevwrkingfile SF" xfId="643"/>
    <cellStyle name="_Costs not in AURORA 06GRC_16.37E Wild Horse Expansion DeferralRevwrkingfile SF 2" xfId="644"/>
    <cellStyle name="_Costs not in AURORA 06GRC_16.37E Wild Horse Expansion DeferralRevwrkingfile SF 2 2" xfId="4784"/>
    <cellStyle name="_Costs not in AURORA 06GRC_16.37E Wild Horse Expansion DeferralRevwrkingfile SF 3" xfId="4785"/>
    <cellStyle name="_Costs not in AURORA 06GRC_2009 Compliance Filing PCA Exhibits for GRC" xfId="4786"/>
    <cellStyle name="_Costs not in AURORA 06GRC_2009 GRC Compl Filing - Exhibit D" xfId="4787"/>
    <cellStyle name="_Costs not in AURORA 06GRC_2009 GRC Compl Filing - Exhibit D 2" xfId="4788"/>
    <cellStyle name="_Costs not in AURORA 06GRC_3.01 Income Statement" xfId="4789"/>
    <cellStyle name="_Costs not in AURORA 06GRC_4 31 Regulatory Assets and Liabilities  7 06- Exhibit D" xfId="645"/>
    <cellStyle name="_Costs not in AURORA 06GRC_4 31 Regulatory Assets and Liabilities  7 06- Exhibit D 2" xfId="646"/>
    <cellStyle name="_Costs not in AURORA 06GRC_4 31 Regulatory Assets and Liabilities  7 06- Exhibit D 2 2" xfId="4790"/>
    <cellStyle name="_Costs not in AURORA 06GRC_4 31 Regulatory Assets and Liabilities  7 06- Exhibit D 3" xfId="4791"/>
    <cellStyle name="_Costs not in AURORA 06GRC_4 31 Regulatory Assets and Liabilities  7 06- Exhibit D_NIM Summary" xfId="4792"/>
    <cellStyle name="_Costs not in AURORA 06GRC_4 31 Regulatory Assets and Liabilities  7 06- Exhibit D_NIM Summary 2" xfId="4793"/>
    <cellStyle name="_Costs not in AURORA 06GRC_4 32 Regulatory Assets and Liabilities  7 06- Exhibit D" xfId="647"/>
    <cellStyle name="_Costs not in AURORA 06GRC_4 32 Regulatory Assets and Liabilities  7 06- Exhibit D 2" xfId="648"/>
    <cellStyle name="_Costs not in AURORA 06GRC_4 32 Regulatory Assets and Liabilities  7 06- Exhibit D 2 2" xfId="4794"/>
    <cellStyle name="_Costs not in AURORA 06GRC_4 32 Regulatory Assets and Liabilities  7 06- Exhibit D 3" xfId="4795"/>
    <cellStyle name="_Costs not in AURORA 06GRC_4 32 Regulatory Assets and Liabilities  7 06- Exhibit D_NIM Summary" xfId="4796"/>
    <cellStyle name="_Costs not in AURORA 06GRC_4 32 Regulatory Assets and Liabilities  7 06- Exhibit D_NIM Summary 2" xfId="4797"/>
    <cellStyle name="_Costs not in AURORA 06GRC_ACCOUNTS" xfId="4798"/>
    <cellStyle name="_Costs not in AURORA 06GRC_AURORA Total New" xfId="4799"/>
    <cellStyle name="_Costs not in AURORA 06GRC_AURORA Total New 2" xfId="4800"/>
    <cellStyle name="_Costs not in AURORA 06GRC_Book2" xfId="649"/>
    <cellStyle name="_Costs not in AURORA 06GRC_Book2 2" xfId="650"/>
    <cellStyle name="_Costs not in AURORA 06GRC_Book2 2 2" xfId="4801"/>
    <cellStyle name="_Costs not in AURORA 06GRC_Book2 3" xfId="4802"/>
    <cellStyle name="_Costs not in AURORA 06GRC_Book2_Adj Bench DR 3 for Initial Briefs (Electric)" xfId="651"/>
    <cellStyle name="_Costs not in AURORA 06GRC_Book2_Adj Bench DR 3 for Initial Briefs (Electric) 2" xfId="652"/>
    <cellStyle name="_Costs not in AURORA 06GRC_Book2_Adj Bench DR 3 for Initial Briefs (Electric) 2 2" xfId="4803"/>
    <cellStyle name="_Costs not in AURORA 06GRC_Book2_Adj Bench DR 3 for Initial Briefs (Electric) 3" xfId="4804"/>
    <cellStyle name="_Costs not in AURORA 06GRC_Book2_Electric Rev Req Model (2009 GRC) Rebuttal" xfId="653"/>
    <cellStyle name="_Costs not in AURORA 06GRC_Book2_Electric Rev Req Model (2009 GRC) Rebuttal 2" xfId="654"/>
    <cellStyle name="_Costs not in AURORA 06GRC_Book2_Electric Rev Req Model (2009 GRC) Rebuttal 2 2" xfId="4805"/>
    <cellStyle name="_Costs not in AURORA 06GRC_Book2_Electric Rev Req Model (2009 GRC) Rebuttal 3" xfId="4806"/>
    <cellStyle name="_Costs not in AURORA 06GRC_Book2_Electric Rev Req Model (2009 GRC) Rebuttal REmoval of New  WH Solar AdjustMI" xfId="655"/>
    <cellStyle name="_Costs not in AURORA 06GRC_Book2_Electric Rev Req Model (2009 GRC) Rebuttal REmoval of New  WH Solar AdjustMI 2" xfId="656"/>
    <cellStyle name="_Costs not in AURORA 06GRC_Book2_Electric Rev Req Model (2009 GRC) Rebuttal REmoval of New  WH Solar AdjustMI 2 2" xfId="4807"/>
    <cellStyle name="_Costs not in AURORA 06GRC_Book2_Electric Rev Req Model (2009 GRC) Rebuttal REmoval of New  WH Solar AdjustMI 3" xfId="4808"/>
    <cellStyle name="_Costs not in AURORA 06GRC_Book2_Electric Rev Req Model (2009 GRC) Revised 01-18-2010" xfId="657"/>
    <cellStyle name="_Costs not in AURORA 06GRC_Book2_Electric Rev Req Model (2009 GRC) Revised 01-18-2010 2" xfId="658"/>
    <cellStyle name="_Costs not in AURORA 06GRC_Book2_Electric Rev Req Model (2009 GRC) Revised 01-18-2010 2 2" xfId="4809"/>
    <cellStyle name="_Costs not in AURORA 06GRC_Book2_Electric Rev Req Model (2009 GRC) Revised 01-18-2010 3" xfId="4810"/>
    <cellStyle name="_Costs not in AURORA 06GRC_Book2_Final Order Electric EXHIBIT A-1" xfId="659"/>
    <cellStyle name="_Costs not in AURORA 06GRC_Book2_Final Order Electric EXHIBIT A-1 2" xfId="660"/>
    <cellStyle name="_Costs not in AURORA 06GRC_Book2_Final Order Electric EXHIBIT A-1 2 2" xfId="4811"/>
    <cellStyle name="_Costs not in AURORA 06GRC_Book2_Final Order Electric EXHIBIT A-1 3" xfId="4812"/>
    <cellStyle name="_Costs not in AURORA 06GRC_Book4" xfId="661"/>
    <cellStyle name="_Costs not in AURORA 06GRC_Book4 2" xfId="662"/>
    <cellStyle name="_Costs not in AURORA 06GRC_Book4 2 2" xfId="4813"/>
    <cellStyle name="_Costs not in AURORA 06GRC_Book4 3" xfId="4814"/>
    <cellStyle name="_Costs not in AURORA 06GRC_Book9" xfId="663"/>
    <cellStyle name="_Costs not in AURORA 06GRC_Book9 2" xfId="664"/>
    <cellStyle name="_Costs not in AURORA 06GRC_Book9 2 2" xfId="4815"/>
    <cellStyle name="_Costs not in AURORA 06GRC_Book9 3" xfId="4816"/>
    <cellStyle name="_Costs not in AURORA 06GRC_Check the Interest Calculation" xfId="4817"/>
    <cellStyle name="_Costs not in AURORA 06GRC_Check the Interest Calculation_Scenario 1 REC vs PTC Offset" xfId="4818"/>
    <cellStyle name="_Costs not in AURORA 06GRC_Check the Interest Calculation_Scenario 3" xfId="4819"/>
    <cellStyle name="_Costs not in AURORA 06GRC_Chelan PUD Power Costs (8-10)" xfId="4820"/>
    <cellStyle name="_Costs not in AURORA 06GRC_Exhibit D fr R Gho 12-31-08" xfId="4821"/>
    <cellStyle name="_Costs not in AURORA 06GRC_Exhibit D fr R Gho 12-31-08 2" xfId="4822"/>
    <cellStyle name="_Costs not in AURORA 06GRC_Exhibit D fr R Gho 12-31-08 v2" xfId="4823"/>
    <cellStyle name="_Costs not in AURORA 06GRC_Exhibit D fr R Gho 12-31-08 v2 2" xfId="4824"/>
    <cellStyle name="_Costs not in AURORA 06GRC_Exhibit D fr R Gho 12-31-08 v2_NIM Summary" xfId="4825"/>
    <cellStyle name="_Costs not in AURORA 06GRC_Exhibit D fr R Gho 12-31-08 v2_NIM Summary 2" xfId="4826"/>
    <cellStyle name="_Costs not in AURORA 06GRC_Exhibit D fr R Gho 12-31-08_NIM Summary" xfId="4827"/>
    <cellStyle name="_Costs not in AURORA 06GRC_Exhibit D fr R Gho 12-31-08_NIM Summary 2" xfId="4828"/>
    <cellStyle name="_Costs not in AURORA 06GRC_Gas Rev Req Model (2010 GRC)" xfId="4829"/>
    <cellStyle name="_Costs not in AURORA 06GRC_Hopkins Ridge Prepaid Tran - Interest Earned RY 12ME Feb  '11" xfId="4830"/>
    <cellStyle name="_Costs not in AURORA 06GRC_Hopkins Ridge Prepaid Tran - Interest Earned RY 12ME Feb  '11 2" xfId="4831"/>
    <cellStyle name="_Costs not in AURORA 06GRC_Hopkins Ridge Prepaid Tran - Interest Earned RY 12ME Feb  '11_NIM Summary" xfId="4832"/>
    <cellStyle name="_Costs not in AURORA 06GRC_Hopkins Ridge Prepaid Tran - Interest Earned RY 12ME Feb  '11_NIM Summary 2" xfId="4833"/>
    <cellStyle name="_Costs not in AURORA 06GRC_Hopkins Ridge Prepaid Tran - Interest Earned RY 12ME Feb  '11_Transmission Workbook for May BOD" xfId="4834"/>
    <cellStyle name="_Costs not in AURORA 06GRC_Hopkins Ridge Prepaid Tran - Interest Earned RY 12ME Feb  '11_Transmission Workbook for May BOD 2" xfId="4835"/>
    <cellStyle name="_Costs not in AURORA 06GRC_INPUTS" xfId="665"/>
    <cellStyle name="_Costs not in AURORA 06GRC_INPUTS 2" xfId="666"/>
    <cellStyle name="_Costs not in AURORA 06GRC_INPUTS 2 2" xfId="4836"/>
    <cellStyle name="_Costs not in AURORA 06GRC_INPUTS 3" xfId="4837"/>
    <cellStyle name="_Costs not in AURORA 06GRC_NIM Summary" xfId="4838"/>
    <cellStyle name="_Costs not in AURORA 06GRC_NIM Summary 09GRC" xfId="4839"/>
    <cellStyle name="_Costs not in AURORA 06GRC_NIM Summary 09GRC 2" xfId="4840"/>
    <cellStyle name="_Costs not in AURORA 06GRC_NIM Summary 2" xfId="4841"/>
    <cellStyle name="_Costs not in AURORA 06GRC_NIM Summary 3" xfId="4842"/>
    <cellStyle name="_Costs not in AURORA 06GRC_NIM Summary 4" xfId="4843"/>
    <cellStyle name="_Costs not in AURORA 06GRC_NIM Summary 5" xfId="4844"/>
    <cellStyle name="_Costs not in AURORA 06GRC_NIM Summary 6" xfId="4845"/>
    <cellStyle name="_Costs not in AURORA 06GRC_NIM Summary 7" xfId="4846"/>
    <cellStyle name="_Costs not in AURORA 06GRC_NIM Summary 8" xfId="4847"/>
    <cellStyle name="_Costs not in AURORA 06GRC_NIM Summary 9" xfId="4848"/>
    <cellStyle name="_Costs not in AURORA 06GRC_PCA 10 -  Exhibit D from A Kellogg Jan 2011" xfId="4849"/>
    <cellStyle name="_Costs not in AURORA 06GRC_PCA 10 -  Exhibit D from A Kellogg July 2011" xfId="4850"/>
    <cellStyle name="_Costs not in AURORA 06GRC_PCA 10 -  Exhibit D from S Free Rcv'd 12-11" xfId="4851"/>
    <cellStyle name="_Costs not in AURORA 06GRC_PCA 7 - Exhibit D update 11_30_08 (2)" xfId="4852"/>
    <cellStyle name="_Costs not in AURORA 06GRC_PCA 7 - Exhibit D update 11_30_08 (2) 2" xfId="4853"/>
    <cellStyle name="_Costs not in AURORA 06GRC_PCA 7 - Exhibit D update 11_30_08 (2) 2 2" xfId="4854"/>
    <cellStyle name="_Costs not in AURORA 06GRC_PCA 7 - Exhibit D update 11_30_08 (2) 3" xfId="4855"/>
    <cellStyle name="_Costs not in AURORA 06GRC_PCA 7 - Exhibit D update 11_30_08 (2)_NIM Summary" xfId="4856"/>
    <cellStyle name="_Costs not in AURORA 06GRC_PCA 7 - Exhibit D update 11_30_08 (2)_NIM Summary 2" xfId="4857"/>
    <cellStyle name="_Costs not in AURORA 06GRC_PCA 8 - Exhibit D update 12_31_09" xfId="4858"/>
    <cellStyle name="_Costs not in AURORA 06GRC_PCA 9 -  Exhibit D April 2010" xfId="4859"/>
    <cellStyle name="_Costs not in AURORA 06GRC_PCA 9 -  Exhibit D April 2010 (3)" xfId="4860"/>
    <cellStyle name="_Costs not in AURORA 06GRC_PCA 9 -  Exhibit D April 2010 (3) 2" xfId="4861"/>
    <cellStyle name="_Costs not in AURORA 06GRC_PCA 9 -  Exhibit D Feb 2010" xfId="4862"/>
    <cellStyle name="_Costs not in AURORA 06GRC_PCA 9 -  Exhibit D Feb 2010 v2" xfId="4863"/>
    <cellStyle name="_Costs not in AURORA 06GRC_PCA 9 -  Exhibit D Feb 2010 WF" xfId="4864"/>
    <cellStyle name="_Costs not in AURORA 06GRC_PCA 9 -  Exhibit D Jan 2010" xfId="4865"/>
    <cellStyle name="_Costs not in AURORA 06GRC_PCA 9 -  Exhibit D March 2010 (2)" xfId="4866"/>
    <cellStyle name="_Costs not in AURORA 06GRC_PCA 9 -  Exhibit D Nov 2010" xfId="4867"/>
    <cellStyle name="_Costs not in AURORA 06GRC_PCA 9 - Exhibit D at August 2010" xfId="4868"/>
    <cellStyle name="_Costs not in AURORA 06GRC_PCA 9 - Exhibit D June 2010 GRC" xfId="4869"/>
    <cellStyle name="_Costs not in AURORA 06GRC_Power Costs - Comparison bx Rbtl-Staff-Jt-PC" xfId="667"/>
    <cellStyle name="_Costs not in AURORA 06GRC_Power Costs - Comparison bx Rbtl-Staff-Jt-PC 2" xfId="668"/>
    <cellStyle name="_Costs not in AURORA 06GRC_Power Costs - Comparison bx Rbtl-Staff-Jt-PC 2 2" xfId="4870"/>
    <cellStyle name="_Costs not in AURORA 06GRC_Power Costs - Comparison bx Rbtl-Staff-Jt-PC 3" xfId="4871"/>
    <cellStyle name="_Costs not in AURORA 06GRC_Power Costs - Comparison bx Rbtl-Staff-Jt-PC_Adj Bench DR 3 for Initial Briefs (Electric)" xfId="669"/>
    <cellStyle name="_Costs not in AURORA 06GRC_Power Costs - Comparison bx Rbtl-Staff-Jt-PC_Adj Bench DR 3 for Initial Briefs (Electric) 2" xfId="670"/>
    <cellStyle name="_Costs not in AURORA 06GRC_Power Costs - Comparison bx Rbtl-Staff-Jt-PC_Adj Bench DR 3 for Initial Briefs (Electric) 2 2" xfId="4872"/>
    <cellStyle name="_Costs not in AURORA 06GRC_Power Costs - Comparison bx Rbtl-Staff-Jt-PC_Adj Bench DR 3 for Initial Briefs (Electric) 3" xfId="4873"/>
    <cellStyle name="_Costs not in AURORA 06GRC_Power Costs - Comparison bx Rbtl-Staff-Jt-PC_Electric Rev Req Model (2009 GRC) Rebuttal" xfId="671"/>
    <cellStyle name="_Costs not in AURORA 06GRC_Power Costs - Comparison bx Rbtl-Staff-Jt-PC_Electric Rev Req Model (2009 GRC) Rebuttal 2" xfId="672"/>
    <cellStyle name="_Costs not in AURORA 06GRC_Power Costs - Comparison bx Rbtl-Staff-Jt-PC_Electric Rev Req Model (2009 GRC) Rebuttal 2 2" xfId="4874"/>
    <cellStyle name="_Costs not in AURORA 06GRC_Power Costs - Comparison bx Rbtl-Staff-Jt-PC_Electric Rev Req Model (2009 GRC) Rebuttal 3" xfId="4875"/>
    <cellStyle name="_Costs not in AURORA 06GRC_Power Costs - Comparison bx Rbtl-Staff-Jt-PC_Electric Rev Req Model (2009 GRC) Rebuttal REmoval of New  WH Solar AdjustMI" xfId="673"/>
    <cellStyle name="_Costs not in AURORA 06GRC_Power Costs - Comparison bx Rbtl-Staff-Jt-PC_Electric Rev Req Model (2009 GRC) Rebuttal REmoval of New  WH Solar AdjustMI 2" xfId="674"/>
    <cellStyle name="_Costs not in AURORA 06GRC_Power Costs - Comparison bx Rbtl-Staff-Jt-PC_Electric Rev Req Model (2009 GRC) Rebuttal REmoval of New  WH Solar AdjustMI 2 2" xfId="4876"/>
    <cellStyle name="_Costs not in AURORA 06GRC_Power Costs - Comparison bx Rbtl-Staff-Jt-PC_Electric Rev Req Model (2009 GRC) Rebuttal REmoval of New  WH Solar AdjustMI 3" xfId="4877"/>
    <cellStyle name="_Costs not in AURORA 06GRC_Power Costs - Comparison bx Rbtl-Staff-Jt-PC_Electric Rev Req Model (2009 GRC) Revised 01-18-2010" xfId="675"/>
    <cellStyle name="_Costs not in AURORA 06GRC_Power Costs - Comparison bx Rbtl-Staff-Jt-PC_Electric Rev Req Model (2009 GRC) Revised 01-18-2010 2" xfId="676"/>
    <cellStyle name="_Costs not in AURORA 06GRC_Power Costs - Comparison bx Rbtl-Staff-Jt-PC_Electric Rev Req Model (2009 GRC) Revised 01-18-2010 2 2" xfId="4878"/>
    <cellStyle name="_Costs not in AURORA 06GRC_Power Costs - Comparison bx Rbtl-Staff-Jt-PC_Electric Rev Req Model (2009 GRC) Revised 01-18-2010 3" xfId="4879"/>
    <cellStyle name="_Costs not in AURORA 06GRC_Power Costs - Comparison bx Rbtl-Staff-Jt-PC_Final Order Electric EXHIBIT A-1" xfId="677"/>
    <cellStyle name="_Costs not in AURORA 06GRC_Power Costs - Comparison bx Rbtl-Staff-Jt-PC_Final Order Electric EXHIBIT A-1 2" xfId="678"/>
    <cellStyle name="_Costs not in AURORA 06GRC_Power Costs - Comparison bx Rbtl-Staff-Jt-PC_Final Order Electric EXHIBIT A-1 2 2" xfId="4880"/>
    <cellStyle name="_Costs not in AURORA 06GRC_Power Costs - Comparison bx Rbtl-Staff-Jt-PC_Final Order Electric EXHIBIT A-1 3" xfId="4881"/>
    <cellStyle name="_Costs not in AURORA 06GRC_Production Adj 4.37" xfId="679"/>
    <cellStyle name="_Costs not in AURORA 06GRC_Production Adj 4.37 2" xfId="680"/>
    <cellStyle name="_Costs not in AURORA 06GRC_Production Adj 4.37 2 2" xfId="4882"/>
    <cellStyle name="_Costs not in AURORA 06GRC_Production Adj 4.37 3" xfId="4883"/>
    <cellStyle name="_Costs not in AURORA 06GRC_Purchased Power Adj 4.03" xfId="681"/>
    <cellStyle name="_Costs not in AURORA 06GRC_Purchased Power Adj 4.03 2" xfId="682"/>
    <cellStyle name="_Costs not in AURORA 06GRC_Purchased Power Adj 4.03 2 2" xfId="4884"/>
    <cellStyle name="_Costs not in AURORA 06GRC_Purchased Power Adj 4.03 3" xfId="4885"/>
    <cellStyle name="_Costs not in AURORA 06GRC_Rebuttal Power Costs" xfId="683"/>
    <cellStyle name="_Costs not in AURORA 06GRC_Rebuttal Power Costs 2" xfId="684"/>
    <cellStyle name="_Costs not in AURORA 06GRC_Rebuttal Power Costs 2 2" xfId="4886"/>
    <cellStyle name="_Costs not in AURORA 06GRC_Rebuttal Power Costs 3" xfId="4887"/>
    <cellStyle name="_Costs not in AURORA 06GRC_Rebuttal Power Costs_Adj Bench DR 3 for Initial Briefs (Electric)" xfId="685"/>
    <cellStyle name="_Costs not in AURORA 06GRC_Rebuttal Power Costs_Adj Bench DR 3 for Initial Briefs (Electric) 2" xfId="686"/>
    <cellStyle name="_Costs not in AURORA 06GRC_Rebuttal Power Costs_Adj Bench DR 3 for Initial Briefs (Electric) 2 2" xfId="4888"/>
    <cellStyle name="_Costs not in AURORA 06GRC_Rebuttal Power Costs_Adj Bench DR 3 for Initial Briefs (Electric) 3" xfId="4889"/>
    <cellStyle name="_Costs not in AURORA 06GRC_Rebuttal Power Costs_Electric Rev Req Model (2009 GRC) Rebuttal" xfId="687"/>
    <cellStyle name="_Costs not in AURORA 06GRC_Rebuttal Power Costs_Electric Rev Req Model (2009 GRC) Rebuttal 2" xfId="688"/>
    <cellStyle name="_Costs not in AURORA 06GRC_Rebuttal Power Costs_Electric Rev Req Model (2009 GRC) Rebuttal 2 2" xfId="4890"/>
    <cellStyle name="_Costs not in AURORA 06GRC_Rebuttal Power Costs_Electric Rev Req Model (2009 GRC) Rebuttal 3" xfId="4891"/>
    <cellStyle name="_Costs not in AURORA 06GRC_Rebuttal Power Costs_Electric Rev Req Model (2009 GRC) Rebuttal REmoval of New  WH Solar AdjustMI" xfId="689"/>
    <cellStyle name="_Costs not in AURORA 06GRC_Rebuttal Power Costs_Electric Rev Req Model (2009 GRC) Rebuttal REmoval of New  WH Solar AdjustMI 2" xfId="690"/>
    <cellStyle name="_Costs not in AURORA 06GRC_Rebuttal Power Costs_Electric Rev Req Model (2009 GRC) Rebuttal REmoval of New  WH Solar AdjustMI 2 2" xfId="4892"/>
    <cellStyle name="_Costs not in AURORA 06GRC_Rebuttal Power Costs_Electric Rev Req Model (2009 GRC) Rebuttal REmoval of New  WH Solar AdjustMI 3" xfId="4893"/>
    <cellStyle name="_Costs not in AURORA 06GRC_Rebuttal Power Costs_Electric Rev Req Model (2009 GRC) Revised 01-18-2010" xfId="691"/>
    <cellStyle name="_Costs not in AURORA 06GRC_Rebuttal Power Costs_Electric Rev Req Model (2009 GRC) Revised 01-18-2010 2" xfId="692"/>
    <cellStyle name="_Costs not in AURORA 06GRC_Rebuttal Power Costs_Electric Rev Req Model (2009 GRC) Revised 01-18-2010 2 2" xfId="4894"/>
    <cellStyle name="_Costs not in AURORA 06GRC_Rebuttal Power Costs_Electric Rev Req Model (2009 GRC) Revised 01-18-2010 3" xfId="4895"/>
    <cellStyle name="_Costs not in AURORA 06GRC_Rebuttal Power Costs_Final Order Electric EXHIBIT A-1" xfId="693"/>
    <cellStyle name="_Costs not in AURORA 06GRC_Rebuttal Power Costs_Final Order Electric EXHIBIT A-1 2" xfId="694"/>
    <cellStyle name="_Costs not in AURORA 06GRC_Rebuttal Power Costs_Final Order Electric EXHIBIT A-1 2 2" xfId="4896"/>
    <cellStyle name="_Costs not in AURORA 06GRC_Rebuttal Power Costs_Final Order Electric EXHIBIT A-1 3" xfId="4897"/>
    <cellStyle name="_Costs not in AURORA 06GRC_ROR &amp; CONV FACTOR" xfId="695"/>
    <cellStyle name="_Costs not in AURORA 06GRC_ROR &amp; CONV FACTOR 2" xfId="696"/>
    <cellStyle name="_Costs not in AURORA 06GRC_ROR &amp; CONV FACTOR 2 2" xfId="4898"/>
    <cellStyle name="_Costs not in AURORA 06GRC_ROR &amp; CONV FACTOR 3" xfId="4899"/>
    <cellStyle name="_Costs not in AURORA 06GRC_ROR 5.02" xfId="697"/>
    <cellStyle name="_Costs not in AURORA 06GRC_ROR 5.02 2" xfId="698"/>
    <cellStyle name="_Costs not in AURORA 06GRC_ROR 5.02 2 2" xfId="4900"/>
    <cellStyle name="_Costs not in AURORA 06GRC_ROR 5.02 3" xfId="4901"/>
    <cellStyle name="_Costs not in AURORA 06GRC_Transmission Workbook for May BOD" xfId="4902"/>
    <cellStyle name="_Costs not in AURORA 06GRC_Transmission Workbook for May BOD 2" xfId="4903"/>
    <cellStyle name="_Costs not in AURORA 06GRC_Wind Integration 10GRC" xfId="4904"/>
    <cellStyle name="_Costs not in AURORA 06GRC_Wind Integration 10GRC 2" xfId="4905"/>
    <cellStyle name="_Costs not in AURORA 2006GRC 6.15.06" xfId="699"/>
    <cellStyle name="_Costs not in AURORA 2006GRC 6.15.06 2" xfId="700"/>
    <cellStyle name="_Costs not in AURORA 2006GRC 6.15.06 2 2" xfId="701"/>
    <cellStyle name="_Costs not in AURORA 2006GRC 6.15.06 2 2 2" xfId="4906"/>
    <cellStyle name="_Costs not in AURORA 2006GRC 6.15.06 2 3" xfId="4907"/>
    <cellStyle name="_Costs not in AURORA 2006GRC 6.15.06 3" xfId="702"/>
    <cellStyle name="_Costs not in AURORA 2006GRC 6.15.06 3 2" xfId="703"/>
    <cellStyle name="_Costs not in AURORA 2006GRC 6.15.06 3 2 2" xfId="4908"/>
    <cellStyle name="_Costs not in AURORA 2006GRC 6.15.06 3 3" xfId="704"/>
    <cellStyle name="_Costs not in AURORA 2006GRC 6.15.06 3 3 2" xfId="4909"/>
    <cellStyle name="_Costs not in AURORA 2006GRC 6.15.06 3 4" xfId="705"/>
    <cellStyle name="_Costs not in AURORA 2006GRC 6.15.06 3 4 2" xfId="4910"/>
    <cellStyle name="_Costs not in AURORA 2006GRC 6.15.06 4" xfId="706"/>
    <cellStyle name="_Costs not in AURORA 2006GRC 6.15.06 4 2" xfId="4911"/>
    <cellStyle name="_Costs not in AURORA 2006GRC 6.15.06 5" xfId="4912"/>
    <cellStyle name="_Costs not in AURORA 2006GRC 6.15.06 6" xfId="4913"/>
    <cellStyle name="_Costs not in AURORA 2006GRC 6.15.06 7" xfId="4914"/>
    <cellStyle name="_Costs not in AURORA 2006GRC 6.15.06_04 07E Wild Horse Wind Expansion (C) (2)" xfId="707"/>
    <cellStyle name="_Costs not in AURORA 2006GRC 6.15.06_04 07E Wild Horse Wind Expansion (C) (2) 2" xfId="708"/>
    <cellStyle name="_Costs not in AURORA 2006GRC 6.15.06_04 07E Wild Horse Wind Expansion (C) (2) 2 2" xfId="4915"/>
    <cellStyle name="_Costs not in AURORA 2006GRC 6.15.06_04 07E Wild Horse Wind Expansion (C) (2) 3" xfId="4916"/>
    <cellStyle name="_Costs not in AURORA 2006GRC 6.15.06_04 07E Wild Horse Wind Expansion (C) (2)_Adj Bench DR 3 for Initial Briefs (Electric)" xfId="709"/>
    <cellStyle name="_Costs not in AURORA 2006GRC 6.15.06_04 07E Wild Horse Wind Expansion (C) (2)_Adj Bench DR 3 for Initial Briefs (Electric) 2" xfId="710"/>
    <cellStyle name="_Costs not in AURORA 2006GRC 6.15.06_04 07E Wild Horse Wind Expansion (C) (2)_Adj Bench DR 3 for Initial Briefs (Electric) 2 2" xfId="4917"/>
    <cellStyle name="_Costs not in AURORA 2006GRC 6.15.06_04 07E Wild Horse Wind Expansion (C) (2)_Adj Bench DR 3 for Initial Briefs (Electric) 3" xfId="4918"/>
    <cellStyle name="_Costs not in AURORA 2006GRC 6.15.06_04 07E Wild Horse Wind Expansion (C) (2)_Book1" xfId="4919"/>
    <cellStyle name="_Costs not in AURORA 2006GRC 6.15.06_04 07E Wild Horse Wind Expansion (C) (2)_Electric Rev Req Model (2009 GRC) " xfId="711"/>
    <cellStyle name="_Costs not in AURORA 2006GRC 6.15.06_04 07E Wild Horse Wind Expansion (C) (2)_Electric Rev Req Model (2009 GRC)  2" xfId="712"/>
    <cellStyle name="_Costs not in AURORA 2006GRC 6.15.06_04 07E Wild Horse Wind Expansion (C) (2)_Electric Rev Req Model (2009 GRC)  2 2" xfId="4920"/>
    <cellStyle name="_Costs not in AURORA 2006GRC 6.15.06_04 07E Wild Horse Wind Expansion (C) (2)_Electric Rev Req Model (2009 GRC)  3" xfId="4921"/>
    <cellStyle name="_Costs not in AURORA 2006GRC 6.15.06_04 07E Wild Horse Wind Expansion (C) (2)_Electric Rev Req Model (2009 GRC) Rebuttal" xfId="713"/>
    <cellStyle name="_Costs not in AURORA 2006GRC 6.15.06_04 07E Wild Horse Wind Expansion (C) (2)_Electric Rev Req Model (2009 GRC) Rebuttal 2" xfId="714"/>
    <cellStyle name="_Costs not in AURORA 2006GRC 6.15.06_04 07E Wild Horse Wind Expansion (C) (2)_Electric Rev Req Model (2009 GRC) Rebuttal 2 2" xfId="4922"/>
    <cellStyle name="_Costs not in AURORA 2006GRC 6.15.06_04 07E Wild Horse Wind Expansion (C) (2)_Electric Rev Req Model (2009 GRC) Rebuttal 3" xfId="4923"/>
    <cellStyle name="_Costs not in AURORA 2006GRC 6.15.06_04 07E Wild Horse Wind Expansion (C) (2)_Electric Rev Req Model (2009 GRC) Rebuttal REmoval of New  WH Solar AdjustMI" xfId="715"/>
    <cellStyle name="_Costs not in AURORA 2006GRC 6.15.06_04 07E Wild Horse Wind Expansion (C) (2)_Electric Rev Req Model (2009 GRC) Rebuttal REmoval of New  WH Solar AdjustMI 2" xfId="716"/>
    <cellStyle name="_Costs not in AURORA 2006GRC 6.15.06_04 07E Wild Horse Wind Expansion (C) (2)_Electric Rev Req Model (2009 GRC) Rebuttal REmoval of New  WH Solar AdjustMI 2 2" xfId="4924"/>
    <cellStyle name="_Costs not in AURORA 2006GRC 6.15.06_04 07E Wild Horse Wind Expansion (C) (2)_Electric Rev Req Model (2009 GRC) Rebuttal REmoval of New  WH Solar AdjustMI 3" xfId="4925"/>
    <cellStyle name="_Costs not in AURORA 2006GRC 6.15.06_04 07E Wild Horse Wind Expansion (C) (2)_Electric Rev Req Model (2009 GRC) Revised 01-18-2010" xfId="717"/>
    <cellStyle name="_Costs not in AURORA 2006GRC 6.15.06_04 07E Wild Horse Wind Expansion (C) (2)_Electric Rev Req Model (2009 GRC) Revised 01-18-2010 2" xfId="718"/>
    <cellStyle name="_Costs not in AURORA 2006GRC 6.15.06_04 07E Wild Horse Wind Expansion (C) (2)_Electric Rev Req Model (2009 GRC) Revised 01-18-2010 2 2" xfId="4926"/>
    <cellStyle name="_Costs not in AURORA 2006GRC 6.15.06_04 07E Wild Horse Wind Expansion (C) (2)_Electric Rev Req Model (2009 GRC) Revised 01-18-2010 3" xfId="4927"/>
    <cellStyle name="_Costs not in AURORA 2006GRC 6.15.06_04 07E Wild Horse Wind Expansion (C) (2)_Electric Rev Req Model (2010 GRC)" xfId="4928"/>
    <cellStyle name="_Costs not in AURORA 2006GRC 6.15.06_04 07E Wild Horse Wind Expansion (C) (2)_Electric Rev Req Model (2010 GRC) SF" xfId="4929"/>
    <cellStyle name="_Costs not in AURORA 2006GRC 6.15.06_04 07E Wild Horse Wind Expansion (C) (2)_Final Order Electric EXHIBIT A-1" xfId="719"/>
    <cellStyle name="_Costs not in AURORA 2006GRC 6.15.06_04 07E Wild Horse Wind Expansion (C) (2)_Final Order Electric EXHIBIT A-1 2" xfId="720"/>
    <cellStyle name="_Costs not in AURORA 2006GRC 6.15.06_04 07E Wild Horse Wind Expansion (C) (2)_Final Order Electric EXHIBIT A-1 2 2" xfId="4930"/>
    <cellStyle name="_Costs not in AURORA 2006GRC 6.15.06_04 07E Wild Horse Wind Expansion (C) (2)_Final Order Electric EXHIBIT A-1 3" xfId="4931"/>
    <cellStyle name="_Costs not in AURORA 2006GRC 6.15.06_04 07E Wild Horse Wind Expansion (C) (2)_TENASKA REGULATORY ASSET" xfId="721"/>
    <cellStyle name="_Costs not in AURORA 2006GRC 6.15.06_04 07E Wild Horse Wind Expansion (C) (2)_TENASKA REGULATORY ASSET 2" xfId="722"/>
    <cellStyle name="_Costs not in AURORA 2006GRC 6.15.06_04 07E Wild Horse Wind Expansion (C) (2)_TENASKA REGULATORY ASSET 2 2" xfId="4932"/>
    <cellStyle name="_Costs not in AURORA 2006GRC 6.15.06_04 07E Wild Horse Wind Expansion (C) (2)_TENASKA REGULATORY ASSET 3" xfId="4933"/>
    <cellStyle name="_Costs not in AURORA 2006GRC 6.15.06_16.37E Wild Horse Expansion DeferralRevwrkingfile SF" xfId="723"/>
    <cellStyle name="_Costs not in AURORA 2006GRC 6.15.06_16.37E Wild Horse Expansion DeferralRevwrkingfile SF 2" xfId="724"/>
    <cellStyle name="_Costs not in AURORA 2006GRC 6.15.06_16.37E Wild Horse Expansion DeferralRevwrkingfile SF 2 2" xfId="4934"/>
    <cellStyle name="_Costs not in AURORA 2006GRC 6.15.06_16.37E Wild Horse Expansion DeferralRevwrkingfile SF 3" xfId="4935"/>
    <cellStyle name="_Costs not in AURORA 2006GRC 6.15.06_2009 Compliance Filing PCA Exhibits for GRC" xfId="4936"/>
    <cellStyle name="_Costs not in AURORA 2006GRC 6.15.06_2009 GRC Compl Filing - Exhibit D" xfId="4937"/>
    <cellStyle name="_Costs not in AURORA 2006GRC 6.15.06_2009 GRC Compl Filing - Exhibit D 2" xfId="4938"/>
    <cellStyle name="_Costs not in AURORA 2006GRC 6.15.06_3.01 Income Statement" xfId="4939"/>
    <cellStyle name="_Costs not in AURORA 2006GRC 6.15.06_4 31 Regulatory Assets and Liabilities  7 06- Exhibit D" xfId="725"/>
    <cellStyle name="_Costs not in AURORA 2006GRC 6.15.06_4 31 Regulatory Assets and Liabilities  7 06- Exhibit D 2" xfId="726"/>
    <cellStyle name="_Costs not in AURORA 2006GRC 6.15.06_4 31 Regulatory Assets and Liabilities  7 06- Exhibit D 2 2" xfId="4940"/>
    <cellStyle name="_Costs not in AURORA 2006GRC 6.15.06_4 31 Regulatory Assets and Liabilities  7 06- Exhibit D 3" xfId="4941"/>
    <cellStyle name="_Costs not in AURORA 2006GRC 6.15.06_4 31 Regulatory Assets and Liabilities  7 06- Exhibit D_NIM Summary" xfId="4942"/>
    <cellStyle name="_Costs not in AURORA 2006GRC 6.15.06_4 31 Regulatory Assets and Liabilities  7 06- Exhibit D_NIM Summary 2" xfId="4943"/>
    <cellStyle name="_Costs not in AURORA 2006GRC 6.15.06_4 32 Regulatory Assets and Liabilities  7 06- Exhibit D" xfId="727"/>
    <cellStyle name="_Costs not in AURORA 2006GRC 6.15.06_4 32 Regulatory Assets and Liabilities  7 06- Exhibit D 2" xfId="728"/>
    <cellStyle name="_Costs not in AURORA 2006GRC 6.15.06_4 32 Regulatory Assets and Liabilities  7 06- Exhibit D 2 2" xfId="4944"/>
    <cellStyle name="_Costs not in AURORA 2006GRC 6.15.06_4 32 Regulatory Assets and Liabilities  7 06- Exhibit D 3" xfId="4945"/>
    <cellStyle name="_Costs not in AURORA 2006GRC 6.15.06_4 32 Regulatory Assets and Liabilities  7 06- Exhibit D_NIM Summary" xfId="4946"/>
    <cellStyle name="_Costs not in AURORA 2006GRC 6.15.06_4 32 Regulatory Assets and Liabilities  7 06- Exhibit D_NIM Summary 2" xfId="4947"/>
    <cellStyle name="_Costs not in AURORA 2006GRC 6.15.06_ACCOUNTS" xfId="4948"/>
    <cellStyle name="_Costs not in AURORA 2006GRC 6.15.06_AURORA Total New" xfId="4949"/>
    <cellStyle name="_Costs not in AURORA 2006GRC 6.15.06_AURORA Total New 2" xfId="4950"/>
    <cellStyle name="_Costs not in AURORA 2006GRC 6.15.06_Book2" xfId="729"/>
    <cellStyle name="_Costs not in AURORA 2006GRC 6.15.06_Book2 2" xfId="730"/>
    <cellStyle name="_Costs not in AURORA 2006GRC 6.15.06_Book2 2 2" xfId="4951"/>
    <cellStyle name="_Costs not in AURORA 2006GRC 6.15.06_Book2 3" xfId="4952"/>
    <cellStyle name="_Costs not in AURORA 2006GRC 6.15.06_Book2_Adj Bench DR 3 for Initial Briefs (Electric)" xfId="731"/>
    <cellStyle name="_Costs not in AURORA 2006GRC 6.15.06_Book2_Adj Bench DR 3 for Initial Briefs (Electric) 2" xfId="732"/>
    <cellStyle name="_Costs not in AURORA 2006GRC 6.15.06_Book2_Adj Bench DR 3 for Initial Briefs (Electric) 2 2" xfId="4953"/>
    <cellStyle name="_Costs not in AURORA 2006GRC 6.15.06_Book2_Adj Bench DR 3 for Initial Briefs (Electric) 3" xfId="4954"/>
    <cellStyle name="_Costs not in AURORA 2006GRC 6.15.06_Book2_Electric Rev Req Model (2009 GRC) Rebuttal" xfId="733"/>
    <cellStyle name="_Costs not in AURORA 2006GRC 6.15.06_Book2_Electric Rev Req Model (2009 GRC) Rebuttal 2" xfId="734"/>
    <cellStyle name="_Costs not in AURORA 2006GRC 6.15.06_Book2_Electric Rev Req Model (2009 GRC) Rebuttal 2 2" xfId="4955"/>
    <cellStyle name="_Costs not in AURORA 2006GRC 6.15.06_Book2_Electric Rev Req Model (2009 GRC) Rebuttal 3" xfId="4956"/>
    <cellStyle name="_Costs not in AURORA 2006GRC 6.15.06_Book2_Electric Rev Req Model (2009 GRC) Rebuttal REmoval of New  WH Solar AdjustMI" xfId="735"/>
    <cellStyle name="_Costs not in AURORA 2006GRC 6.15.06_Book2_Electric Rev Req Model (2009 GRC) Rebuttal REmoval of New  WH Solar AdjustMI 2" xfId="736"/>
    <cellStyle name="_Costs not in AURORA 2006GRC 6.15.06_Book2_Electric Rev Req Model (2009 GRC) Rebuttal REmoval of New  WH Solar AdjustMI 2 2" xfId="4957"/>
    <cellStyle name="_Costs not in AURORA 2006GRC 6.15.06_Book2_Electric Rev Req Model (2009 GRC) Rebuttal REmoval of New  WH Solar AdjustMI 3" xfId="4958"/>
    <cellStyle name="_Costs not in AURORA 2006GRC 6.15.06_Book2_Electric Rev Req Model (2009 GRC) Revised 01-18-2010" xfId="737"/>
    <cellStyle name="_Costs not in AURORA 2006GRC 6.15.06_Book2_Electric Rev Req Model (2009 GRC) Revised 01-18-2010 2" xfId="738"/>
    <cellStyle name="_Costs not in AURORA 2006GRC 6.15.06_Book2_Electric Rev Req Model (2009 GRC) Revised 01-18-2010 2 2" xfId="4959"/>
    <cellStyle name="_Costs not in AURORA 2006GRC 6.15.06_Book2_Electric Rev Req Model (2009 GRC) Revised 01-18-2010 3" xfId="4960"/>
    <cellStyle name="_Costs not in AURORA 2006GRC 6.15.06_Book2_Final Order Electric EXHIBIT A-1" xfId="739"/>
    <cellStyle name="_Costs not in AURORA 2006GRC 6.15.06_Book2_Final Order Electric EXHIBIT A-1 2" xfId="740"/>
    <cellStyle name="_Costs not in AURORA 2006GRC 6.15.06_Book2_Final Order Electric EXHIBIT A-1 2 2" xfId="4961"/>
    <cellStyle name="_Costs not in AURORA 2006GRC 6.15.06_Book2_Final Order Electric EXHIBIT A-1 3" xfId="4962"/>
    <cellStyle name="_Costs not in AURORA 2006GRC 6.15.06_Book4" xfId="741"/>
    <cellStyle name="_Costs not in AURORA 2006GRC 6.15.06_Book4 2" xfId="742"/>
    <cellStyle name="_Costs not in AURORA 2006GRC 6.15.06_Book4 2 2" xfId="4963"/>
    <cellStyle name="_Costs not in AURORA 2006GRC 6.15.06_Book4 3" xfId="4964"/>
    <cellStyle name="_Costs not in AURORA 2006GRC 6.15.06_Book9" xfId="743"/>
    <cellStyle name="_Costs not in AURORA 2006GRC 6.15.06_Book9 2" xfId="744"/>
    <cellStyle name="_Costs not in AURORA 2006GRC 6.15.06_Book9 2 2" xfId="4965"/>
    <cellStyle name="_Costs not in AURORA 2006GRC 6.15.06_Book9 3" xfId="4966"/>
    <cellStyle name="_Costs not in AURORA 2006GRC 6.15.06_Chelan PUD Power Costs (8-10)" xfId="4967"/>
    <cellStyle name="_Costs not in AURORA 2006GRC 6.15.06_Gas Rev Req Model (2010 GRC)" xfId="4968"/>
    <cellStyle name="_Costs not in AURORA 2006GRC 6.15.06_INPUTS" xfId="745"/>
    <cellStyle name="_Costs not in AURORA 2006GRC 6.15.06_INPUTS 2" xfId="746"/>
    <cellStyle name="_Costs not in AURORA 2006GRC 6.15.06_INPUTS 2 2" xfId="4969"/>
    <cellStyle name="_Costs not in AURORA 2006GRC 6.15.06_INPUTS 3" xfId="4970"/>
    <cellStyle name="_Costs not in AURORA 2006GRC 6.15.06_NIM Summary" xfId="4971"/>
    <cellStyle name="_Costs not in AURORA 2006GRC 6.15.06_NIM Summary 09GRC" xfId="4972"/>
    <cellStyle name="_Costs not in AURORA 2006GRC 6.15.06_NIM Summary 09GRC 2" xfId="4973"/>
    <cellStyle name="_Costs not in AURORA 2006GRC 6.15.06_NIM Summary 2" xfId="4974"/>
    <cellStyle name="_Costs not in AURORA 2006GRC 6.15.06_NIM Summary 3" xfId="4975"/>
    <cellStyle name="_Costs not in AURORA 2006GRC 6.15.06_NIM Summary 4" xfId="4976"/>
    <cellStyle name="_Costs not in AURORA 2006GRC 6.15.06_NIM Summary 5" xfId="4977"/>
    <cellStyle name="_Costs not in AURORA 2006GRC 6.15.06_NIM Summary 6" xfId="4978"/>
    <cellStyle name="_Costs not in AURORA 2006GRC 6.15.06_NIM Summary 7" xfId="4979"/>
    <cellStyle name="_Costs not in AURORA 2006GRC 6.15.06_NIM Summary 8" xfId="4980"/>
    <cellStyle name="_Costs not in AURORA 2006GRC 6.15.06_NIM Summary 9" xfId="4981"/>
    <cellStyle name="_Costs not in AURORA 2006GRC 6.15.06_PCA 10 -  Exhibit D from A Kellogg Jan 2011" xfId="4982"/>
    <cellStyle name="_Costs not in AURORA 2006GRC 6.15.06_PCA 10 -  Exhibit D from A Kellogg July 2011" xfId="4983"/>
    <cellStyle name="_Costs not in AURORA 2006GRC 6.15.06_PCA 10 -  Exhibit D from S Free Rcv'd 12-11" xfId="4984"/>
    <cellStyle name="_Costs not in AURORA 2006GRC 6.15.06_PCA 9 -  Exhibit D April 2010" xfId="4985"/>
    <cellStyle name="_Costs not in AURORA 2006GRC 6.15.06_PCA 9 -  Exhibit D April 2010 (3)" xfId="4986"/>
    <cellStyle name="_Costs not in AURORA 2006GRC 6.15.06_PCA 9 -  Exhibit D April 2010 (3) 2" xfId="4987"/>
    <cellStyle name="_Costs not in AURORA 2006GRC 6.15.06_PCA 9 -  Exhibit D Nov 2010" xfId="4988"/>
    <cellStyle name="_Costs not in AURORA 2006GRC 6.15.06_PCA 9 - Exhibit D at August 2010" xfId="4989"/>
    <cellStyle name="_Costs not in AURORA 2006GRC 6.15.06_PCA 9 - Exhibit D June 2010 GRC" xfId="4990"/>
    <cellStyle name="_Costs not in AURORA 2006GRC 6.15.06_Power Costs - Comparison bx Rbtl-Staff-Jt-PC" xfId="747"/>
    <cellStyle name="_Costs not in AURORA 2006GRC 6.15.06_Power Costs - Comparison bx Rbtl-Staff-Jt-PC 2" xfId="748"/>
    <cellStyle name="_Costs not in AURORA 2006GRC 6.15.06_Power Costs - Comparison bx Rbtl-Staff-Jt-PC 2 2" xfId="4991"/>
    <cellStyle name="_Costs not in AURORA 2006GRC 6.15.06_Power Costs - Comparison bx Rbtl-Staff-Jt-PC 3" xfId="4992"/>
    <cellStyle name="_Costs not in AURORA 2006GRC 6.15.06_Power Costs - Comparison bx Rbtl-Staff-Jt-PC_Adj Bench DR 3 for Initial Briefs (Electric)" xfId="749"/>
    <cellStyle name="_Costs not in AURORA 2006GRC 6.15.06_Power Costs - Comparison bx Rbtl-Staff-Jt-PC_Adj Bench DR 3 for Initial Briefs (Electric) 2" xfId="750"/>
    <cellStyle name="_Costs not in AURORA 2006GRC 6.15.06_Power Costs - Comparison bx Rbtl-Staff-Jt-PC_Adj Bench DR 3 for Initial Briefs (Electric) 2 2" xfId="4993"/>
    <cellStyle name="_Costs not in AURORA 2006GRC 6.15.06_Power Costs - Comparison bx Rbtl-Staff-Jt-PC_Adj Bench DR 3 for Initial Briefs (Electric) 3" xfId="4994"/>
    <cellStyle name="_Costs not in AURORA 2006GRC 6.15.06_Power Costs - Comparison bx Rbtl-Staff-Jt-PC_Electric Rev Req Model (2009 GRC) Rebuttal" xfId="751"/>
    <cellStyle name="_Costs not in AURORA 2006GRC 6.15.06_Power Costs - Comparison bx Rbtl-Staff-Jt-PC_Electric Rev Req Model (2009 GRC) Rebuttal 2" xfId="752"/>
    <cellStyle name="_Costs not in AURORA 2006GRC 6.15.06_Power Costs - Comparison bx Rbtl-Staff-Jt-PC_Electric Rev Req Model (2009 GRC) Rebuttal 2 2" xfId="4995"/>
    <cellStyle name="_Costs not in AURORA 2006GRC 6.15.06_Power Costs - Comparison bx Rbtl-Staff-Jt-PC_Electric Rev Req Model (2009 GRC) Rebuttal 3" xfId="4996"/>
    <cellStyle name="_Costs not in AURORA 2006GRC 6.15.06_Power Costs - Comparison bx Rbtl-Staff-Jt-PC_Electric Rev Req Model (2009 GRC) Rebuttal REmoval of New  WH Solar AdjustMI" xfId="753"/>
    <cellStyle name="_Costs not in AURORA 2006GRC 6.15.06_Power Costs - Comparison bx Rbtl-Staff-Jt-PC_Electric Rev Req Model (2009 GRC) Rebuttal REmoval of New  WH Solar AdjustMI 2" xfId="754"/>
    <cellStyle name="_Costs not in AURORA 2006GRC 6.15.06_Power Costs - Comparison bx Rbtl-Staff-Jt-PC_Electric Rev Req Model (2009 GRC) Rebuttal REmoval of New  WH Solar AdjustMI 2 2" xfId="4997"/>
    <cellStyle name="_Costs not in AURORA 2006GRC 6.15.06_Power Costs - Comparison bx Rbtl-Staff-Jt-PC_Electric Rev Req Model (2009 GRC) Rebuttal REmoval of New  WH Solar AdjustMI 3" xfId="4998"/>
    <cellStyle name="_Costs not in AURORA 2006GRC 6.15.06_Power Costs - Comparison bx Rbtl-Staff-Jt-PC_Electric Rev Req Model (2009 GRC) Revised 01-18-2010" xfId="755"/>
    <cellStyle name="_Costs not in AURORA 2006GRC 6.15.06_Power Costs - Comparison bx Rbtl-Staff-Jt-PC_Electric Rev Req Model (2009 GRC) Revised 01-18-2010 2" xfId="756"/>
    <cellStyle name="_Costs not in AURORA 2006GRC 6.15.06_Power Costs - Comparison bx Rbtl-Staff-Jt-PC_Electric Rev Req Model (2009 GRC) Revised 01-18-2010 2 2" xfId="4999"/>
    <cellStyle name="_Costs not in AURORA 2006GRC 6.15.06_Power Costs - Comparison bx Rbtl-Staff-Jt-PC_Electric Rev Req Model (2009 GRC) Revised 01-18-2010 3" xfId="5000"/>
    <cellStyle name="_Costs not in AURORA 2006GRC 6.15.06_Power Costs - Comparison bx Rbtl-Staff-Jt-PC_Final Order Electric EXHIBIT A-1" xfId="757"/>
    <cellStyle name="_Costs not in AURORA 2006GRC 6.15.06_Power Costs - Comparison bx Rbtl-Staff-Jt-PC_Final Order Electric EXHIBIT A-1 2" xfId="758"/>
    <cellStyle name="_Costs not in AURORA 2006GRC 6.15.06_Power Costs - Comparison bx Rbtl-Staff-Jt-PC_Final Order Electric EXHIBIT A-1 2 2" xfId="5001"/>
    <cellStyle name="_Costs not in AURORA 2006GRC 6.15.06_Power Costs - Comparison bx Rbtl-Staff-Jt-PC_Final Order Electric EXHIBIT A-1 3" xfId="5002"/>
    <cellStyle name="_Costs not in AURORA 2006GRC 6.15.06_Production Adj 4.37" xfId="759"/>
    <cellStyle name="_Costs not in AURORA 2006GRC 6.15.06_Production Adj 4.37 2" xfId="760"/>
    <cellStyle name="_Costs not in AURORA 2006GRC 6.15.06_Production Adj 4.37 2 2" xfId="5003"/>
    <cellStyle name="_Costs not in AURORA 2006GRC 6.15.06_Production Adj 4.37 3" xfId="5004"/>
    <cellStyle name="_Costs not in AURORA 2006GRC 6.15.06_Purchased Power Adj 4.03" xfId="761"/>
    <cellStyle name="_Costs not in AURORA 2006GRC 6.15.06_Purchased Power Adj 4.03 2" xfId="762"/>
    <cellStyle name="_Costs not in AURORA 2006GRC 6.15.06_Purchased Power Adj 4.03 2 2" xfId="5005"/>
    <cellStyle name="_Costs not in AURORA 2006GRC 6.15.06_Purchased Power Adj 4.03 3" xfId="5006"/>
    <cellStyle name="_Costs not in AURORA 2006GRC 6.15.06_Rebuttal Power Costs" xfId="763"/>
    <cellStyle name="_Costs not in AURORA 2006GRC 6.15.06_Rebuttal Power Costs 2" xfId="764"/>
    <cellStyle name="_Costs not in AURORA 2006GRC 6.15.06_Rebuttal Power Costs 2 2" xfId="5007"/>
    <cellStyle name="_Costs not in AURORA 2006GRC 6.15.06_Rebuttal Power Costs 3" xfId="5008"/>
    <cellStyle name="_Costs not in AURORA 2006GRC 6.15.06_Rebuttal Power Costs_Adj Bench DR 3 for Initial Briefs (Electric)" xfId="765"/>
    <cellStyle name="_Costs not in AURORA 2006GRC 6.15.06_Rebuttal Power Costs_Adj Bench DR 3 for Initial Briefs (Electric) 2" xfId="766"/>
    <cellStyle name="_Costs not in AURORA 2006GRC 6.15.06_Rebuttal Power Costs_Adj Bench DR 3 for Initial Briefs (Electric) 2 2" xfId="5009"/>
    <cellStyle name="_Costs not in AURORA 2006GRC 6.15.06_Rebuttal Power Costs_Adj Bench DR 3 for Initial Briefs (Electric) 3" xfId="5010"/>
    <cellStyle name="_Costs not in AURORA 2006GRC 6.15.06_Rebuttal Power Costs_Electric Rev Req Model (2009 GRC) Rebuttal" xfId="767"/>
    <cellStyle name="_Costs not in AURORA 2006GRC 6.15.06_Rebuttal Power Costs_Electric Rev Req Model (2009 GRC) Rebuttal 2" xfId="768"/>
    <cellStyle name="_Costs not in AURORA 2006GRC 6.15.06_Rebuttal Power Costs_Electric Rev Req Model (2009 GRC) Rebuttal 2 2" xfId="5011"/>
    <cellStyle name="_Costs not in AURORA 2006GRC 6.15.06_Rebuttal Power Costs_Electric Rev Req Model (2009 GRC) Rebuttal 3" xfId="5012"/>
    <cellStyle name="_Costs not in AURORA 2006GRC 6.15.06_Rebuttal Power Costs_Electric Rev Req Model (2009 GRC) Rebuttal REmoval of New  WH Solar AdjustMI" xfId="769"/>
    <cellStyle name="_Costs not in AURORA 2006GRC 6.15.06_Rebuttal Power Costs_Electric Rev Req Model (2009 GRC) Rebuttal REmoval of New  WH Solar AdjustMI 2" xfId="770"/>
    <cellStyle name="_Costs not in AURORA 2006GRC 6.15.06_Rebuttal Power Costs_Electric Rev Req Model (2009 GRC) Rebuttal REmoval of New  WH Solar AdjustMI 2 2" xfId="5013"/>
    <cellStyle name="_Costs not in AURORA 2006GRC 6.15.06_Rebuttal Power Costs_Electric Rev Req Model (2009 GRC) Rebuttal REmoval of New  WH Solar AdjustMI 3" xfId="5014"/>
    <cellStyle name="_Costs not in AURORA 2006GRC 6.15.06_Rebuttal Power Costs_Electric Rev Req Model (2009 GRC) Revised 01-18-2010" xfId="771"/>
    <cellStyle name="_Costs not in AURORA 2006GRC 6.15.06_Rebuttal Power Costs_Electric Rev Req Model (2009 GRC) Revised 01-18-2010 2" xfId="772"/>
    <cellStyle name="_Costs not in AURORA 2006GRC 6.15.06_Rebuttal Power Costs_Electric Rev Req Model (2009 GRC) Revised 01-18-2010 2 2" xfId="5015"/>
    <cellStyle name="_Costs not in AURORA 2006GRC 6.15.06_Rebuttal Power Costs_Electric Rev Req Model (2009 GRC) Revised 01-18-2010 3" xfId="5016"/>
    <cellStyle name="_Costs not in AURORA 2006GRC 6.15.06_Rebuttal Power Costs_Final Order Electric EXHIBIT A-1" xfId="773"/>
    <cellStyle name="_Costs not in AURORA 2006GRC 6.15.06_Rebuttal Power Costs_Final Order Electric EXHIBIT A-1 2" xfId="774"/>
    <cellStyle name="_Costs not in AURORA 2006GRC 6.15.06_Rebuttal Power Costs_Final Order Electric EXHIBIT A-1 2 2" xfId="5017"/>
    <cellStyle name="_Costs not in AURORA 2006GRC 6.15.06_Rebuttal Power Costs_Final Order Electric EXHIBIT A-1 3" xfId="5018"/>
    <cellStyle name="_Costs not in AURORA 2006GRC 6.15.06_ROR &amp; CONV FACTOR" xfId="775"/>
    <cellStyle name="_Costs not in AURORA 2006GRC 6.15.06_ROR &amp; CONV FACTOR 2" xfId="776"/>
    <cellStyle name="_Costs not in AURORA 2006GRC 6.15.06_ROR &amp; CONV FACTOR 2 2" xfId="5019"/>
    <cellStyle name="_Costs not in AURORA 2006GRC 6.15.06_ROR &amp; CONV FACTOR 3" xfId="5020"/>
    <cellStyle name="_Costs not in AURORA 2006GRC 6.15.06_ROR 5.02" xfId="777"/>
    <cellStyle name="_Costs not in AURORA 2006GRC 6.15.06_ROR 5.02 2" xfId="778"/>
    <cellStyle name="_Costs not in AURORA 2006GRC 6.15.06_ROR 5.02 2 2" xfId="5021"/>
    <cellStyle name="_Costs not in AURORA 2006GRC 6.15.06_ROR 5.02 3" xfId="5022"/>
    <cellStyle name="_Costs not in AURORA 2006GRC 6.15.06_Wind Integration 10GRC" xfId="5023"/>
    <cellStyle name="_Costs not in AURORA 2006GRC 6.15.06_Wind Integration 10GRC 2" xfId="5024"/>
    <cellStyle name="_Costs not in AURORA 2006GRC w gas price updated" xfId="779"/>
    <cellStyle name="_Costs not in AURORA 2006GRC w gas price updated 2" xfId="780"/>
    <cellStyle name="_Costs not in AURORA 2006GRC w gas price updated 2 2" xfId="5025"/>
    <cellStyle name="_Costs not in AURORA 2006GRC w gas price updated 3" xfId="5026"/>
    <cellStyle name="_Costs not in AURORA 2006GRC w gas price updated_Adj Bench DR 3 for Initial Briefs (Electric)" xfId="781"/>
    <cellStyle name="_Costs not in AURORA 2006GRC w gas price updated_Adj Bench DR 3 for Initial Briefs (Electric) 2" xfId="782"/>
    <cellStyle name="_Costs not in AURORA 2006GRC w gas price updated_Adj Bench DR 3 for Initial Briefs (Electric) 2 2" xfId="5027"/>
    <cellStyle name="_Costs not in AURORA 2006GRC w gas price updated_Adj Bench DR 3 for Initial Briefs (Electric) 3" xfId="5028"/>
    <cellStyle name="_Costs not in AURORA 2006GRC w gas price updated_Book1" xfId="5029"/>
    <cellStyle name="_Costs not in AURORA 2006GRC w gas price updated_Book2" xfId="783"/>
    <cellStyle name="_Costs not in AURORA 2006GRC w gas price updated_Book2 2" xfId="784"/>
    <cellStyle name="_Costs not in AURORA 2006GRC w gas price updated_Book2 2 2" xfId="5030"/>
    <cellStyle name="_Costs not in AURORA 2006GRC w gas price updated_Book2 3" xfId="5031"/>
    <cellStyle name="_Costs not in AURORA 2006GRC w gas price updated_Book2_Adj Bench DR 3 for Initial Briefs (Electric)" xfId="785"/>
    <cellStyle name="_Costs not in AURORA 2006GRC w gas price updated_Book2_Adj Bench DR 3 for Initial Briefs (Electric) 2" xfId="786"/>
    <cellStyle name="_Costs not in AURORA 2006GRC w gas price updated_Book2_Adj Bench DR 3 for Initial Briefs (Electric) 2 2" xfId="5032"/>
    <cellStyle name="_Costs not in AURORA 2006GRC w gas price updated_Book2_Adj Bench DR 3 for Initial Briefs (Electric) 3" xfId="5033"/>
    <cellStyle name="_Costs not in AURORA 2006GRC w gas price updated_Book2_Electric Rev Req Model (2009 GRC) Rebuttal" xfId="787"/>
    <cellStyle name="_Costs not in AURORA 2006GRC w gas price updated_Book2_Electric Rev Req Model (2009 GRC) Rebuttal 2" xfId="788"/>
    <cellStyle name="_Costs not in AURORA 2006GRC w gas price updated_Book2_Electric Rev Req Model (2009 GRC) Rebuttal 2 2" xfId="5034"/>
    <cellStyle name="_Costs not in AURORA 2006GRC w gas price updated_Book2_Electric Rev Req Model (2009 GRC) Rebuttal 3" xfId="5035"/>
    <cellStyle name="_Costs not in AURORA 2006GRC w gas price updated_Book2_Electric Rev Req Model (2009 GRC) Rebuttal REmoval of New  WH Solar AdjustMI" xfId="789"/>
    <cellStyle name="_Costs not in AURORA 2006GRC w gas price updated_Book2_Electric Rev Req Model (2009 GRC) Rebuttal REmoval of New  WH Solar AdjustMI 2" xfId="790"/>
    <cellStyle name="_Costs not in AURORA 2006GRC w gas price updated_Book2_Electric Rev Req Model (2009 GRC) Rebuttal REmoval of New  WH Solar AdjustMI 2 2" xfId="5036"/>
    <cellStyle name="_Costs not in AURORA 2006GRC w gas price updated_Book2_Electric Rev Req Model (2009 GRC) Rebuttal REmoval of New  WH Solar AdjustMI 3" xfId="5037"/>
    <cellStyle name="_Costs not in AURORA 2006GRC w gas price updated_Book2_Electric Rev Req Model (2009 GRC) Revised 01-18-2010" xfId="791"/>
    <cellStyle name="_Costs not in AURORA 2006GRC w gas price updated_Book2_Electric Rev Req Model (2009 GRC) Revised 01-18-2010 2" xfId="792"/>
    <cellStyle name="_Costs not in AURORA 2006GRC w gas price updated_Book2_Electric Rev Req Model (2009 GRC) Revised 01-18-2010 2 2" xfId="5038"/>
    <cellStyle name="_Costs not in AURORA 2006GRC w gas price updated_Book2_Electric Rev Req Model (2009 GRC) Revised 01-18-2010 3" xfId="5039"/>
    <cellStyle name="_Costs not in AURORA 2006GRC w gas price updated_Book2_Final Order Electric EXHIBIT A-1" xfId="793"/>
    <cellStyle name="_Costs not in AURORA 2006GRC w gas price updated_Book2_Final Order Electric EXHIBIT A-1 2" xfId="794"/>
    <cellStyle name="_Costs not in AURORA 2006GRC w gas price updated_Book2_Final Order Electric EXHIBIT A-1 2 2" xfId="5040"/>
    <cellStyle name="_Costs not in AURORA 2006GRC w gas price updated_Book2_Final Order Electric EXHIBIT A-1 3" xfId="5041"/>
    <cellStyle name="_Costs not in AURORA 2006GRC w gas price updated_Chelan PUD Power Costs (8-10)" xfId="5042"/>
    <cellStyle name="_Costs not in AURORA 2006GRC w gas price updated_Confidential Material" xfId="5043"/>
    <cellStyle name="_Costs not in AURORA 2006GRC w gas price updated_DEM-WP(C) Colstrip 12 Coal Cost Forecast 2010GRC" xfId="5044"/>
    <cellStyle name="_Costs not in AURORA 2006GRC w gas price updated_DEM-WP(C) Production O&amp;M 2010GRC As-Filed" xfId="5045"/>
    <cellStyle name="_Costs not in AURORA 2006GRC w gas price updated_DEM-WP(C) Production O&amp;M 2010GRC As-Filed 2" xfId="5046"/>
    <cellStyle name="_Costs not in AURORA 2006GRC w gas price updated_Electric Rev Req Model (2009 GRC) " xfId="795"/>
    <cellStyle name="_Costs not in AURORA 2006GRC w gas price updated_Electric Rev Req Model (2009 GRC)  2" xfId="796"/>
    <cellStyle name="_Costs not in AURORA 2006GRC w gas price updated_Electric Rev Req Model (2009 GRC)  2 2" xfId="5047"/>
    <cellStyle name="_Costs not in AURORA 2006GRC w gas price updated_Electric Rev Req Model (2009 GRC)  3" xfId="5048"/>
    <cellStyle name="_Costs not in AURORA 2006GRC w gas price updated_Electric Rev Req Model (2009 GRC) Rebuttal" xfId="797"/>
    <cellStyle name="_Costs not in AURORA 2006GRC w gas price updated_Electric Rev Req Model (2009 GRC) Rebuttal 2" xfId="798"/>
    <cellStyle name="_Costs not in AURORA 2006GRC w gas price updated_Electric Rev Req Model (2009 GRC) Rebuttal 2 2" xfId="5049"/>
    <cellStyle name="_Costs not in AURORA 2006GRC w gas price updated_Electric Rev Req Model (2009 GRC) Rebuttal 3" xfId="5050"/>
    <cellStyle name="_Costs not in AURORA 2006GRC w gas price updated_Electric Rev Req Model (2009 GRC) Rebuttal REmoval of New  WH Solar AdjustMI" xfId="799"/>
    <cellStyle name="_Costs not in AURORA 2006GRC w gas price updated_Electric Rev Req Model (2009 GRC) Rebuttal REmoval of New  WH Solar AdjustMI 2" xfId="800"/>
    <cellStyle name="_Costs not in AURORA 2006GRC w gas price updated_Electric Rev Req Model (2009 GRC) Rebuttal REmoval of New  WH Solar AdjustMI 2 2" xfId="5051"/>
    <cellStyle name="_Costs not in AURORA 2006GRC w gas price updated_Electric Rev Req Model (2009 GRC) Rebuttal REmoval of New  WH Solar AdjustMI 3" xfId="5052"/>
    <cellStyle name="_Costs not in AURORA 2006GRC w gas price updated_Electric Rev Req Model (2009 GRC) Revised 01-18-2010" xfId="801"/>
    <cellStyle name="_Costs not in AURORA 2006GRC w gas price updated_Electric Rev Req Model (2009 GRC) Revised 01-18-2010 2" xfId="802"/>
    <cellStyle name="_Costs not in AURORA 2006GRC w gas price updated_Electric Rev Req Model (2009 GRC) Revised 01-18-2010 2 2" xfId="5053"/>
    <cellStyle name="_Costs not in AURORA 2006GRC w gas price updated_Electric Rev Req Model (2009 GRC) Revised 01-18-2010 3" xfId="5054"/>
    <cellStyle name="_Costs not in AURORA 2006GRC w gas price updated_Electric Rev Req Model (2010 GRC)" xfId="5055"/>
    <cellStyle name="_Costs not in AURORA 2006GRC w gas price updated_Electric Rev Req Model (2010 GRC) SF" xfId="5056"/>
    <cellStyle name="_Costs not in AURORA 2006GRC w gas price updated_Final Order Electric EXHIBIT A-1" xfId="803"/>
    <cellStyle name="_Costs not in AURORA 2006GRC w gas price updated_Final Order Electric EXHIBIT A-1 2" xfId="804"/>
    <cellStyle name="_Costs not in AURORA 2006GRC w gas price updated_Final Order Electric EXHIBIT A-1 2 2" xfId="5057"/>
    <cellStyle name="_Costs not in AURORA 2006GRC w gas price updated_Final Order Electric EXHIBIT A-1 3" xfId="5058"/>
    <cellStyle name="_Costs not in AURORA 2006GRC w gas price updated_NIM Summary" xfId="5059"/>
    <cellStyle name="_Costs not in AURORA 2006GRC w gas price updated_NIM Summary 2" xfId="5060"/>
    <cellStyle name="_Costs not in AURORA 2006GRC w gas price updated_Rebuttal Power Costs" xfId="805"/>
    <cellStyle name="_Costs not in AURORA 2006GRC w gas price updated_Rebuttal Power Costs 2" xfId="806"/>
    <cellStyle name="_Costs not in AURORA 2006GRC w gas price updated_Rebuttal Power Costs 2 2" xfId="5061"/>
    <cellStyle name="_Costs not in AURORA 2006GRC w gas price updated_Rebuttal Power Costs 3" xfId="5062"/>
    <cellStyle name="_Costs not in AURORA 2006GRC w gas price updated_Rebuttal Power Costs_Adj Bench DR 3 for Initial Briefs (Electric)" xfId="807"/>
    <cellStyle name="_Costs not in AURORA 2006GRC w gas price updated_Rebuttal Power Costs_Adj Bench DR 3 for Initial Briefs (Electric) 2" xfId="808"/>
    <cellStyle name="_Costs not in AURORA 2006GRC w gas price updated_Rebuttal Power Costs_Adj Bench DR 3 for Initial Briefs (Electric) 2 2" xfId="5063"/>
    <cellStyle name="_Costs not in AURORA 2006GRC w gas price updated_Rebuttal Power Costs_Adj Bench DR 3 for Initial Briefs (Electric) 3" xfId="5064"/>
    <cellStyle name="_Costs not in AURORA 2006GRC w gas price updated_Rebuttal Power Costs_Electric Rev Req Model (2009 GRC) Rebuttal" xfId="809"/>
    <cellStyle name="_Costs not in AURORA 2006GRC w gas price updated_Rebuttal Power Costs_Electric Rev Req Model (2009 GRC) Rebuttal 2" xfId="810"/>
    <cellStyle name="_Costs not in AURORA 2006GRC w gas price updated_Rebuttal Power Costs_Electric Rev Req Model (2009 GRC) Rebuttal 2 2" xfId="5065"/>
    <cellStyle name="_Costs not in AURORA 2006GRC w gas price updated_Rebuttal Power Costs_Electric Rev Req Model (2009 GRC) Rebuttal 3" xfId="5066"/>
    <cellStyle name="_Costs not in AURORA 2006GRC w gas price updated_Rebuttal Power Costs_Electric Rev Req Model (2009 GRC) Rebuttal REmoval of New  WH Solar AdjustMI" xfId="811"/>
    <cellStyle name="_Costs not in AURORA 2006GRC w gas price updated_Rebuttal Power Costs_Electric Rev Req Model (2009 GRC) Rebuttal REmoval of New  WH Solar AdjustMI 2" xfId="812"/>
    <cellStyle name="_Costs not in AURORA 2006GRC w gas price updated_Rebuttal Power Costs_Electric Rev Req Model (2009 GRC) Rebuttal REmoval of New  WH Solar AdjustMI 2 2" xfId="5067"/>
    <cellStyle name="_Costs not in AURORA 2006GRC w gas price updated_Rebuttal Power Costs_Electric Rev Req Model (2009 GRC) Rebuttal REmoval of New  WH Solar AdjustMI 3" xfId="5068"/>
    <cellStyle name="_Costs not in AURORA 2006GRC w gas price updated_Rebuttal Power Costs_Electric Rev Req Model (2009 GRC) Revised 01-18-2010" xfId="813"/>
    <cellStyle name="_Costs not in AURORA 2006GRC w gas price updated_Rebuttal Power Costs_Electric Rev Req Model (2009 GRC) Revised 01-18-2010 2" xfId="814"/>
    <cellStyle name="_Costs not in AURORA 2006GRC w gas price updated_Rebuttal Power Costs_Electric Rev Req Model (2009 GRC) Revised 01-18-2010 2 2" xfId="5069"/>
    <cellStyle name="_Costs not in AURORA 2006GRC w gas price updated_Rebuttal Power Costs_Electric Rev Req Model (2009 GRC) Revised 01-18-2010 3" xfId="5070"/>
    <cellStyle name="_Costs not in AURORA 2006GRC w gas price updated_Rebuttal Power Costs_Final Order Electric EXHIBIT A-1" xfId="815"/>
    <cellStyle name="_Costs not in AURORA 2006GRC w gas price updated_Rebuttal Power Costs_Final Order Electric EXHIBIT A-1 2" xfId="816"/>
    <cellStyle name="_Costs not in AURORA 2006GRC w gas price updated_Rebuttal Power Costs_Final Order Electric EXHIBIT A-1 2 2" xfId="5071"/>
    <cellStyle name="_Costs not in AURORA 2006GRC w gas price updated_Rebuttal Power Costs_Final Order Electric EXHIBIT A-1 3" xfId="5072"/>
    <cellStyle name="_Costs not in AURORA 2006GRC w gas price updated_TENASKA REGULATORY ASSET" xfId="817"/>
    <cellStyle name="_Costs not in AURORA 2006GRC w gas price updated_TENASKA REGULATORY ASSET 2" xfId="818"/>
    <cellStyle name="_Costs not in AURORA 2006GRC w gas price updated_TENASKA REGULATORY ASSET 2 2" xfId="5073"/>
    <cellStyle name="_Costs not in AURORA 2006GRC w gas price updated_TENASKA REGULATORY ASSET 3" xfId="5074"/>
    <cellStyle name="_Costs not in AURORA 2007 Rate Case" xfId="819"/>
    <cellStyle name="_Costs not in AURORA 2007 Rate Case 2" xfId="820"/>
    <cellStyle name="_Costs not in AURORA 2007 Rate Case 2 2" xfId="821"/>
    <cellStyle name="_Costs not in AURORA 2007 Rate Case 2 2 2" xfId="5075"/>
    <cellStyle name="_Costs not in AURORA 2007 Rate Case 2 3" xfId="5076"/>
    <cellStyle name="_Costs not in AURORA 2007 Rate Case 3" xfId="822"/>
    <cellStyle name="_Costs not in AURORA 2007 Rate Case 3 2" xfId="5077"/>
    <cellStyle name="_Costs not in AURORA 2007 Rate Case 4" xfId="5078"/>
    <cellStyle name="_Costs not in AURORA 2007 Rate Case 4 2" xfId="5079"/>
    <cellStyle name="_Costs not in AURORA 2007 Rate Case 5" xfId="5080"/>
    <cellStyle name="_Costs not in AURORA 2007 Rate Case_(C) WHE Proforma with ITC cash grant 10 Yr Amort_for deferral_102809" xfId="823"/>
    <cellStyle name="_Costs not in AURORA 2007 Rate Case_(C) WHE Proforma with ITC cash grant 10 Yr Amort_for deferral_102809 2" xfId="824"/>
    <cellStyle name="_Costs not in AURORA 2007 Rate Case_(C) WHE Proforma with ITC cash grant 10 Yr Amort_for deferral_102809 2 2" xfId="5081"/>
    <cellStyle name="_Costs not in AURORA 2007 Rate Case_(C) WHE Proforma with ITC cash grant 10 Yr Amort_for deferral_102809 3" xfId="5082"/>
    <cellStyle name="_Costs not in AURORA 2007 Rate Case_(C) WHE Proforma with ITC cash grant 10 Yr Amort_for deferral_102809_16.07E Wild Horse Wind Expansionwrkingfile" xfId="825"/>
    <cellStyle name="_Costs not in AURORA 2007 Rate Case_(C) WHE Proforma with ITC cash grant 10 Yr Amort_for deferral_102809_16.07E Wild Horse Wind Expansionwrkingfile 2" xfId="826"/>
    <cellStyle name="_Costs not in AURORA 2007 Rate Case_(C) WHE Proforma with ITC cash grant 10 Yr Amort_for deferral_102809_16.07E Wild Horse Wind Expansionwrkingfile 2 2" xfId="5083"/>
    <cellStyle name="_Costs not in AURORA 2007 Rate Case_(C) WHE Proforma with ITC cash grant 10 Yr Amort_for deferral_102809_16.07E Wild Horse Wind Expansionwrkingfile 3" xfId="5084"/>
    <cellStyle name="_Costs not in AURORA 2007 Rate Case_(C) WHE Proforma with ITC cash grant 10 Yr Amort_for deferral_102809_16.07E Wild Horse Wind Expansionwrkingfile SF" xfId="827"/>
    <cellStyle name="_Costs not in AURORA 2007 Rate Case_(C) WHE Proforma with ITC cash grant 10 Yr Amort_for deferral_102809_16.07E Wild Horse Wind Expansionwrkingfile SF 2" xfId="828"/>
    <cellStyle name="_Costs not in AURORA 2007 Rate Case_(C) WHE Proforma with ITC cash grant 10 Yr Amort_for deferral_102809_16.07E Wild Horse Wind Expansionwrkingfile SF 2 2" xfId="5085"/>
    <cellStyle name="_Costs not in AURORA 2007 Rate Case_(C) WHE Proforma with ITC cash grant 10 Yr Amort_for deferral_102809_16.07E Wild Horse Wind Expansionwrkingfile SF 3" xfId="5086"/>
    <cellStyle name="_Costs not in AURORA 2007 Rate Case_(C) WHE Proforma with ITC cash grant 10 Yr Amort_for deferral_102809_16.37E Wild Horse Expansion DeferralRevwrkingfile SF" xfId="829"/>
    <cellStyle name="_Costs not in AURORA 2007 Rate Case_(C) WHE Proforma with ITC cash grant 10 Yr Amort_for deferral_102809_16.37E Wild Horse Expansion DeferralRevwrkingfile SF 2" xfId="830"/>
    <cellStyle name="_Costs not in AURORA 2007 Rate Case_(C) WHE Proforma with ITC cash grant 10 Yr Amort_for deferral_102809_16.37E Wild Horse Expansion DeferralRevwrkingfile SF 2 2" xfId="5087"/>
    <cellStyle name="_Costs not in AURORA 2007 Rate Case_(C) WHE Proforma with ITC cash grant 10 Yr Amort_for deferral_102809_16.37E Wild Horse Expansion DeferralRevwrkingfile SF 3" xfId="5088"/>
    <cellStyle name="_Costs not in AURORA 2007 Rate Case_(C) WHE Proforma with ITC cash grant 10 Yr Amort_for rebuttal_120709" xfId="831"/>
    <cellStyle name="_Costs not in AURORA 2007 Rate Case_(C) WHE Proforma with ITC cash grant 10 Yr Amort_for rebuttal_120709 2" xfId="832"/>
    <cellStyle name="_Costs not in AURORA 2007 Rate Case_(C) WHE Proforma with ITC cash grant 10 Yr Amort_for rebuttal_120709 2 2" xfId="5089"/>
    <cellStyle name="_Costs not in AURORA 2007 Rate Case_(C) WHE Proforma with ITC cash grant 10 Yr Amort_for rebuttal_120709 3" xfId="5090"/>
    <cellStyle name="_Costs not in AURORA 2007 Rate Case_04.07E Wild Horse Wind Expansion" xfId="833"/>
    <cellStyle name="_Costs not in AURORA 2007 Rate Case_04.07E Wild Horse Wind Expansion 2" xfId="834"/>
    <cellStyle name="_Costs not in AURORA 2007 Rate Case_04.07E Wild Horse Wind Expansion 2 2" xfId="5091"/>
    <cellStyle name="_Costs not in AURORA 2007 Rate Case_04.07E Wild Horse Wind Expansion 3" xfId="5092"/>
    <cellStyle name="_Costs not in AURORA 2007 Rate Case_04.07E Wild Horse Wind Expansion_16.07E Wild Horse Wind Expansionwrkingfile" xfId="835"/>
    <cellStyle name="_Costs not in AURORA 2007 Rate Case_04.07E Wild Horse Wind Expansion_16.07E Wild Horse Wind Expansionwrkingfile 2" xfId="836"/>
    <cellStyle name="_Costs not in AURORA 2007 Rate Case_04.07E Wild Horse Wind Expansion_16.07E Wild Horse Wind Expansionwrkingfile 2 2" xfId="5093"/>
    <cellStyle name="_Costs not in AURORA 2007 Rate Case_04.07E Wild Horse Wind Expansion_16.07E Wild Horse Wind Expansionwrkingfile 3" xfId="5094"/>
    <cellStyle name="_Costs not in AURORA 2007 Rate Case_04.07E Wild Horse Wind Expansion_16.07E Wild Horse Wind Expansionwrkingfile SF" xfId="837"/>
    <cellStyle name="_Costs not in AURORA 2007 Rate Case_04.07E Wild Horse Wind Expansion_16.07E Wild Horse Wind Expansionwrkingfile SF 2" xfId="838"/>
    <cellStyle name="_Costs not in AURORA 2007 Rate Case_04.07E Wild Horse Wind Expansion_16.07E Wild Horse Wind Expansionwrkingfile SF 2 2" xfId="5095"/>
    <cellStyle name="_Costs not in AURORA 2007 Rate Case_04.07E Wild Horse Wind Expansion_16.07E Wild Horse Wind Expansionwrkingfile SF 3" xfId="5096"/>
    <cellStyle name="_Costs not in AURORA 2007 Rate Case_04.07E Wild Horse Wind Expansion_16.37E Wild Horse Expansion DeferralRevwrkingfile SF" xfId="839"/>
    <cellStyle name="_Costs not in AURORA 2007 Rate Case_04.07E Wild Horse Wind Expansion_16.37E Wild Horse Expansion DeferralRevwrkingfile SF 2" xfId="840"/>
    <cellStyle name="_Costs not in AURORA 2007 Rate Case_04.07E Wild Horse Wind Expansion_16.37E Wild Horse Expansion DeferralRevwrkingfile SF 2 2" xfId="5097"/>
    <cellStyle name="_Costs not in AURORA 2007 Rate Case_04.07E Wild Horse Wind Expansion_16.37E Wild Horse Expansion DeferralRevwrkingfile SF 3" xfId="5098"/>
    <cellStyle name="_Costs not in AURORA 2007 Rate Case_16.07E Wild Horse Wind Expansionwrkingfile" xfId="841"/>
    <cellStyle name="_Costs not in AURORA 2007 Rate Case_16.07E Wild Horse Wind Expansionwrkingfile 2" xfId="842"/>
    <cellStyle name="_Costs not in AURORA 2007 Rate Case_16.07E Wild Horse Wind Expansionwrkingfile 2 2" xfId="5099"/>
    <cellStyle name="_Costs not in AURORA 2007 Rate Case_16.07E Wild Horse Wind Expansionwrkingfile 3" xfId="5100"/>
    <cellStyle name="_Costs not in AURORA 2007 Rate Case_16.07E Wild Horse Wind Expansionwrkingfile SF" xfId="843"/>
    <cellStyle name="_Costs not in AURORA 2007 Rate Case_16.07E Wild Horse Wind Expansionwrkingfile SF 2" xfId="844"/>
    <cellStyle name="_Costs not in AURORA 2007 Rate Case_16.07E Wild Horse Wind Expansionwrkingfile SF 2 2" xfId="5101"/>
    <cellStyle name="_Costs not in AURORA 2007 Rate Case_16.07E Wild Horse Wind Expansionwrkingfile SF 3" xfId="5102"/>
    <cellStyle name="_Costs not in AURORA 2007 Rate Case_16.37E Wild Horse Expansion DeferralRevwrkingfile SF" xfId="845"/>
    <cellStyle name="_Costs not in AURORA 2007 Rate Case_16.37E Wild Horse Expansion DeferralRevwrkingfile SF 2" xfId="846"/>
    <cellStyle name="_Costs not in AURORA 2007 Rate Case_16.37E Wild Horse Expansion DeferralRevwrkingfile SF 2 2" xfId="5103"/>
    <cellStyle name="_Costs not in AURORA 2007 Rate Case_16.37E Wild Horse Expansion DeferralRevwrkingfile SF 3" xfId="5104"/>
    <cellStyle name="_Costs not in AURORA 2007 Rate Case_2009 Compliance Filing PCA Exhibits for GRC" xfId="5105"/>
    <cellStyle name="_Costs not in AURORA 2007 Rate Case_2009 GRC Compl Filing - Exhibit D" xfId="5106"/>
    <cellStyle name="_Costs not in AURORA 2007 Rate Case_2009 GRC Compl Filing - Exhibit D 2" xfId="5107"/>
    <cellStyle name="_Costs not in AURORA 2007 Rate Case_3.01 Income Statement" xfId="5108"/>
    <cellStyle name="_Costs not in AURORA 2007 Rate Case_4 31 Regulatory Assets and Liabilities  7 06- Exhibit D" xfId="847"/>
    <cellStyle name="_Costs not in AURORA 2007 Rate Case_4 31 Regulatory Assets and Liabilities  7 06- Exhibit D 2" xfId="848"/>
    <cellStyle name="_Costs not in AURORA 2007 Rate Case_4 31 Regulatory Assets and Liabilities  7 06- Exhibit D 2 2" xfId="5109"/>
    <cellStyle name="_Costs not in AURORA 2007 Rate Case_4 31 Regulatory Assets and Liabilities  7 06- Exhibit D 3" xfId="5110"/>
    <cellStyle name="_Costs not in AURORA 2007 Rate Case_4 31 Regulatory Assets and Liabilities  7 06- Exhibit D_NIM Summary" xfId="5111"/>
    <cellStyle name="_Costs not in AURORA 2007 Rate Case_4 31 Regulatory Assets and Liabilities  7 06- Exhibit D_NIM Summary 2" xfId="5112"/>
    <cellStyle name="_Costs not in AURORA 2007 Rate Case_4 32 Regulatory Assets and Liabilities  7 06- Exhibit D" xfId="849"/>
    <cellStyle name="_Costs not in AURORA 2007 Rate Case_4 32 Regulatory Assets and Liabilities  7 06- Exhibit D 2" xfId="850"/>
    <cellStyle name="_Costs not in AURORA 2007 Rate Case_4 32 Regulatory Assets and Liabilities  7 06- Exhibit D 2 2" xfId="5113"/>
    <cellStyle name="_Costs not in AURORA 2007 Rate Case_4 32 Regulatory Assets and Liabilities  7 06- Exhibit D 3" xfId="5114"/>
    <cellStyle name="_Costs not in AURORA 2007 Rate Case_4 32 Regulatory Assets and Liabilities  7 06- Exhibit D_NIM Summary" xfId="5115"/>
    <cellStyle name="_Costs not in AURORA 2007 Rate Case_4 32 Regulatory Assets and Liabilities  7 06- Exhibit D_NIM Summary 2" xfId="5116"/>
    <cellStyle name="_Costs not in AURORA 2007 Rate Case_AURORA Total New" xfId="5117"/>
    <cellStyle name="_Costs not in AURORA 2007 Rate Case_AURORA Total New 2" xfId="5118"/>
    <cellStyle name="_Costs not in AURORA 2007 Rate Case_Book2" xfId="851"/>
    <cellStyle name="_Costs not in AURORA 2007 Rate Case_Book2 2" xfId="852"/>
    <cellStyle name="_Costs not in AURORA 2007 Rate Case_Book2 2 2" xfId="5119"/>
    <cellStyle name="_Costs not in AURORA 2007 Rate Case_Book2 3" xfId="5120"/>
    <cellStyle name="_Costs not in AURORA 2007 Rate Case_Book2_Adj Bench DR 3 for Initial Briefs (Electric)" xfId="853"/>
    <cellStyle name="_Costs not in AURORA 2007 Rate Case_Book2_Adj Bench DR 3 for Initial Briefs (Electric) 2" xfId="854"/>
    <cellStyle name="_Costs not in AURORA 2007 Rate Case_Book2_Adj Bench DR 3 for Initial Briefs (Electric) 2 2" xfId="5121"/>
    <cellStyle name="_Costs not in AURORA 2007 Rate Case_Book2_Adj Bench DR 3 for Initial Briefs (Electric) 3" xfId="5122"/>
    <cellStyle name="_Costs not in AURORA 2007 Rate Case_Book2_Electric Rev Req Model (2009 GRC) Rebuttal" xfId="855"/>
    <cellStyle name="_Costs not in AURORA 2007 Rate Case_Book2_Electric Rev Req Model (2009 GRC) Rebuttal 2" xfId="856"/>
    <cellStyle name="_Costs not in AURORA 2007 Rate Case_Book2_Electric Rev Req Model (2009 GRC) Rebuttal 2 2" xfId="5123"/>
    <cellStyle name="_Costs not in AURORA 2007 Rate Case_Book2_Electric Rev Req Model (2009 GRC) Rebuttal 3" xfId="5124"/>
    <cellStyle name="_Costs not in AURORA 2007 Rate Case_Book2_Electric Rev Req Model (2009 GRC) Rebuttal REmoval of New  WH Solar AdjustMI" xfId="857"/>
    <cellStyle name="_Costs not in AURORA 2007 Rate Case_Book2_Electric Rev Req Model (2009 GRC) Rebuttal REmoval of New  WH Solar AdjustMI 2" xfId="858"/>
    <cellStyle name="_Costs not in AURORA 2007 Rate Case_Book2_Electric Rev Req Model (2009 GRC) Rebuttal REmoval of New  WH Solar AdjustMI 2 2" xfId="5125"/>
    <cellStyle name="_Costs not in AURORA 2007 Rate Case_Book2_Electric Rev Req Model (2009 GRC) Rebuttal REmoval of New  WH Solar AdjustMI 3" xfId="5126"/>
    <cellStyle name="_Costs not in AURORA 2007 Rate Case_Book2_Electric Rev Req Model (2009 GRC) Revised 01-18-2010" xfId="859"/>
    <cellStyle name="_Costs not in AURORA 2007 Rate Case_Book2_Electric Rev Req Model (2009 GRC) Revised 01-18-2010 2" xfId="860"/>
    <cellStyle name="_Costs not in AURORA 2007 Rate Case_Book2_Electric Rev Req Model (2009 GRC) Revised 01-18-2010 2 2" xfId="5127"/>
    <cellStyle name="_Costs not in AURORA 2007 Rate Case_Book2_Electric Rev Req Model (2009 GRC) Revised 01-18-2010 3" xfId="5128"/>
    <cellStyle name="_Costs not in AURORA 2007 Rate Case_Book2_Final Order Electric EXHIBIT A-1" xfId="861"/>
    <cellStyle name="_Costs not in AURORA 2007 Rate Case_Book2_Final Order Electric EXHIBIT A-1 2" xfId="862"/>
    <cellStyle name="_Costs not in AURORA 2007 Rate Case_Book2_Final Order Electric EXHIBIT A-1 2 2" xfId="5129"/>
    <cellStyle name="_Costs not in AURORA 2007 Rate Case_Book2_Final Order Electric EXHIBIT A-1 3" xfId="5130"/>
    <cellStyle name="_Costs not in AURORA 2007 Rate Case_Book4" xfId="863"/>
    <cellStyle name="_Costs not in AURORA 2007 Rate Case_Book4 2" xfId="864"/>
    <cellStyle name="_Costs not in AURORA 2007 Rate Case_Book4 2 2" xfId="5131"/>
    <cellStyle name="_Costs not in AURORA 2007 Rate Case_Book4 3" xfId="5132"/>
    <cellStyle name="_Costs not in AURORA 2007 Rate Case_Book9" xfId="865"/>
    <cellStyle name="_Costs not in AURORA 2007 Rate Case_Book9 2" xfId="866"/>
    <cellStyle name="_Costs not in AURORA 2007 Rate Case_Book9 2 2" xfId="5133"/>
    <cellStyle name="_Costs not in AURORA 2007 Rate Case_Book9 3" xfId="5134"/>
    <cellStyle name="_Costs not in AURORA 2007 Rate Case_Chelan PUD Power Costs (8-10)" xfId="5135"/>
    <cellStyle name="_Costs not in AURORA 2007 Rate Case_Electric COS Inputs" xfId="867"/>
    <cellStyle name="_Costs not in AURORA 2007 Rate Case_Electric COS Inputs 2" xfId="868"/>
    <cellStyle name="_Costs not in AURORA 2007 Rate Case_Electric COS Inputs 2 2" xfId="869"/>
    <cellStyle name="_Costs not in AURORA 2007 Rate Case_Electric COS Inputs 2 2 2" xfId="5136"/>
    <cellStyle name="_Costs not in AURORA 2007 Rate Case_Electric COS Inputs 2 3" xfId="870"/>
    <cellStyle name="_Costs not in AURORA 2007 Rate Case_Electric COS Inputs 2 3 2" xfId="5137"/>
    <cellStyle name="_Costs not in AURORA 2007 Rate Case_Electric COS Inputs 2 4" xfId="871"/>
    <cellStyle name="_Costs not in AURORA 2007 Rate Case_Electric COS Inputs 2 4 2" xfId="5138"/>
    <cellStyle name="_Costs not in AURORA 2007 Rate Case_Electric COS Inputs 3" xfId="872"/>
    <cellStyle name="_Costs not in AURORA 2007 Rate Case_Electric COS Inputs 3 2" xfId="5139"/>
    <cellStyle name="_Costs not in AURORA 2007 Rate Case_Electric COS Inputs 4" xfId="873"/>
    <cellStyle name="_Costs not in AURORA 2007 Rate Case_Electric COS Inputs 4 2" xfId="5140"/>
    <cellStyle name="_Costs not in AURORA 2007 Rate Case_Electric COS Inputs 5" xfId="5141"/>
    <cellStyle name="_Costs not in AURORA 2007 Rate Case_Electric COS Inputs 6" xfId="5142"/>
    <cellStyle name="_Costs not in AURORA 2007 Rate Case_NIM Summary" xfId="5143"/>
    <cellStyle name="_Costs not in AURORA 2007 Rate Case_NIM Summary 09GRC" xfId="5144"/>
    <cellStyle name="_Costs not in AURORA 2007 Rate Case_NIM Summary 09GRC 2" xfId="5145"/>
    <cellStyle name="_Costs not in AURORA 2007 Rate Case_NIM Summary 2" xfId="5146"/>
    <cellStyle name="_Costs not in AURORA 2007 Rate Case_NIM Summary 3" xfId="5147"/>
    <cellStyle name="_Costs not in AURORA 2007 Rate Case_NIM Summary 4" xfId="5148"/>
    <cellStyle name="_Costs not in AURORA 2007 Rate Case_NIM Summary 5" xfId="5149"/>
    <cellStyle name="_Costs not in AURORA 2007 Rate Case_NIM Summary 6" xfId="5150"/>
    <cellStyle name="_Costs not in AURORA 2007 Rate Case_NIM Summary 7" xfId="5151"/>
    <cellStyle name="_Costs not in AURORA 2007 Rate Case_NIM Summary 8" xfId="5152"/>
    <cellStyle name="_Costs not in AURORA 2007 Rate Case_NIM Summary 9" xfId="5153"/>
    <cellStyle name="_Costs not in AURORA 2007 Rate Case_PCA 10 -  Exhibit D from A Kellogg Jan 2011" xfId="5154"/>
    <cellStyle name="_Costs not in AURORA 2007 Rate Case_PCA 10 -  Exhibit D from A Kellogg July 2011" xfId="5155"/>
    <cellStyle name="_Costs not in AURORA 2007 Rate Case_PCA 10 -  Exhibit D from S Free Rcv'd 12-11" xfId="5156"/>
    <cellStyle name="_Costs not in AURORA 2007 Rate Case_PCA 9 -  Exhibit D April 2010" xfId="5157"/>
    <cellStyle name="_Costs not in AURORA 2007 Rate Case_PCA 9 -  Exhibit D April 2010 (3)" xfId="5158"/>
    <cellStyle name="_Costs not in AURORA 2007 Rate Case_PCA 9 -  Exhibit D April 2010 (3) 2" xfId="5159"/>
    <cellStyle name="_Costs not in AURORA 2007 Rate Case_PCA 9 -  Exhibit D Nov 2010" xfId="5160"/>
    <cellStyle name="_Costs not in AURORA 2007 Rate Case_PCA 9 - Exhibit D at August 2010" xfId="5161"/>
    <cellStyle name="_Costs not in AURORA 2007 Rate Case_PCA 9 - Exhibit D June 2010 GRC" xfId="5162"/>
    <cellStyle name="_Costs not in AURORA 2007 Rate Case_Power Costs - Comparison bx Rbtl-Staff-Jt-PC" xfId="874"/>
    <cellStyle name="_Costs not in AURORA 2007 Rate Case_Power Costs - Comparison bx Rbtl-Staff-Jt-PC 2" xfId="875"/>
    <cellStyle name="_Costs not in AURORA 2007 Rate Case_Power Costs - Comparison bx Rbtl-Staff-Jt-PC 2 2" xfId="5163"/>
    <cellStyle name="_Costs not in AURORA 2007 Rate Case_Power Costs - Comparison bx Rbtl-Staff-Jt-PC 3" xfId="5164"/>
    <cellStyle name="_Costs not in AURORA 2007 Rate Case_Power Costs - Comparison bx Rbtl-Staff-Jt-PC_Adj Bench DR 3 for Initial Briefs (Electric)" xfId="876"/>
    <cellStyle name="_Costs not in AURORA 2007 Rate Case_Power Costs - Comparison bx Rbtl-Staff-Jt-PC_Adj Bench DR 3 for Initial Briefs (Electric) 2" xfId="877"/>
    <cellStyle name="_Costs not in AURORA 2007 Rate Case_Power Costs - Comparison bx Rbtl-Staff-Jt-PC_Adj Bench DR 3 for Initial Briefs (Electric) 2 2" xfId="5165"/>
    <cellStyle name="_Costs not in AURORA 2007 Rate Case_Power Costs - Comparison bx Rbtl-Staff-Jt-PC_Adj Bench DR 3 for Initial Briefs (Electric) 3" xfId="5166"/>
    <cellStyle name="_Costs not in AURORA 2007 Rate Case_Power Costs - Comparison bx Rbtl-Staff-Jt-PC_Electric Rev Req Model (2009 GRC) Rebuttal" xfId="878"/>
    <cellStyle name="_Costs not in AURORA 2007 Rate Case_Power Costs - Comparison bx Rbtl-Staff-Jt-PC_Electric Rev Req Model (2009 GRC) Rebuttal 2" xfId="879"/>
    <cellStyle name="_Costs not in AURORA 2007 Rate Case_Power Costs - Comparison bx Rbtl-Staff-Jt-PC_Electric Rev Req Model (2009 GRC) Rebuttal 2 2" xfId="5167"/>
    <cellStyle name="_Costs not in AURORA 2007 Rate Case_Power Costs - Comparison bx Rbtl-Staff-Jt-PC_Electric Rev Req Model (2009 GRC) Rebuttal 3" xfId="5168"/>
    <cellStyle name="_Costs not in AURORA 2007 Rate Case_Power Costs - Comparison bx Rbtl-Staff-Jt-PC_Electric Rev Req Model (2009 GRC) Rebuttal REmoval of New  WH Solar AdjustMI" xfId="880"/>
    <cellStyle name="_Costs not in AURORA 2007 Rate Case_Power Costs - Comparison bx Rbtl-Staff-Jt-PC_Electric Rev Req Model (2009 GRC) Rebuttal REmoval of New  WH Solar AdjustMI 2" xfId="881"/>
    <cellStyle name="_Costs not in AURORA 2007 Rate Case_Power Costs - Comparison bx Rbtl-Staff-Jt-PC_Electric Rev Req Model (2009 GRC) Rebuttal REmoval of New  WH Solar AdjustMI 2 2" xfId="5169"/>
    <cellStyle name="_Costs not in AURORA 2007 Rate Case_Power Costs - Comparison bx Rbtl-Staff-Jt-PC_Electric Rev Req Model (2009 GRC) Rebuttal REmoval of New  WH Solar AdjustMI 3" xfId="5170"/>
    <cellStyle name="_Costs not in AURORA 2007 Rate Case_Power Costs - Comparison bx Rbtl-Staff-Jt-PC_Electric Rev Req Model (2009 GRC) Revised 01-18-2010" xfId="882"/>
    <cellStyle name="_Costs not in AURORA 2007 Rate Case_Power Costs - Comparison bx Rbtl-Staff-Jt-PC_Electric Rev Req Model (2009 GRC) Revised 01-18-2010 2" xfId="883"/>
    <cellStyle name="_Costs not in AURORA 2007 Rate Case_Power Costs - Comparison bx Rbtl-Staff-Jt-PC_Electric Rev Req Model (2009 GRC) Revised 01-18-2010 2 2" xfId="5171"/>
    <cellStyle name="_Costs not in AURORA 2007 Rate Case_Power Costs - Comparison bx Rbtl-Staff-Jt-PC_Electric Rev Req Model (2009 GRC) Revised 01-18-2010 3" xfId="5172"/>
    <cellStyle name="_Costs not in AURORA 2007 Rate Case_Power Costs - Comparison bx Rbtl-Staff-Jt-PC_Final Order Electric EXHIBIT A-1" xfId="884"/>
    <cellStyle name="_Costs not in AURORA 2007 Rate Case_Power Costs - Comparison bx Rbtl-Staff-Jt-PC_Final Order Electric EXHIBIT A-1 2" xfId="885"/>
    <cellStyle name="_Costs not in AURORA 2007 Rate Case_Power Costs - Comparison bx Rbtl-Staff-Jt-PC_Final Order Electric EXHIBIT A-1 2 2" xfId="5173"/>
    <cellStyle name="_Costs not in AURORA 2007 Rate Case_Power Costs - Comparison bx Rbtl-Staff-Jt-PC_Final Order Electric EXHIBIT A-1 3" xfId="5174"/>
    <cellStyle name="_Costs not in AURORA 2007 Rate Case_Production Adj 4.37" xfId="886"/>
    <cellStyle name="_Costs not in AURORA 2007 Rate Case_Production Adj 4.37 2" xfId="887"/>
    <cellStyle name="_Costs not in AURORA 2007 Rate Case_Production Adj 4.37 2 2" xfId="5175"/>
    <cellStyle name="_Costs not in AURORA 2007 Rate Case_Production Adj 4.37 3" xfId="5176"/>
    <cellStyle name="_Costs not in AURORA 2007 Rate Case_Purchased Power Adj 4.03" xfId="888"/>
    <cellStyle name="_Costs not in AURORA 2007 Rate Case_Purchased Power Adj 4.03 2" xfId="889"/>
    <cellStyle name="_Costs not in AURORA 2007 Rate Case_Purchased Power Adj 4.03 2 2" xfId="5177"/>
    <cellStyle name="_Costs not in AURORA 2007 Rate Case_Purchased Power Adj 4.03 3" xfId="5178"/>
    <cellStyle name="_Costs not in AURORA 2007 Rate Case_Rebuttal Power Costs" xfId="890"/>
    <cellStyle name="_Costs not in AURORA 2007 Rate Case_Rebuttal Power Costs 2" xfId="891"/>
    <cellStyle name="_Costs not in AURORA 2007 Rate Case_Rebuttal Power Costs 2 2" xfId="5179"/>
    <cellStyle name="_Costs not in AURORA 2007 Rate Case_Rebuttal Power Costs 3" xfId="5180"/>
    <cellStyle name="_Costs not in AURORA 2007 Rate Case_Rebuttal Power Costs_Adj Bench DR 3 for Initial Briefs (Electric)" xfId="892"/>
    <cellStyle name="_Costs not in AURORA 2007 Rate Case_Rebuttal Power Costs_Adj Bench DR 3 for Initial Briefs (Electric) 2" xfId="893"/>
    <cellStyle name="_Costs not in AURORA 2007 Rate Case_Rebuttal Power Costs_Adj Bench DR 3 for Initial Briefs (Electric) 2 2" xfId="5181"/>
    <cellStyle name="_Costs not in AURORA 2007 Rate Case_Rebuttal Power Costs_Adj Bench DR 3 for Initial Briefs (Electric) 3" xfId="5182"/>
    <cellStyle name="_Costs not in AURORA 2007 Rate Case_Rebuttal Power Costs_Electric Rev Req Model (2009 GRC) Rebuttal" xfId="894"/>
    <cellStyle name="_Costs not in AURORA 2007 Rate Case_Rebuttal Power Costs_Electric Rev Req Model (2009 GRC) Rebuttal 2" xfId="895"/>
    <cellStyle name="_Costs not in AURORA 2007 Rate Case_Rebuttal Power Costs_Electric Rev Req Model (2009 GRC) Rebuttal 2 2" xfId="5183"/>
    <cellStyle name="_Costs not in AURORA 2007 Rate Case_Rebuttal Power Costs_Electric Rev Req Model (2009 GRC) Rebuttal 3" xfId="5184"/>
    <cellStyle name="_Costs not in AURORA 2007 Rate Case_Rebuttal Power Costs_Electric Rev Req Model (2009 GRC) Rebuttal REmoval of New  WH Solar AdjustMI" xfId="896"/>
    <cellStyle name="_Costs not in AURORA 2007 Rate Case_Rebuttal Power Costs_Electric Rev Req Model (2009 GRC) Rebuttal REmoval of New  WH Solar AdjustMI 2" xfId="897"/>
    <cellStyle name="_Costs not in AURORA 2007 Rate Case_Rebuttal Power Costs_Electric Rev Req Model (2009 GRC) Rebuttal REmoval of New  WH Solar AdjustMI 2 2" xfId="5185"/>
    <cellStyle name="_Costs not in AURORA 2007 Rate Case_Rebuttal Power Costs_Electric Rev Req Model (2009 GRC) Rebuttal REmoval of New  WH Solar AdjustMI 3" xfId="5186"/>
    <cellStyle name="_Costs not in AURORA 2007 Rate Case_Rebuttal Power Costs_Electric Rev Req Model (2009 GRC) Revised 01-18-2010" xfId="898"/>
    <cellStyle name="_Costs not in AURORA 2007 Rate Case_Rebuttal Power Costs_Electric Rev Req Model (2009 GRC) Revised 01-18-2010 2" xfId="899"/>
    <cellStyle name="_Costs not in AURORA 2007 Rate Case_Rebuttal Power Costs_Electric Rev Req Model (2009 GRC) Revised 01-18-2010 2 2" xfId="5187"/>
    <cellStyle name="_Costs not in AURORA 2007 Rate Case_Rebuttal Power Costs_Electric Rev Req Model (2009 GRC) Revised 01-18-2010 3" xfId="5188"/>
    <cellStyle name="_Costs not in AURORA 2007 Rate Case_Rebuttal Power Costs_Final Order Electric EXHIBIT A-1" xfId="900"/>
    <cellStyle name="_Costs not in AURORA 2007 Rate Case_Rebuttal Power Costs_Final Order Electric EXHIBIT A-1 2" xfId="901"/>
    <cellStyle name="_Costs not in AURORA 2007 Rate Case_Rebuttal Power Costs_Final Order Electric EXHIBIT A-1 2 2" xfId="5189"/>
    <cellStyle name="_Costs not in AURORA 2007 Rate Case_Rebuttal Power Costs_Final Order Electric EXHIBIT A-1 3" xfId="5190"/>
    <cellStyle name="_Costs not in AURORA 2007 Rate Case_ROR 5.02" xfId="902"/>
    <cellStyle name="_Costs not in AURORA 2007 Rate Case_ROR 5.02 2" xfId="903"/>
    <cellStyle name="_Costs not in AURORA 2007 Rate Case_ROR 5.02 2 2" xfId="5191"/>
    <cellStyle name="_Costs not in AURORA 2007 Rate Case_ROR 5.02 3" xfId="5192"/>
    <cellStyle name="_Costs not in AURORA 2007 Rate Case_Transmission Workbook for May BOD" xfId="5193"/>
    <cellStyle name="_Costs not in AURORA 2007 Rate Case_Transmission Workbook for May BOD 2" xfId="5194"/>
    <cellStyle name="_Costs not in AURORA 2007 Rate Case_Wind Integration 10GRC" xfId="5195"/>
    <cellStyle name="_Costs not in AURORA 2007 Rate Case_Wind Integration 10GRC 2" xfId="5196"/>
    <cellStyle name="_Costs not in KWI3000 '06Budget" xfId="904"/>
    <cellStyle name="_Costs not in KWI3000 '06Budget 2" xfId="905"/>
    <cellStyle name="_Costs not in KWI3000 '06Budget 2 2" xfId="906"/>
    <cellStyle name="_Costs not in KWI3000 '06Budget 2 2 2" xfId="5197"/>
    <cellStyle name="_Costs not in KWI3000 '06Budget 2 3" xfId="5198"/>
    <cellStyle name="_Costs not in KWI3000 '06Budget 3" xfId="907"/>
    <cellStyle name="_Costs not in KWI3000 '06Budget 3 2" xfId="908"/>
    <cellStyle name="_Costs not in KWI3000 '06Budget 3 2 2" xfId="5199"/>
    <cellStyle name="_Costs not in KWI3000 '06Budget 3 3" xfId="909"/>
    <cellStyle name="_Costs not in KWI3000 '06Budget 3 3 2" xfId="5200"/>
    <cellStyle name="_Costs not in KWI3000 '06Budget 3 4" xfId="910"/>
    <cellStyle name="_Costs not in KWI3000 '06Budget 3 4 2" xfId="5201"/>
    <cellStyle name="_Costs not in KWI3000 '06Budget 4" xfId="911"/>
    <cellStyle name="_Costs not in KWI3000 '06Budget 4 2" xfId="5202"/>
    <cellStyle name="_Costs not in KWI3000 '06Budget 5" xfId="5203"/>
    <cellStyle name="_Costs not in KWI3000 '06Budget 6" xfId="5204"/>
    <cellStyle name="_Costs not in KWI3000 '06Budget 7" xfId="5205"/>
    <cellStyle name="_Costs not in KWI3000 '06Budget_(C) WHE Proforma with ITC cash grant 10 Yr Amort_for deferral_102809" xfId="912"/>
    <cellStyle name="_Costs not in KWI3000 '06Budget_(C) WHE Proforma with ITC cash grant 10 Yr Amort_for deferral_102809 2" xfId="913"/>
    <cellStyle name="_Costs not in KWI3000 '06Budget_(C) WHE Proforma with ITC cash grant 10 Yr Amort_for deferral_102809 2 2" xfId="5206"/>
    <cellStyle name="_Costs not in KWI3000 '06Budget_(C) WHE Proforma with ITC cash grant 10 Yr Amort_for deferral_102809 3" xfId="5207"/>
    <cellStyle name="_Costs not in KWI3000 '06Budget_(C) WHE Proforma with ITC cash grant 10 Yr Amort_for deferral_102809_16.07E Wild Horse Wind Expansionwrkingfile" xfId="914"/>
    <cellStyle name="_Costs not in KWI3000 '06Budget_(C) WHE Proforma with ITC cash grant 10 Yr Amort_for deferral_102809_16.07E Wild Horse Wind Expansionwrkingfile 2" xfId="915"/>
    <cellStyle name="_Costs not in KWI3000 '06Budget_(C) WHE Proforma with ITC cash grant 10 Yr Amort_for deferral_102809_16.07E Wild Horse Wind Expansionwrkingfile 2 2" xfId="5208"/>
    <cellStyle name="_Costs not in KWI3000 '06Budget_(C) WHE Proforma with ITC cash grant 10 Yr Amort_for deferral_102809_16.07E Wild Horse Wind Expansionwrkingfile 3" xfId="5209"/>
    <cellStyle name="_Costs not in KWI3000 '06Budget_(C) WHE Proforma with ITC cash grant 10 Yr Amort_for deferral_102809_16.07E Wild Horse Wind Expansionwrkingfile SF" xfId="916"/>
    <cellStyle name="_Costs not in KWI3000 '06Budget_(C) WHE Proforma with ITC cash grant 10 Yr Amort_for deferral_102809_16.07E Wild Horse Wind Expansionwrkingfile SF 2" xfId="917"/>
    <cellStyle name="_Costs not in KWI3000 '06Budget_(C) WHE Proforma with ITC cash grant 10 Yr Amort_for deferral_102809_16.07E Wild Horse Wind Expansionwrkingfile SF 2 2" xfId="5210"/>
    <cellStyle name="_Costs not in KWI3000 '06Budget_(C) WHE Proforma with ITC cash grant 10 Yr Amort_for deferral_102809_16.07E Wild Horse Wind Expansionwrkingfile SF 3" xfId="5211"/>
    <cellStyle name="_Costs not in KWI3000 '06Budget_(C) WHE Proforma with ITC cash grant 10 Yr Amort_for deferral_102809_16.37E Wild Horse Expansion DeferralRevwrkingfile SF" xfId="918"/>
    <cellStyle name="_Costs not in KWI3000 '06Budget_(C) WHE Proforma with ITC cash grant 10 Yr Amort_for deferral_102809_16.37E Wild Horse Expansion DeferralRevwrkingfile SF 2" xfId="919"/>
    <cellStyle name="_Costs not in KWI3000 '06Budget_(C) WHE Proforma with ITC cash grant 10 Yr Amort_for deferral_102809_16.37E Wild Horse Expansion DeferralRevwrkingfile SF 2 2" xfId="5212"/>
    <cellStyle name="_Costs not in KWI3000 '06Budget_(C) WHE Proforma with ITC cash grant 10 Yr Amort_for deferral_102809_16.37E Wild Horse Expansion DeferralRevwrkingfile SF 3" xfId="5213"/>
    <cellStyle name="_Costs not in KWI3000 '06Budget_(C) WHE Proforma with ITC cash grant 10 Yr Amort_for rebuttal_120709" xfId="920"/>
    <cellStyle name="_Costs not in KWI3000 '06Budget_(C) WHE Proforma with ITC cash grant 10 Yr Amort_for rebuttal_120709 2" xfId="921"/>
    <cellStyle name="_Costs not in KWI3000 '06Budget_(C) WHE Proforma with ITC cash grant 10 Yr Amort_for rebuttal_120709 2 2" xfId="5214"/>
    <cellStyle name="_Costs not in KWI3000 '06Budget_(C) WHE Proforma with ITC cash grant 10 Yr Amort_for rebuttal_120709 3" xfId="5215"/>
    <cellStyle name="_Costs not in KWI3000 '06Budget_04.07E Wild Horse Wind Expansion" xfId="922"/>
    <cellStyle name="_Costs not in KWI3000 '06Budget_04.07E Wild Horse Wind Expansion 2" xfId="923"/>
    <cellStyle name="_Costs not in KWI3000 '06Budget_04.07E Wild Horse Wind Expansion 2 2" xfId="5216"/>
    <cellStyle name="_Costs not in KWI3000 '06Budget_04.07E Wild Horse Wind Expansion 3" xfId="5217"/>
    <cellStyle name="_Costs not in KWI3000 '06Budget_04.07E Wild Horse Wind Expansion_16.07E Wild Horse Wind Expansionwrkingfile" xfId="924"/>
    <cellStyle name="_Costs not in KWI3000 '06Budget_04.07E Wild Horse Wind Expansion_16.07E Wild Horse Wind Expansionwrkingfile 2" xfId="925"/>
    <cellStyle name="_Costs not in KWI3000 '06Budget_04.07E Wild Horse Wind Expansion_16.07E Wild Horse Wind Expansionwrkingfile 2 2" xfId="5218"/>
    <cellStyle name="_Costs not in KWI3000 '06Budget_04.07E Wild Horse Wind Expansion_16.07E Wild Horse Wind Expansionwrkingfile 3" xfId="5219"/>
    <cellStyle name="_Costs not in KWI3000 '06Budget_04.07E Wild Horse Wind Expansion_16.07E Wild Horse Wind Expansionwrkingfile SF" xfId="926"/>
    <cellStyle name="_Costs not in KWI3000 '06Budget_04.07E Wild Horse Wind Expansion_16.07E Wild Horse Wind Expansionwrkingfile SF 2" xfId="927"/>
    <cellStyle name="_Costs not in KWI3000 '06Budget_04.07E Wild Horse Wind Expansion_16.07E Wild Horse Wind Expansionwrkingfile SF 2 2" xfId="5220"/>
    <cellStyle name="_Costs not in KWI3000 '06Budget_04.07E Wild Horse Wind Expansion_16.07E Wild Horse Wind Expansionwrkingfile SF 3" xfId="5221"/>
    <cellStyle name="_Costs not in KWI3000 '06Budget_04.07E Wild Horse Wind Expansion_16.37E Wild Horse Expansion DeferralRevwrkingfile SF" xfId="928"/>
    <cellStyle name="_Costs not in KWI3000 '06Budget_04.07E Wild Horse Wind Expansion_16.37E Wild Horse Expansion DeferralRevwrkingfile SF 2" xfId="929"/>
    <cellStyle name="_Costs not in KWI3000 '06Budget_04.07E Wild Horse Wind Expansion_16.37E Wild Horse Expansion DeferralRevwrkingfile SF 2 2" xfId="5222"/>
    <cellStyle name="_Costs not in KWI3000 '06Budget_04.07E Wild Horse Wind Expansion_16.37E Wild Horse Expansion DeferralRevwrkingfile SF 3" xfId="5223"/>
    <cellStyle name="_Costs not in KWI3000 '06Budget_16.07E Wild Horse Wind Expansionwrkingfile" xfId="930"/>
    <cellStyle name="_Costs not in KWI3000 '06Budget_16.07E Wild Horse Wind Expansionwrkingfile 2" xfId="931"/>
    <cellStyle name="_Costs not in KWI3000 '06Budget_16.07E Wild Horse Wind Expansionwrkingfile 2 2" xfId="5224"/>
    <cellStyle name="_Costs not in KWI3000 '06Budget_16.07E Wild Horse Wind Expansionwrkingfile 3" xfId="5225"/>
    <cellStyle name="_Costs not in KWI3000 '06Budget_16.07E Wild Horse Wind Expansionwrkingfile SF" xfId="932"/>
    <cellStyle name="_Costs not in KWI3000 '06Budget_16.07E Wild Horse Wind Expansionwrkingfile SF 2" xfId="933"/>
    <cellStyle name="_Costs not in KWI3000 '06Budget_16.07E Wild Horse Wind Expansionwrkingfile SF 2 2" xfId="5226"/>
    <cellStyle name="_Costs not in KWI3000 '06Budget_16.07E Wild Horse Wind Expansionwrkingfile SF 3" xfId="5227"/>
    <cellStyle name="_Costs not in KWI3000 '06Budget_16.37E Wild Horse Expansion DeferralRevwrkingfile SF" xfId="934"/>
    <cellStyle name="_Costs not in KWI3000 '06Budget_16.37E Wild Horse Expansion DeferralRevwrkingfile SF 2" xfId="935"/>
    <cellStyle name="_Costs not in KWI3000 '06Budget_16.37E Wild Horse Expansion DeferralRevwrkingfile SF 2 2" xfId="5228"/>
    <cellStyle name="_Costs not in KWI3000 '06Budget_16.37E Wild Horse Expansion DeferralRevwrkingfile SF 3" xfId="5229"/>
    <cellStyle name="_Costs not in KWI3000 '06Budget_2009 Compliance Filing PCA Exhibits for GRC" xfId="5230"/>
    <cellStyle name="_Costs not in KWI3000 '06Budget_2009 GRC Compl Filing - Exhibit D" xfId="5231"/>
    <cellStyle name="_Costs not in KWI3000 '06Budget_2009 GRC Compl Filing - Exhibit D 2" xfId="5232"/>
    <cellStyle name="_Costs not in KWI3000 '06Budget_3.01 Income Statement" xfId="5233"/>
    <cellStyle name="_Costs not in KWI3000 '06Budget_4 31 Regulatory Assets and Liabilities  7 06- Exhibit D" xfId="936"/>
    <cellStyle name="_Costs not in KWI3000 '06Budget_4 31 Regulatory Assets and Liabilities  7 06- Exhibit D 2" xfId="937"/>
    <cellStyle name="_Costs not in KWI3000 '06Budget_4 31 Regulatory Assets and Liabilities  7 06- Exhibit D 2 2" xfId="5234"/>
    <cellStyle name="_Costs not in KWI3000 '06Budget_4 31 Regulatory Assets and Liabilities  7 06- Exhibit D 3" xfId="5235"/>
    <cellStyle name="_Costs not in KWI3000 '06Budget_4 31 Regulatory Assets and Liabilities  7 06- Exhibit D_NIM Summary" xfId="5236"/>
    <cellStyle name="_Costs not in KWI3000 '06Budget_4 31 Regulatory Assets and Liabilities  7 06- Exhibit D_NIM Summary 2" xfId="5237"/>
    <cellStyle name="_Costs not in KWI3000 '06Budget_4 32 Regulatory Assets and Liabilities  7 06- Exhibit D" xfId="938"/>
    <cellStyle name="_Costs not in KWI3000 '06Budget_4 32 Regulatory Assets and Liabilities  7 06- Exhibit D 2" xfId="939"/>
    <cellStyle name="_Costs not in KWI3000 '06Budget_4 32 Regulatory Assets and Liabilities  7 06- Exhibit D 2 2" xfId="5238"/>
    <cellStyle name="_Costs not in KWI3000 '06Budget_4 32 Regulatory Assets and Liabilities  7 06- Exhibit D 3" xfId="5239"/>
    <cellStyle name="_Costs not in KWI3000 '06Budget_4 32 Regulatory Assets and Liabilities  7 06- Exhibit D_NIM Summary" xfId="5240"/>
    <cellStyle name="_Costs not in KWI3000 '06Budget_4 32 Regulatory Assets and Liabilities  7 06- Exhibit D_NIM Summary 2" xfId="5241"/>
    <cellStyle name="_Costs not in KWI3000 '06Budget_ACCOUNTS" xfId="5242"/>
    <cellStyle name="_Costs not in KWI3000 '06Budget_AURORA Total New" xfId="5243"/>
    <cellStyle name="_Costs not in KWI3000 '06Budget_AURORA Total New 2" xfId="5244"/>
    <cellStyle name="_Costs not in KWI3000 '06Budget_Book2" xfId="940"/>
    <cellStyle name="_Costs not in KWI3000 '06Budget_Book2 2" xfId="941"/>
    <cellStyle name="_Costs not in KWI3000 '06Budget_Book2 2 2" xfId="5245"/>
    <cellStyle name="_Costs not in KWI3000 '06Budget_Book2 3" xfId="5246"/>
    <cellStyle name="_Costs not in KWI3000 '06Budget_Book2_Adj Bench DR 3 for Initial Briefs (Electric)" xfId="942"/>
    <cellStyle name="_Costs not in KWI3000 '06Budget_Book2_Adj Bench DR 3 for Initial Briefs (Electric) 2" xfId="943"/>
    <cellStyle name="_Costs not in KWI3000 '06Budget_Book2_Adj Bench DR 3 for Initial Briefs (Electric) 2 2" xfId="5247"/>
    <cellStyle name="_Costs not in KWI3000 '06Budget_Book2_Adj Bench DR 3 for Initial Briefs (Electric) 3" xfId="5248"/>
    <cellStyle name="_Costs not in KWI3000 '06Budget_Book2_Electric Rev Req Model (2009 GRC) Rebuttal" xfId="944"/>
    <cellStyle name="_Costs not in KWI3000 '06Budget_Book2_Electric Rev Req Model (2009 GRC) Rebuttal 2" xfId="945"/>
    <cellStyle name="_Costs not in KWI3000 '06Budget_Book2_Electric Rev Req Model (2009 GRC) Rebuttal 2 2" xfId="5249"/>
    <cellStyle name="_Costs not in KWI3000 '06Budget_Book2_Electric Rev Req Model (2009 GRC) Rebuttal 3" xfId="5250"/>
    <cellStyle name="_Costs not in KWI3000 '06Budget_Book2_Electric Rev Req Model (2009 GRC) Rebuttal REmoval of New  WH Solar AdjustMI" xfId="946"/>
    <cellStyle name="_Costs not in KWI3000 '06Budget_Book2_Electric Rev Req Model (2009 GRC) Rebuttal REmoval of New  WH Solar AdjustMI 2" xfId="947"/>
    <cellStyle name="_Costs not in KWI3000 '06Budget_Book2_Electric Rev Req Model (2009 GRC) Rebuttal REmoval of New  WH Solar AdjustMI 2 2" xfId="5251"/>
    <cellStyle name="_Costs not in KWI3000 '06Budget_Book2_Electric Rev Req Model (2009 GRC) Rebuttal REmoval of New  WH Solar AdjustMI 3" xfId="5252"/>
    <cellStyle name="_Costs not in KWI3000 '06Budget_Book2_Electric Rev Req Model (2009 GRC) Revised 01-18-2010" xfId="948"/>
    <cellStyle name="_Costs not in KWI3000 '06Budget_Book2_Electric Rev Req Model (2009 GRC) Revised 01-18-2010 2" xfId="949"/>
    <cellStyle name="_Costs not in KWI3000 '06Budget_Book2_Electric Rev Req Model (2009 GRC) Revised 01-18-2010 2 2" xfId="5253"/>
    <cellStyle name="_Costs not in KWI3000 '06Budget_Book2_Electric Rev Req Model (2009 GRC) Revised 01-18-2010 3" xfId="5254"/>
    <cellStyle name="_Costs not in KWI3000 '06Budget_Book2_Final Order Electric EXHIBIT A-1" xfId="950"/>
    <cellStyle name="_Costs not in KWI3000 '06Budget_Book2_Final Order Electric EXHIBIT A-1 2" xfId="951"/>
    <cellStyle name="_Costs not in KWI3000 '06Budget_Book2_Final Order Electric EXHIBIT A-1 2 2" xfId="5255"/>
    <cellStyle name="_Costs not in KWI3000 '06Budget_Book2_Final Order Electric EXHIBIT A-1 3" xfId="5256"/>
    <cellStyle name="_Costs not in KWI3000 '06Budget_Book4" xfId="952"/>
    <cellStyle name="_Costs not in KWI3000 '06Budget_Book4 2" xfId="953"/>
    <cellStyle name="_Costs not in KWI3000 '06Budget_Book4 2 2" xfId="5257"/>
    <cellStyle name="_Costs not in KWI3000 '06Budget_Book4 3" xfId="5258"/>
    <cellStyle name="_Costs not in KWI3000 '06Budget_Book9" xfId="954"/>
    <cellStyle name="_Costs not in KWI3000 '06Budget_Book9 2" xfId="955"/>
    <cellStyle name="_Costs not in KWI3000 '06Budget_Book9 2 2" xfId="5259"/>
    <cellStyle name="_Costs not in KWI3000 '06Budget_Book9 3" xfId="5260"/>
    <cellStyle name="_Costs not in KWI3000 '06Budget_Check the Interest Calculation" xfId="5261"/>
    <cellStyle name="_Costs not in KWI3000 '06Budget_Check the Interest Calculation_Scenario 1 REC vs PTC Offset" xfId="5262"/>
    <cellStyle name="_Costs not in KWI3000 '06Budget_Check the Interest Calculation_Scenario 3" xfId="5263"/>
    <cellStyle name="_Costs not in KWI3000 '06Budget_Chelan PUD Power Costs (8-10)" xfId="5264"/>
    <cellStyle name="_Costs not in KWI3000 '06Budget_Exhibit D fr R Gho 12-31-08" xfId="5265"/>
    <cellStyle name="_Costs not in KWI3000 '06Budget_Exhibit D fr R Gho 12-31-08 2" xfId="5266"/>
    <cellStyle name="_Costs not in KWI3000 '06Budget_Exhibit D fr R Gho 12-31-08 v2" xfId="5267"/>
    <cellStyle name="_Costs not in KWI3000 '06Budget_Exhibit D fr R Gho 12-31-08 v2 2" xfId="5268"/>
    <cellStyle name="_Costs not in KWI3000 '06Budget_Exhibit D fr R Gho 12-31-08 v2_NIM Summary" xfId="5269"/>
    <cellStyle name="_Costs not in KWI3000 '06Budget_Exhibit D fr R Gho 12-31-08 v2_NIM Summary 2" xfId="5270"/>
    <cellStyle name="_Costs not in KWI3000 '06Budget_Exhibit D fr R Gho 12-31-08_NIM Summary" xfId="5271"/>
    <cellStyle name="_Costs not in KWI3000 '06Budget_Exhibit D fr R Gho 12-31-08_NIM Summary 2" xfId="5272"/>
    <cellStyle name="_Costs not in KWI3000 '06Budget_Gas Rev Req Model (2010 GRC)" xfId="5273"/>
    <cellStyle name="_Costs not in KWI3000 '06Budget_Hopkins Ridge Prepaid Tran - Interest Earned RY 12ME Feb  '11" xfId="5274"/>
    <cellStyle name="_Costs not in KWI3000 '06Budget_Hopkins Ridge Prepaid Tran - Interest Earned RY 12ME Feb  '11 2" xfId="5275"/>
    <cellStyle name="_Costs not in KWI3000 '06Budget_Hopkins Ridge Prepaid Tran - Interest Earned RY 12ME Feb  '11_NIM Summary" xfId="5276"/>
    <cellStyle name="_Costs not in KWI3000 '06Budget_Hopkins Ridge Prepaid Tran - Interest Earned RY 12ME Feb  '11_NIM Summary 2" xfId="5277"/>
    <cellStyle name="_Costs not in KWI3000 '06Budget_Hopkins Ridge Prepaid Tran - Interest Earned RY 12ME Feb  '11_Transmission Workbook for May BOD" xfId="5278"/>
    <cellStyle name="_Costs not in KWI3000 '06Budget_Hopkins Ridge Prepaid Tran - Interest Earned RY 12ME Feb  '11_Transmission Workbook for May BOD 2" xfId="5279"/>
    <cellStyle name="_Costs not in KWI3000 '06Budget_INPUTS" xfId="956"/>
    <cellStyle name="_Costs not in KWI3000 '06Budget_INPUTS 2" xfId="957"/>
    <cellStyle name="_Costs not in KWI3000 '06Budget_INPUTS 2 2" xfId="5280"/>
    <cellStyle name="_Costs not in KWI3000 '06Budget_INPUTS 3" xfId="5281"/>
    <cellStyle name="_Costs not in KWI3000 '06Budget_NIM Summary" xfId="5282"/>
    <cellStyle name="_Costs not in KWI3000 '06Budget_NIM Summary 09GRC" xfId="5283"/>
    <cellStyle name="_Costs not in KWI3000 '06Budget_NIM Summary 09GRC 2" xfId="5284"/>
    <cellStyle name="_Costs not in KWI3000 '06Budget_NIM Summary 2" xfId="5285"/>
    <cellStyle name="_Costs not in KWI3000 '06Budget_NIM Summary 3" xfId="5286"/>
    <cellStyle name="_Costs not in KWI3000 '06Budget_NIM Summary 4" xfId="5287"/>
    <cellStyle name="_Costs not in KWI3000 '06Budget_NIM Summary 5" xfId="5288"/>
    <cellStyle name="_Costs not in KWI3000 '06Budget_NIM Summary 6" xfId="5289"/>
    <cellStyle name="_Costs not in KWI3000 '06Budget_NIM Summary 7" xfId="5290"/>
    <cellStyle name="_Costs not in KWI3000 '06Budget_NIM Summary 8" xfId="5291"/>
    <cellStyle name="_Costs not in KWI3000 '06Budget_NIM Summary 9" xfId="5292"/>
    <cellStyle name="_Costs not in KWI3000 '06Budget_PCA 10 -  Exhibit D from A Kellogg Jan 2011" xfId="5293"/>
    <cellStyle name="_Costs not in KWI3000 '06Budget_PCA 10 -  Exhibit D from A Kellogg July 2011" xfId="5294"/>
    <cellStyle name="_Costs not in KWI3000 '06Budget_PCA 10 -  Exhibit D from S Free Rcv'd 12-11" xfId="5295"/>
    <cellStyle name="_Costs not in KWI3000 '06Budget_PCA 7 - Exhibit D update 11_30_08 (2)" xfId="5296"/>
    <cellStyle name="_Costs not in KWI3000 '06Budget_PCA 7 - Exhibit D update 11_30_08 (2) 2" xfId="5297"/>
    <cellStyle name="_Costs not in KWI3000 '06Budget_PCA 7 - Exhibit D update 11_30_08 (2) 2 2" xfId="5298"/>
    <cellStyle name="_Costs not in KWI3000 '06Budget_PCA 7 - Exhibit D update 11_30_08 (2) 3" xfId="5299"/>
    <cellStyle name="_Costs not in KWI3000 '06Budget_PCA 7 - Exhibit D update 11_30_08 (2)_NIM Summary" xfId="5300"/>
    <cellStyle name="_Costs not in KWI3000 '06Budget_PCA 7 - Exhibit D update 11_30_08 (2)_NIM Summary 2" xfId="5301"/>
    <cellStyle name="_Costs not in KWI3000 '06Budget_PCA 8 - Exhibit D update 12_31_09" xfId="5302"/>
    <cellStyle name="_Costs not in KWI3000 '06Budget_PCA 9 -  Exhibit D April 2010" xfId="5303"/>
    <cellStyle name="_Costs not in KWI3000 '06Budget_PCA 9 -  Exhibit D April 2010 (3)" xfId="5304"/>
    <cellStyle name="_Costs not in KWI3000 '06Budget_PCA 9 -  Exhibit D April 2010 (3) 2" xfId="5305"/>
    <cellStyle name="_Costs not in KWI3000 '06Budget_PCA 9 -  Exhibit D Feb 2010" xfId="5306"/>
    <cellStyle name="_Costs not in KWI3000 '06Budget_PCA 9 -  Exhibit D Feb 2010 v2" xfId="5307"/>
    <cellStyle name="_Costs not in KWI3000 '06Budget_PCA 9 -  Exhibit D Feb 2010 WF" xfId="5308"/>
    <cellStyle name="_Costs not in KWI3000 '06Budget_PCA 9 -  Exhibit D Jan 2010" xfId="5309"/>
    <cellStyle name="_Costs not in KWI3000 '06Budget_PCA 9 -  Exhibit D March 2010 (2)" xfId="5310"/>
    <cellStyle name="_Costs not in KWI3000 '06Budget_PCA 9 -  Exhibit D Nov 2010" xfId="5311"/>
    <cellStyle name="_Costs not in KWI3000 '06Budget_PCA 9 - Exhibit D at August 2010" xfId="5312"/>
    <cellStyle name="_Costs not in KWI3000 '06Budget_PCA 9 - Exhibit D June 2010 GRC" xfId="5313"/>
    <cellStyle name="_Costs not in KWI3000 '06Budget_Power Costs - Comparison bx Rbtl-Staff-Jt-PC" xfId="958"/>
    <cellStyle name="_Costs not in KWI3000 '06Budget_Power Costs - Comparison bx Rbtl-Staff-Jt-PC 2" xfId="959"/>
    <cellStyle name="_Costs not in KWI3000 '06Budget_Power Costs - Comparison bx Rbtl-Staff-Jt-PC 2 2" xfId="5314"/>
    <cellStyle name="_Costs not in KWI3000 '06Budget_Power Costs - Comparison bx Rbtl-Staff-Jt-PC 3" xfId="5315"/>
    <cellStyle name="_Costs not in KWI3000 '06Budget_Power Costs - Comparison bx Rbtl-Staff-Jt-PC_Adj Bench DR 3 for Initial Briefs (Electric)" xfId="960"/>
    <cellStyle name="_Costs not in KWI3000 '06Budget_Power Costs - Comparison bx Rbtl-Staff-Jt-PC_Adj Bench DR 3 for Initial Briefs (Electric) 2" xfId="961"/>
    <cellStyle name="_Costs not in KWI3000 '06Budget_Power Costs - Comparison bx Rbtl-Staff-Jt-PC_Adj Bench DR 3 for Initial Briefs (Electric) 2 2" xfId="5316"/>
    <cellStyle name="_Costs not in KWI3000 '06Budget_Power Costs - Comparison bx Rbtl-Staff-Jt-PC_Adj Bench DR 3 for Initial Briefs (Electric) 3" xfId="5317"/>
    <cellStyle name="_Costs not in KWI3000 '06Budget_Power Costs - Comparison bx Rbtl-Staff-Jt-PC_Electric Rev Req Model (2009 GRC) Rebuttal" xfId="962"/>
    <cellStyle name="_Costs not in KWI3000 '06Budget_Power Costs - Comparison bx Rbtl-Staff-Jt-PC_Electric Rev Req Model (2009 GRC) Rebuttal 2" xfId="963"/>
    <cellStyle name="_Costs not in KWI3000 '06Budget_Power Costs - Comparison bx Rbtl-Staff-Jt-PC_Electric Rev Req Model (2009 GRC) Rebuttal 2 2" xfId="5318"/>
    <cellStyle name="_Costs not in KWI3000 '06Budget_Power Costs - Comparison bx Rbtl-Staff-Jt-PC_Electric Rev Req Model (2009 GRC) Rebuttal 3" xfId="5319"/>
    <cellStyle name="_Costs not in KWI3000 '06Budget_Power Costs - Comparison bx Rbtl-Staff-Jt-PC_Electric Rev Req Model (2009 GRC) Rebuttal REmoval of New  WH Solar AdjustMI" xfId="964"/>
    <cellStyle name="_Costs not in KWI3000 '06Budget_Power Costs - Comparison bx Rbtl-Staff-Jt-PC_Electric Rev Req Model (2009 GRC) Rebuttal REmoval of New  WH Solar AdjustMI 2" xfId="965"/>
    <cellStyle name="_Costs not in KWI3000 '06Budget_Power Costs - Comparison bx Rbtl-Staff-Jt-PC_Electric Rev Req Model (2009 GRC) Rebuttal REmoval of New  WH Solar AdjustMI 2 2" xfId="5320"/>
    <cellStyle name="_Costs not in KWI3000 '06Budget_Power Costs - Comparison bx Rbtl-Staff-Jt-PC_Electric Rev Req Model (2009 GRC) Rebuttal REmoval of New  WH Solar AdjustMI 3" xfId="5321"/>
    <cellStyle name="_Costs not in KWI3000 '06Budget_Power Costs - Comparison bx Rbtl-Staff-Jt-PC_Electric Rev Req Model (2009 GRC) Revised 01-18-2010" xfId="966"/>
    <cellStyle name="_Costs not in KWI3000 '06Budget_Power Costs - Comparison bx Rbtl-Staff-Jt-PC_Electric Rev Req Model (2009 GRC) Revised 01-18-2010 2" xfId="967"/>
    <cellStyle name="_Costs not in KWI3000 '06Budget_Power Costs - Comparison bx Rbtl-Staff-Jt-PC_Electric Rev Req Model (2009 GRC) Revised 01-18-2010 2 2" xfId="5322"/>
    <cellStyle name="_Costs not in KWI3000 '06Budget_Power Costs - Comparison bx Rbtl-Staff-Jt-PC_Electric Rev Req Model (2009 GRC) Revised 01-18-2010 3" xfId="5323"/>
    <cellStyle name="_Costs not in KWI3000 '06Budget_Power Costs - Comparison bx Rbtl-Staff-Jt-PC_Final Order Electric EXHIBIT A-1" xfId="968"/>
    <cellStyle name="_Costs not in KWI3000 '06Budget_Power Costs - Comparison bx Rbtl-Staff-Jt-PC_Final Order Electric EXHIBIT A-1 2" xfId="969"/>
    <cellStyle name="_Costs not in KWI3000 '06Budget_Power Costs - Comparison bx Rbtl-Staff-Jt-PC_Final Order Electric EXHIBIT A-1 2 2" xfId="5324"/>
    <cellStyle name="_Costs not in KWI3000 '06Budget_Power Costs - Comparison bx Rbtl-Staff-Jt-PC_Final Order Electric EXHIBIT A-1 3" xfId="5325"/>
    <cellStyle name="_Costs not in KWI3000 '06Budget_Production Adj 4.37" xfId="970"/>
    <cellStyle name="_Costs not in KWI3000 '06Budget_Production Adj 4.37 2" xfId="971"/>
    <cellStyle name="_Costs not in KWI3000 '06Budget_Production Adj 4.37 2 2" xfId="5326"/>
    <cellStyle name="_Costs not in KWI3000 '06Budget_Production Adj 4.37 3" xfId="5327"/>
    <cellStyle name="_Costs not in KWI3000 '06Budget_Purchased Power Adj 4.03" xfId="972"/>
    <cellStyle name="_Costs not in KWI3000 '06Budget_Purchased Power Adj 4.03 2" xfId="973"/>
    <cellStyle name="_Costs not in KWI3000 '06Budget_Purchased Power Adj 4.03 2 2" xfId="5328"/>
    <cellStyle name="_Costs not in KWI3000 '06Budget_Purchased Power Adj 4.03 3" xfId="5329"/>
    <cellStyle name="_Costs not in KWI3000 '06Budget_Rebuttal Power Costs" xfId="974"/>
    <cellStyle name="_Costs not in KWI3000 '06Budget_Rebuttal Power Costs 2" xfId="975"/>
    <cellStyle name="_Costs not in KWI3000 '06Budget_Rebuttal Power Costs 2 2" xfId="5330"/>
    <cellStyle name="_Costs not in KWI3000 '06Budget_Rebuttal Power Costs 3" xfId="5331"/>
    <cellStyle name="_Costs not in KWI3000 '06Budget_Rebuttal Power Costs_Adj Bench DR 3 for Initial Briefs (Electric)" xfId="976"/>
    <cellStyle name="_Costs not in KWI3000 '06Budget_Rebuttal Power Costs_Adj Bench DR 3 for Initial Briefs (Electric) 2" xfId="977"/>
    <cellStyle name="_Costs not in KWI3000 '06Budget_Rebuttal Power Costs_Adj Bench DR 3 for Initial Briefs (Electric) 2 2" xfId="5332"/>
    <cellStyle name="_Costs not in KWI3000 '06Budget_Rebuttal Power Costs_Adj Bench DR 3 for Initial Briefs (Electric) 3" xfId="5333"/>
    <cellStyle name="_Costs not in KWI3000 '06Budget_Rebuttal Power Costs_Electric Rev Req Model (2009 GRC) Rebuttal" xfId="978"/>
    <cellStyle name="_Costs not in KWI3000 '06Budget_Rebuttal Power Costs_Electric Rev Req Model (2009 GRC) Rebuttal 2" xfId="979"/>
    <cellStyle name="_Costs not in KWI3000 '06Budget_Rebuttal Power Costs_Electric Rev Req Model (2009 GRC) Rebuttal 2 2" xfId="5334"/>
    <cellStyle name="_Costs not in KWI3000 '06Budget_Rebuttal Power Costs_Electric Rev Req Model (2009 GRC) Rebuttal 3" xfId="5335"/>
    <cellStyle name="_Costs not in KWI3000 '06Budget_Rebuttal Power Costs_Electric Rev Req Model (2009 GRC) Rebuttal REmoval of New  WH Solar AdjustMI" xfId="980"/>
    <cellStyle name="_Costs not in KWI3000 '06Budget_Rebuttal Power Costs_Electric Rev Req Model (2009 GRC) Rebuttal REmoval of New  WH Solar AdjustMI 2" xfId="981"/>
    <cellStyle name="_Costs not in KWI3000 '06Budget_Rebuttal Power Costs_Electric Rev Req Model (2009 GRC) Rebuttal REmoval of New  WH Solar AdjustMI 2 2" xfId="5336"/>
    <cellStyle name="_Costs not in KWI3000 '06Budget_Rebuttal Power Costs_Electric Rev Req Model (2009 GRC) Rebuttal REmoval of New  WH Solar AdjustMI 3" xfId="5337"/>
    <cellStyle name="_Costs not in KWI3000 '06Budget_Rebuttal Power Costs_Electric Rev Req Model (2009 GRC) Revised 01-18-2010" xfId="982"/>
    <cellStyle name="_Costs not in KWI3000 '06Budget_Rebuttal Power Costs_Electric Rev Req Model (2009 GRC) Revised 01-18-2010 2" xfId="983"/>
    <cellStyle name="_Costs not in KWI3000 '06Budget_Rebuttal Power Costs_Electric Rev Req Model (2009 GRC) Revised 01-18-2010 2 2" xfId="5338"/>
    <cellStyle name="_Costs not in KWI3000 '06Budget_Rebuttal Power Costs_Electric Rev Req Model (2009 GRC) Revised 01-18-2010 3" xfId="5339"/>
    <cellStyle name="_Costs not in KWI3000 '06Budget_Rebuttal Power Costs_Final Order Electric EXHIBIT A-1" xfId="984"/>
    <cellStyle name="_Costs not in KWI3000 '06Budget_Rebuttal Power Costs_Final Order Electric EXHIBIT A-1 2" xfId="985"/>
    <cellStyle name="_Costs not in KWI3000 '06Budget_Rebuttal Power Costs_Final Order Electric EXHIBIT A-1 2 2" xfId="5340"/>
    <cellStyle name="_Costs not in KWI3000 '06Budget_Rebuttal Power Costs_Final Order Electric EXHIBIT A-1 3" xfId="5341"/>
    <cellStyle name="_Costs not in KWI3000 '06Budget_ROR &amp; CONV FACTOR" xfId="986"/>
    <cellStyle name="_Costs not in KWI3000 '06Budget_ROR &amp; CONV FACTOR 2" xfId="987"/>
    <cellStyle name="_Costs not in KWI3000 '06Budget_ROR &amp; CONV FACTOR 2 2" xfId="5342"/>
    <cellStyle name="_Costs not in KWI3000 '06Budget_ROR &amp; CONV FACTOR 3" xfId="5343"/>
    <cellStyle name="_Costs not in KWI3000 '06Budget_ROR 5.02" xfId="988"/>
    <cellStyle name="_Costs not in KWI3000 '06Budget_ROR 5.02 2" xfId="989"/>
    <cellStyle name="_Costs not in KWI3000 '06Budget_ROR 5.02 2 2" xfId="5344"/>
    <cellStyle name="_Costs not in KWI3000 '06Budget_ROR 5.02 3" xfId="5345"/>
    <cellStyle name="_Costs not in KWI3000 '06Budget_Transmission Workbook for May BOD" xfId="5346"/>
    <cellStyle name="_Costs not in KWI3000 '06Budget_Transmission Workbook for May BOD 2" xfId="5347"/>
    <cellStyle name="_Costs not in KWI3000 '06Budget_Wind Integration 10GRC" xfId="5348"/>
    <cellStyle name="_Costs not in KWI3000 '06Budget_Wind Integration 10GRC 2" xfId="5349"/>
    <cellStyle name="_DEM-08C Power Cost Comparison" xfId="5350"/>
    <cellStyle name="_DEM-WP (C) Costs not in AURORA 2006GRC Order 11.30.06 Gas" xfId="5351"/>
    <cellStyle name="_DEM-WP (C) Costs not in AURORA 2006GRC Order 11.30.06 Gas 2" xfId="5352"/>
    <cellStyle name="_DEM-WP (C) Costs not in AURORA 2006GRC Order 11.30.06 Gas_Chelan PUD Power Costs (8-10)" xfId="5353"/>
    <cellStyle name="_DEM-WP (C) Costs not in AURORA 2006GRC Order 11.30.06 Gas_NIM Summary" xfId="5354"/>
    <cellStyle name="_DEM-WP (C) Costs not in AURORA 2006GRC Order 11.30.06 Gas_NIM Summary 2" xfId="5355"/>
    <cellStyle name="_DEM-WP (C) Power Cost 2006GRC Order" xfId="990"/>
    <cellStyle name="_DEM-WP (C) Power Cost 2006GRC Order 2" xfId="991"/>
    <cellStyle name="_DEM-WP (C) Power Cost 2006GRC Order 2 2" xfId="992"/>
    <cellStyle name="_DEM-WP (C) Power Cost 2006GRC Order 2 2 2" xfId="5356"/>
    <cellStyle name="_DEM-WP (C) Power Cost 2006GRC Order 2 3" xfId="5357"/>
    <cellStyle name="_DEM-WP (C) Power Cost 2006GRC Order 3" xfId="993"/>
    <cellStyle name="_DEM-WP (C) Power Cost 2006GRC Order 3 2" xfId="5358"/>
    <cellStyle name="_DEM-WP (C) Power Cost 2006GRC Order 4" xfId="5359"/>
    <cellStyle name="_DEM-WP (C) Power Cost 2006GRC Order 4 2" xfId="5360"/>
    <cellStyle name="_DEM-WP (C) Power Cost 2006GRC Order 5" xfId="5361"/>
    <cellStyle name="_DEM-WP (C) Power Cost 2006GRC Order_04 07E Wild Horse Wind Expansion (C) (2)" xfId="994"/>
    <cellStyle name="_DEM-WP (C) Power Cost 2006GRC Order_04 07E Wild Horse Wind Expansion (C) (2) 2" xfId="995"/>
    <cellStyle name="_DEM-WP (C) Power Cost 2006GRC Order_04 07E Wild Horse Wind Expansion (C) (2) 2 2" xfId="5362"/>
    <cellStyle name="_DEM-WP (C) Power Cost 2006GRC Order_04 07E Wild Horse Wind Expansion (C) (2) 3" xfId="5363"/>
    <cellStyle name="_DEM-WP (C) Power Cost 2006GRC Order_04 07E Wild Horse Wind Expansion (C) (2)_Adj Bench DR 3 for Initial Briefs (Electric)" xfId="996"/>
    <cellStyle name="_DEM-WP (C) Power Cost 2006GRC Order_04 07E Wild Horse Wind Expansion (C) (2)_Adj Bench DR 3 for Initial Briefs (Electric) 2" xfId="997"/>
    <cellStyle name="_DEM-WP (C) Power Cost 2006GRC Order_04 07E Wild Horse Wind Expansion (C) (2)_Adj Bench DR 3 for Initial Briefs (Electric) 2 2" xfId="5364"/>
    <cellStyle name="_DEM-WP (C) Power Cost 2006GRC Order_04 07E Wild Horse Wind Expansion (C) (2)_Adj Bench DR 3 for Initial Briefs (Electric) 3" xfId="5365"/>
    <cellStyle name="_DEM-WP (C) Power Cost 2006GRC Order_04 07E Wild Horse Wind Expansion (C) (2)_Book1" xfId="5366"/>
    <cellStyle name="_DEM-WP (C) Power Cost 2006GRC Order_04 07E Wild Horse Wind Expansion (C) (2)_Electric Rev Req Model (2009 GRC) " xfId="998"/>
    <cellStyle name="_DEM-WP (C) Power Cost 2006GRC Order_04 07E Wild Horse Wind Expansion (C) (2)_Electric Rev Req Model (2009 GRC)  2" xfId="999"/>
    <cellStyle name="_DEM-WP (C) Power Cost 2006GRC Order_04 07E Wild Horse Wind Expansion (C) (2)_Electric Rev Req Model (2009 GRC)  2 2" xfId="5367"/>
    <cellStyle name="_DEM-WP (C) Power Cost 2006GRC Order_04 07E Wild Horse Wind Expansion (C) (2)_Electric Rev Req Model (2009 GRC)  3" xfId="5368"/>
    <cellStyle name="_DEM-WP (C) Power Cost 2006GRC Order_04 07E Wild Horse Wind Expansion (C) (2)_Electric Rev Req Model (2009 GRC) Rebuttal" xfId="1000"/>
    <cellStyle name="_DEM-WP (C) Power Cost 2006GRC Order_04 07E Wild Horse Wind Expansion (C) (2)_Electric Rev Req Model (2009 GRC) Rebuttal 2" xfId="1001"/>
    <cellStyle name="_DEM-WP (C) Power Cost 2006GRC Order_04 07E Wild Horse Wind Expansion (C) (2)_Electric Rev Req Model (2009 GRC) Rebuttal 2 2" xfId="5369"/>
    <cellStyle name="_DEM-WP (C) Power Cost 2006GRC Order_04 07E Wild Horse Wind Expansion (C) (2)_Electric Rev Req Model (2009 GRC) Rebuttal 3" xfId="5370"/>
    <cellStyle name="_DEM-WP (C) Power Cost 2006GRC Order_04 07E Wild Horse Wind Expansion (C) (2)_Electric Rev Req Model (2009 GRC) Rebuttal REmoval of New  WH Solar AdjustMI" xfId="1002"/>
    <cellStyle name="_DEM-WP (C) Power Cost 2006GRC Order_04 07E Wild Horse Wind Expansion (C) (2)_Electric Rev Req Model (2009 GRC) Rebuttal REmoval of New  WH Solar AdjustMI 2" xfId="1003"/>
    <cellStyle name="_DEM-WP (C) Power Cost 2006GRC Order_04 07E Wild Horse Wind Expansion (C) (2)_Electric Rev Req Model (2009 GRC) Rebuttal REmoval of New  WH Solar AdjustMI 2 2" xfId="5371"/>
    <cellStyle name="_DEM-WP (C) Power Cost 2006GRC Order_04 07E Wild Horse Wind Expansion (C) (2)_Electric Rev Req Model (2009 GRC) Rebuttal REmoval of New  WH Solar AdjustMI 3" xfId="5372"/>
    <cellStyle name="_DEM-WP (C) Power Cost 2006GRC Order_04 07E Wild Horse Wind Expansion (C) (2)_Electric Rev Req Model (2009 GRC) Revised 01-18-2010" xfId="1004"/>
    <cellStyle name="_DEM-WP (C) Power Cost 2006GRC Order_04 07E Wild Horse Wind Expansion (C) (2)_Electric Rev Req Model (2009 GRC) Revised 01-18-2010 2" xfId="1005"/>
    <cellStyle name="_DEM-WP (C) Power Cost 2006GRC Order_04 07E Wild Horse Wind Expansion (C) (2)_Electric Rev Req Model (2009 GRC) Revised 01-18-2010 2 2" xfId="5373"/>
    <cellStyle name="_DEM-WP (C) Power Cost 2006GRC Order_04 07E Wild Horse Wind Expansion (C) (2)_Electric Rev Req Model (2009 GRC) Revised 01-18-2010 3" xfId="5374"/>
    <cellStyle name="_DEM-WP (C) Power Cost 2006GRC Order_04 07E Wild Horse Wind Expansion (C) (2)_Electric Rev Req Model (2010 GRC)" xfId="5375"/>
    <cellStyle name="_DEM-WP (C) Power Cost 2006GRC Order_04 07E Wild Horse Wind Expansion (C) (2)_Electric Rev Req Model (2010 GRC) SF" xfId="5376"/>
    <cellStyle name="_DEM-WP (C) Power Cost 2006GRC Order_04 07E Wild Horse Wind Expansion (C) (2)_Final Order Electric EXHIBIT A-1" xfId="1006"/>
    <cellStyle name="_DEM-WP (C) Power Cost 2006GRC Order_04 07E Wild Horse Wind Expansion (C) (2)_Final Order Electric EXHIBIT A-1 2" xfId="1007"/>
    <cellStyle name="_DEM-WP (C) Power Cost 2006GRC Order_04 07E Wild Horse Wind Expansion (C) (2)_Final Order Electric EXHIBIT A-1 2 2" xfId="5377"/>
    <cellStyle name="_DEM-WP (C) Power Cost 2006GRC Order_04 07E Wild Horse Wind Expansion (C) (2)_Final Order Electric EXHIBIT A-1 3" xfId="5378"/>
    <cellStyle name="_DEM-WP (C) Power Cost 2006GRC Order_04 07E Wild Horse Wind Expansion (C) (2)_TENASKA REGULATORY ASSET" xfId="1008"/>
    <cellStyle name="_DEM-WP (C) Power Cost 2006GRC Order_04 07E Wild Horse Wind Expansion (C) (2)_TENASKA REGULATORY ASSET 2" xfId="1009"/>
    <cellStyle name="_DEM-WP (C) Power Cost 2006GRC Order_04 07E Wild Horse Wind Expansion (C) (2)_TENASKA REGULATORY ASSET 2 2" xfId="5379"/>
    <cellStyle name="_DEM-WP (C) Power Cost 2006GRC Order_04 07E Wild Horse Wind Expansion (C) (2)_TENASKA REGULATORY ASSET 3" xfId="5380"/>
    <cellStyle name="_DEM-WP (C) Power Cost 2006GRC Order_16.37E Wild Horse Expansion DeferralRevwrkingfile SF" xfId="1010"/>
    <cellStyle name="_DEM-WP (C) Power Cost 2006GRC Order_16.37E Wild Horse Expansion DeferralRevwrkingfile SF 2" xfId="1011"/>
    <cellStyle name="_DEM-WP (C) Power Cost 2006GRC Order_16.37E Wild Horse Expansion DeferralRevwrkingfile SF 2 2" xfId="5381"/>
    <cellStyle name="_DEM-WP (C) Power Cost 2006GRC Order_16.37E Wild Horse Expansion DeferralRevwrkingfile SF 3" xfId="5382"/>
    <cellStyle name="_DEM-WP (C) Power Cost 2006GRC Order_2009 Compliance Filing PCA Exhibits for GRC" xfId="5383"/>
    <cellStyle name="_DEM-WP (C) Power Cost 2006GRC Order_2009 GRC Compl Filing - Exhibit D" xfId="5384"/>
    <cellStyle name="_DEM-WP (C) Power Cost 2006GRC Order_2009 GRC Compl Filing - Exhibit D 2" xfId="5385"/>
    <cellStyle name="_DEM-WP (C) Power Cost 2006GRC Order_3.01 Income Statement" xfId="5386"/>
    <cellStyle name="_DEM-WP (C) Power Cost 2006GRC Order_4 31 Regulatory Assets and Liabilities  7 06- Exhibit D" xfId="1012"/>
    <cellStyle name="_DEM-WP (C) Power Cost 2006GRC Order_4 31 Regulatory Assets and Liabilities  7 06- Exhibit D 2" xfId="1013"/>
    <cellStyle name="_DEM-WP (C) Power Cost 2006GRC Order_4 31 Regulatory Assets and Liabilities  7 06- Exhibit D 2 2" xfId="5387"/>
    <cellStyle name="_DEM-WP (C) Power Cost 2006GRC Order_4 31 Regulatory Assets and Liabilities  7 06- Exhibit D 3" xfId="5388"/>
    <cellStyle name="_DEM-WP (C) Power Cost 2006GRC Order_4 31 Regulatory Assets and Liabilities  7 06- Exhibit D_NIM Summary" xfId="5389"/>
    <cellStyle name="_DEM-WP (C) Power Cost 2006GRC Order_4 31 Regulatory Assets and Liabilities  7 06- Exhibit D_NIM Summary 2" xfId="5390"/>
    <cellStyle name="_DEM-WP (C) Power Cost 2006GRC Order_4 32 Regulatory Assets and Liabilities  7 06- Exhibit D" xfId="1014"/>
    <cellStyle name="_DEM-WP (C) Power Cost 2006GRC Order_4 32 Regulatory Assets and Liabilities  7 06- Exhibit D 2" xfId="1015"/>
    <cellStyle name="_DEM-WP (C) Power Cost 2006GRC Order_4 32 Regulatory Assets and Liabilities  7 06- Exhibit D 2 2" xfId="5391"/>
    <cellStyle name="_DEM-WP (C) Power Cost 2006GRC Order_4 32 Regulatory Assets and Liabilities  7 06- Exhibit D 3" xfId="5392"/>
    <cellStyle name="_DEM-WP (C) Power Cost 2006GRC Order_4 32 Regulatory Assets and Liabilities  7 06- Exhibit D_NIM Summary" xfId="5393"/>
    <cellStyle name="_DEM-WP (C) Power Cost 2006GRC Order_4 32 Regulatory Assets and Liabilities  7 06- Exhibit D_NIM Summary 2" xfId="5394"/>
    <cellStyle name="_DEM-WP (C) Power Cost 2006GRC Order_AURORA Total New" xfId="5395"/>
    <cellStyle name="_DEM-WP (C) Power Cost 2006GRC Order_AURORA Total New 2" xfId="5396"/>
    <cellStyle name="_DEM-WP (C) Power Cost 2006GRC Order_Book2" xfId="1016"/>
    <cellStyle name="_DEM-WP (C) Power Cost 2006GRC Order_Book2 2" xfId="1017"/>
    <cellStyle name="_DEM-WP (C) Power Cost 2006GRC Order_Book2 2 2" xfId="5397"/>
    <cellStyle name="_DEM-WP (C) Power Cost 2006GRC Order_Book2 3" xfId="5398"/>
    <cellStyle name="_DEM-WP (C) Power Cost 2006GRC Order_Book2_Adj Bench DR 3 for Initial Briefs (Electric)" xfId="1018"/>
    <cellStyle name="_DEM-WP (C) Power Cost 2006GRC Order_Book2_Adj Bench DR 3 for Initial Briefs (Electric) 2" xfId="1019"/>
    <cellStyle name="_DEM-WP (C) Power Cost 2006GRC Order_Book2_Adj Bench DR 3 for Initial Briefs (Electric) 2 2" xfId="5399"/>
    <cellStyle name="_DEM-WP (C) Power Cost 2006GRC Order_Book2_Adj Bench DR 3 for Initial Briefs (Electric) 3" xfId="5400"/>
    <cellStyle name="_DEM-WP (C) Power Cost 2006GRC Order_Book2_Electric Rev Req Model (2009 GRC) Rebuttal" xfId="1020"/>
    <cellStyle name="_DEM-WP (C) Power Cost 2006GRC Order_Book2_Electric Rev Req Model (2009 GRC) Rebuttal 2" xfId="1021"/>
    <cellStyle name="_DEM-WP (C) Power Cost 2006GRC Order_Book2_Electric Rev Req Model (2009 GRC) Rebuttal 2 2" xfId="5401"/>
    <cellStyle name="_DEM-WP (C) Power Cost 2006GRC Order_Book2_Electric Rev Req Model (2009 GRC) Rebuttal 3" xfId="5402"/>
    <cellStyle name="_DEM-WP (C) Power Cost 2006GRC Order_Book2_Electric Rev Req Model (2009 GRC) Rebuttal REmoval of New  WH Solar AdjustMI" xfId="1022"/>
    <cellStyle name="_DEM-WP (C) Power Cost 2006GRC Order_Book2_Electric Rev Req Model (2009 GRC) Rebuttal REmoval of New  WH Solar AdjustMI 2" xfId="1023"/>
    <cellStyle name="_DEM-WP (C) Power Cost 2006GRC Order_Book2_Electric Rev Req Model (2009 GRC) Rebuttal REmoval of New  WH Solar AdjustMI 2 2" xfId="5403"/>
    <cellStyle name="_DEM-WP (C) Power Cost 2006GRC Order_Book2_Electric Rev Req Model (2009 GRC) Rebuttal REmoval of New  WH Solar AdjustMI 3" xfId="5404"/>
    <cellStyle name="_DEM-WP (C) Power Cost 2006GRC Order_Book2_Electric Rev Req Model (2009 GRC) Revised 01-18-2010" xfId="1024"/>
    <cellStyle name="_DEM-WP (C) Power Cost 2006GRC Order_Book2_Electric Rev Req Model (2009 GRC) Revised 01-18-2010 2" xfId="1025"/>
    <cellStyle name="_DEM-WP (C) Power Cost 2006GRC Order_Book2_Electric Rev Req Model (2009 GRC) Revised 01-18-2010 2 2" xfId="5405"/>
    <cellStyle name="_DEM-WP (C) Power Cost 2006GRC Order_Book2_Electric Rev Req Model (2009 GRC) Revised 01-18-2010 3" xfId="5406"/>
    <cellStyle name="_DEM-WP (C) Power Cost 2006GRC Order_Book2_Final Order Electric EXHIBIT A-1" xfId="1026"/>
    <cellStyle name="_DEM-WP (C) Power Cost 2006GRC Order_Book2_Final Order Electric EXHIBIT A-1 2" xfId="1027"/>
    <cellStyle name="_DEM-WP (C) Power Cost 2006GRC Order_Book2_Final Order Electric EXHIBIT A-1 2 2" xfId="5407"/>
    <cellStyle name="_DEM-WP (C) Power Cost 2006GRC Order_Book2_Final Order Electric EXHIBIT A-1 3" xfId="5408"/>
    <cellStyle name="_DEM-WP (C) Power Cost 2006GRC Order_Book4" xfId="1028"/>
    <cellStyle name="_DEM-WP (C) Power Cost 2006GRC Order_Book4 2" xfId="1029"/>
    <cellStyle name="_DEM-WP (C) Power Cost 2006GRC Order_Book4 2 2" xfId="5409"/>
    <cellStyle name="_DEM-WP (C) Power Cost 2006GRC Order_Book4 3" xfId="5410"/>
    <cellStyle name="_DEM-WP (C) Power Cost 2006GRC Order_Book9" xfId="1030"/>
    <cellStyle name="_DEM-WP (C) Power Cost 2006GRC Order_Book9 2" xfId="1031"/>
    <cellStyle name="_DEM-WP (C) Power Cost 2006GRC Order_Book9 2 2" xfId="5411"/>
    <cellStyle name="_DEM-WP (C) Power Cost 2006GRC Order_Book9 3" xfId="5412"/>
    <cellStyle name="_DEM-WP (C) Power Cost 2006GRC Order_Chelan PUD Power Costs (8-10)" xfId="5413"/>
    <cellStyle name="_DEM-WP (C) Power Cost 2006GRC Order_Electric COS Inputs" xfId="1032"/>
    <cellStyle name="_DEM-WP (C) Power Cost 2006GRC Order_Electric COS Inputs 2" xfId="1033"/>
    <cellStyle name="_DEM-WP (C) Power Cost 2006GRC Order_Electric COS Inputs 2 2" xfId="1034"/>
    <cellStyle name="_DEM-WP (C) Power Cost 2006GRC Order_Electric COS Inputs 2 2 2" xfId="5414"/>
    <cellStyle name="_DEM-WP (C) Power Cost 2006GRC Order_Electric COS Inputs 2 3" xfId="1035"/>
    <cellStyle name="_DEM-WP (C) Power Cost 2006GRC Order_Electric COS Inputs 2 3 2" xfId="5415"/>
    <cellStyle name="_DEM-WP (C) Power Cost 2006GRC Order_Electric COS Inputs 2 4" xfId="1036"/>
    <cellStyle name="_DEM-WP (C) Power Cost 2006GRC Order_Electric COS Inputs 2 4 2" xfId="5416"/>
    <cellStyle name="_DEM-WP (C) Power Cost 2006GRC Order_Electric COS Inputs 3" xfId="1037"/>
    <cellStyle name="_DEM-WP (C) Power Cost 2006GRC Order_Electric COS Inputs 3 2" xfId="5417"/>
    <cellStyle name="_DEM-WP (C) Power Cost 2006GRC Order_Electric COS Inputs 4" xfId="1038"/>
    <cellStyle name="_DEM-WP (C) Power Cost 2006GRC Order_Electric COS Inputs 4 2" xfId="5418"/>
    <cellStyle name="_DEM-WP (C) Power Cost 2006GRC Order_Electric COS Inputs 5" xfId="5419"/>
    <cellStyle name="_DEM-WP (C) Power Cost 2006GRC Order_Electric COS Inputs 6" xfId="5420"/>
    <cellStyle name="_DEM-WP (C) Power Cost 2006GRC Order_NIM Summary" xfId="5421"/>
    <cellStyle name="_DEM-WP (C) Power Cost 2006GRC Order_NIM Summary 09GRC" xfId="5422"/>
    <cellStyle name="_DEM-WP (C) Power Cost 2006GRC Order_NIM Summary 09GRC 2" xfId="5423"/>
    <cellStyle name="_DEM-WP (C) Power Cost 2006GRC Order_NIM Summary 2" xfId="5424"/>
    <cellStyle name="_DEM-WP (C) Power Cost 2006GRC Order_NIM Summary 3" xfId="5425"/>
    <cellStyle name="_DEM-WP (C) Power Cost 2006GRC Order_NIM Summary 4" xfId="5426"/>
    <cellStyle name="_DEM-WP (C) Power Cost 2006GRC Order_NIM Summary 5" xfId="5427"/>
    <cellStyle name="_DEM-WP (C) Power Cost 2006GRC Order_NIM Summary 6" xfId="5428"/>
    <cellStyle name="_DEM-WP (C) Power Cost 2006GRC Order_NIM Summary 7" xfId="5429"/>
    <cellStyle name="_DEM-WP (C) Power Cost 2006GRC Order_NIM Summary 8" xfId="5430"/>
    <cellStyle name="_DEM-WP (C) Power Cost 2006GRC Order_NIM Summary 9" xfId="5431"/>
    <cellStyle name="_DEM-WP (C) Power Cost 2006GRC Order_PCA 10 -  Exhibit D from A Kellogg Jan 2011" xfId="5432"/>
    <cellStyle name="_DEM-WP (C) Power Cost 2006GRC Order_PCA 10 -  Exhibit D from A Kellogg July 2011" xfId="5433"/>
    <cellStyle name="_DEM-WP (C) Power Cost 2006GRC Order_PCA 10 -  Exhibit D from S Free Rcv'd 12-11" xfId="5434"/>
    <cellStyle name="_DEM-WP (C) Power Cost 2006GRC Order_PCA 9 -  Exhibit D April 2010" xfId="5435"/>
    <cellStyle name="_DEM-WP (C) Power Cost 2006GRC Order_PCA 9 -  Exhibit D April 2010 (3)" xfId="5436"/>
    <cellStyle name="_DEM-WP (C) Power Cost 2006GRC Order_PCA 9 -  Exhibit D April 2010 (3) 2" xfId="5437"/>
    <cellStyle name="_DEM-WP (C) Power Cost 2006GRC Order_PCA 9 -  Exhibit D Nov 2010" xfId="5438"/>
    <cellStyle name="_DEM-WP (C) Power Cost 2006GRC Order_PCA 9 - Exhibit D at August 2010" xfId="5439"/>
    <cellStyle name="_DEM-WP (C) Power Cost 2006GRC Order_PCA 9 - Exhibit D June 2010 GRC" xfId="5440"/>
    <cellStyle name="_DEM-WP (C) Power Cost 2006GRC Order_Power Costs - Comparison bx Rbtl-Staff-Jt-PC" xfId="1039"/>
    <cellStyle name="_DEM-WP (C) Power Cost 2006GRC Order_Power Costs - Comparison bx Rbtl-Staff-Jt-PC 2" xfId="1040"/>
    <cellStyle name="_DEM-WP (C) Power Cost 2006GRC Order_Power Costs - Comparison bx Rbtl-Staff-Jt-PC 2 2" xfId="5441"/>
    <cellStyle name="_DEM-WP (C) Power Cost 2006GRC Order_Power Costs - Comparison bx Rbtl-Staff-Jt-PC 3" xfId="5442"/>
    <cellStyle name="_DEM-WP (C) Power Cost 2006GRC Order_Power Costs - Comparison bx Rbtl-Staff-Jt-PC_Adj Bench DR 3 for Initial Briefs (Electric)" xfId="1041"/>
    <cellStyle name="_DEM-WP (C) Power Cost 2006GRC Order_Power Costs - Comparison bx Rbtl-Staff-Jt-PC_Adj Bench DR 3 for Initial Briefs (Electric) 2" xfId="1042"/>
    <cellStyle name="_DEM-WP (C) Power Cost 2006GRC Order_Power Costs - Comparison bx Rbtl-Staff-Jt-PC_Adj Bench DR 3 for Initial Briefs (Electric) 2 2" xfId="5443"/>
    <cellStyle name="_DEM-WP (C) Power Cost 2006GRC Order_Power Costs - Comparison bx Rbtl-Staff-Jt-PC_Adj Bench DR 3 for Initial Briefs (Electric) 3" xfId="5444"/>
    <cellStyle name="_DEM-WP (C) Power Cost 2006GRC Order_Power Costs - Comparison bx Rbtl-Staff-Jt-PC_Electric Rev Req Model (2009 GRC) Rebuttal" xfId="1043"/>
    <cellStyle name="_DEM-WP (C) Power Cost 2006GRC Order_Power Costs - Comparison bx Rbtl-Staff-Jt-PC_Electric Rev Req Model (2009 GRC) Rebuttal 2" xfId="1044"/>
    <cellStyle name="_DEM-WP (C) Power Cost 2006GRC Order_Power Costs - Comparison bx Rbtl-Staff-Jt-PC_Electric Rev Req Model (2009 GRC) Rebuttal 2 2" xfId="5445"/>
    <cellStyle name="_DEM-WP (C) Power Cost 2006GRC Order_Power Costs - Comparison bx Rbtl-Staff-Jt-PC_Electric Rev Req Model (2009 GRC) Rebuttal 3" xfId="5446"/>
    <cellStyle name="_DEM-WP (C) Power Cost 2006GRC Order_Power Costs - Comparison bx Rbtl-Staff-Jt-PC_Electric Rev Req Model (2009 GRC) Rebuttal REmoval of New  WH Solar AdjustMI" xfId="1045"/>
    <cellStyle name="_DEM-WP (C) Power Cost 2006GRC Order_Power Costs - Comparison bx Rbtl-Staff-Jt-PC_Electric Rev Req Model (2009 GRC) Rebuttal REmoval of New  WH Solar AdjustMI 2" xfId="1046"/>
    <cellStyle name="_DEM-WP (C) Power Cost 2006GRC Order_Power Costs - Comparison bx Rbtl-Staff-Jt-PC_Electric Rev Req Model (2009 GRC) Rebuttal REmoval of New  WH Solar AdjustMI 2 2" xfId="5447"/>
    <cellStyle name="_DEM-WP (C) Power Cost 2006GRC Order_Power Costs - Comparison bx Rbtl-Staff-Jt-PC_Electric Rev Req Model (2009 GRC) Rebuttal REmoval of New  WH Solar AdjustMI 3" xfId="5448"/>
    <cellStyle name="_DEM-WP (C) Power Cost 2006GRC Order_Power Costs - Comparison bx Rbtl-Staff-Jt-PC_Electric Rev Req Model (2009 GRC) Revised 01-18-2010" xfId="1047"/>
    <cellStyle name="_DEM-WP (C) Power Cost 2006GRC Order_Power Costs - Comparison bx Rbtl-Staff-Jt-PC_Electric Rev Req Model (2009 GRC) Revised 01-18-2010 2" xfId="1048"/>
    <cellStyle name="_DEM-WP (C) Power Cost 2006GRC Order_Power Costs - Comparison bx Rbtl-Staff-Jt-PC_Electric Rev Req Model (2009 GRC) Revised 01-18-2010 2 2" xfId="5449"/>
    <cellStyle name="_DEM-WP (C) Power Cost 2006GRC Order_Power Costs - Comparison bx Rbtl-Staff-Jt-PC_Electric Rev Req Model (2009 GRC) Revised 01-18-2010 3" xfId="5450"/>
    <cellStyle name="_DEM-WP (C) Power Cost 2006GRC Order_Power Costs - Comparison bx Rbtl-Staff-Jt-PC_Final Order Electric EXHIBIT A-1" xfId="1049"/>
    <cellStyle name="_DEM-WP (C) Power Cost 2006GRC Order_Power Costs - Comparison bx Rbtl-Staff-Jt-PC_Final Order Electric EXHIBIT A-1 2" xfId="1050"/>
    <cellStyle name="_DEM-WP (C) Power Cost 2006GRC Order_Power Costs - Comparison bx Rbtl-Staff-Jt-PC_Final Order Electric EXHIBIT A-1 2 2" xfId="5451"/>
    <cellStyle name="_DEM-WP (C) Power Cost 2006GRC Order_Power Costs - Comparison bx Rbtl-Staff-Jt-PC_Final Order Electric EXHIBIT A-1 3" xfId="5452"/>
    <cellStyle name="_DEM-WP (C) Power Cost 2006GRC Order_Production Adj 4.37" xfId="1051"/>
    <cellStyle name="_DEM-WP (C) Power Cost 2006GRC Order_Production Adj 4.37 2" xfId="1052"/>
    <cellStyle name="_DEM-WP (C) Power Cost 2006GRC Order_Production Adj 4.37 2 2" xfId="5453"/>
    <cellStyle name="_DEM-WP (C) Power Cost 2006GRC Order_Production Adj 4.37 3" xfId="5454"/>
    <cellStyle name="_DEM-WP (C) Power Cost 2006GRC Order_Purchased Power Adj 4.03" xfId="1053"/>
    <cellStyle name="_DEM-WP (C) Power Cost 2006GRC Order_Purchased Power Adj 4.03 2" xfId="1054"/>
    <cellStyle name="_DEM-WP (C) Power Cost 2006GRC Order_Purchased Power Adj 4.03 2 2" xfId="5455"/>
    <cellStyle name="_DEM-WP (C) Power Cost 2006GRC Order_Purchased Power Adj 4.03 3" xfId="5456"/>
    <cellStyle name="_DEM-WP (C) Power Cost 2006GRC Order_Rebuttal Power Costs" xfId="1055"/>
    <cellStyle name="_DEM-WP (C) Power Cost 2006GRC Order_Rebuttal Power Costs 2" xfId="1056"/>
    <cellStyle name="_DEM-WP (C) Power Cost 2006GRC Order_Rebuttal Power Costs 2 2" xfId="5457"/>
    <cellStyle name="_DEM-WP (C) Power Cost 2006GRC Order_Rebuttal Power Costs 3" xfId="5458"/>
    <cellStyle name="_DEM-WP (C) Power Cost 2006GRC Order_Rebuttal Power Costs_Adj Bench DR 3 for Initial Briefs (Electric)" xfId="1057"/>
    <cellStyle name="_DEM-WP (C) Power Cost 2006GRC Order_Rebuttal Power Costs_Adj Bench DR 3 for Initial Briefs (Electric) 2" xfId="1058"/>
    <cellStyle name="_DEM-WP (C) Power Cost 2006GRC Order_Rebuttal Power Costs_Adj Bench DR 3 for Initial Briefs (Electric) 2 2" xfId="5459"/>
    <cellStyle name="_DEM-WP (C) Power Cost 2006GRC Order_Rebuttal Power Costs_Adj Bench DR 3 for Initial Briefs (Electric) 3" xfId="5460"/>
    <cellStyle name="_DEM-WP (C) Power Cost 2006GRC Order_Rebuttal Power Costs_Electric Rev Req Model (2009 GRC) Rebuttal" xfId="1059"/>
    <cellStyle name="_DEM-WP (C) Power Cost 2006GRC Order_Rebuttal Power Costs_Electric Rev Req Model (2009 GRC) Rebuttal 2" xfId="1060"/>
    <cellStyle name="_DEM-WP (C) Power Cost 2006GRC Order_Rebuttal Power Costs_Electric Rev Req Model (2009 GRC) Rebuttal 2 2" xfId="5461"/>
    <cellStyle name="_DEM-WP (C) Power Cost 2006GRC Order_Rebuttal Power Costs_Electric Rev Req Model (2009 GRC) Rebuttal 3" xfId="5462"/>
    <cellStyle name="_DEM-WP (C) Power Cost 2006GRC Order_Rebuttal Power Costs_Electric Rev Req Model (2009 GRC) Rebuttal REmoval of New  WH Solar AdjustMI" xfId="1061"/>
    <cellStyle name="_DEM-WP (C) Power Cost 2006GRC Order_Rebuttal Power Costs_Electric Rev Req Model (2009 GRC) Rebuttal REmoval of New  WH Solar AdjustMI 2" xfId="1062"/>
    <cellStyle name="_DEM-WP (C) Power Cost 2006GRC Order_Rebuttal Power Costs_Electric Rev Req Model (2009 GRC) Rebuttal REmoval of New  WH Solar AdjustMI 2 2" xfId="5463"/>
    <cellStyle name="_DEM-WP (C) Power Cost 2006GRC Order_Rebuttal Power Costs_Electric Rev Req Model (2009 GRC) Rebuttal REmoval of New  WH Solar AdjustMI 3" xfId="5464"/>
    <cellStyle name="_DEM-WP (C) Power Cost 2006GRC Order_Rebuttal Power Costs_Electric Rev Req Model (2009 GRC) Revised 01-18-2010" xfId="1063"/>
    <cellStyle name="_DEM-WP (C) Power Cost 2006GRC Order_Rebuttal Power Costs_Electric Rev Req Model (2009 GRC) Revised 01-18-2010 2" xfId="1064"/>
    <cellStyle name="_DEM-WP (C) Power Cost 2006GRC Order_Rebuttal Power Costs_Electric Rev Req Model (2009 GRC) Revised 01-18-2010 2 2" xfId="5465"/>
    <cellStyle name="_DEM-WP (C) Power Cost 2006GRC Order_Rebuttal Power Costs_Electric Rev Req Model (2009 GRC) Revised 01-18-2010 3" xfId="5466"/>
    <cellStyle name="_DEM-WP (C) Power Cost 2006GRC Order_Rebuttal Power Costs_Final Order Electric EXHIBIT A-1" xfId="1065"/>
    <cellStyle name="_DEM-WP (C) Power Cost 2006GRC Order_Rebuttal Power Costs_Final Order Electric EXHIBIT A-1 2" xfId="1066"/>
    <cellStyle name="_DEM-WP (C) Power Cost 2006GRC Order_Rebuttal Power Costs_Final Order Electric EXHIBIT A-1 2 2" xfId="5467"/>
    <cellStyle name="_DEM-WP (C) Power Cost 2006GRC Order_Rebuttal Power Costs_Final Order Electric EXHIBIT A-1 3" xfId="5468"/>
    <cellStyle name="_DEM-WP (C) Power Cost 2006GRC Order_ROR 5.02" xfId="1067"/>
    <cellStyle name="_DEM-WP (C) Power Cost 2006GRC Order_ROR 5.02 2" xfId="1068"/>
    <cellStyle name="_DEM-WP (C) Power Cost 2006GRC Order_ROR 5.02 2 2" xfId="5469"/>
    <cellStyle name="_DEM-WP (C) Power Cost 2006GRC Order_ROR 5.02 3" xfId="5470"/>
    <cellStyle name="_DEM-WP (C) Power Cost 2006GRC Order_Scenario 1 REC vs PTC Offset" xfId="5471"/>
    <cellStyle name="_DEM-WP (C) Power Cost 2006GRC Order_Scenario 3" xfId="5472"/>
    <cellStyle name="_DEM-WP (C) Power Cost 2006GRC Order_Wind Integration 10GRC" xfId="5473"/>
    <cellStyle name="_DEM-WP (C) Power Cost 2006GRC Order_Wind Integration 10GRC 2" xfId="5474"/>
    <cellStyle name="_DEM-WP Revised (HC) Wild Horse 2006GRC" xfId="1069"/>
    <cellStyle name="_DEM-WP Revised (HC) Wild Horse 2006GRC 2" xfId="1070"/>
    <cellStyle name="_DEM-WP Revised (HC) Wild Horse 2006GRC 2 2" xfId="5475"/>
    <cellStyle name="_DEM-WP Revised (HC) Wild Horse 2006GRC 3" xfId="5476"/>
    <cellStyle name="_DEM-WP Revised (HC) Wild Horse 2006GRC_16.37E Wild Horse Expansion DeferralRevwrkingfile SF" xfId="1071"/>
    <cellStyle name="_DEM-WP Revised (HC) Wild Horse 2006GRC_16.37E Wild Horse Expansion DeferralRevwrkingfile SF 2" xfId="1072"/>
    <cellStyle name="_DEM-WP Revised (HC) Wild Horse 2006GRC_16.37E Wild Horse Expansion DeferralRevwrkingfile SF 2 2" xfId="5477"/>
    <cellStyle name="_DEM-WP Revised (HC) Wild Horse 2006GRC_16.37E Wild Horse Expansion DeferralRevwrkingfile SF 3" xfId="5478"/>
    <cellStyle name="_DEM-WP Revised (HC) Wild Horse 2006GRC_2009 GRC Compl Filing - Exhibit D" xfId="5479"/>
    <cellStyle name="_DEM-WP Revised (HC) Wild Horse 2006GRC_2009 GRC Compl Filing - Exhibit D 2" xfId="5480"/>
    <cellStyle name="_DEM-WP Revised (HC) Wild Horse 2006GRC_Adj Bench DR 3 for Initial Briefs (Electric)" xfId="1073"/>
    <cellStyle name="_DEM-WP Revised (HC) Wild Horse 2006GRC_Adj Bench DR 3 for Initial Briefs (Electric) 2" xfId="1074"/>
    <cellStyle name="_DEM-WP Revised (HC) Wild Horse 2006GRC_Adj Bench DR 3 for Initial Briefs (Electric) 2 2" xfId="5481"/>
    <cellStyle name="_DEM-WP Revised (HC) Wild Horse 2006GRC_Adj Bench DR 3 for Initial Briefs (Electric) 3" xfId="5482"/>
    <cellStyle name="_DEM-WP Revised (HC) Wild Horse 2006GRC_Book1" xfId="5483"/>
    <cellStyle name="_DEM-WP Revised (HC) Wild Horse 2006GRC_Book2" xfId="1075"/>
    <cellStyle name="_DEM-WP Revised (HC) Wild Horse 2006GRC_Book2 2" xfId="1076"/>
    <cellStyle name="_DEM-WP Revised (HC) Wild Horse 2006GRC_Book2 2 2" xfId="5484"/>
    <cellStyle name="_DEM-WP Revised (HC) Wild Horse 2006GRC_Book2 3" xfId="5485"/>
    <cellStyle name="_DEM-WP Revised (HC) Wild Horse 2006GRC_Book4" xfId="1077"/>
    <cellStyle name="_DEM-WP Revised (HC) Wild Horse 2006GRC_Book4 2" xfId="1078"/>
    <cellStyle name="_DEM-WP Revised (HC) Wild Horse 2006GRC_Book4 2 2" xfId="5486"/>
    <cellStyle name="_DEM-WP Revised (HC) Wild Horse 2006GRC_Book4 3" xfId="5487"/>
    <cellStyle name="_DEM-WP Revised (HC) Wild Horse 2006GRC_Electric Rev Req Model (2009 GRC) " xfId="1079"/>
    <cellStyle name="_DEM-WP Revised (HC) Wild Horse 2006GRC_Electric Rev Req Model (2009 GRC)  2" xfId="1080"/>
    <cellStyle name="_DEM-WP Revised (HC) Wild Horse 2006GRC_Electric Rev Req Model (2009 GRC)  2 2" xfId="5488"/>
    <cellStyle name="_DEM-WP Revised (HC) Wild Horse 2006GRC_Electric Rev Req Model (2009 GRC)  3" xfId="5489"/>
    <cellStyle name="_DEM-WP Revised (HC) Wild Horse 2006GRC_Electric Rev Req Model (2009 GRC) Rebuttal" xfId="1081"/>
    <cellStyle name="_DEM-WP Revised (HC) Wild Horse 2006GRC_Electric Rev Req Model (2009 GRC) Rebuttal 2" xfId="1082"/>
    <cellStyle name="_DEM-WP Revised (HC) Wild Horse 2006GRC_Electric Rev Req Model (2009 GRC) Rebuttal 2 2" xfId="5490"/>
    <cellStyle name="_DEM-WP Revised (HC) Wild Horse 2006GRC_Electric Rev Req Model (2009 GRC) Rebuttal 3" xfId="5491"/>
    <cellStyle name="_DEM-WP Revised (HC) Wild Horse 2006GRC_Electric Rev Req Model (2009 GRC) Rebuttal REmoval of New  WH Solar AdjustMI" xfId="1083"/>
    <cellStyle name="_DEM-WP Revised (HC) Wild Horse 2006GRC_Electric Rev Req Model (2009 GRC) Rebuttal REmoval of New  WH Solar AdjustMI 2" xfId="1084"/>
    <cellStyle name="_DEM-WP Revised (HC) Wild Horse 2006GRC_Electric Rev Req Model (2009 GRC) Rebuttal REmoval of New  WH Solar AdjustMI 2 2" xfId="5492"/>
    <cellStyle name="_DEM-WP Revised (HC) Wild Horse 2006GRC_Electric Rev Req Model (2009 GRC) Rebuttal REmoval of New  WH Solar AdjustMI 3" xfId="5493"/>
    <cellStyle name="_DEM-WP Revised (HC) Wild Horse 2006GRC_Electric Rev Req Model (2009 GRC) Revised 01-18-2010" xfId="1085"/>
    <cellStyle name="_DEM-WP Revised (HC) Wild Horse 2006GRC_Electric Rev Req Model (2009 GRC) Revised 01-18-2010 2" xfId="1086"/>
    <cellStyle name="_DEM-WP Revised (HC) Wild Horse 2006GRC_Electric Rev Req Model (2009 GRC) Revised 01-18-2010 2 2" xfId="5494"/>
    <cellStyle name="_DEM-WP Revised (HC) Wild Horse 2006GRC_Electric Rev Req Model (2009 GRC) Revised 01-18-2010 3" xfId="5495"/>
    <cellStyle name="_DEM-WP Revised (HC) Wild Horse 2006GRC_Electric Rev Req Model (2010 GRC)" xfId="5496"/>
    <cellStyle name="_DEM-WP Revised (HC) Wild Horse 2006GRC_Electric Rev Req Model (2010 GRC) SF" xfId="5497"/>
    <cellStyle name="_DEM-WP Revised (HC) Wild Horse 2006GRC_Final Order Electric" xfId="5498"/>
    <cellStyle name="_DEM-WP Revised (HC) Wild Horse 2006GRC_Final Order Electric EXHIBIT A-1" xfId="1087"/>
    <cellStyle name="_DEM-WP Revised (HC) Wild Horse 2006GRC_Final Order Electric EXHIBIT A-1 2" xfId="1088"/>
    <cellStyle name="_DEM-WP Revised (HC) Wild Horse 2006GRC_Final Order Electric EXHIBIT A-1 2 2" xfId="5499"/>
    <cellStyle name="_DEM-WP Revised (HC) Wild Horse 2006GRC_Final Order Electric EXHIBIT A-1 3" xfId="5500"/>
    <cellStyle name="_DEM-WP Revised (HC) Wild Horse 2006GRC_NIM Summary" xfId="5501"/>
    <cellStyle name="_DEM-WP Revised (HC) Wild Horse 2006GRC_NIM Summary 2" xfId="5502"/>
    <cellStyle name="_DEM-WP Revised (HC) Wild Horse 2006GRC_Power Costs - Comparison bx Rbtl-Staff-Jt-PC" xfId="1089"/>
    <cellStyle name="_DEM-WP Revised (HC) Wild Horse 2006GRC_Power Costs - Comparison bx Rbtl-Staff-Jt-PC 2" xfId="1090"/>
    <cellStyle name="_DEM-WP Revised (HC) Wild Horse 2006GRC_Power Costs - Comparison bx Rbtl-Staff-Jt-PC 2 2" xfId="5503"/>
    <cellStyle name="_DEM-WP Revised (HC) Wild Horse 2006GRC_Power Costs - Comparison bx Rbtl-Staff-Jt-PC 3" xfId="5504"/>
    <cellStyle name="_DEM-WP Revised (HC) Wild Horse 2006GRC_Rebuttal Power Costs" xfId="1091"/>
    <cellStyle name="_DEM-WP Revised (HC) Wild Horse 2006GRC_Rebuttal Power Costs 2" xfId="1092"/>
    <cellStyle name="_DEM-WP Revised (HC) Wild Horse 2006GRC_Rebuttal Power Costs 2 2" xfId="5505"/>
    <cellStyle name="_DEM-WP Revised (HC) Wild Horse 2006GRC_Rebuttal Power Costs 3" xfId="5506"/>
    <cellStyle name="_DEM-WP Revised (HC) Wild Horse 2006GRC_TENASKA REGULATORY ASSET" xfId="1093"/>
    <cellStyle name="_DEM-WP Revised (HC) Wild Horse 2006GRC_TENASKA REGULATORY ASSET 2" xfId="1094"/>
    <cellStyle name="_DEM-WP Revised (HC) Wild Horse 2006GRC_TENASKA REGULATORY ASSET 2 2" xfId="5507"/>
    <cellStyle name="_DEM-WP Revised (HC) Wild Horse 2006GRC_TENASKA REGULATORY ASSET 3" xfId="5508"/>
    <cellStyle name="_x0013__DEM-WP(C) Colstrip 12 Coal Cost Forecast 2010GRC" xfId="5509"/>
    <cellStyle name="_DEM-WP(C) Colstrip FOR" xfId="1095"/>
    <cellStyle name="_DEM-WP(C) Colstrip FOR 2" xfId="1096"/>
    <cellStyle name="_DEM-WP(C) Colstrip FOR 2 2" xfId="5510"/>
    <cellStyle name="_DEM-WP(C) Colstrip FOR 3" xfId="5511"/>
    <cellStyle name="_DEM-WP(C) Colstrip FOR Apr08 update" xfId="5512"/>
    <cellStyle name="_DEM-WP(C) Colstrip FOR_(C) WHE Proforma with ITC cash grant 10 Yr Amort_for rebuttal_120709" xfId="1097"/>
    <cellStyle name="_DEM-WP(C) Colstrip FOR_(C) WHE Proforma with ITC cash grant 10 Yr Amort_for rebuttal_120709 2" xfId="1098"/>
    <cellStyle name="_DEM-WP(C) Colstrip FOR_(C) WHE Proforma with ITC cash grant 10 Yr Amort_for rebuttal_120709 2 2" xfId="5513"/>
    <cellStyle name="_DEM-WP(C) Colstrip FOR_(C) WHE Proforma with ITC cash grant 10 Yr Amort_for rebuttal_120709 3" xfId="5514"/>
    <cellStyle name="_DEM-WP(C) Colstrip FOR_16.07E Wild Horse Wind Expansionwrkingfile" xfId="1099"/>
    <cellStyle name="_DEM-WP(C) Colstrip FOR_16.07E Wild Horse Wind Expansionwrkingfile 2" xfId="1100"/>
    <cellStyle name="_DEM-WP(C) Colstrip FOR_16.07E Wild Horse Wind Expansionwrkingfile 2 2" xfId="5515"/>
    <cellStyle name="_DEM-WP(C) Colstrip FOR_16.07E Wild Horse Wind Expansionwrkingfile 3" xfId="5516"/>
    <cellStyle name="_DEM-WP(C) Colstrip FOR_16.07E Wild Horse Wind Expansionwrkingfile SF" xfId="1101"/>
    <cellStyle name="_DEM-WP(C) Colstrip FOR_16.07E Wild Horse Wind Expansionwrkingfile SF 2" xfId="1102"/>
    <cellStyle name="_DEM-WP(C) Colstrip FOR_16.07E Wild Horse Wind Expansionwrkingfile SF 2 2" xfId="5517"/>
    <cellStyle name="_DEM-WP(C) Colstrip FOR_16.07E Wild Horse Wind Expansionwrkingfile SF 3" xfId="5518"/>
    <cellStyle name="_DEM-WP(C) Colstrip FOR_16.37E Wild Horse Expansion DeferralRevwrkingfile SF" xfId="1103"/>
    <cellStyle name="_DEM-WP(C) Colstrip FOR_16.37E Wild Horse Expansion DeferralRevwrkingfile SF 2" xfId="1104"/>
    <cellStyle name="_DEM-WP(C) Colstrip FOR_16.37E Wild Horse Expansion DeferralRevwrkingfile SF 2 2" xfId="5519"/>
    <cellStyle name="_DEM-WP(C) Colstrip FOR_16.37E Wild Horse Expansion DeferralRevwrkingfile SF 3" xfId="5520"/>
    <cellStyle name="_DEM-WP(C) Colstrip FOR_Adj Bench DR 3 for Initial Briefs (Electric)" xfId="1105"/>
    <cellStyle name="_DEM-WP(C) Colstrip FOR_Adj Bench DR 3 for Initial Briefs (Electric) 2" xfId="1106"/>
    <cellStyle name="_DEM-WP(C) Colstrip FOR_Adj Bench DR 3 for Initial Briefs (Electric) 2 2" xfId="5521"/>
    <cellStyle name="_DEM-WP(C) Colstrip FOR_Adj Bench DR 3 for Initial Briefs (Electric) 3" xfId="5522"/>
    <cellStyle name="_DEM-WP(C) Colstrip FOR_Book2" xfId="1107"/>
    <cellStyle name="_DEM-WP(C) Colstrip FOR_Book2 2" xfId="1108"/>
    <cellStyle name="_DEM-WP(C) Colstrip FOR_Book2 2 2" xfId="5523"/>
    <cellStyle name="_DEM-WP(C) Colstrip FOR_Book2 3" xfId="5524"/>
    <cellStyle name="_DEM-WP(C) Colstrip FOR_Book2_Adj Bench DR 3 for Initial Briefs (Electric)" xfId="1109"/>
    <cellStyle name="_DEM-WP(C) Colstrip FOR_Book2_Adj Bench DR 3 for Initial Briefs (Electric) 2" xfId="1110"/>
    <cellStyle name="_DEM-WP(C) Colstrip FOR_Book2_Adj Bench DR 3 for Initial Briefs (Electric) 2 2" xfId="5525"/>
    <cellStyle name="_DEM-WP(C) Colstrip FOR_Book2_Adj Bench DR 3 for Initial Briefs (Electric) 3" xfId="5526"/>
    <cellStyle name="_DEM-WP(C) Colstrip FOR_Book2_Electric Rev Req Model (2009 GRC) Rebuttal" xfId="1111"/>
    <cellStyle name="_DEM-WP(C) Colstrip FOR_Book2_Electric Rev Req Model (2009 GRC) Rebuttal 2" xfId="1112"/>
    <cellStyle name="_DEM-WP(C) Colstrip FOR_Book2_Electric Rev Req Model (2009 GRC) Rebuttal 2 2" xfId="5527"/>
    <cellStyle name="_DEM-WP(C) Colstrip FOR_Book2_Electric Rev Req Model (2009 GRC) Rebuttal 3" xfId="5528"/>
    <cellStyle name="_DEM-WP(C) Colstrip FOR_Book2_Electric Rev Req Model (2009 GRC) Rebuttal REmoval of New  WH Solar AdjustMI" xfId="1113"/>
    <cellStyle name="_DEM-WP(C) Colstrip FOR_Book2_Electric Rev Req Model (2009 GRC) Rebuttal REmoval of New  WH Solar AdjustMI 2" xfId="1114"/>
    <cellStyle name="_DEM-WP(C) Colstrip FOR_Book2_Electric Rev Req Model (2009 GRC) Rebuttal REmoval of New  WH Solar AdjustMI 2 2" xfId="5529"/>
    <cellStyle name="_DEM-WP(C) Colstrip FOR_Book2_Electric Rev Req Model (2009 GRC) Rebuttal REmoval of New  WH Solar AdjustMI 3" xfId="5530"/>
    <cellStyle name="_DEM-WP(C) Colstrip FOR_Book2_Electric Rev Req Model (2009 GRC) Revised 01-18-2010" xfId="1115"/>
    <cellStyle name="_DEM-WP(C) Colstrip FOR_Book2_Electric Rev Req Model (2009 GRC) Revised 01-18-2010 2" xfId="1116"/>
    <cellStyle name="_DEM-WP(C) Colstrip FOR_Book2_Electric Rev Req Model (2009 GRC) Revised 01-18-2010 2 2" xfId="5531"/>
    <cellStyle name="_DEM-WP(C) Colstrip FOR_Book2_Electric Rev Req Model (2009 GRC) Revised 01-18-2010 3" xfId="5532"/>
    <cellStyle name="_DEM-WP(C) Colstrip FOR_Book2_Final Order Electric EXHIBIT A-1" xfId="1117"/>
    <cellStyle name="_DEM-WP(C) Colstrip FOR_Book2_Final Order Electric EXHIBIT A-1 2" xfId="1118"/>
    <cellStyle name="_DEM-WP(C) Colstrip FOR_Book2_Final Order Electric EXHIBIT A-1 2 2" xfId="5533"/>
    <cellStyle name="_DEM-WP(C) Colstrip FOR_Book2_Final Order Electric EXHIBIT A-1 3" xfId="5534"/>
    <cellStyle name="_DEM-WP(C) Colstrip FOR_Confidential Material" xfId="5535"/>
    <cellStyle name="_DEM-WP(C) Colstrip FOR_DEM-WP(C) Colstrip 12 Coal Cost Forecast 2010GRC" xfId="5536"/>
    <cellStyle name="_DEM-WP(C) Colstrip FOR_DEM-WP(C) Production O&amp;M 2010GRC As-Filed" xfId="5537"/>
    <cellStyle name="_DEM-WP(C) Colstrip FOR_DEM-WP(C) Production O&amp;M 2010GRC As-Filed 2" xfId="5538"/>
    <cellStyle name="_DEM-WP(C) Colstrip FOR_Electric Rev Req Model (2009 GRC) Rebuttal" xfId="1119"/>
    <cellStyle name="_DEM-WP(C) Colstrip FOR_Electric Rev Req Model (2009 GRC) Rebuttal 2" xfId="1120"/>
    <cellStyle name="_DEM-WP(C) Colstrip FOR_Electric Rev Req Model (2009 GRC) Rebuttal 2 2" xfId="5539"/>
    <cellStyle name="_DEM-WP(C) Colstrip FOR_Electric Rev Req Model (2009 GRC) Rebuttal 3" xfId="5540"/>
    <cellStyle name="_DEM-WP(C) Colstrip FOR_Electric Rev Req Model (2009 GRC) Rebuttal REmoval of New  WH Solar AdjustMI" xfId="1121"/>
    <cellStyle name="_DEM-WP(C) Colstrip FOR_Electric Rev Req Model (2009 GRC) Rebuttal REmoval of New  WH Solar AdjustMI 2" xfId="1122"/>
    <cellStyle name="_DEM-WP(C) Colstrip FOR_Electric Rev Req Model (2009 GRC) Rebuttal REmoval of New  WH Solar AdjustMI 2 2" xfId="5541"/>
    <cellStyle name="_DEM-WP(C) Colstrip FOR_Electric Rev Req Model (2009 GRC) Rebuttal REmoval of New  WH Solar AdjustMI 3" xfId="5542"/>
    <cellStyle name="_DEM-WP(C) Colstrip FOR_Electric Rev Req Model (2009 GRC) Revised 01-18-2010" xfId="1123"/>
    <cellStyle name="_DEM-WP(C) Colstrip FOR_Electric Rev Req Model (2009 GRC) Revised 01-18-2010 2" xfId="1124"/>
    <cellStyle name="_DEM-WP(C) Colstrip FOR_Electric Rev Req Model (2009 GRC) Revised 01-18-2010 2 2" xfId="5543"/>
    <cellStyle name="_DEM-WP(C) Colstrip FOR_Electric Rev Req Model (2009 GRC) Revised 01-18-2010 3" xfId="5544"/>
    <cellStyle name="_DEM-WP(C) Colstrip FOR_Final Order Electric EXHIBIT A-1" xfId="1125"/>
    <cellStyle name="_DEM-WP(C) Colstrip FOR_Final Order Electric EXHIBIT A-1 2" xfId="1126"/>
    <cellStyle name="_DEM-WP(C) Colstrip FOR_Final Order Electric EXHIBIT A-1 2 2" xfId="5545"/>
    <cellStyle name="_DEM-WP(C) Colstrip FOR_Final Order Electric EXHIBIT A-1 3" xfId="5546"/>
    <cellStyle name="_DEM-WP(C) Colstrip FOR_Rebuttal Power Costs" xfId="1127"/>
    <cellStyle name="_DEM-WP(C) Colstrip FOR_Rebuttal Power Costs 2" xfId="1128"/>
    <cellStyle name="_DEM-WP(C) Colstrip FOR_Rebuttal Power Costs 2 2" xfId="5547"/>
    <cellStyle name="_DEM-WP(C) Colstrip FOR_Rebuttal Power Costs 3" xfId="5548"/>
    <cellStyle name="_DEM-WP(C) Colstrip FOR_Rebuttal Power Costs_Adj Bench DR 3 for Initial Briefs (Electric)" xfId="1129"/>
    <cellStyle name="_DEM-WP(C) Colstrip FOR_Rebuttal Power Costs_Adj Bench DR 3 for Initial Briefs (Electric) 2" xfId="1130"/>
    <cellStyle name="_DEM-WP(C) Colstrip FOR_Rebuttal Power Costs_Adj Bench DR 3 for Initial Briefs (Electric) 2 2" xfId="5549"/>
    <cellStyle name="_DEM-WP(C) Colstrip FOR_Rebuttal Power Costs_Adj Bench DR 3 for Initial Briefs (Electric) 3" xfId="5550"/>
    <cellStyle name="_DEM-WP(C) Colstrip FOR_Rebuttal Power Costs_Electric Rev Req Model (2009 GRC) Rebuttal" xfId="1131"/>
    <cellStyle name="_DEM-WP(C) Colstrip FOR_Rebuttal Power Costs_Electric Rev Req Model (2009 GRC) Rebuttal 2" xfId="1132"/>
    <cellStyle name="_DEM-WP(C) Colstrip FOR_Rebuttal Power Costs_Electric Rev Req Model (2009 GRC) Rebuttal 2 2" xfId="5551"/>
    <cellStyle name="_DEM-WP(C) Colstrip FOR_Rebuttal Power Costs_Electric Rev Req Model (2009 GRC) Rebuttal 3" xfId="5552"/>
    <cellStyle name="_DEM-WP(C) Colstrip FOR_Rebuttal Power Costs_Electric Rev Req Model (2009 GRC) Rebuttal REmoval of New  WH Solar AdjustMI" xfId="1133"/>
    <cellStyle name="_DEM-WP(C) Colstrip FOR_Rebuttal Power Costs_Electric Rev Req Model (2009 GRC) Rebuttal REmoval of New  WH Solar AdjustMI 2" xfId="1134"/>
    <cellStyle name="_DEM-WP(C) Colstrip FOR_Rebuttal Power Costs_Electric Rev Req Model (2009 GRC) Rebuttal REmoval of New  WH Solar AdjustMI 2 2" xfId="5553"/>
    <cellStyle name="_DEM-WP(C) Colstrip FOR_Rebuttal Power Costs_Electric Rev Req Model (2009 GRC) Rebuttal REmoval of New  WH Solar AdjustMI 3" xfId="5554"/>
    <cellStyle name="_DEM-WP(C) Colstrip FOR_Rebuttal Power Costs_Electric Rev Req Model (2009 GRC) Revised 01-18-2010" xfId="1135"/>
    <cellStyle name="_DEM-WP(C) Colstrip FOR_Rebuttal Power Costs_Electric Rev Req Model (2009 GRC) Revised 01-18-2010 2" xfId="1136"/>
    <cellStyle name="_DEM-WP(C) Colstrip FOR_Rebuttal Power Costs_Electric Rev Req Model (2009 GRC) Revised 01-18-2010 2 2" xfId="5555"/>
    <cellStyle name="_DEM-WP(C) Colstrip FOR_Rebuttal Power Costs_Electric Rev Req Model (2009 GRC) Revised 01-18-2010 3" xfId="5556"/>
    <cellStyle name="_DEM-WP(C) Colstrip FOR_Rebuttal Power Costs_Final Order Electric EXHIBIT A-1" xfId="1137"/>
    <cellStyle name="_DEM-WP(C) Colstrip FOR_Rebuttal Power Costs_Final Order Electric EXHIBIT A-1 2" xfId="1138"/>
    <cellStyle name="_DEM-WP(C) Colstrip FOR_Rebuttal Power Costs_Final Order Electric EXHIBIT A-1 2 2" xfId="5557"/>
    <cellStyle name="_DEM-WP(C) Colstrip FOR_Rebuttal Power Costs_Final Order Electric EXHIBIT A-1 3" xfId="5558"/>
    <cellStyle name="_DEM-WP(C) Colstrip FOR_TENASKA REGULATORY ASSET" xfId="1139"/>
    <cellStyle name="_DEM-WP(C) Colstrip FOR_TENASKA REGULATORY ASSET 2" xfId="1140"/>
    <cellStyle name="_DEM-WP(C) Colstrip FOR_TENASKA REGULATORY ASSET 2 2" xfId="5559"/>
    <cellStyle name="_DEM-WP(C) Colstrip FOR_TENASKA REGULATORY ASSET 3" xfId="5560"/>
    <cellStyle name="_DEM-WP(C) Costs not in AURORA 2006GRC" xfId="1141"/>
    <cellStyle name="_DEM-WP(C) Costs not in AURORA 2006GRC 2" xfId="1142"/>
    <cellStyle name="_DEM-WP(C) Costs not in AURORA 2006GRC 2 2" xfId="1143"/>
    <cellStyle name="_DEM-WP(C) Costs not in AURORA 2006GRC 2 2 2" xfId="5561"/>
    <cellStyle name="_DEM-WP(C) Costs not in AURORA 2006GRC 2 3" xfId="5562"/>
    <cellStyle name="_DEM-WP(C) Costs not in AURORA 2006GRC 3" xfId="1144"/>
    <cellStyle name="_DEM-WP(C) Costs not in AURORA 2006GRC 3 2" xfId="5563"/>
    <cellStyle name="_DEM-WP(C) Costs not in AURORA 2006GRC 4" xfId="5564"/>
    <cellStyle name="_DEM-WP(C) Costs not in AURORA 2006GRC 4 2" xfId="5565"/>
    <cellStyle name="_DEM-WP(C) Costs not in AURORA 2006GRC 5" xfId="5566"/>
    <cellStyle name="_DEM-WP(C) Costs not in AURORA 2006GRC_(C) WHE Proforma with ITC cash grant 10 Yr Amort_for deferral_102809" xfId="1145"/>
    <cellStyle name="_DEM-WP(C) Costs not in AURORA 2006GRC_(C) WHE Proforma with ITC cash grant 10 Yr Amort_for deferral_102809 2" xfId="1146"/>
    <cellStyle name="_DEM-WP(C) Costs not in AURORA 2006GRC_(C) WHE Proforma with ITC cash grant 10 Yr Amort_for deferral_102809 2 2" xfId="5567"/>
    <cellStyle name="_DEM-WP(C) Costs not in AURORA 2006GRC_(C) WHE Proforma with ITC cash grant 10 Yr Amort_for deferral_102809 3" xfId="5568"/>
    <cellStyle name="_DEM-WP(C) Costs not in AURORA 2006GRC_(C) WHE Proforma with ITC cash grant 10 Yr Amort_for deferral_102809_16.07E Wild Horse Wind Expansionwrkingfile" xfId="1147"/>
    <cellStyle name="_DEM-WP(C) Costs not in AURORA 2006GRC_(C) WHE Proforma with ITC cash grant 10 Yr Amort_for deferral_102809_16.07E Wild Horse Wind Expansionwrkingfile 2" xfId="1148"/>
    <cellStyle name="_DEM-WP(C) Costs not in AURORA 2006GRC_(C) WHE Proforma with ITC cash grant 10 Yr Amort_for deferral_102809_16.07E Wild Horse Wind Expansionwrkingfile 2 2" xfId="5569"/>
    <cellStyle name="_DEM-WP(C) Costs not in AURORA 2006GRC_(C) WHE Proforma with ITC cash grant 10 Yr Amort_for deferral_102809_16.07E Wild Horse Wind Expansionwrkingfile 3" xfId="5570"/>
    <cellStyle name="_DEM-WP(C) Costs not in AURORA 2006GRC_(C) WHE Proforma with ITC cash grant 10 Yr Amort_for deferral_102809_16.07E Wild Horse Wind Expansionwrkingfile SF" xfId="1149"/>
    <cellStyle name="_DEM-WP(C) Costs not in AURORA 2006GRC_(C) WHE Proforma with ITC cash grant 10 Yr Amort_for deferral_102809_16.07E Wild Horse Wind Expansionwrkingfile SF 2" xfId="1150"/>
    <cellStyle name="_DEM-WP(C) Costs not in AURORA 2006GRC_(C) WHE Proforma with ITC cash grant 10 Yr Amort_for deferral_102809_16.07E Wild Horse Wind Expansionwrkingfile SF 2 2" xfId="5571"/>
    <cellStyle name="_DEM-WP(C) Costs not in AURORA 2006GRC_(C) WHE Proforma with ITC cash grant 10 Yr Amort_for deferral_102809_16.07E Wild Horse Wind Expansionwrkingfile SF 3" xfId="5572"/>
    <cellStyle name="_DEM-WP(C) Costs not in AURORA 2006GRC_(C) WHE Proforma with ITC cash grant 10 Yr Amort_for deferral_102809_16.37E Wild Horse Expansion DeferralRevwrkingfile SF" xfId="1151"/>
    <cellStyle name="_DEM-WP(C) Costs not in AURORA 2006GRC_(C) WHE Proforma with ITC cash grant 10 Yr Amort_for deferral_102809_16.37E Wild Horse Expansion DeferralRevwrkingfile SF 2" xfId="1152"/>
    <cellStyle name="_DEM-WP(C) Costs not in AURORA 2006GRC_(C) WHE Proforma with ITC cash grant 10 Yr Amort_for deferral_102809_16.37E Wild Horse Expansion DeferralRevwrkingfile SF 2 2" xfId="5573"/>
    <cellStyle name="_DEM-WP(C) Costs not in AURORA 2006GRC_(C) WHE Proforma with ITC cash grant 10 Yr Amort_for deferral_102809_16.37E Wild Horse Expansion DeferralRevwrkingfile SF 3" xfId="5574"/>
    <cellStyle name="_DEM-WP(C) Costs not in AURORA 2006GRC_(C) WHE Proforma with ITC cash grant 10 Yr Amort_for rebuttal_120709" xfId="1153"/>
    <cellStyle name="_DEM-WP(C) Costs not in AURORA 2006GRC_(C) WHE Proforma with ITC cash grant 10 Yr Amort_for rebuttal_120709 2" xfId="1154"/>
    <cellStyle name="_DEM-WP(C) Costs not in AURORA 2006GRC_(C) WHE Proforma with ITC cash grant 10 Yr Amort_for rebuttal_120709 2 2" xfId="5575"/>
    <cellStyle name="_DEM-WP(C) Costs not in AURORA 2006GRC_(C) WHE Proforma with ITC cash grant 10 Yr Amort_for rebuttal_120709 3" xfId="5576"/>
    <cellStyle name="_DEM-WP(C) Costs not in AURORA 2006GRC_04.07E Wild Horse Wind Expansion" xfId="1155"/>
    <cellStyle name="_DEM-WP(C) Costs not in AURORA 2006GRC_04.07E Wild Horse Wind Expansion 2" xfId="1156"/>
    <cellStyle name="_DEM-WP(C) Costs not in AURORA 2006GRC_04.07E Wild Horse Wind Expansion 2 2" xfId="5577"/>
    <cellStyle name="_DEM-WP(C) Costs not in AURORA 2006GRC_04.07E Wild Horse Wind Expansion 3" xfId="5578"/>
    <cellStyle name="_DEM-WP(C) Costs not in AURORA 2006GRC_04.07E Wild Horse Wind Expansion_16.07E Wild Horse Wind Expansionwrkingfile" xfId="1157"/>
    <cellStyle name="_DEM-WP(C) Costs not in AURORA 2006GRC_04.07E Wild Horse Wind Expansion_16.07E Wild Horse Wind Expansionwrkingfile 2" xfId="1158"/>
    <cellStyle name="_DEM-WP(C) Costs not in AURORA 2006GRC_04.07E Wild Horse Wind Expansion_16.07E Wild Horse Wind Expansionwrkingfile 2 2" xfId="5579"/>
    <cellStyle name="_DEM-WP(C) Costs not in AURORA 2006GRC_04.07E Wild Horse Wind Expansion_16.07E Wild Horse Wind Expansionwrkingfile 3" xfId="5580"/>
    <cellStyle name="_DEM-WP(C) Costs not in AURORA 2006GRC_04.07E Wild Horse Wind Expansion_16.07E Wild Horse Wind Expansionwrkingfile SF" xfId="1159"/>
    <cellStyle name="_DEM-WP(C) Costs not in AURORA 2006GRC_04.07E Wild Horse Wind Expansion_16.07E Wild Horse Wind Expansionwrkingfile SF 2" xfId="1160"/>
    <cellStyle name="_DEM-WP(C) Costs not in AURORA 2006GRC_04.07E Wild Horse Wind Expansion_16.07E Wild Horse Wind Expansionwrkingfile SF 2 2" xfId="5581"/>
    <cellStyle name="_DEM-WP(C) Costs not in AURORA 2006GRC_04.07E Wild Horse Wind Expansion_16.07E Wild Horse Wind Expansionwrkingfile SF 3" xfId="5582"/>
    <cellStyle name="_DEM-WP(C) Costs not in AURORA 2006GRC_04.07E Wild Horse Wind Expansion_16.37E Wild Horse Expansion DeferralRevwrkingfile SF" xfId="1161"/>
    <cellStyle name="_DEM-WP(C) Costs not in AURORA 2006GRC_04.07E Wild Horse Wind Expansion_16.37E Wild Horse Expansion DeferralRevwrkingfile SF 2" xfId="1162"/>
    <cellStyle name="_DEM-WP(C) Costs not in AURORA 2006GRC_04.07E Wild Horse Wind Expansion_16.37E Wild Horse Expansion DeferralRevwrkingfile SF 2 2" xfId="5583"/>
    <cellStyle name="_DEM-WP(C) Costs not in AURORA 2006GRC_04.07E Wild Horse Wind Expansion_16.37E Wild Horse Expansion DeferralRevwrkingfile SF 3" xfId="5584"/>
    <cellStyle name="_DEM-WP(C) Costs not in AURORA 2006GRC_16.07E Wild Horse Wind Expansionwrkingfile" xfId="1163"/>
    <cellStyle name="_DEM-WP(C) Costs not in AURORA 2006GRC_16.07E Wild Horse Wind Expansionwrkingfile 2" xfId="1164"/>
    <cellStyle name="_DEM-WP(C) Costs not in AURORA 2006GRC_16.07E Wild Horse Wind Expansionwrkingfile 2 2" xfId="5585"/>
    <cellStyle name="_DEM-WP(C) Costs not in AURORA 2006GRC_16.07E Wild Horse Wind Expansionwrkingfile 3" xfId="5586"/>
    <cellStyle name="_DEM-WP(C) Costs not in AURORA 2006GRC_16.07E Wild Horse Wind Expansionwrkingfile SF" xfId="1165"/>
    <cellStyle name="_DEM-WP(C) Costs not in AURORA 2006GRC_16.07E Wild Horse Wind Expansionwrkingfile SF 2" xfId="1166"/>
    <cellStyle name="_DEM-WP(C) Costs not in AURORA 2006GRC_16.07E Wild Horse Wind Expansionwrkingfile SF 2 2" xfId="5587"/>
    <cellStyle name="_DEM-WP(C) Costs not in AURORA 2006GRC_16.07E Wild Horse Wind Expansionwrkingfile SF 3" xfId="5588"/>
    <cellStyle name="_DEM-WP(C) Costs not in AURORA 2006GRC_16.37E Wild Horse Expansion DeferralRevwrkingfile SF" xfId="1167"/>
    <cellStyle name="_DEM-WP(C) Costs not in AURORA 2006GRC_16.37E Wild Horse Expansion DeferralRevwrkingfile SF 2" xfId="1168"/>
    <cellStyle name="_DEM-WP(C) Costs not in AURORA 2006GRC_16.37E Wild Horse Expansion DeferralRevwrkingfile SF 2 2" xfId="5589"/>
    <cellStyle name="_DEM-WP(C) Costs not in AURORA 2006GRC_16.37E Wild Horse Expansion DeferralRevwrkingfile SF 3" xfId="5590"/>
    <cellStyle name="_DEM-WP(C) Costs not in AURORA 2006GRC_2009 Compliance Filing PCA Exhibits for GRC" xfId="5591"/>
    <cellStyle name="_DEM-WP(C) Costs not in AURORA 2006GRC_2009 GRC Compl Filing - Exhibit D" xfId="5592"/>
    <cellStyle name="_DEM-WP(C) Costs not in AURORA 2006GRC_2009 GRC Compl Filing - Exhibit D 2" xfId="5593"/>
    <cellStyle name="_DEM-WP(C) Costs not in AURORA 2006GRC_3.01 Income Statement" xfId="5594"/>
    <cellStyle name="_DEM-WP(C) Costs not in AURORA 2006GRC_4 31 Regulatory Assets and Liabilities  7 06- Exhibit D" xfId="1169"/>
    <cellStyle name="_DEM-WP(C) Costs not in AURORA 2006GRC_4 31 Regulatory Assets and Liabilities  7 06- Exhibit D 2" xfId="1170"/>
    <cellStyle name="_DEM-WP(C) Costs not in AURORA 2006GRC_4 31 Regulatory Assets and Liabilities  7 06- Exhibit D 2 2" xfId="5595"/>
    <cellStyle name="_DEM-WP(C) Costs not in AURORA 2006GRC_4 31 Regulatory Assets and Liabilities  7 06- Exhibit D 3" xfId="5596"/>
    <cellStyle name="_DEM-WP(C) Costs not in AURORA 2006GRC_4 31 Regulatory Assets and Liabilities  7 06- Exhibit D_NIM Summary" xfId="5597"/>
    <cellStyle name="_DEM-WP(C) Costs not in AURORA 2006GRC_4 31 Regulatory Assets and Liabilities  7 06- Exhibit D_NIM Summary 2" xfId="5598"/>
    <cellStyle name="_DEM-WP(C) Costs not in AURORA 2006GRC_4 32 Regulatory Assets and Liabilities  7 06- Exhibit D" xfId="1171"/>
    <cellStyle name="_DEM-WP(C) Costs not in AURORA 2006GRC_4 32 Regulatory Assets and Liabilities  7 06- Exhibit D 2" xfId="1172"/>
    <cellStyle name="_DEM-WP(C) Costs not in AURORA 2006GRC_4 32 Regulatory Assets and Liabilities  7 06- Exhibit D 2 2" xfId="5599"/>
    <cellStyle name="_DEM-WP(C) Costs not in AURORA 2006GRC_4 32 Regulatory Assets and Liabilities  7 06- Exhibit D 3" xfId="5600"/>
    <cellStyle name="_DEM-WP(C) Costs not in AURORA 2006GRC_4 32 Regulatory Assets and Liabilities  7 06- Exhibit D_NIM Summary" xfId="5601"/>
    <cellStyle name="_DEM-WP(C) Costs not in AURORA 2006GRC_4 32 Regulatory Assets and Liabilities  7 06- Exhibit D_NIM Summary 2" xfId="5602"/>
    <cellStyle name="_DEM-WP(C) Costs not in AURORA 2006GRC_AURORA Total New" xfId="5603"/>
    <cellStyle name="_DEM-WP(C) Costs not in AURORA 2006GRC_AURORA Total New 2" xfId="5604"/>
    <cellStyle name="_DEM-WP(C) Costs not in AURORA 2006GRC_Book2" xfId="1173"/>
    <cellStyle name="_DEM-WP(C) Costs not in AURORA 2006GRC_Book2 2" xfId="1174"/>
    <cellStyle name="_DEM-WP(C) Costs not in AURORA 2006GRC_Book2 2 2" xfId="5605"/>
    <cellStyle name="_DEM-WP(C) Costs not in AURORA 2006GRC_Book2 3" xfId="5606"/>
    <cellStyle name="_DEM-WP(C) Costs not in AURORA 2006GRC_Book2_Adj Bench DR 3 for Initial Briefs (Electric)" xfId="1175"/>
    <cellStyle name="_DEM-WP(C) Costs not in AURORA 2006GRC_Book2_Adj Bench DR 3 for Initial Briefs (Electric) 2" xfId="1176"/>
    <cellStyle name="_DEM-WP(C) Costs not in AURORA 2006GRC_Book2_Adj Bench DR 3 for Initial Briefs (Electric) 2 2" xfId="5607"/>
    <cellStyle name="_DEM-WP(C) Costs not in AURORA 2006GRC_Book2_Adj Bench DR 3 for Initial Briefs (Electric) 3" xfId="5608"/>
    <cellStyle name="_DEM-WP(C) Costs not in AURORA 2006GRC_Book2_Electric Rev Req Model (2009 GRC) Rebuttal" xfId="1177"/>
    <cellStyle name="_DEM-WP(C) Costs not in AURORA 2006GRC_Book2_Electric Rev Req Model (2009 GRC) Rebuttal 2" xfId="1178"/>
    <cellStyle name="_DEM-WP(C) Costs not in AURORA 2006GRC_Book2_Electric Rev Req Model (2009 GRC) Rebuttal 2 2" xfId="5609"/>
    <cellStyle name="_DEM-WP(C) Costs not in AURORA 2006GRC_Book2_Electric Rev Req Model (2009 GRC) Rebuttal 3" xfId="5610"/>
    <cellStyle name="_DEM-WP(C) Costs not in AURORA 2006GRC_Book2_Electric Rev Req Model (2009 GRC) Rebuttal REmoval of New  WH Solar AdjustMI" xfId="1179"/>
    <cellStyle name="_DEM-WP(C) Costs not in AURORA 2006GRC_Book2_Electric Rev Req Model (2009 GRC) Rebuttal REmoval of New  WH Solar AdjustMI 2" xfId="1180"/>
    <cellStyle name="_DEM-WP(C) Costs not in AURORA 2006GRC_Book2_Electric Rev Req Model (2009 GRC) Rebuttal REmoval of New  WH Solar AdjustMI 2 2" xfId="5611"/>
    <cellStyle name="_DEM-WP(C) Costs not in AURORA 2006GRC_Book2_Electric Rev Req Model (2009 GRC) Rebuttal REmoval of New  WH Solar AdjustMI 3" xfId="5612"/>
    <cellStyle name="_DEM-WP(C) Costs not in AURORA 2006GRC_Book2_Electric Rev Req Model (2009 GRC) Revised 01-18-2010" xfId="1181"/>
    <cellStyle name="_DEM-WP(C) Costs not in AURORA 2006GRC_Book2_Electric Rev Req Model (2009 GRC) Revised 01-18-2010 2" xfId="1182"/>
    <cellStyle name="_DEM-WP(C) Costs not in AURORA 2006GRC_Book2_Electric Rev Req Model (2009 GRC) Revised 01-18-2010 2 2" xfId="5613"/>
    <cellStyle name="_DEM-WP(C) Costs not in AURORA 2006GRC_Book2_Electric Rev Req Model (2009 GRC) Revised 01-18-2010 3" xfId="5614"/>
    <cellStyle name="_DEM-WP(C) Costs not in AURORA 2006GRC_Book2_Final Order Electric EXHIBIT A-1" xfId="1183"/>
    <cellStyle name="_DEM-WP(C) Costs not in AURORA 2006GRC_Book2_Final Order Electric EXHIBIT A-1 2" xfId="1184"/>
    <cellStyle name="_DEM-WP(C) Costs not in AURORA 2006GRC_Book2_Final Order Electric EXHIBIT A-1 2 2" xfId="5615"/>
    <cellStyle name="_DEM-WP(C) Costs not in AURORA 2006GRC_Book2_Final Order Electric EXHIBIT A-1 3" xfId="5616"/>
    <cellStyle name="_DEM-WP(C) Costs not in AURORA 2006GRC_Book4" xfId="1185"/>
    <cellStyle name="_DEM-WP(C) Costs not in AURORA 2006GRC_Book4 2" xfId="1186"/>
    <cellStyle name="_DEM-WP(C) Costs not in AURORA 2006GRC_Book4 2 2" xfId="5617"/>
    <cellStyle name="_DEM-WP(C) Costs not in AURORA 2006GRC_Book4 3" xfId="5618"/>
    <cellStyle name="_DEM-WP(C) Costs not in AURORA 2006GRC_Book9" xfId="1187"/>
    <cellStyle name="_DEM-WP(C) Costs not in AURORA 2006GRC_Book9 2" xfId="1188"/>
    <cellStyle name="_DEM-WP(C) Costs not in AURORA 2006GRC_Book9 2 2" xfId="5619"/>
    <cellStyle name="_DEM-WP(C) Costs not in AURORA 2006GRC_Book9 3" xfId="5620"/>
    <cellStyle name="_DEM-WP(C) Costs not in AURORA 2006GRC_Chelan PUD Power Costs (8-10)" xfId="5621"/>
    <cellStyle name="_DEM-WP(C) Costs not in AURORA 2006GRC_Electric COS Inputs" xfId="1189"/>
    <cellStyle name="_DEM-WP(C) Costs not in AURORA 2006GRC_Electric COS Inputs 2" xfId="1190"/>
    <cellStyle name="_DEM-WP(C) Costs not in AURORA 2006GRC_Electric COS Inputs 2 2" xfId="1191"/>
    <cellStyle name="_DEM-WP(C) Costs not in AURORA 2006GRC_Electric COS Inputs 2 2 2" xfId="5622"/>
    <cellStyle name="_DEM-WP(C) Costs not in AURORA 2006GRC_Electric COS Inputs 2 3" xfId="1192"/>
    <cellStyle name="_DEM-WP(C) Costs not in AURORA 2006GRC_Electric COS Inputs 2 3 2" xfId="5623"/>
    <cellStyle name="_DEM-WP(C) Costs not in AURORA 2006GRC_Electric COS Inputs 2 4" xfId="1193"/>
    <cellStyle name="_DEM-WP(C) Costs not in AURORA 2006GRC_Electric COS Inputs 2 4 2" xfId="5624"/>
    <cellStyle name="_DEM-WP(C) Costs not in AURORA 2006GRC_Electric COS Inputs 3" xfId="1194"/>
    <cellStyle name="_DEM-WP(C) Costs not in AURORA 2006GRC_Electric COS Inputs 3 2" xfId="5625"/>
    <cellStyle name="_DEM-WP(C) Costs not in AURORA 2006GRC_Electric COS Inputs 4" xfId="1195"/>
    <cellStyle name="_DEM-WP(C) Costs not in AURORA 2006GRC_Electric COS Inputs 4 2" xfId="5626"/>
    <cellStyle name="_DEM-WP(C) Costs not in AURORA 2006GRC_Electric COS Inputs 5" xfId="5627"/>
    <cellStyle name="_DEM-WP(C) Costs not in AURORA 2006GRC_Electric COS Inputs 6" xfId="5628"/>
    <cellStyle name="_DEM-WP(C) Costs not in AURORA 2006GRC_NIM Summary" xfId="5629"/>
    <cellStyle name="_DEM-WP(C) Costs not in AURORA 2006GRC_NIM Summary 09GRC" xfId="5630"/>
    <cellStyle name="_DEM-WP(C) Costs not in AURORA 2006GRC_NIM Summary 09GRC 2" xfId="5631"/>
    <cellStyle name="_DEM-WP(C) Costs not in AURORA 2006GRC_NIM Summary 2" xfId="5632"/>
    <cellStyle name="_DEM-WP(C) Costs not in AURORA 2006GRC_NIM Summary 3" xfId="5633"/>
    <cellStyle name="_DEM-WP(C) Costs not in AURORA 2006GRC_NIM Summary 4" xfId="5634"/>
    <cellStyle name="_DEM-WP(C) Costs not in AURORA 2006GRC_NIM Summary 5" xfId="5635"/>
    <cellStyle name="_DEM-WP(C) Costs not in AURORA 2006GRC_NIM Summary 6" xfId="5636"/>
    <cellStyle name="_DEM-WP(C) Costs not in AURORA 2006GRC_NIM Summary 7" xfId="5637"/>
    <cellStyle name="_DEM-WP(C) Costs not in AURORA 2006GRC_NIM Summary 8" xfId="5638"/>
    <cellStyle name="_DEM-WP(C) Costs not in AURORA 2006GRC_NIM Summary 9" xfId="5639"/>
    <cellStyle name="_DEM-WP(C) Costs not in AURORA 2006GRC_PCA 10 -  Exhibit D from A Kellogg Jan 2011" xfId="5640"/>
    <cellStyle name="_DEM-WP(C) Costs not in AURORA 2006GRC_PCA 10 -  Exhibit D from A Kellogg July 2011" xfId="5641"/>
    <cellStyle name="_DEM-WP(C) Costs not in AURORA 2006GRC_PCA 10 -  Exhibit D from S Free Rcv'd 12-11" xfId="5642"/>
    <cellStyle name="_DEM-WP(C) Costs not in AURORA 2006GRC_PCA 9 -  Exhibit D April 2010" xfId="5643"/>
    <cellStyle name="_DEM-WP(C) Costs not in AURORA 2006GRC_PCA 9 -  Exhibit D April 2010 (3)" xfId="5644"/>
    <cellStyle name="_DEM-WP(C) Costs not in AURORA 2006GRC_PCA 9 -  Exhibit D April 2010 (3) 2" xfId="5645"/>
    <cellStyle name="_DEM-WP(C) Costs not in AURORA 2006GRC_PCA 9 -  Exhibit D Nov 2010" xfId="5646"/>
    <cellStyle name="_DEM-WP(C) Costs not in AURORA 2006GRC_PCA 9 - Exhibit D at August 2010" xfId="5647"/>
    <cellStyle name="_DEM-WP(C) Costs not in AURORA 2006GRC_PCA 9 - Exhibit D June 2010 GRC" xfId="5648"/>
    <cellStyle name="_DEM-WP(C) Costs not in AURORA 2006GRC_Power Costs - Comparison bx Rbtl-Staff-Jt-PC" xfId="1196"/>
    <cellStyle name="_DEM-WP(C) Costs not in AURORA 2006GRC_Power Costs - Comparison bx Rbtl-Staff-Jt-PC 2" xfId="1197"/>
    <cellStyle name="_DEM-WP(C) Costs not in AURORA 2006GRC_Power Costs - Comparison bx Rbtl-Staff-Jt-PC 2 2" xfId="5649"/>
    <cellStyle name="_DEM-WP(C) Costs not in AURORA 2006GRC_Power Costs - Comparison bx Rbtl-Staff-Jt-PC 3" xfId="5650"/>
    <cellStyle name="_DEM-WP(C) Costs not in AURORA 2006GRC_Power Costs - Comparison bx Rbtl-Staff-Jt-PC_Adj Bench DR 3 for Initial Briefs (Electric)" xfId="1198"/>
    <cellStyle name="_DEM-WP(C) Costs not in AURORA 2006GRC_Power Costs - Comparison bx Rbtl-Staff-Jt-PC_Adj Bench DR 3 for Initial Briefs (Electric) 2" xfId="1199"/>
    <cellStyle name="_DEM-WP(C) Costs not in AURORA 2006GRC_Power Costs - Comparison bx Rbtl-Staff-Jt-PC_Adj Bench DR 3 for Initial Briefs (Electric) 2 2" xfId="5651"/>
    <cellStyle name="_DEM-WP(C) Costs not in AURORA 2006GRC_Power Costs - Comparison bx Rbtl-Staff-Jt-PC_Adj Bench DR 3 for Initial Briefs (Electric) 3" xfId="5652"/>
    <cellStyle name="_DEM-WP(C) Costs not in AURORA 2006GRC_Power Costs - Comparison bx Rbtl-Staff-Jt-PC_Electric Rev Req Model (2009 GRC) Rebuttal" xfId="1200"/>
    <cellStyle name="_DEM-WP(C) Costs not in AURORA 2006GRC_Power Costs - Comparison bx Rbtl-Staff-Jt-PC_Electric Rev Req Model (2009 GRC) Rebuttal 2" xfId="1201"/>
    <cellStyle name="_DEM-WP(C) Costs not in AURORA 2006GRC_Power Costs - Comparison bx Rbtl-Staff-Jt-PC_Electric Rev Req Model (2009 GRC) Rebuttal 2 2" xfId="5653"/>
    <cellStyle name="_DEM-WP(C) Costs not in AURORA 2006GRC_Power Costs - Comparison bx Rbtl-Staff-Jt-PC_Electric Rev Req Model (2009 GRC) Rebuttal 3" xfId="5654"/>
    <cellStyle name="_DEM-WP(C) Costs not in AURORA 2006GRC_Power Costs - Comparison bx Rbtl-Staff-Jt-PC_Electric Rev Req Model (2009 GRC) Rebuttal REmoval of New  WH Solar AdjustMI" xfId="1202"/>
    <cellStyle name="_DEM-WP(C) Costs not in AURORA 2006GRC_Power Costs - Comparison bx Rbtl-Staff-Jt-PC_Electric Rev Req Model (2009 GRC) Rebuttal REmoval of New  WH Solar AdjustMI 2" xfId="1203"/>
    <cellStyle name="_DEM-WP(C) Costs not in AURORA 2006GRC_Power Costs - Comparison bx Rbtl-Staff-Jt-PC_Electric Rev Req Model (2009 GRC) Rebuttal REmoval of New  WH Solar AdjustMI 2 2" xfId="5655"/>
    <cellStyle name="_DEM-WP(C) Costs not in AURORA 2006GRC_Power Costs - Comparison bx Rbtl-Staff-Jt-PC_Electric Rev Req Model (2009 GRC) Rebuttal REmoval of New  WH Solar AdjustMI 3" xfId="5656"/>
    <cellStyle name="_DEM-WP(C) Costs not in AURORA 2006GRC_Power Costs - Comparison bx Rbtl-Staff-Jt-PC_Electric Rev Req Model (2009 GRC) Revised 01-18-2010" xfId="1204"/>
    <cellStyle name="_DEM-WP(C) Costs not in AURORA 2006GRC_Power Costs - Comparison bx Rbtl-Staff-Jt-PC_Electric Rev Req Model (2009 GRC) Revised 01-18-2010 2" xfId="1205"/>
    <cellStyle name="_DEM-WP(C) Costs not in AURORA 2006GRC_Power Costs - Comparison bx Rbtl-Staff-Jt-PC_Electric Rev Req Model (2009 GRC) Revised 01-18-2010 2 2" xfId="5657"/>
    <cellStyle name="_DEM-WP(C) Costs not in AURORA 2006GRC_Power Costs - Comparison bx Rbtl-Staff-Jt-PC_Electric Rev Req Model (2009 GRC) Revised 01-18-2010 3" xfId="5658"/>
    <cellStyle name="_DEM-WP(C) Costs not in AURORA 2006GRC_Power Costs - Comparison bx Rbtl-Staff-Jt-PC_Final Order Electric EXHIBIT A-1" xfId="1206"/>
    <cellStyle name="_DEM-WP(C) Costs not in AURORA 2006GRC_Power Costs - Comparison bx Rbtl-Staff-Jt-PC_Final Order Electric EXHIBIT A-1 2" xfId="1207"/>
    <cellStyle name="_DEM-WP(C) Costs not in AURORA 2006GRC_Power Costs - Comparison bx Rbtl-Staff-Jt-PC_Final Order Electric EXHIBIT A-1 2 2" xfId="5659"/>
    <cellStyle name="_DEM-WP(C) Costs not in AURORA 2006GRC_Power Costs - Comparison bx Rbtl-Staff-Jt-PC_Final Order Electric EXHIBIT A-1 3" xfId="5660"/>
    <cellStyle name="_DEM-WP(C) Costs not in AURORA 2006GRC_Production Adj 4.37" xfId="1208"/>
    <cellStyle name="_DEM-WP(C) Costs not in AURORA 2006GRC_Production Adj 4.37 2" xfId="1209"/>
    <cellStyle name="_DEM-WP(C) Costs not in AURORA 2006GRC_Production Adj 4.37 2 2" xfId="5661"/>
    <cellStyle name="_DEM-WP(C) Costs not in AURORA 2006GRC_Production Adj 4.37 3" xfId="5662"/>
    <cellStyle name="_DEM-WP(C) Costs not in AURORA 2006GRC_Purchased Power Adj 4.03" xfId="1210"/>
    <cellStyle name="_DEM-WP(C) Costs not in AURORA 2006GRC_Purchased Power Adj 4.03 2" xfId="1211"/>
    <cellStyle name="_DEM-WP(C) Costs not in AURORA 2006GRC_Purchased Power Adj 4.03 2 2" xfId="5663"/>
    <cellStyle name="_DEM-WP(C) Costs not in AURORA 2006GRC_Purchased Power Adj 4.03 3" xfId="5664"/>
    <cellStyle name="_DEM-WP(C) Costs not in AURORA 2006GRC_Rebuttal Power Costs" xfId="1212"/>
    <cellStyle name="_DEM-WP(C) Costs not in AURORA 2006GRC_Rebuttal Power Costs 2" xfId="1213"/>
    <cellStyle name="_DEM-WP(C) Costs not in AURORA 2006GRC_Rebuttal Power Costs 2 2" xfId="5665"/>
    <cellStyle name="_DEM-WP(C) Costs not in AURORA 2006GRC_Rebuttal Power Costs 3" xfId="5666"/>
    <cellStyle name="_DEM-WP(C) Costs not in AURORA 2006GRC_Rebuttal Power Costs_Adj Bench DR 3 for Initial Briefs (Electric)" xfId="1214"/>
    <cellStyle name="_DEM-WP(C) Costs not in AURORA 2006GRC_Rebuttal Power Costs_Adj Bench DR 3 for Initial Briefs (Electric) 2" xfId="1215"/>
    <cellStyle name="_DEM-WP(C) Costs not in AURORA 2006GRC_Rebuttal Power Costs_Adj Bench DR 3 for Initial Briefs (Electric) 2 2" xfId="5667"/>
    <cellStyle name="_DEM-WP(C) Costs not in AURORA 2006GRC_Rebuttal Power Costs_Adj Bench DR 3 for Initial Briefs (Electric) 3" xfId="5668"/>
    <cellStyle name="_DEM-WP(C) Costs not in AURORA 2006GRC_Rebuttal Power Costs_Electric Rev Req Model (2009 GRC) Rebuttal" xfId="1216"/>
    <cellStyle name="_DEM-WP(C) Costs not in AURORA 2006GRC_Rebuttal Power Costs_Electric Rev Req Model (2009 GRC) Rebuttal 2" xfId="1217"/>
    <cellStyle name="_DEM-WP(C) Costs not in AURORA 2006GRC_Rebuttal Power Costs_Electric Rev Req Model (2009 GRC) Rebuttal 2 2" xfId="5669"/>
    <cellStyle name="_DEM-WP(C) Costs not in AURORA 2006GRC_Rebuttal Power Costs_Electric Rev Req Model (2009 GRC) Rebuttal 3" xfId="5670"/>
    <cellStyle name="_DEM-WP(C) Costs not in AURORA 2006GRC_Rebuttal Power Costs_Electric Rev Req Model (2009 GRC) Rebuttal REmoval of New  WH Solar AdjustMI" xfId="1218"/>
    <cellStyle name="_DEM-WP(C) Costs not in AURORA 2006GRC_Rebuttal Power Costs_Electric Rev Req Model (2009 GRC) Rebuttal REmoval of New  WH Solar AdjustMI 2" xfId="1219"/>
    <cellStyle name="_DEM-WP(C) Costs not in AURORA 2006GRC_Rebuttal Power Costs_Electric Rev Req Model (2009 GRC) Rebuttal REmoval of New  WH Solar AdjustMI 2 2" xfId="5671"/>
    <cellStyle name="_DEM-WP(C) Costs not in AURORA 2006GRC_Rebuttal Power Costs_Electric Rev Req Model (2009 GRC) Rebuttal REmoval of New  WH Solar AdjustMI 3" xfId="5672"/>
    <cellStyle name="_DEM-WP(C) Costs not in AURORA 2006GRC_Rebuttal Power Costs_Electric Rev Req Model (2009 GRC) Revised 01-18-2010" xfId="1220"/>
    <cellStyle name="_DEM-WP(C) Costs not in AURORA 2006GRC_Rebuttal Power Costs_Electric Rev Req Model (2009 GRC) Revised 01-18-2010 2" xfId="1221"/>
    <cellStyle name="_DEM-WP(C) Costs not in AURORA 2006GRC_Rebuttal Power Costs_Electric Rev Req Model (2009 GRC) Revised 01-18-2010 2 2" xfId="5673"/>
    <cellStyle name="_DEM-WP(C) Costs not in AURORA 2006GRC_Rebuttal Power Costs_Electric Rev Req Model (2009 GRC) Revised 01-18-2010 3" xfId="5674"/>
    <cellStyle name="_DEM-WP(C) Costs not in AURORA 2006GRC_Rebuttal Power Costs_Final Order Electric EXHIBIT A-1" xfId="1222"/>
    <cellStyle name="_DEM-WP(C) Costs not in AURORA 2006GRC_Rebuttal Power Costs_Final Order Electric EXHIBIT A-1 2" xfId="1223"/>
    <cellStyle name="_DEM-WP(C) Costs not in AURORA 2006GRC_Rebuttal Power Costs_Final Order Electric EXHIBIT A-1 2 2" xfId="5675"/>
    <cellStyle name="_DEM-WP(C) Costs not in AURORA 2006GRC_Rebuttal Power Costs_Final Order Electric EXHIBIT A-1 3" xfId="5676"/>
    <cellStyle name="_DEM-WP(C) Costs not in AURORA 2006GRC_ROR 5.02" xfId="1224"/>
    <cellStyle name="_DEM-WP(C) Costs not in AURORA 2006GRC_ROR 5.02 2" xfId="1225"/>
    <cellStyle name="_DEM-WP(C) Costs not in AURORA 2006GRC_ROR 5.02 2 2" xfId="5677"/>
    <cellStyle name="_DEM-WP(C) Costs not in AURORA 2006GRC_ROR 5.02 3" xfId="5678"/>
    <cellStyle name="_DEM-WP(C) Costs not in AURORA 2006GRC_Transmission Workbook for May BOD" xfId="5679"/>
    <cellStyle name="_DEM-WP(C) Costs not in AURORA 2006GRC_Transmission Workbook for May BOD 2" xfId="5680"/>
    <cellStyle name="_DEM-WP(C) Costs not in AURORA 2006GRC_Wind Integration 10GRC" xfId="5681"/>
    <cellStyle name="_DEM-WP(C) Costs not in AURORA 2006GRC_Wind Integration 10GRC 2" xfId="5682"/>
    <cellStyle name="_DEM-WP(C) Costs not in AURORA 2007GRC" xfId="1226"/>
    <cellStyle name="_DEM-WP(C) Costs not in AURORA 2007GRC 2" xfId="1227"/>
    <cellStyle name="_DEM-WP(C) Costs not in AURORA 2007GRC 2 2" xfId="5683"/>
    <cellStyle name="_DEM-WP(C) Costs not in AURORA 2007GRC 3" xfId="5684"/>
    <cellStyle name="_DEM-WP(C) Costs not in AURORA 2007GRC Update" xfId="5685"/>
    <cellStyle name="_DEM-WP(C) Costs not in AURORA 2007GRC Update 2" xfId="5686"/>
    <cellStyle name="_DEM-WP(C) Costs not in AURORA 2007GRC Update_NIM Summary" xfId="5687"/>
    <cellStyle name="_DEM-WP(C) Costs not in AURORA 2007GRC Update_NIM Summary 2" xfId="5688"/>
    <cellStyle name="_DEM-WP(C) Costs not in AURORA 2007GRC_16.37E Wild Horse Expansion DeferralRevwrkingfile SF" xfId="1228"/>
    <cellStyle name="_DEM-WP(C) Costs not in AURORA 2007GRC_16.37E Wild Horse Expansion DeferralRevwrkingfile SF 2" xfId="1229"/>
    <cellStyle name="_DEM-WP(C) Costs not in AURORA 2007GRC_16.37E Wild Horse Expansion DeferralRevwrkingfile SF 2 2" xfId="5689"/>
    <cellStyle name="_DEM-WP(C) Costs not in AURORA 2007GRC_16.37E Wild Horse Expansion DeferralRevwrkingfile SF 3" xfId="5690"/>
    <cellStyle name="_DEM-WP(C) Costs not in AURORA 2007GRC_2009 GRC Compl Filing - Exhibit D" xfId="5691"/>
    <cellStyle name="_DEM-WP(C) Costs not in AURORA 2007GRC_2009 GRC Compl Filing - Exhibit D 2" xfId="5692"/>
    <cellStyle name="_DEM-WP(C) Costs not in AURORA 2007GRC_Adj Bench DR 3 for Initial Briefs (Electric)" xfId="1230"/>
    <cellStyle name="_DEM-WP(C) Costs not in AURORA 2007GRC_Adj Bench DR 3 for Initial Briefs (Electric) 2" xfId="1231"/>
    <cellStyle name="_DEM-WP(C) Costs not in AURORA 2007GRC_Adj Bench DR 3 for Initial Briefs (Electric) 2 2" xfId="5693"/>
    <cellStyle name="_DEM-WP(C) Costs not in AURORA 2007GRC_Adj Bench DR 3 for Initial Briefs (Electric) 3" xfId="5694"/>
    <cellStyle name="_DEM-WP(C) Costs not in AURORA 2007GRC_Book1" xfId="5695"/>
    <cellStyle name="_DEM-WP(C) Costs not in AURORA 2007GRC_Book2" xfId="1232"/>
    <cellStyle name="_DEM-WP(C) Costs not in AURORA 2007GRC_Book2 2" xfId="1233"/>
    <cellStyle name="_DEM-WP(C) Costs not in AURORA 2007GRC_Book2 2 2" xfId="5696"/>
    <cellStyle name="_DEM-WP(C) Costs not in AURORA 2007GRC_Book2 3" xfId="5697"/>
    <cellStyle name="_DEM-WP(C) Costs not in AURORA 2007GRC_Book4" xfId="1234"/>
    <cellStyle name="_DEM-WP(C) Costs not in AURORA 2007GRC_Book4 2" xfId="1235"/>
    <cellStyle name="_DEM-WP(C) Costs not in AURORA 2007GRC_Book4 2 2" xfId="5698"/>
    <cellStyle name="_DEM-WP(C) Costs not in AURORA 2007GRC_Book4 3" xfId="5699"/>
    <cellStyle name="_DEM-WP(C) Costs not in AURORA 2007GRC_Electric Rev Req Model (2009 GRC) " xfId="1236"/>
    <cellStyle name="_DEM-WP(C) Costs not in AURORA 2007GRC_Electric Rev Req Model (2009 GRC)  2" xfId="1237"/>
    <cellStyle name="_DEM-WP(C) Costs not in AURORA 2007GRC_Electric Rev Req Model (2009 GRC)  2 2" xfId="5700"/>
    <cellStyle name="_DEM-WP(C) Costs not in AURORA 2007GRC_Electric Rev Req Model (2009 GRC)  3" xfId="5701"/>
    <cellStyle name="_DEM-WP(C) Costs not in AURORA 2007GRC_Electric Rev Req Model (2009 GRC) Rebuttal" xfId="1238"/>
    <cellStyle name="_DEM-WP(C) Costs not in AURORA 2007GRC_Electric Rev Req Model (2009 GRC) Rebuttal 2" xfId="1239"/>
    <cellStyle name="_DEM-WP(C) Costs not in AURORA 2007GRC_Electric Rev Req Model (2009 GRC) Rebuttal 2 2" xfId="5702"/>
    <cellStyle name="_DEM-WP(C) Costs not in AURORA 2007GRC_Electric Rev Req Model (2009 GRC) Rebuttal 3" xfId="5703"/>
    <cellStyle name="_DEM-WP(C) Costs not in AURORA 2007GRC_Electric Rev Req Model (2009 GRC) Rebuttal REmoval of New  WH Solar AdjustMI" xfId="1240"/>
    <cellStyle name="_DEM-WP(C) Costs not in AURORA 2007GRC_Electric Rev Req Model (2009 GRC) Rebuttal REmoval of New  WH Solar AdjustMI 2" xfId="1241"/>
    <cellStyle name="_DEM-WP(C) Costs not in AURORA 2007GRC_Electric Rev Req Model (2009 GRC) Rebuttal REmoval of New  WH Solar AdjustMI 2 2" xfId="5704"/>
    <cellStyle name="_DEM-WP(C) Costs not in AURORA 2007GRC_Electric Rev Req Model (2009 GRC) Rebuttal REmoval of New  WH Solar AdjustMI 3" xfId="5705"/>
    <cellStyle name="_DEM-WP(C) Costs not in AURORA 2007GRC_Electric Rev Req Model (2009 GRC) Revised 01-18-2010" xfId="1242"/>
    <cellStyle name="_DEM-WP(C) Costs not in AURORA 2007GRC_Electric Rev Req Model (2009 GRC) Revised 01-18-2010 2" xfId="1243"/>
    <cellStyle name="_DEM-WP(C) Costs not in AURORA 2007GRC_Electric Rev Req Model (2009 GRC) Revised 01-18-2010 2 2" xfId="5706"/>
    <cellStyle name="_DEM-WP(C) Costs not in AURORA 2007GRC_Electric Rev Req Model (2009 GRC) Revised 01-18-2010 3" xfId="5707"/>
    <cellStyle name="_DEM-WP(C) Costs not in AURORA 2007GRC_Electric Rev Req Model (2010 GRC)" xfId="5708"/>
    <cellStyle name="_DEM-WP(C) Costs not in AURORA 2007GRC_Electric Rev Req Model (2010 GRC) SF" xfId="5709"/>
    <cellStyle name="_DEM-WP(C) Costs not in AURORA 2007GRC_Final Order Electric" xfId="5710"/>
    <cellStyle name="_DEM-WP(C) Costs not in AURORA 2007GRC_Final Order Electric EXHIBIT A-1" xfId="1244"/>
    <cellStyle name="_DEM-WP(C) Costs not in AURORA 2007GRC_Final Order Electric EXHIBIT A-1 2" xfId="1245"/>
    <cellStyle name="_DEM-WP(C) Costs not in AURORA 2007GRC_Final Order Electric EXHIBIT A-1 2 2" xfId="5711"/>
    <cellStyle name="_DEM-WP(C) Costs not in AURORA 2007GRC_Final Order Electric EXHIBIT A-1 3" xfId="5712"/>
    <cellStyle name="_DEM-WP(C) Costs not in AURORA 2007GRC_NIM Summary" xfId="5713"/>
    <cellStyle name="_DEM-WP(C) Costs not in AURORA 2007GRC_NIM Summary 2" xfId="5714"/>
    <cellStyle name="_DEM-WP(C) Costs not in AURORA 2007GRC_Power Costs - Comparison bx Rbtl-Staff-Jt-PC" xfId="1246"/>
    <cellStyle name="_DEM-WP(C) Costs not in AURORA 2007GRC_Power Costs - Comparison bx Rbtl-Staff-Jt-PC 2" xfId="1247"/>
    <cellStyle name="_DEM-WP(C) Costs not in AURORA 2007GRC_Power Costs - Comparison bx Rbtl-Staff-Jt-PC 2 2" xfId="5715"/>
    <cellStyle name="_DEM-WP(C) Costs not in AURORA 2007GRC_Power Costs - Comparison bx Rbtl-Staff-Jt-PC 3" xfId="5716"/>
    <cellStyle name="_DEM-WP(C) Costs not in AURORA 2007GRC_Rebuttal Power Costs" xfId="1248"/>
    <cellStyle name="_DEM-WP(C) Costs not in AURORA 2007GRC_Rebuttal Power Costs 2" xfId="1249"/>
    <cellStyle name="_DEM-WP(C) Costs not in AURORA 2007GRC_Rebuttal Power Costs 2 2" xfId="5717"/>
    <cellStyle name="_DEM-WP(C) Costs not in AURORA 2007GRC_Rebuttal Power Costs 3" xfId="5718"/>
    <cellStyle name="_DEM-WP(C) Costs not in AURORA 2007GRC_TENASKA REGULATORY ASSET" xfId="1250"/>
    <cellStyle name="_DEM-WP(C) Costs not in AURORA 2007GRC_TENASKA REGULATORY ASSET 2" xfId="1251"/>
    <cellStyle name="_DEM-WP(C) Costs not in AURORA 2007GRC_TENASKA REGULATORY ASSET 2 2" xfId="5719"/>
    <cellStyle name="_DEM-WP(C) Costs not in AURORA 2007GRC_TENASKA REGULATORY ASSET 3" xfId="5720"/>
    <cellStyle name="_DEM-WP(C) Costs not in AURORA 2007PCORC" xfId="5721"/>
    <cellStyle name="_DEM-WP(C) Costs not in AURORA 2007PCORC 2" xfId="5722"/>
    <cellStyle name="_DEM-WP(C) Costs not in AURORA 2007PCORC_Chelan PUD Power Costs (8-10)" xfId="5723"/>
    <cellStyle name="_DEM-WP(C) Costs not in AURORA 2007PCORC_NIM Summary" xfId="5724"/>
    <cellStyle name="_DEM-WP(C) Costs not in AURORA 2007PCORC_NIM Summary 2" xfId="5725"/>
    <cellStyle name="_DEM-WP(C) Costs not in AURORA 2007PCORC-5.07Update" xfId="1252"/>
    <cellStyle name="_DEM-WP(C) Costs not in AURORA 2007PCORC-5.07Update 2" xfId="1253"/>
    <cellStyle name="_DEM-WP(C) Costs not in AURORA 2007PCORC-5.07Update 2 2" xfId="5726"/>
    <cellStyle name="_DEM-WP(C) Costs not in AURORA 2007PCORC-5.07Update 3" xfId="5727"/>
    <cellStyle name="_DEM-WP(C) Costs not in AURORA 2007PCORC-5.07Update_16.37E Wild Horse Expansion DeferralRevwrkingfile SF" xfId="1254"/>
    <cellStyle name="_DEM-WP(C) Costs not in AURORA 2007PCORC-5.07Update_16.37E Wild Horse Expansion DeferralRevwrkingfile SF 2" xfId="1255"/>
    <cellStyle name="_DEM-WP(C) Costs not in AURORA 2007PCORC-5.07Update_16.37E Wild Horse Expansion DeferralRevwrkingfile SF 2 2" xfId="5728"/>
    <cellStyle name="_DEM-WP(C) Costs not in AURORA 2007PCORC-5.07Update_16.37E Wild Horse Expansion DeferralRevwrkingfile SF 3" xfId="5729"/>
    <cellStyle name="_DEM-WP(C) Costs not in AURORA 2007PCORC-5.07Update_2009 GRC Compl Filing - Exhibit D" xfId="5730"/>
    <cellStyle name="_DEM-WP(C) Costs not in AURORA 2007PCORC-5.07Update_2009 GRC Compl Filing - Exhibit D 2" xfId="5731"/>
    <cellStyle name="_DEM-WP(C) Costs not in AURORA 2007PCORC-5.07Update_Adj Bench DR 3 for Initial Briefs (Electric)" xfId="1256"/>
    <cellStyle name="_DEM-WP(C) Costs not in AURORA 2007PCORC-5.07Update_Adj Bench DR 3 for Initial Briefs (Electric) 2" xfId="1257"/>
    <cellStyle name="_DEM-WP(C) Costs not in AURORA 2007PCORC-5.07Update_Adj Bench DR 3 for Initial Briefs (Electric) 2 2" xfId="5732"/>
    <cellStyle name="_DEM-WP(C) Costs not in AURORA 2007PCORC-5.07Update_Adj Bench DR 3 for Initial Briefs (Electric) 3" xfId="5733"/>
    <cellStyle name="_DEM-WP(C) Costs not in AURORA 2007PCORC-5.07Update_Book1" xfId="5734"/>
    <cellStyle name="_DEM-WP(C) Costs not in AURORA 2007PCORC-5.07Update_Book2" xfId="1258"/>
    <cellStyle name="_DEM-WP(C) Costs not in AURORA 2007PCORC-5.07Update_Book2 2" xfId="1259"/>
    <cellStyle name="_DEM-WP(C) Costs not in AURORA 2007PCORC-5.07Update_Book2 2 2" xfId="5735"/>
    <cellStyle name="_DEM-WP(C) Costs not in AURORA 2007PCORC-5.07Update_Book2 3" xfId="5736"/>
    <cellStyle name="_DEM-WP(C) Costs not in AURORA 2007PCORC-5.07Update_Book4" xfId="1260"/>
    <cellStyle name="_DEM-WP(C) Costs not in AURORA 2007PCORC-5.07Update_Book4 2" xfId="1261"/>
    <cellStyle name="_DEM-WP(C) Costs not in AURORA 2007PCORC-5.07Update_Book4 2 2" xfId="5737"/>
    <cellStyle name="_DEM-WP(C) Costs not in AURORA 2007PCORC-5.07Update_Book4 3" xfId="5738"/>
    <cellStyle name="_DEM-WP(C) Costs not in AURORA 2007PCORC-5.07Update_Chelan PUD Power Costs (8-10)" xfId="5739"/>
    <cellStyle name="_DEM-WP(C) Costs not in AURORA 2007PCORC-5.07Update_Confidential Material" xfId="5740"/>
    <cellStyle name="_DEM-WP(C) Costs not in AURORA 2007PCORC-5.07Update_DEM-WP(C) Colstrip 12 Coal Cost Forecast 2010GRC" xfId="5741"/>
    <cellStyle name="_DEM-WP(C) Costs not in AURORA 2007PCORC-5.07Update_DEM-WP(C) Production O&amp;M 2009GRC Rebuttal" xfId="1262"/>
    <cellStyle name="_DEM-WP(C) Costs not in AURORA 2007PCORC-5.07Update_DEM-WP(C) Production O&amp;M 2009GRC Rebuttal 2" xfId="1263"/>
    <cellStyle name="_DEM-WP(C) Costs not in AURORA 2007PCORC-5.07Update_DEM-WP(C) Production O&amp;M 2009GRC Rebuttal 2 2" xfId="5742"/>
    <cellStyle name="_DEM-WP(C) Costs not in AURORA 2007PCORC-5.07Update_DEM-WP(C) Production O&amp;M 2009GRC Rebuttal 3" xfId="5743"/>
    <cellStyle name="_DEM-WP(C) Costs not in AURORA 2007PCORC-5.07Update_DEM-WP(C) Production O&amp;M 2009GRC Rebuttal_Adj Bench DR 3 for Initial Briefs (Electric)" xfId="1264"/>
    <cellStyle name="_DEM-WP(C) Costs not in AURORA 2007PCORC-5.07Update_DEM-WP(C) Production O&amp;M 2009GRC Rebuttal_Adj Bench DR 3 for Initial Briefs (Electric) 2" xfId="1265"/>
    <cellStyle name="_DEM-WP(C) Costs not in AURORA 2007PCORC-5.07Update_DEM-WP(C) Production O&amp;M 2009GRC Rebuttal_Adj Bench DR 3 for Initial Briefs (Electric) 2 2" xfId="5744"/>
    <cellStyle name="_DEM-WP(C) Costs not in AURORA 2007PCORC-5.07Update_DEM-WP(C) Production O&amp;M 2009GRC Rebuttal_Adj Bench DR 3 for Initial Briefs (Electric) 3" xfId="5745"/>
    <cellStyle name="_DEM-WP(C) Costs not in AURORA 2007PCORC-5.07Update_DEM-WP(C) Production O&amp;M 2009GRC Rebuttal_Book2" xfId="1266"/>
    <cellStyle name="_DEM-WP(C) Costs not in AURORA 2007PCORC-5.07Update_DEM-WP(C) Production O&amp;M 2009GRC Rebuttal_Book2 2" xfId="1267"/>
    <cellStyle name="_DEM-WP(C) Costs not in AURORA 2007PCORC-5.07Update_DEM-WP(C) Production O&amp;M 2009GRC Rebuttal_Book2 2 2" xfId="5746"/>
    <cellStyle name="_DEM-WP(C) Costs not in AURORA 2007PCORC-5.07Update_DEM-WP(C) Production O&amp;M 2009GRC Rebuttal_Book2 3" xfId="5747"/>
    <cellStyle name="_DEM-WP(C) Costs not in AURORA 2007PCORC-5.07Update_DEM-WP(C) Production O&amp;M 2009GRC Rebuttal_Book2_Adj Bench DR 3 for Initial Briefs (Electric)" xfId="1268"/>
    <cellStyle name="_DEM-WP(C) Costs not in AURORA 2007PCORC-5.07Update_DEM-WP(C) Production O&amp;M 2009GRC Rebuttal_Book2_Adj Bench DR 3 for Initial Briefs (Electric) 2" xfId="1269"/>
    <cellStyle name="_DEM-WP(C) Costs not in AURORA 2007PCORC-5.07Update_DEM-WP(C) Production O&amp;M 2009GRC Rebuttal_Book2_Adj Bench DR 3 for Initial Briefs (Electric) 2 2" xfId="5748"/>
    <cellStyle name="_DEM-WP(C) Costs not in AURORA 2007PCORC-5.07Update_DEM-WP(C) Production O&amp;M 2009GRC Rebuttal_Book2_Adj Bench DR 3 for Initial Briefs (Electric) 3" xfId="5749"/>
    <cellStyle name="_DEM-WP(C) Costs not in AURORA 2007PCORC-5.07Update_DEM-WP(C) Production O&amp;M 2009GRC Rebuttal_Book2_Electric Rev Req Model (2009 GRC) Rebuttal" xfId="1270"/>
    <cellStyle name="_DEM-WP(C) Costs not in AURORA 2007PCORC-5.07Update_DEM-WP(C) Production O&amp;M 2009GRC Rebuttal_Book2_Electric Rev Req Model (2009 GRC) Rebuttal 2" xfId="1271"/>
    <cellStyle name="_DEM-WP(C) Costs not in AURORA 2007PCORC-5.07Update_DEM-WP(C) Production O&amp;M 2009GRC Rebuttal_Book2_Electric Rev Req Model (2009 GRC) Rebuttal 2 2" xfId="5750"/>
    <cellStyle name="_DEM-WP(C) Costs not in AURORA 2007PCORC-5.07Update_DEM-WP(C) Production O&amp;M 2009GRC Rebuttal_Book2_Electric Rev Req Model (2009 GRC) Rebuttal 3" xfId="5751"/>
    <cellStyle name="_DEM-WP(C) Costs not in AURORA 2007PCORC-5.07Update_DEM-WP(C) Production O&amp;M 2009GRC Rebuttal_Book2_Electric Rev Req Model (2009 GRC) Rebuttal REmoval of New  WH Solar AdjustMI" xfId="1272"/>
    <cellStyle name="_DEM-WP(C) Costs not in AURORA 2007PCORC-5.07Update_DEM-WP(C) Production O&amp;M 2009GRC Rebuttal_Book2_Electric Rev Req Model (2009 GRC) Rebuttal REmoval of New  WH Solar AdjustMI 2" xfId="1273"/>
    <cellStyle name="_DEM-WP(C) Costs not in AURORA 2007PCORC-5.07Update_DEM-WP(C) Production O&amp;M 2009GRC Rebuttal_Book2_Electric Rev Req Model (2009 GRC) Rebuttal REmoval of New  WH Solar AdjustMI 2 2" xfId="5752"/>
    <cellStyle name="_DEM-WP(C) Costs not in AURORA 2007PCORC-5.07Update_DEM-WP(C) Production O&amp;M 2009GRC Rebuttal_Book2_Electric Rev Req Model (2009 GRC) Rebuttal REmoval of New  WH Solar AdjustMI 3" xfId="5753"/>
    <cellStyle name="_DEM-WP(C) Costs not in AURORA 2007PCORC-5.07Update_DEM-WP(C) Production O&amp;M 2009GRC Rebuttal_Book2_Electric Rev Req Model (2009 GRC) Revised 01-18-2010" xfId="1274"/>
    <cellStyle name="_DEM-WP(C) Costs not in AURORA 2007PCORC-5.07Update_DEM-WP(C) Production O&amp;M 2009GRC Rebuttal_Book2_Electric Rev Req Model (2009 GRC) Revised 01-18-2010 2" xfId="1275"/>
    <cellStyle name="_DEM-WP(C) Costs not in AURORA 2007PCORC-5.07Update_DEM-WP(C) Production O&amp;M 2009GRC Rebuttal_Book2_Electric Rev Req Model (2009 GRC) Revised 01-18-2010 2 2" xfId="5754"/>
    <cellStyle name="_DEM-WP(C) Costs not in AURORA 2007PCORC-5.07Update_DEM-WP(C) Production O&amp;M 2009GRC Rebuttal_Book2_Electric Rev Req Model (2009 GRC) Revised 01-18-2010 3" xfId="5755"/>
    <cellStyle name="_DEM-WP(C) Costs not in AURORA 2007PCORC-5.07Update_DEM-WP(C) Production O&amp;M 2009GRC Rebuttal_Book2_Final Order Electric EXHIBIT A-1" xfId="1276"/>
    <cellStyle name="_DEM-WP(C) Costs not in AURORA 2007PCORC-5.07Update_DEM-WP(C) Production O&amp;M 2009GRC Rebuttal_Book2_Final Order Electric EXHIBIT A-1 2" xfId="1277"/>
    <cellStyle name="_DEM-WP(C) Costs not in AURORA 2007PCORC-5.07Update_DEM-WP(C) Production O&amp;M 2009GRC Rebuttal_Book2_Final Order Electric EXHIBIT A-1 2 2" xfId="5756"/>
    <cellStyle name="_DEM-WP(C) Costs not in AURORA 2007PCORC-5.07Update_DEM-WP(C) Production O&amp;M 2009GRC Rebuttal_Book2_Final Order Electric EXHIBIT A-1 3" xfId="5757"/>
    <cellStyle name="_DEM-WP(C) Costs not in AURORA 2007PCORC-5.07Update_DEM-WP(C) Production O&amp;M 2009GRC Rebuttal_Electric Rev Req Model (2009 GRC) Rebuttal" xfId="1278"/>
    <cellStyle name="_DEM-WP(C) Costs not in AURORA 2007PCORC-5.07Update_DEM-WP(C) Production O&amp;M 2009GRC Rebuttal_Electric Rev Req Model (2009 GRC) Rebuttal 2" xfId="1279"/>
    <cellStyle name="_DEM-WP(C) Costs not in AURORA 2007PCORC-5.07Update_DEM-WP(C) Production O&amp;M 2009GRC Rebuttal_Electric Rev Req Model (2009 GRC) Rebuttal 2 2" xfId="5758"/>
    <cellStyle name="_DEM-WP(C) Costs not in AURORA 2007PCORC-5.07Update_DEM-WP(C) Production O&amp;M 2009GRC Rebuttal_Electric Rev Req Model (2009 GRC) Rebuttal 3" xfId="5759"/>
    <cellStyle name="_DEM-WP(C) Costs not in AURORA 2007PCORC-5.07Update_DEM-WP(C) Production O&amp;M 2009GRC Rebuttal_Electric Rev Req Model (2009 GRC) Rebuttal REmoval of New  WH Solar AdjustMI" xfId="1280"/>
    <cellStyle name="_DEM-WP(C) Costs not in AURORA 2007PCORC-5.07Update_DEM-WP(C) Production O&amp;M 2009GRC Rebuttal_Electric Rev Req Model (2009 GRC) Rebuttal REmoval of New  WH Solar AdjustMI 2" xfId="1281"/>
    <cellStyle name="_DEM-WP(C) Costs not in AURORA 2007PCORC-5.07Update_DEM-WP(C) Production O&amp;M 2009GRC Rebuttal_Electric Rev Req Model (2009 GRC) Rebuttal REmoval of New  WH Solar AdjustMI 2 2" xfId="5760"/>
    <cellStyle name="_DEM-WP(C) Costs not in AURORA 2007PCORC-5.07Update_DEM-WP(C) Production O&amp;M 2009GRC Rebuttal_Electric Rev Req Model (2009 GRC) Rebuttal REmoval of New  WH Solar AdjustMI 3" xfId="5761"/>
    <cellStyle name="_DEM-WP(C) Costs not in AURORA 2007PCORC-5.07Update_DEM-WP(C) Production O&amp;M 2009GRC Rebuttal_Electric Rev Req Model (2009 GRC) Revised 01-18-2010" xfId="1282"/>
    <cellStyle name="_DEM-WP(C) Costs not in AURORA 2007PCORC-5.07Update_DEM-WP(C) Production O&amp;M 2009GRC Rebuttal_Electric Rev Req Model (2009 GRC) Revised 01-18-2010 2" xfId="1283"/>
    <cellStyle name="_DEM-WP(C) Costs not in AURORA 2007PCORC-5.07Update_DEM-WP(C) Production O&amp;M 2009GRC Rebuttal_Electric Rev Req Model (2009 GRC) Revised 01-18-2010 2 2" xfId="5762"/>
    <cellStyle name="_DEM-WP(C) Costs not in AURORA 2007PCORC-5.07Update_DEM-WP(C) Production O&amp;M 2009GRC Rebuttal_Electric Rev Req Model (2009 GRC) Revised 01-18-2010 3" xfId="5763"/>
    <cellStyle name="_DEM-WP(C) Costs not in AURORA 2007PCORC-5.07Update_DEM-WP(C) Production O&amp;M 2009GRC Rebuttal_Final Order Electric EXHIBIT A-1" xfId="1284"/>
    <cellStyle name="_DEM-WP(C) Costs not in AURORA 2007PCORC-5.07Update_DEM-WP(C) Production O&amp;M 2009GRC Rebuttal_Final Order Electric EXHIBIT A-1 2" xfId="1285"/>
    <cellStyle name="_DEM-WP(C) Costs not in AURORA 2007PCORC-5.07Update_DEM-WP(C) Production O&amp;M 2009GRC Rebuttal_Final Order Electric EXHIBIT A-1 2 2" xfId="5764"/>
    <cellStyle name="_DEM-WP(C) Costs not in AURORA 2007PCORC-5.07Update_DEM-WP(C) Production O&amp;M 2009GRC Rebuttal_Final Order Electric EXHIBIT A-1 3" xfId="5765"/>
    <cellStyle name="_DEM-WP(C) Costs not in AURORA 2007PCORC-5.07Update_DEM-WP(C) Production O&amp;M 2009GRC Rebuttal_Rebuttal Power Costs" xfId="1286"/>
    <cellStyle name="_DEM-WP(C) Costs not in AURORA 2007PCORC-5.07Update_DEM-WP(C) Production O&amp;M 2009GRC Rebuttal_Rebuttal Power Costs 2" xfId="1287"/>
    <cellStyle name="_DEM-WP(C) Costs not in AURORA 2007PCORC-5.07Update_DEM-WP(C) Production O&amp;M 2009GRC Rebuttal_Rebuttal Power Costs 2 2" xfId="5766"/>
    <cellStyle name="_DEM-WP(C) Costs not in AURORA 2007PCORC-5.07Update_DEM-WP(C) Production O&amp;M 2009GRC Rebuttal_Rebuttal Power Costs 3" xfId="5767"/>
    <cellStyle name="_DEM-WP(C) Costs not in AURORA 2007PCORC-5.07Update_DEM-WP(C) Production O&amp;M 2009GRC Rebuttal_Rebuttal Power Costs_Adj Bench DR 3 for Initial Briefs (Electric)" xfId="1288"/>
    <cellStyle name="_DEM-WP(C) Costs not in AURORA 2007PCORC-5.07Update_DEM-WP(C) Production O&amp;M 2009GRC Rebuttal_Rebuttal Power Costs_Adj Bench DR 3 for Initial Briefs (Electric) 2" xfId="1289"/>
    <cellStyle name="_DEM-WP(C) Costs not in AURORA 2007PCORC-5.07Update_DEM-WP(C) Production O&amp;M 2009GRC Rebuttal_Rebuttal Power Costs_Adj Bench DR 3 for Initial Briefs (Electric) 2 2" xfId="5768"/>
    <cellStyle name="_DEM-WP(C) Costs not in AURORA 2007PCORC-5.07Update_DEM-WP(C) Production O&amp;M 2009GRC Rebuttal_Rebuttal Power Costs_Adj Bench DR 3 for Initial Briefs (Electric) 3" xfId="5769"/>
    <cellStyle name="_DEM-WP(C) Costs not in AURORA 2007PCORC-5.07Update_DEM-WP(C) Production O&amp;M 2009GRC Rebuttal_Rebuttal Power Costs_Electric Rev Req Model (2009 GRC) Rebuttal" xfId="1290"/>
    <cellStyle name="_DEM-WP(C) Costs not in AURORA 2007PCORC-5.07Update_DEM-WP(C) Production O&amp;M 2009GRC Rebuttal_Rebuttal Power Costs_Electric Rev Req Model (2009 GRC) Rebuttal 2" xfId="1291"/>
    <cellStyle name="_DEM-WP(C) Costs not in AURORA 2007PCORC-5.07Update_DEM-WP(C) Production O&amp;M 2009GRC Rebuttal_Rebuttal Power Costs_Electric Rev Req Model (2009 GRC) Rebuttal 2 2" xfId="5770"/>
    <cellStyle name="_DEM-WP(C) Costs not in AURORA 2007PCORC-5.07Update_DEM-WP(C) Production O&amp;M 2009GRC Rebuttal_Rebuttal Power Costs_Electric Rev Req Model (2009 GRC) Rebuttal 3" xfId="5771"/>
    <cellStyle name="_DEM-WP(C) Costs not in AURORA 2007PCORC-5.07Update_DEM-WP(C) Production O&amp;M 2009GRC Rebuttal_Rebuttal Power Costs_Electric Rev Req Model (2009 GRC) Rebuttal REmoval of New  WH Solar AdjustMI" xfId="1292"/>
    <cellStyle name="_DEM-WP(C) Costs not in AURORA 2007PCORC-5.07Update_DEM-WP(C) Production O&amp;M 2009GRC Rebuttal_Rebuttal Power Costs_Electric Rev Req Model (2009 GRC) Rebuttal REmoval of New  WH Solar AdjustMI 2" xfId="1293"/>
    <cellStyle name="_DEM-WP(C) Costs not in AURORA 2007PCORC-5.07Update_DEM-WP(C) Production O&amp;M 2009GRC Rebuttal_Rebuttal Power Costs_Electric Rev Req Model (2009 GRC) Rebuttal REmoval of New  WH Solar AdjustMI 2 2" xfId="5772"/>
    <cellStyle name="_DEM-WP(C) Costs not in AURORA 2007PCORC-5.07Update_DEM-WP(C) Production O&amp;M 2009GRC Rebuttal_Rebuttal Power Costs_Electric Rev Req Model (2009 GRC) Rebuttal REmoval of New  WH Solar AdjustMI 3" xfId="5773"/>
    <cellStyle name="_DEM-WP(C) Costs not in AURORA 2007PCORC-5.07Update_DEM-WP(C) Production O&amp;M 2009GRC Rebuttal_Rebuttal Power Costs_Electric Rev Req Model (2009 GRC) Revised 01-18-2010" xfId="1294"/>
    <cellStyle name="_DEM-WP(C) Costs not in AURORA 2007PCORC-5.07Update_DEM-WP(C) Production O&amp;M 2009GRC Rebuttal_Rebuttal Power Costs_Electric Rev Req Model (2009 GRC) Revised 01-18-2010 2" xfId="1295"/>
    <cellStyle name="_DEM-WP(C) Costs not in AURORA 2007PCORC-5.07Update_DEM-WP(C) Production O&amp;M 2009GRC Rebuttal_Rebuttal Power Costs_Electric Rev Req Model (2009 GRC) Revised 01-18-2010 2 2" xfId="5774"/>
    <cellStyle name="_DEM-WP(C) Costs not in AURORA 2007PCORC-5.07Update_DEM-WP(C) Production O&amp;M 2009GRC Rebuttal_Rebuttal Power Costs_Electric Rev Req Model (2009 GRC) Revised 01-18-2010 3" xfId="5775"/>
    <cellStyle name="_DEM-WP(C) Costs not in AURORA 2007PCORC-5.07Update_DEM-WP(C) Production O&amp;M 2009GRC Rebuttal_Rebuttal Power Costs_Final Order Electric EXHIBIT A-1" xfId="1296"/>
    <cellStyle name="_DEM-WP(C) Costs not in AURORA 2007PCORC-5.07Update_DEM-WP(C) Production O&amp;M 2009GRC Rebuttal_Rebuttal Power Costs_Final Order Electric EXHIBIT A-1 2" xfId="1297"/>
    <cellStyle name="_DEM-WP(C) Costs not in AURORA 2007PCORC-5.07Update_DEM-WP(C) Production O&amp;M 2009GRC Rebuttal_Rebuttal Power Costs_Final Order Electric EXHIBIT A-1 2 2" xfId="5776"/>
    <cellStyle name="_DEM-WP(C) Costs not in AURORA 2007PCORC-5.07Update_DEM-WP(C) Production O&amp;M 2009GRC Rebuttal_Rebuttal Power Costs_Final Order Electric EXHIBIT A-1 3" xfId="5777"/>
    <cellStyle name="_DEM-WP(C) Costs not in AURORA 2007PCORC-5.07Update_DEM-WP(C) Production O&amp;M 2010GRC As-Filed" xfId="5778"/>
    <cellStyle name="_DEM-WP(C) Costs not in AURORA 2007PCORC-5.07Update_DEM-WP(C) Production O&amp;M 2010GRC As-Filed 2" xfId="5779"/>
    <cellStyle name="_DEM-WP(C) Costs not in AURORA 2007PCORC-5.07Update_Electric Rev Req Model (2009 GRC) " xfId="1298"/>
    <cellStyle name="_DEM-WP(C) Costs not in AURORA 2007PCORC-5.07Update_Electric Rev Req Model (2009 GRC)  2" xfId="1299"/>
    <cellStyle name="_DEM-WP(C) Costs not in AURORA 2007PCORC-5.07Update_Electric Rev Req Model (2009 GRC)  2 2" xfId="5780"/>
    <cellStyle name="_DEM-WP(C) Costs not in AURORA 2007PCORC-5.07Update_Electric Rev Req Model (2009 GRC)  3" xfId="5781"/>
    <cellStyle name="_DEM-WP(C) Costs not in AURORA 2007PCORC-5.07Update_Electric Rev Req Model (2009 GRC) Rebuttal" xfId="1300"/>
    <cellStyle name="_DEM-WP(C) Costs not in AURORA 2007PCORC-5.07Update_Electric Rev Req Model (2009 GRC) Rebuttal 2" xfId="1301"/>
    <cellStyle name="_DEM-WP(C) Costs not in AURORA 2007PCORC-5.07Update_Electric Rev Req Model (2009 GRC) Rebuttal 2 2" xfId="5782"/>
    <cellStyle name="_DEM-WP(C) Costs not in AURORA 2007PCORC-5.07Update_Electric Rev Req Model (2009 GRC) Rebuttal 3" xfId="5783"/>
    <cellStyle name="_DEM-WP(C) Costs not in AURORA 2007PCORC-5.07Update_Electric Rev Req Model (2009 GRC) Rebuttal REmoval of New  WH Solar AdjustMI" xfId="1302"/>
    <cellStyle name="_DEM-WP(C) Costs not in AURORA 2007PCORC-5.07Update_Electric Rev Req Model (2009 GRC) Rebuttal REmoval of New  WH Solar AdjustMI 2" xfId="1303"/>
    <cellStyle name="_DEM-WP(C) Costs not in AURORA 2007PCORC-5.07Update_Electric Rev Req Model (2009 GRC) Rebuttal REmoval of New  WH Solar AdjustMI 2 2" xfId="5784"/>
    <cellStyle name="_DEM-WP(C) Costs not in AURORA 2007PCORC-5.07Update_Electric Rev Req Model (2009 GRC) Rebuttal REmoval of New  WH Solar AdjustMI 3" xfId="5785"/>
    <cellStyle name="_DEM-WP(C) Costs not in AURORA 2007PCORC-5.07Update_Electric Rev Req Model (2009 GRC) Revised 01-18-2010" xfId="1304"/>
    <cellStyle name="_DEM-WP(C) Costs not in AURORA 2007PCORC-5.07Update_Electric Rev Req Model (2009 GRC) Revised 01-18-2010 2" xfId="1305"/>
    <cellStyle name="_DEM-WP(C) Costs not in AURORA 2007PCORC-5.07Update_Electric Rev Req Model (2009 GRC) Revised 01-18-2010 2 2" xfId="5786"/>
    <cellStyle name="_DEM-WP(C) Costs not in AURORA 2007PCORC-5.07Update_Electric Rev Req Model (2009 GRC) Revised 01-18-2010 3" xfId="5787"/>
    <cellStyle name="_DEM-WP(C) Costs not in AURORA 2007PCORC-5.07Update_Electric Rev Req Model (2010 GRC)" xfId="5788"/>
    <cellStyle name="_DEM-WP(C) Costs not in AURORA 2007PCORC-5.07Update_Electric Rev Req Model (2010 GRC) SF" xfId="5789"/>
    <cellStyle name="_DEM-WP(C) Costs not in AURORA 2007PCORC-5.07Update_Final Order Electric" xfId="5790"/>
    <cellStyle name="_DEM-WP(C) Costs not in AURORA 2007PCORC-5.07Update_Final Order Electric EXHIBIT A-1" xfId="1306"/>
    <cellStyle name="_DEM-WP(C) Costs not in AURORA 2007PCORC-5.07Update_Final Order Electric EXHIBIT A-1 2" xfId="1307"/>
    <cellStyle name="_DEM-WP(C) Costs not in AURORA 2007PCORC-5.07Update_Final Order Electric EXHIBIT A-1 2 2" xfId="5791"/>
    <cellStyle name="_DEM-WP(C) Costs not in AURORA 2007PCORC-5.07Update_Final Order Electric EXHIBIT A-1 3" xfId="5792"/>
    <cellStyle name="_DEM-WP(C) Costs not in AURORA 2007PCORC-5.07Update_NIM Summary" xfId="5793"/>
    <cellStyle name="_DEM-WP(C) Costs not in AURORA 2007PCORC-5.07Update_NIM Summary 09GRC" xfId="5794"/>
    <cellStyle name="_DEM-WP(C) Costs not in AURORA 2007PCORC-5.07Update_NIM Summary 09GRC 2" xfId="5795"/>
    <cellStyle name="_DEM-WP(C) Costs not in AURORA 2007PCORC-5.07Update_NIM Summary 09GRC_NIM Summary" xfId="5796"/>
    <cellStyle name="_DEM-WP(C) Costs not in AURORA 2007PCORC-5.07Update_NIM Summary 09GRC_NIM Summary 2" xfId="5797"/>
    <cellStyle name="_DEM-WP(C) Costs not in AURORA 2007PCORC-5.07Update_NIM Summary 2" xfId="5798"/>
    <cellStyle name="_DEM-WP(C) Costs not in AURORA 2007PCORC-5.07Update_NIM Summary 3" xfId="5799"/>
    <cellStyle name="_DEM-WP(C) Costs not in AURORA 2007PCORC-5.07Update_NIM Summary 4" xfId="5800"/>
    <cellStyle name="_DEM-WP(C) Costs not in AURORA 2007PCORC-5.07Update_NIM Summary 5" xfId="5801"/>
    <cellStyle name="_DEM-WP(C) Costs not in AURORA 2007PCORC-5.07Update_NIM Summary 6" xfId="5802"/>
    <cellStyle name="_DEM-WP(C) Costs not in AURORA 2007PCORC-5.07Update_NIM Summary 7" xfId="5803"/>
    <cellStyle name="_DEM-WP(C) Costs not in AURORA 2007PCORC-5.07Update_NIM Summary 8" xfId="5804"/>
    <cellStyle name="_DEM-WP(C) Costs not in AURORA 2007PCORC-5.07Update_NIM Summary 9" xfId="5805"/>
    <cellStyle name="_DEM-WP(C) Costs not in AURORA 2007PCORC-5.07Update_Power Costs - Comparison bx Rbtl-Staff-Jt-PC" xfId="1308"/>
    <cellStyle name="_DEM-WP(C) Costs not in AURORA 2007PCORC-5.07Update_Power Costs - Comparison bx Rbtl-Staff-Jt-PC 2" xfId="1309"/>
    <cellStyle name="_DEM-WP(C) Costs not in AURORA 2007PCORC-5.07Update_Power Costs - Comparison bx Rbtl-Staff-Jt-PC 2 2" xfId="5806"/>
    <cellStyle name="_DEM-WP(C) Costs not in AURORA 2007PCORC-5.07Update_Power Costs - Comparison bx Rbtl-Staff-Jt-PC 3" xfId="5807"/>
    <cellStyle name="_DEM-WP(C) Costs not in AURORA 2007PCORC-5.07Update_Rebuttal Power Costs" xfId="1310"/>
    <cellStyle name="_DEM-WP(C) Costs not in AURORA 2007PCORC-5.07Update_Rebuttal Power Costs 2" xfId="1311"/>
    <cellStyle name="_DEM-WP(C) Costs not in AURORA 2007PCORC-5.07Update_Rebuttal Power Costs 2 2" xfId="5808"/>
    <cellStyle name="_DEM-WP(C) Costs not in AURORA 2007PCORC-5.07Update_Rebuttal Power Costs 3" xfId="5809"/>
    <cellStyle name="_DEM-WP(C) Costs not in AURORA 2007PCORC-5.07Update_TENASKA REGULATORY ASSET" xfId="1312"/>
    <cellStyle name="_DEM-WP(C) Costs not in AURORA 2007PCORC-5.07Update_TENASKA REGULATORY ASSET 2" xfId="1313"/>
    <cellStyle name="_DEM-WP(C) Costs not in AURORA 2007PCORC-5.07Update_TENASKA REGULATORY ASSET 2 2" xfId="5810"/>
    <cellStyle name="_DEM-WP(C) Costs not in AURORA 2007PCORC-5.07Update_TENASKA REGULATORY ASSET 3" xfId="5811"/>
    <cellStyle name="_DEM-WP(C) Costs Not In AURORA 2009GRC" xfId="5812"/>
    <cellStyle name="_DEM-WP(C) Prod O&amp;M 2007GRC" xfId="1314"/>
    <cellStyle name="_DEM-WP(C) Prod O&amp;M 2007GRC 2" xfId="1315"/>
    <cellStyle name="_DEM-WP(C) Prod O&amp;M 2007GRC 2 2" xfId="5813"/>
    <cellStyle name="_DEM-WP(C) Prod O&amp;M 2007GRC 3" xfId="5814"/>
    <cellStyle name="_DEM-WP(C) Prod O&amp;M 2007GRC_Adj Bench DR 3 for Initial Briefs (Electric)" xfId="1316"/>
    <cellStyle name="_DEM-WP(C) Prod O&amp;M 2007GRC_Adj Bench DR 3 for Initial Briefs (Electric) 2" xfId="1317"/>
    <cellStyle name="_DEM-WP(C) Prod O&amp;M 2007GRC_Adj Bench DR 3 for Initial Briefs (Electric) 2 2" xfId="5815"/>
    <cellStyle name="_DEM-WP(C) Prod O&amp;M 2007GRC_Adj Bench DR 3 for Initial Briefs (Electric) 3" xfId="5816"/>
    <cellStyle name="_DEM-WP(C) Prod O&amp;M 2007GRC_Book2" xfId="1318"/>
    <cellStyle name="_DEM-WP(C) Prod O&amp;M 2007GRC_Book2 2" xfId="1319"/>
    <cellStyle name="_DEM-WP(C) Prod O&amp;M 2007GRC_Book2 2 2" xfId="5817"/>
    <cellStyle name="_DEM-WP(C) Prod O&amp;M 2007GRC_Book2 3" xfId="5818"/>
    <cellStyle name="_DEM-WP(C) Prod O&amp;M 2007GRC_Book2_Adj Bench DR 3 for Initial Briefs (Electric)" xfId="1320"/>
    <cellStyle name="_DEM-WP(C) Prod O&amp;M 2007GRC_Book2_Adj Bench DR 3 for Initial Briefs (Electric) 2" xfId="1321"/>
    <cellStyle name="_DEM-WP(C) Prod O&amp;M 2007GRC_Book2_Adj Bench DR 3 for Initial Briefs (Electric) 2 2" xfId="5819"/>
    <cellStyle name="_DEM-WP(C) Prod O&amp;M 2007GRC_Book2_Adj Bench DR 3 for Initial Briefs (Electric) 3" xfId="5820"/>
    <cellStyle name="_DEM-WP(C) Prod O&amp;M 2007GRC_Book2_Electric Rev Req Model (2009 GRC) Rebuttal" xfId="1322"/>
    <cellStyle name="_DEM-WP(C) Prod O&amp;M 2007GRC_Book2_Electric Rev Req Model (2009 GRC) Rebuttal 2" xfId="1323"/>
    <cellStyle name="_DEM-WP(C) Prod O&amp;M 2007GRC_Book2_Electric Rev Req Model (2009 GRC) Rebuttal 2 2" xfId="5821"/>
    <cellStyle name="_DEM-WP(C) Prod O&amp;M 2007GRC_Book2_Electric Rev Req Model (2009 GRC) Rebuttal 3" xfId="5822"/>
    <cellStyle name="_DEM-WP(C) Prod O&amp;M 2007GRC_Book2_Electric Rev Req Model (2009 GRC) Rebuttal REmoval of New  WH Solar AdjustMI" xfId="1324"/>
    <cellStyle name="_DEM-WP(C) Prod O&amp;M 2007GRC_Book2_Electric Rev Req Model (2009 GRC) Rebuttal REmoval of New  WH Solar AdjustMI 2" xfId="1325"/>
    <cellStyle name="_DEM-WP(C) Prod O&amp;M 2007GRC_Book2_Electric Rev Req Model (2009 GRC) Rebuttal REmoval of New  WH Solar AdjustMI 2 2" xfId="5823"/>
    <cellStyle name="_DEM-WP(C) Prod O&amp;M 2007GRC_Book2_Electric Rev Req Model (2009 GRC) Rebuttal REmoval of New  WH Solar AdjustMI 3" xfId="5824"/>
    <cellStyle name="_DEM-WP(C) Prod O&amp;M 2007GRC_Book2_Electric Rev Req Model (2009 GRC) Revised 01-18-2010" xfId="1326"/>
    <cellStyle name="_DEM-WP(C) Prod O&amp;M 2007GRC_Book2_Electric Rev Req Model (2009 GRC) Revised 01-18-2010 2" xfId="1327"/>
    <cellStyle name="_DEM-WP(C) Prod O&amp;M 2007GRC_Book2_Electric Rev Req Model (2009 GRC) Revised 01-18-2010 2 2" xfId="5825"/>
    <cellStyle name="_DEM-WP(C) Prod O&amp;M 2007GRC_Book2_Electric Rev Req Model (2009 GRC) Revised 01-18-2010 3" xfId="5826"/>
    <cellStyle name="_DEM-WP(C) Prod O&amp;M 2007GRC_Book2_Final Order Electric EXHIBIT A-1" xfId="1328"/>
    <cellStyle name="_DEM-WP(C) Prod O&amp;M 2007GRC_Book2_Final Order Electric EXHIBIT A-1 2" xfId="1329"/>
    <cellStyle name="_DEM-WP(C) Prod O&amp;M 2007GRC_Book2_Final Order Electric EXHIBIT A-1 2 2" xfId="5827"/>
    <cellStyle name="_DEM-WP(C) Prod O&amp;M 2007GRC_Book2_Final Order Electric EXHIBIT A-1 3" xfId="5828"/>
    <cellStyle name="_DEM-WP(C) Prod O&amp;M 2007GRC_Confidential Material" xfId="5829"/>
    <cellStyle name="_DEM-WP(C) Prod O&amp;M 2007GRC_DEM-WP(C) Colstrip 12 Coal Cost Forecast 2010GRC" xfId="5830"/>
    <cellStyle name="_DEM-WP(C) Prod O&amp;M 2007GRC_DEM-WP(C) Production O&amp;M 2010GRC As-Filed" xfId="5831"/>
    <cellStyle name="_DEM-WP(C) Prod O&amp;M 2007GRC_DEM-WP(C) Production O&amp;M 2010GRC As-Filed 2" xfId="5832"/>
    <cellStyle name="_DEM-WP(C) Prod O&amp;M 2007GRC_Electric Rev Req Model (2009 GRC) Rebuttal" xfId="1330"/>
    <cellStyle name="_DEM-WP(C) Prod O&amp;M 2007GRC_Electric Rev Req Model (2009 GRC) Rebuttal 2" xfId="1331"/>
    <cellStyle name="_DEM-WP(C) Prod O&amp;M 2007GRC_Electric Rev Req Model (2009 GRC) Rebuttal 2 2" xfId="5833"/>
    <cellStyle name="_DEM-WP(C) Prod O&amp;M 2007GRC_Electric Rev Req Model (2009 GRC) Rebuttal 3" xfId="5834"/>
    <cellStyle name="_DEM-WP(C) Prod O&amp;M 2007GRC_Electric Rev Req Model (2009 GRC) Rebuttal REmoval of New  WH Solar AdjustMI" xfId="1332"/>
    <cellStyle name="_DEM-WP(C) Prod O&amp;M 2007GRC_Electric Rev Req Model (2009 GRC) Rebuttal REmoval of New  WH Solar AdjustMI 2" xfId="1333"/>
    <cellStyle name="_DEM-WP(C) Prod O&amp;M 2007GRC_Electric Rev Req Model (2009 GRC) Rebuttal REmoval of New  WH Solar AdjustMI 2 2" xfId="5835"/>
    <cellStyle name="_DEM-WP(C) Prod O&amp;M 2007GRC_Electric Rev Req Model (2009 GRC) Rebuttal REmoval of New  WH Solar AdjustMI 3" xfId="5836"/>
    <cellStyle name="_DEM-WP(C) Prod O&amp;M 2007GRC_Electric Rev Req Model (2009 GRC) Revised 01-18-2010" xfId="1334"/>
    <cellStyle name="_DEM-WP(C) Prod O&amp;M 2007GRC_Electric Rev Req Model (2009 GRC) Revised 01-18-2010 2" xfId="1335"/>
    <cellStyle name="_DEM-WP(C) Prod O&amp;M 2007GRC_Electric Rev Req Model (2009 GRC) Revised 01-18-2010 2 2" xfId="5837"/>
    <cellStyle name="_DEM-WP(C) Prod O&amp;M 2007GRC_Electric Rev Req Model (2009 GRC) Revised 01-18-2010 3" xfId="5838"/>
    <cellStyle name="_DEM-WP(C) Prod O&amp;M 2007GRC_Final Order Electric EXHIBIT A-1" xfId="1336"/>
    <cellStyle name="_DEM-WP(C) Prod O&amp;M 2007GRC_Final Order Electric EXHIBIT A-1 2" xfId="1337"/>
    <cellStyle name="_DEM-WP(C) Prod O&amp;M 2007GRC_Final Order Electric EXHIBIT A-1 2 2" xfId="5839"/>
    <cellStyle name="_DEM-WP(C) Prod O&amp;M 2007GRC_Final Order Electric EXHIBIT A-1 3" xfId="5840"/>
    <cellStyle name="_DEM-WP(C) Prod O&amp;M 2007GRC_Rebuttal Power Costs" xfId="1338"/>
    <cellStyle name="_DEM-WP(C) Prod O&amp;M 2007GRC_Rebuttal Power Costs 2" xfId="1339"/>
    <cellStyle name="_DEM-WP(C) Prod O&amp;M 2007GRC_Rebuttal Power Costs 2 2" xfId="5841"/>
    <cellStyle name="_DEM-WP(C) Prod O&amp;M 2007GRC_Rebuttal Power Costs 3" xfId="5842"/>
    <cellStyle name="_DEM-WP(C) Prod O&amp;M 2007GRC_Rebuttal Power Costs_Adj Bench DR 3 for Initial Briefs (Electric)" xfId="1340"/>
    <cellStyle name="_DEM-WP(C) Prod O&amp;M 2007GRC_Rebuttal Power Costs_Adj Bench DR 3 for Initial Briefs (Electric) 2" xfId="1341"/>
    <cellStyle name="_DEM-WP(C) Prod O&amp;M 2007GRC_Rebuttal Power Costs_Adj Bench DR 3 for Initial Briefs (Electric) 2 2" xfId="5843"/>
    <cellStyle name="_DEM-WP(C) Prod O&amp;M 2007GRC_Rebuttal Power Costs_Adj Bench DR 3 for Initial Briefs (Electric) 3" xfId="5844"/>
    <cellStyle name="_DEM-WP(C) Prod O&amp;M 2007GRC_Rebuttal Power Costs_Electric Rev Req Model (2009 GRC) Rebuttal" xfId="1342"/>
    <cellStyle name="_DEM-WP(C) Prod O&amp;M 2007GRC_Rebuttal Power Costs_Electric Rev Req Model (2009 GRC) Rebuttal 2" xfId="1343"/>
    <cellStyle name="_DEM-WP(C) Prod O&amp;M 2007GRC_Rebuttal Power Costs_Electric Rev Req Model (2009 GRC) Rebuttal 2 2" xfId="5845"/>
    <cellStyle name="_DEM-WP(C) Prod O&amp;M 2007GRC_Rebuttal Power Costs_Electric Rev Req Model (2009 GRC) Rebuttal 3" xfId="5846"/>
    <cellStyle name="_DEM-WP(C) Prod O&amp;M 2007GRC_Rebuttal Power Costs_Electric Rev Req Model (2009 GRC) Rebuttal REmoval of New  WH Solar AdjustMI" xfId="1344"/>
    <cellStyle name="_DEM-WP(C) Prod O&amp;M 2007GRC_Rebuttal Power Costs_Electric Rev Req Model (2009 GRC) Rebuttal REmoval of New  WH Solar AdjustMI 2" xfId="1345"/>
    <cellStyle name="_DEM-WP(C) Prod O&amp;M 2007GRC_Rebuttal Power Costs_Electric Rev Req Model (2009 GRC) Rebuttal REmoval of New  WH Solar AdjustMI 2 2" xfId="5847"/>
    <cellStyle name="_DEM-WP(C) Prod O&amp;M 2007GRC_Rebuttal Power Costs_Electric Rev Req Model (2009 GRC) Rebuttal REmoval of New  WH Solar AdjustMI 3" xfId="5848"/>
    <cellStyle name="_DEM-WP(C) Prod O&amp;M 2007GRC_Rebuttal Power Costs_Electric Rev Req Model (2009 GRC) Revised 01-18-2010" xfId="1346"/>
    <cellStyle name="_DEM-WP(C) Prod O&amp;M 2007GRC_Rebuttal Power Costs_Electric Rev Req Model (2009 GRC) Revised 01-18-2010 2" xfId="1347"/>
    <cellStyle name="_DEM-WP(C) Prod O&amp;M 2007GRC_Rebuttal Power Costs_Electric Rev Req Model (2009 GRC) Revised 01-18-2010 2 2" xfId="5849"/>
    <cellStyle name="_DEM-WP(C) Prod O&amp;M 2007GRC_Rebuttal Power Costs_Electric Rev Req Model (2009 GRC) Revised 01-18-2010 3" xfId="5850"/>
    <cellStyle name="_DEM-WP(C) Prod O&amp;M 2007GRC_Rebuttal Power Costs_Final Order Electric EXHIBIT A-1" xfId="1348"/>
    <cellStyle name="_DEM-WP(C) Prod O&amp;M 2007GRC_Rebuttal Power Costs_Final Order Electric EXHIBIT A-1 2" xfId="1349"/>
    <cellStyle name="_DEM-WP(C) Prod O&amp;M 2007GRC_Rebuttal Power Costs_Final Order Electric EXHIBIT A-1 2 2" xfId="5851"/>
    <cellStyle name="_DEM-WP(C) Prod O&amp;M 2007GRC_Rebuttal Power Costs_Final Order Electric EXHIBIT A-1 3" xfId="5852"/>
    <cellStyle name="_x0013__DEM-WP(C) Production O&amp;M 2010GRC As-Filed" xfId="5853"/>
    <cellStyle name="_x0013__DEM-WP(C) Production O&amp;M 2010GRC As-Filed 2" xfId="5854"/>
    <cellStyle name="_DEM-WP(C) Rate Year Sumas by Month Update Corrected" xfId="1350"/>
    <cellStyle name="_DEM-WP(C) Sumas Proforma 11.14.07" xfId="5855"/>
    <cellStyle name="_DEM-WP(C) Sumas Proforma 11.5.07" xfId="1351"/>
    <cellStyle name="_DEM-WP(C) Westside Hydro Data_051007" xfId="1352"/>
    <cellStyle name="_DEM-WP(C) Westside Hydro Data_051007 2" xfId="1353"/>
    <cellStyle name="_DEM-WP(C) Westside Hydro Data_051007 2 2" xfId="5856"/>
    <cellStyle name="_DEM-WP(C) Westside Hydro Data_051007 3" xfId="5857"/>
    <cellStyle name="_DEM-WP(C) Westside Hydro Data_051007_16.37E Wild Horse Expansion DeferralRevwrkingfile SF" xfId="1354"/>
    <cellStyle name="_DEM-WP(C) Westside Hydro Data_051007_16.37E Wild Horse Expansion DeferralRevwrkingfile SF 2" xfId="1355"/>
    <cellStyle name="_DEM-WP(C) Westside Hydro Data_051007_16.37E Wild Horse Expansion DeferralRevwrkingfile SF 2 2" xfId="5858"/>
    <cellStyle name="_DEM-WP(C) Westside Hydro Data_051007_16.37E Wild Horse Expansion DeferralRevwrkingfile SF 3" xfId="5859"/>
    <cellStyle name="_DEM-WP(C) Westside Hydro Data_051007_2009 GRC Compl Filing - Exhibit D" xfId="5860"/>
    <cellStyle name="_DEM-WP(C) Westside Hydro Data_051007_2009 GRC Compl Filing - Exhibit D 2" xfId="5861"/>
    <cellStyle name="_DEM-WP(C) Westside Hydro Data_051007_Adj Bench DR 3 for Initial Briefs (Electric)" xfId="1356"/>
    <cellStyle name="_DEM-WP(C) Westside Hydro Data_051007_Adj Bench DR 3 for Initial Briefs (Electric) 2" xfId="1357"/>
    <cellStyle name="_DEM-WP(C) Westside Hydro Data_051007_Adj Bench DR 3 for Initial Briefs (Electric) 2 2" xfId="5862"/>
    <cellStyle name="_DEM-WP(C) Westside Hydro Data_051007_Adj Bench DR 3 for Initial Briefs (Electric) 3" xfId="5863"/>
    <cellStyle name="_DEM-WP(C) Westside Hydro Data_051007_Book1" xfId="5864"/>
    <cellStyle name="_DEM-WP(C) Westside Hydro Data_051007_Book2" xfId="1358"/>
    <cellStyle name="_DEM-WP(C) Westside Hydro Data_051007_Book2 2" xfId="1359"/>
    <cellStyle name="_DEM-WP(C) Westside Hydro Data_051007_Book2 2 2" xfId="5865"/>
    <cellStyle name="_DEM-WP(C) Westside Hydro Data_051007_Book2 3" xfId="5866"/>
    <cellStyle name="_DEM-WP(C) Westside Hydro Data_051007_Book4" xfId="1360"/>
    <cellStyle name="_DEM-WP(C) Westside Hydro Data_051007_Book4 2" xfId="1361"/>
    <cellStyle name="_DEM-WP(C) Westside Hydro Data_051007_Book4 2 2" xfId="5867"/>
    <cellStyle name="_DEM-WP(C) Westside Hydro Data_051007_Book4 3" xfId="5868"/>
    <cellStyle name="_DEM-WP(C) Westside Hydro Data_051007_Electric Rev Req Model (2009 GRC) " xfId="1362"/>
    <cellStyle name="_DEM-WP(C) Westside Hydro Data_051007_Electric Rev Req Model (2009 GRC)  2" xfId="1363"/>
    <cellStyle name="_DEM-WP(C) Westside Hydro Data_051007_Electric Rev Req Model (2009 GRC)  2 2" xfId="5869"/>
    <cellStyle name="_DEM-WP(C) Westside Hydro Data_051007_Electric Rev Req Model (2009 GRC)  3" xfId="5870"/>
    <cellStyle name="_DEM-WP(C) Westside Hydro Data_051007_Electric Rev Req Model (2009 GRC) Rebuttal" xfId="1364"/>
    <cellStyle name="_DEM-WP(C) Westside Hydro Data_051007_Electric Rev Req Model (2009 GRC) Rebuttal 2" xfId="1365"/>
    <cellStyle name="_DEM-WP(C) Westside Hydro Data_051007_Electric Rev Req Model (2009 GRC) Rebuttal 2 2" xfId="5871"/>
    <cellStyle name="_DEM-WP(C) Westside Hydro Data_051007_Electric Rev Req Model (2009 GRC) Rebuttal 3" xfId="5872"/>
    <cellStyle name="_DEM-WP(C) Westside Hydro Data_051007_Electric Rev Req Model (2009 GRC) Rebuttal REmoval of New  WH Solar AdjustMI" xfId="1366"/>
    <cellStyle name="_DEM-WP(C) Westside Hydro Data_051007_Electric Rev Req Model (2009 GRC) Rebuttal REmoval of New  WH Solar AdjustMI 2" xfId="1367"/>
    <cellStyle name="_DEM-WP(C) Westside Hydro Data_051007_Electric Rev Req Model (2009 GRC) Rebuttal REmoval of New  WH Solar AdjustMI 2 2" xfId="5873"/>
    <cellStyle name="_DEM-WP(C) Westside Hydro Data_051007_Electric Rev Req Model (2009 GRC) Rebuttal REmoval of New  WH Solar AdjustMI 3" xfId="5874"/>
    <cellStyle name="_DEM-WP(C) Westside Hydro Data_051007_Electric Rev Req Model (2009 GRC) Revised 01-18-2010" xfId="1368"/>
    <cellStyle name="_DEM-WP(C) Westside Hydro Data_051007_Electric Rev Req Model (2009 GRC) Revised 01-18-2010 2" xfId="1369"/>
    <cellStyle name="_DEM-WP(C) Westside Hydro Data_051007_Electric Rev Req Model (2009 GRC) Revised 01-18-2010 2 2" xfId="5875"/>
    <cellStyle name="_DEM-WP(C) Westside Hydro Data_051007_Electric Rev Req Model (2009 GRC) Revised 01-18-2010 3" xfId="5876"/>
    <cellStyle name="_DEM-WP(C) Westside Hydro Data_051007_Electric Rev Req Model (2010 GRC)" xfId="5877"/>
    <cellStyle name="_DEM-WP(C) Westside Hydro Data_051007_Electric Rev Req Model (2010 GRC) SF" xfId="5878"/>
    <cellStyle name="_DEM-WP(C) Westside Hydro Data_051007_Final Order Electric" xfId="5879"/>
    <cellStyle name="_DEM-WP(C) Westside Hydro Data_051007_Final Order Electric EXHIBIT A-1" xfId="1370"/>
    <cellStyle name="_DEM-WP(C) Westside Hydro Data_051007_Final Order Electric EXHIBIT A-1 2" xfId="1371"/>
    <cellStyle name="_DEM-WP(C) Westside Hydro Data_051007_Final Order Electric EXHIBIT A-1 2 2" xfId="5880"/>
    <cellStyle name="_DEM-WP(C) Westside Hydro Data_051007_Final Order Electric EXHIBIT A-1 3" xfId="5881"/>
    <cellStyle name="_DEM-WP(C) Westside Hydro Data_051007_NIM Summary" xfId="5882"/>
    <cellStyle name="_DEM-WP(C) Westside Hydro Data_051007_NIM Summary 2" xfId="5883"/>
    <cellStyle name="_DEM-WP(C) Westside Hydro Data_051007_Power Costs - Comparison bx Rbtl-Staff-Jt-PC" xfId="1372"/>
    <cellStyle name="_DEM-WP(C) Westside Hydro Data_051007_Power Costs - Comparison bx Rbtl-Staff-Jt-PC 2" xfId="1373"/>
    <cellStyle name="_DEM-WP(C) Westside Hydro Data_051007_Power Costs - Comparison bx Rbtl-Staff-Jt-PC 2 2" xfId="5884"/>
    <cellStyle name="_DEM-WP(C) Westside Hydro Data_051007_Power Costs - Comparison bx Rbtl-Staff-Jt-PC 3" xfId="5885"/>
    <cellStyle name="_DEM-WP(C) Westside Hydro Data_051007_Rebuttal Power Costs" xfId="1374"/>
    <cellStyle name="_DEM-WP(C) Westside Hydro Data_051007_Rebuttal Power Costs 2" xfId="1375"/>
    <cellStyle name="_DEM-WP(C) Westside Hydro Data_051007_Rebuttal Power Costs 2 2" xfId="5886"/>
    <cellStyle name="_DEM-WP(C) Westside Hydro Data_051007_Rebuttal Power Costs 3" xfId="5887"/>
    <cellStyle name="_DEM-WP(C) Westside Hydro Data_051007_TENASKA REGULATORY ASSET" xfId="1376"/>
    <cellStyle name="_DEM-WP(C) Westside Hydro Data_051007_TENASKA REGULATORY ASSET 2" xfId="1377"/>
    <cellStyle name="_DEM-WP(C) Westside Hydro Data_051007_TENASKA REGULATORY ASSET 2 2" xfId="5888"/>
    <cellStyle name="_DEM-WP(C) Westside Hydro Data_051007_TENASKA REGULATORY ASSET 3" xfId="5889"/>
    <cellStyle name="_Elec Peak Capacity Need_2008-2029_032709_Wind 5% Cap" xfId="5890"/>
    <cellStyle name="_Elec Peak Capacity Need_2008-2029_032709_Wind 5% Cap 2" xfId="5891"/>
    <cellStyle name="_Elec Peak Capacity Need_2008-2029_032709_Wind 5% Cap_NIM Summary" xfId="5892"/>
    <cellStyle name="_Elec Peak Capacity Need_2008-2029_032709_Wind 5% Cap_NIM Summary 2" xfId="5893"/>
    <cellStyle name="_Elec Peak Capacity Need_2008-2029_032709_Wind 5% Cap-ST-Adj-PJP1" xfId="5894"/>
    <cellStyle name="_Elec Peak Capacity Need_2008-2029_032709_Wind 5% Cap-ST-Adj-PJP1 2" xfId="5895"/>
    <cellStyle name="_Elec Peak Capacity Need_2008-2029_032709_Wind 5% Cap-ST-Adj-PJP1_NIM Summary" xfId="5896"/>
    <cellStyle name="_Elec Peak Capacity Need_2008-2029_032709_Wind 5% Cap-ST-Adj-PJP1_NIM Summary 2" xfId="5897"/>
    <cellStyle name="_Elec Peak Capacity Need_2008-2029_120908_Wind 5% Cap_Low" xfId="5898"/>
    <cellStyle name="_Elec Peak Capacity Need_2008-2029_120908_Wind 5% Cap_Low 2" xfId="5899"/>
    <cellStyle name="_Elec Peak Capacity Need_2008-2029_120908_Wind 5% Cap_Low_NIM Summary" xfId="5900"/>
    <cellStyle name="_Elec Peak Capacity Need_2008-2029_120908_Wind 5% Cap_Low_NIM Summary 2" xfId="5901"/>
    <cellStyle name="_Elec Peak Capacity Need_2008-2029_Wind 5% Cap_050809" xfId="5902"/>
    <cellStyle name="_Elec Peak Capacity Need_2008-2029_Wind 5% Cap_050809 2" xfId="5903"/>
    <cellStyle name="_Elec Peak Capacity Need_2008-2029_Wind 5% Cap_050809_NIM Summary" xfId="5904"/>
    <cellStyle name="_Elec Peak Capacity Need_2008-2029_Wind 5% Cap_050809_NIM Summary 2" xfId="5905"/>
    <cellStyle name="_x0013__Electric Rev Req Model (2009 GRC) " xfId="1378"/>
    <cellStyle name="_x0013__Electric Rev Req Model (2009 GRC)  2" xfId="1379"/>
    <cellStyle name="_x0013__Electric Rev Req Model (2009 GRC)  2 2" xfId="5906"/>
    <cellStyle name="_x0013__Electric Rev Req Model (2009 GRC)  3" xfId="5907"/>
    <cellStyle name="_x0013__Electric Rev Req Model (2009 GRC) Rebuttal" xfId="1380"/>
    <cellStyle name="_x0013__Electric Rev Req Model (2009 GRC) Rebuttal 2" xfId="1381"/>
    <cellStyle name="_x0013__Electric Rev Req Model (2009 GRC) Rebuttal 2 2" xfId="5908"/>
    <cellStyle name="_x0013__Electric Rev Req Model (2009 GRC) Rebuttal 3" xfId="5909"/>
    <cellStyle name="_x0013__Electric Rev Req Model (2009 GRC) Rebuttal REmoval of New  WH Solar AdjustMI" xfId="1382"/>
    <cellStyle name="_x0013__Electric Rev Req Model (2009 GRC) Rebuttal REmoval of New  WH Solar AdjustMI 2" xfId="1383"/>
    <cellStyle name="_x0013__Electric Rev Req Model (2009 GRC) Rebuttal REmoval of New  WH Solar AdjustMI 2 2" xfId="5910"/>
    <cellStyle name="_x0013__Electric Rev Req Model (2009 GRC) Rebuttal REmoval of New  WH Solar AdjustMI 3" xfId="5911"/>
    <cellStyle name="_x0013__Electric Rev Req Model (2009 GRC) Revised 01-18-2010" xfId="1384"/>
    <cellStyle name="_x0013__Electric Rev Req Model (2009 GRC) Revised 01-18-2010 2" xfId="1385"/>
    <cellStyle name="_x0013__Electric Rev Req Model (2009 GRC) Revised 01-18-2010 2 2" xfId="5912"/>
    <cellStyle name="_x0013__Electric Rev Req Model (2009 GRC) Revised 01-18-2010 3" xfId="5913"/>
    <cellStyle name="_x0013__Electric Rev Req Model (2010 GRC)" xfId="5914"/>
    <cellStyle name="_x0013__Electric Rev Req Model (2010 GRC) SF" xfId="5915"/>
    <cellStyle name="_ENCOGEN_WBOOK" xfId="5916"/>
    <cellStyle name="_ENCOGEN_WBOOK 2" xfId="5917"/>
    <cellStyle name="_ENCOGEN_WBOOK_NIM Summary" xfId="5918"/>
    <cellStyle name="_ENCOGEN_WBOOK_NIM Summary 2" xfId="5919"/>
    <cellStyle name="_x0013__Final Order Electric EXHIBIT A-1" xfId="1386"/>
    <cellStyle name="_x0013__Final Order Electric EXHIBIT A-1 2" xfId="1387"/>
    <cellStyle name="_x0013__Final Order Electric EXHIBIT A-1 2 2" xfId="5920"/>
    <cellStyle name="_x0013__Final Order Electric EXHIBIT A-1 3" xfId="5921"/>
    <cellStyle name="_Fixed Gas Transport 1 19 09" xfId="1388"/>
    <cellStyle name="_Fixed Gas Transport 1 19 09 2" xfId="1389"/>
    <cellStyle name="_Fixed Gas Transport 1 19 09 2 2" xfId="5922"/>
    <cellStyle name="_Fixed Gas Transport 1 19 09 3" xfId="5923"/>
    <cellStyle name="_Fuel Prices 4-14" xfId="1390"/>
    <cellStyle name="_Fuel Prices 4-14 2" xfId="1391"/>
    <cellStyle name="_Fuel Prices 4-14 2 2" xfId="1392"/>
    <cellStyle name="_Fuel Prices 4-14 2 2 2" xfId="5924"/>
    <cellStyle name="_Fuel Prices 4-14 2 3" xfId="5925"/>
    <cellStyle name="_Fuel Prices 4-14 3" xfId="1393"/>
    <cellStyle name="_Fuel Prices 4-14 3 2" xfId="5926"/>
    <cellStyle name="_Fuel Prices 4-14 4" xfId="5927"/>
    <cellStyle name="_Fuel Prices 4-14 4 2" xfId="5928"/>
    <cellStyle name="_Fuel Prices 4-14 5" xfId="5929"/>
    <cellStyle name="_Fuel Prices 4-14_04 07E Wild Horse Wind Expansion (C) (2)" xfId="1394"/>
    <cellStyle name="_Fuel Prices 4-14_04 07E Wild Horse Wind Expansion (C) (2) 2" xfId="1395"/>
    <cellStyle name="_Fuel Prices 4-14_04 07E Wild Horse Wind Expansion (C) (2) 2 2" xfId="5930"/>
    <cellStyle name="_Fuel Prices 4-14_04 07E Wild Horse Wind Expansion (C) (2) 3" xfId="5931"/>
    <cellStyle name="_Fuel Prices 4-14_04 07E Wild Horse Wind Expansion (C) (2)_Adj Bench DR 3 for Initial Briefs (Electric)" xfId="1396"/>
    <cellStyle name="_Fuel Prices 4-14_04 07E Wild Horse Wind Expansion (C) (2)_Adj Bench DR 3 for Initial Briefs (Electric) 2" xfId="1397"/>
    <cellStyle name="_Fuel Prices 4-14_04 07E Wild Horse Wind Expansion (C) (2)_Adj Bench DR 3 for Initial Briefs (Electric) 2 2" xfId="5932"/>
    <cellStyle name="_Fuel Prices 4-14_04 07E Wild Horse Wind Expansion (C) (2)_Adj Bench DR 3 for Initial Briefs (Electric) 3" xfId="5933"/>
    <cellStyle name="_Fuel Prices 4-14_04 07E Wild Horse Wind Expansion (C) (2)_Book1" xfId="5934"/>
    <cellStyle name="_Fuel Prices 4-14_04 07E Wild Horse Wind Expansion (C) (2)_Electric Rev Req Model (2009 GRC) " xfId="1398"/>
    <cellStyle name="_Fuel Prices 4-14_04 07E Wild Horse Wind Expansion (C) (2)_Electric Rev Req Model (2009 GRC)  2" xfId="1399"/>
    <cellStyle name="_Fuel Prices 4-14_04 07E Wild Horse Wind Expansion (C) (2)_Electric Rev Req Model (2009 GRC)  2 2" xfId="5935"/>
    <cellStyle name="_Fuel Prices 4-14_04 07E Wild Horse Wind Expansion (C) (2)_Electric Rev Req Model (2009 GRC)  3" xfId="5936"/>
    <cellStyle name="_Fuel Prices 4-14_04 07E Wild Horse Wind Expansion (C) (2)_Electric Rev Req Model (2009 GRC) Rebuttal" xfId="1400"/>
    <cellStyle name="_Fuel Prices 4-14_04 07E Wild Horse Wind Expansion (C) (2)_Electric Rev Req Model (2009 GRC) Rebuttal 2" xfId="1401"/>
    <cellStyle name="_Fuel Prices 4-14_04 07E Wild Horse Wind Expansion (C) (2)_Electric Rev Req Model (2009 GRC) Rebuttal 2 2" xfId="5937"/>
    <cellStyle name="_Fuel Prices 4-14_04 07E Wild Horse Wind Expansion (C) (2)_Electric Rev Req Model (2009 GRC) Rebuttal 3" xfId="5938"/>
    <cellStyle name="_Fuel Prices 4-14_04 07E Wild Horse Wind Expansion (C) (2)_Electric Rev Req Model (2009 GRC) Rebuttal REmoval of New  WH Solar AdjustMI" xfId="1402"/>
    <cellStyle name="_Fuel Prices 4-14_04 07E Wild Horse Wind Expansion (C) (2)_Electric Rev Req Model (2009 GRC) Rebuttal REmoval of New  WH Solar AdjustMI 2" xfId="1403"/>
    <cellStyle name="_Fuel Prices 4-14_04 07E Wild Horse Wind Expansion (C) (2)_Electric Rev Req Model (2009 GRC) Rebuttal REmoval of New  WH Solar AdjustMI 2 2" xfId="5939"/>
    <cellStyle name="_Fuel Prices 4-14_04 07E Wild Horse Wind Expansion (C) (2)_Electric Rev Req Model (2009 GRC) Rebuttal REmoval of New  WH Solar AdjustMI 3" xfId="5940"/>
    <cellStyle name="_Fuel Prices 4-14_04 07E Wild Horse Wind Expansion (C) (2)_Electric Rev Req Model (2009 GRC) Revised 01-18-2010" xfId="1404"/>
    <cellStyle name="_Fuel Prices 4-14_04 07E Wild Horse Wind Expansion (C) (2)_Electric Rev Req Model (2009 GRC) Revised 01-18-2010 2" xfId="1405"/>
    <cellStyle name="_Fuel Prices 4-14_04 07E Wild Horse Wind Expansion (C) (2)_Electric Rev Req Model (2009 GRC) Revised 01-18-2010 2 2" xfId="5941"/>
    <cellStyle name="_Fuel Prices 4-14_04 07E Wild Horse Wind Expansion (C) (2)_Electric Rev Req Model (2009 GRC) Revised 01-18-2010 3" xfId="5942"/>
    <cellStyle name="_Fuel Prices 4-14_04 07E Wild Horse Wind Expansion (C) (2)_Electric Rev Req Model (2010 GRC)" xfId="5943"/>
    <cellStyle name="_Fuel Prices 4-14_04 07E Wild Horse Wind Expansion (C) (2)_Electric Rev Req Model (2010 GRC) SF" xfId="5944"/>
    <cellStyle name="_Fuel Prices 4-14_04 07E Wild Horse Wind Expansion (C) (2)_Final Order Electric EXHIBIT A-1" xfId="1406"/>
    <cellStyle name="_Fuel Prices 4-14_04 07E Wild Horse Wind Expansion (C) (2)_Final Order Electric EXHIBIT A-1 2" xfId="1407"/>
    <cellStyle name="_Fuel Prices 4-14_04 07E Wild Horse Wind Expansion (C) (2)_Final Order Electric EXHIBIT A-1 2 2" xfId="5945"/>
    <cellStyle name="_Fuel Prices 4-14_04 07E Wild Horse Wind Expansion (C) (2)_Final Order Electric EXHIBIT A-1 3" xfId="5946"/>
    <cellStyle name="_Fuel Prices 4-14_04 07E Wild Horse Wind Expansion (C) (2)_TENASKA REGULATORY ASSET" xfId="1408"/>
    <cellStyle name="_Fuel Prices 4-14_04 07E Wild Horse Wind Expansion (C) (2)_TENASKA REGULATORY ASSET 2" xfId="1409"/>
    <cellStyle name="_Fuel Prices 4-14_04 07E Wild Horse Wind Expansion (C) (2)_TENASKA REGULATORY ASSET 2 2" xfId="5947"/>
    <cellStyle name="_Fuel Prices 4-14_04 07E Wild Horse Wind Expansion (C) (2)_TENASKA REGULATORY ASSET 3" xfId="5948"/>
    <cellStyle name="_Fuel Prices 4-14_16.37E Wild Horse Expansion DeferralRevwrkingfile SF" xfId="1410"/>
    <cellStyle name="_Fuel Prices 4-14_16.37E Wild Horse Expansion DeferralRevwrkingfile SF 2" xfId="1411"/>
    <cellStyle name="_Fuel Prices 4-14_16.37E Wild Horse Expansion DeferralRevwrkingfile SF 2 2" xfId="5949"/>
    <cellStyle name="_Fuel Prices 4-14_16.37E Wild Horse Expansion DeferralRevwrkingfile SF 3" xfId="5950"/>
    <cellStyle name="_Fuel Prices 4-14_2009 Compliance Filing PCA Exhibits for GRC" xfId="5951"/>
    <cellStyle name="_Fuel Prices 4-14_2009 GRC Compl Filing - Exhibit D" xfId="5952"/>
    <cellStyle name="_Fuel Prices 4-14_2009 GRC Compl Filing - Exhibit D 2" xfId="5953"/>
    <cellStyle name="_Fuel Prices 4-14_3.01 Income Statement" xfId="5954"/>
    <cellStyle name="_Fuel Prices 4-14_4 31 Regulatory Assets and Liabilities  7 06- Exhibit D" xfId="1412"/>
    <cellStyle name="_Fuel Prices 4-14_4 31 Regulatory Assets and Liabilities  7 06- Exhibit D 2" xfId="1413"/>
    <cellStyle name="_Fuel Prices 4-14_4 31 Regulatory Assets and Liabilities  7 06- Exhibit D 2 2" xfId="5955"/>
    <cellStyle name="_Fuel Prices 4-14_4 31 Regulatory Assets and Liabilities  7 06- Exhibit D 3" xfId="5956"/>
    <cellStyle name="_Fuel Prices 4-14_4 31 Regulatory Assets and Liabilities  7 06- Exhibit D_NIM Summary" xfId="5957"/>
    <cellStyle name="_Fuel Prices 4-14_4 31 Regulatory Assets and Liabilities  7 06- Exhibit D_NIM Summary 2" xfId="5958"/>
    <cellStyle name="_Fuel Prices 4-14_4 32 Regulatory Assets and Liabilities  7 06- Exhibit D" xfId="1414"/>
    <cellStyle name="_Fuel Prices 4-14_4 32 Regulatory Assets and Liabilities  7 06- Exhibit D 2" xfId="1415"/>
    <cellStyle name="_Fuel Prices 4-14_4 32 Regulatory Assets and Liabilities  7 06- Exhibit D 2 2" xfId="5959"/>
    <cellStyle name="_Fuel Prices 4-14_4 32 Regulatory Assets and Liabilities  7 06- Exhibit D 3" xfId="5960"/>
    <cellStyle name="_Fuel Prices 4-14_4 32 Regulatory Assets and Liabilities  7 06- Exhibit D_NIM Summary" xfId="5961"/>
    <cellStyle name="_Fuel Prices 4-14_4 32 Regulatory Assets and Liabilities  7 06- Exhibit D_NIM Summary 2" xfId="5962"/>
    <cellStyle name="_Fuel Prices 4-14_AURORA Total New" xfId="5963"/>
    <cellStyle name="_Fuel Prices 4-14_AURORA Total New 2" xfId="5964"/>
    <cellStyle name="_Fuel Prices 4-14_Book2" xfId="1416"/>
    <cellStyle name="_Fuel Prices 4-14_Book2 2" xfId="1417"/>
    <cellStyle name="_Fuel Prices 4-14_Book2 2 2" xfId="5965"/>
    <cellStyle name="_Fuel Prices 4-14_Book2 3" xfId="5966"/>
    <cellStyle name="_Fuel Prices 4-14_Book2_Adj Bench DR 3 for Initial Briefs (Electric)" xfId="1418"/>
    <cellStyle name="_Fuel Prices 4-14_Book2_Adj Bench DR 3 for Initial Briefs (Electric) 2" xfId="1419"/>
    <cellStyle name="_Fuel Prices 4-14_Book2_Adj Bench DR 3 for Initial Briefs (Electric) 2 2" xfId="5967"/>
    <cellStyle name="_Fuel Prices 4-14_Book2_Adj Bench DR 3 for Initial Briefs (Electric) 3" xfId="5968"/>
    <cellStyle name="_Fuel Prices 4-14_Book2_Electric Rev Req Model (2009 GRC) Rebuttal" xfId="1420"/>
    <cellStyle name="_Fuel Prices 4-14_Book2_Electric Rev Req Model (2009 GRC) Rebuttal 2" xfId="1421"/>
    <cellStyle name="_Fuel Prices 4-14_Book2_Electric Rev Req Model (2009 GRC) Rebuttal 2 2" xfId="5969"/>
    <cellStyle name="_Fuel Prices 4-14_Book2_Electric Rev Req Model (2009 GRC) Rebuttal 3" xfId="5970"/>
    <cellStyle name="_Fuel Prices 4-14_Book2_Electric Rev Req Model (2009 GRC) Rebuttal REmoval of New  WH Solar AdjustMI" xfId="1422"/>
    <cellStyle name="_Fuel Prices 4-14_Book2_Electric Rev Req Model (2009 GRC) Rebuttal REmoval of New  WH Solar AdjustMI 2" xfId="1423"/>
    <cellStyle name="_Fuel Prices 4-14_Book2_Electric Rev Req Model (2009 GRC) Rebuttal REmoval of New  WH Solar AdjustMI 2 2" xfId="5971"/>
    <cellStyle name="_Fuel Prices 4-14_Book2_Electric Rev Req Model (2009 GRC) Rebuttal REmoval of New  WH Solar AdjustMI 3" xfId="5972"/>
    <cellStyle name="_Fuel Prices 4-14_Book2_Electric Rev Req Model (2009 GRC) Revised 01-18-2010" xfId="1424"/>
    <cellStyle name="_Fuel Prices 4-14_Book2_Electric Rev Req Model (2009 GRC) Revised 01-18-2010 2" xfId="1425"/>
    <cellStyle name="_Fuel Prices 4-14_Book2_Electric Rev Req Model (2009 GRC) Revised 01-18-2010 2 2" xfId="5973"/>
    <cellStyle name="_Fuel Prices 4-14_Book2_Electric Rev Req Model (2009 GRC) Revised 01-18-2010 3" xfId="5974"/>
    <cellStyle name="_Fuel Prices 4-14_Book2_Final Order Electric EXHIBIT A-1" xfId="1426"/>
    <cellStyle name="_Fuel Prices 4-14_Book2_Final Order Electric EXHIBIT A-1 2" xfId="1427"/>
    <cellStyle name="_Fuel Prices 4-14_Book2_Final Order Electric EXHIBIT A-1 2 2" xfId="5975"/>
    <cellStyle name="_Fuel Prices 4-14_Book2_Final Order Electric EXHIBIT A-1 3" xfId="5976"/>
    <cellStyle name="_Fuel Prices 4-14_Book4" xfId="1428"/>
    <cellStyle name="_Fuel Prices 4-14_Book4 2" xfId="1429"/>
    <cellStyle name="_Fuel Prices 4-14_Book4 2 2" xfId="5977"/>
    <cellStyle name="_Fuel Prices 4-14_Book4 3" xfId="5978"/>
    <cellStyle name="_Fuel Prices 4-14_Book9" xfId="1430"/>
    <cellStyle name="_Fuel Prices 4-14_Book9 2" xfId="1431"/>
    <cellStyle name="_Fuel Prices 4-14_Book9 2 2" xfId="5979"/>
    <cellStyle name="_Fuel Prices 4-14_Book9 3" xfId="5980"/>
    <cellStyle name="_Fuel Prices 4-14_Chelan PUD Power Costs (8-10)" xfId="5981"/>
    <cellStyle name="_Fuel Prices 4-14_Direct Assignment Distribution Plant 2008" xfId="1432"/>
    <cellStyle name="_Fuel Prices 4-14_Direct Assignment Distribution Plant 2008 2" xfId="1433"/>
    <cellStyle name="_Fuel Prices 4-14_Direct Assignment Distribution Plant 2008 2 2" xfId="1434"/>
    <cellStyle name="_Fuel Prices 4-14_Direct Assignment Distribution Plant 2008 2 2 2" xfId="5982"/>
    <cellStyle name="_Fuel Prices 4-14_Direct Assignment Distribution Plant 2008 2 3" xfId="1435"/>
    <cellStyle name="_Fuel Prices 4-14_Direct Assignment Distribution Plant 2008 2 3 2" xfId="5983"/>
    <cellStyle name="_Fuel Prices 4-14_Direct Assignment Distribution Plant 2008 2 4" xfId="1436"/>
    <cellStyle name="_Fuel Prices 4-14_Direct Assignment Distribution Plant 2008 2 4 2" xfId="5984"/>
    <cellStyle name="_Fuel Prices 4-14_Direct Assignment Distribution Plant 2008 3" xfId="1437"/>
    <cellStyle name="_Fuel Prices 4-14_Direct Assignment Distribution Plant 2008 3 2" xfId="5985"/>
    <cellStyle name="_Fuel Prices 4-14_Direct Assignment Distribution Plant 2008 4" xfId="1438"/>
    <cellStyle name="_Fuel Prices 4-14_Direct Assignment Distribution Plant 2008 4 2" xfId="5986"/>
    <cellStyle name="_Fuel Prices 4-14_Direct Assignment Distribution Plant 2008 5" xfId="5987"/>
    <cellStyle name="_Fuel Prices 4-14_Direct Assignment Distribution Plant 2008 6" xfId="5988"/>
    <cellStyle name="_Fuel Prices 4-14_Electric COS Inputs" xfId="1439"/>
    <cellStyle name="_Fuel Prices 4-14_Electric COS Inputs 2" xfId="1440"/>
    <cellStyle name="_Fuel Prices 4-14_Electric COS Inputs 2 2" xfId="1441"/>
    <cellStyle name="_Fuel Prices 4-14_Electric COS Inputs 2 2 2" xfId="5989"/>
    <cellStyle name="_Fuel Prices 4-14_Electric COS Inputs 2 3" xfId="1442"/>
    <cellStyle name="_Fuel Prices 4-14_Electric COS Inputs 2 3 2" xfId="5990"/>
    <cellStyle name="_Fuel Prices 4-14_Electric COS Inputs 2 4" xfId="1443"/>
    <cellStyle name="_Fuel Prices 4-14_Electric COS Inputs 2 4 2" xfId="5991"/>
    <cellStyle name="_Fuel Prices 4-14_Electric COS Inputs 3" xfId="1444"/>
    <cellStyle name="_Fuel Prices 4-14_Electric COS Inputs 3 2" xfId="5992"/>
    <cellStyle name="_Fuel Prices 4-14_Electric COS Inputs 4" xfId="1445"/>
    <cellStyle name="_Fuel Prices 4-14_Electric COS Inputs 4 2" xfId="5993"/>
    <cellStyle name="_Fuel Prices 4-14_Electric COS Inputs 5" xfId="5994"/>
    <cellStyle name="_Fuel Prices 4-14_Electric COS Inputs 6" xfId="5995"/>
    <cellStyle name="_Fuel Prices 4-14_Electric Rate Spread and Rate Design 3.23.09" xfId="1446"/>
    <cellStyle name="_Fuel Prices 4-14_Electric Rate Spread and Rate Design 3.23.09 2" xfId="1447"/>
    <cellStyle name="_Fuel Prices 4-14_Electric Rate Spread and Rate Design 3.23.09 2 2" xfId="1448"/>
    <cellStyle name="_Fuel Prices 4-14_Electric Rate Spread and Rate Design 3.23.09 2 2 2" xfId="5996"/>
    <cellStyle name="_Fuel Prices 4-14_Electric Rate Spread and Rate Design 3.23.09 2 3" xfId="1449"/>
    <cellStyle name="_Fuel Prices 4-14_Electric Rate Spread and Rate Design 3.23.09 2 3 2" xfId="5997"/>
    <cellStyle name="_Fuel Prices 4-14_Electric Rate Spread and Rate Design 3.23.09 2 4" xfId="1450"/>
    <cellStyle name="_Fuel Prices 4-14_Electric Rate Spread and Rate Design 3.23.09 2 4 2" xfId="5998"/>
    <cellStyle name="_Fuel Prices 4-14_Electric Rate Spread and Rate Design 3.23.09 3" xfId="1451"/>
    <cellStyle name="_Fuel Prices 4-14_Electric Rate Spread and Rate Design 3.23.09 3 2" xfId="5999"/>
    <cellStyle name="_Fuel Prices 4-14_Electric Rate Spread and Rate Design 3.23.09 4" xfId="1452"/>
    <cellStyle name="_Fuel Prices 4-14_Electric Rate Spread and Rate Design 3.23.09 4 2" xfId="6000"/>
    <cellStyle name="_Fuel Prices 4-14_Electric Rate Spread and Rate Design 3.23.09 5" xfId="6001"/>
    <cellStyle name="_Fuel Prices 4-14_Electric Rate Spread and Rate Design 3.23.09 6" xfId="6002"/>
    <cellStyle name="_Fuel Prices 4-14_INPUTS" xfId="1453"/>
    <cellStyle name="_Fuel Prices 4-14_INPUTS 2" xfId="1454"/>
    <cellStyle name="_Fuel Prices 4-14_INPUTS 2 2" xfId="1455"/>
    <cellStyle name="_Fuel Prices 4-14_INPUTS 2 2 2" xfId="6003"/>
    <cellStyle name="_Fuel Prices 4-14_INPUTS 2 3" xfId="1456"/>
    <cellStyle name="_Fuel Prices 4-14_INPUTS 2 3 2" xfId="6004"/>
    <cellStyle name="_Fuel Prices 4-14_INPUTS 2 4" xfId="1457"/>
    <cellStyle name="_Fuel Prices 4-14_INPUTS 2 4 2" xfId="6005"/>
    <cellStyle name="_Fuel Prices 4-14_INPUTS 3" xfId="1458"/>
    <cellStyle name="_Fuel Prices 4-14_INPUTS 3 2" xfId="6006"/>
    <cellStyle name="_Fuel Prices 4-14_INPUTS 4" xfId="1459"/>
    <cellStyle name="_Fuel Prices 4-14_INPUTS 4 2" xfId="6007"/>
    <cellStyle name="_Fuel Prices 4-14_INPUTS 5" xfId="6008"/>
    <cellStyle name="_Fuel Prices 4-14_INPUTS 6" xfId="6009"/>
    <cellStyle name="_Fuel Prices 4-14_Leased Transformer &amp; Substation Plant &amp; Rev 12-2009" xfId="1460"/>
    <cellStyle name="_Fuel Prices 4-14_Leased Transformer &amp; Substation Plant &amp; Rev 12-2009 2" xfId="1461"/>
    <cellStyle name="_Fuel Prices 4-14_Leased Transformer &amp; Substation Plant &amp; Rev 12-2009 2 2" xfId="1462"/>
    <cellStyle name="_Fuel Prices 4-14_Leased Transformer &amp; Substation Plant &amp; Rev 12-2009 2 2 2" xfId="6010"/>
    <cellStyle name="_Fuel Prices 4-14_Leased Transformer &amp; Substation Plant &amp; Rev 12-2009 2 3" xfId="1463"/>
    <cellStyle name="_Fuel Prices 4-14_Leased Transformer &amp; Substation Plant &amp; Rev 12-2009 2 3 2" xfId="6011"/>
    <cellStyle name="_Fuel Prices 4-14_Leased Transformer &amp; Substation Plant &amp; Rev 12-2009 2 4" xfId="1464"/>
    <cellStyle name="_Fuel Prices 4-14_Leased Transformer &amp; Substation Plant &amp; Rev 12-2009 2 4 2" xfId="6012"/>
    <cellStyle name="_Fuel Prices 4-14_Leased Transformer &amp; Substation Plant &amp; Rev 12-2009 3" xfId="1465"/>
    <cellStyle name="_Fuel Prices 4-14_Leased Transformer &amp; Substation Plant &amp; Rev 12-2009 3 2" xfId="6013"/>
    <cellStyle name="_Fuel Prices 4-14_Leased Transformer &amp; Substation Plant &amp; Rev 12-2009 4" xfId="1466"/>
    <cellStyle name="_Fuel Prices 4-14_Leased Transformer &amp; Substation Plant &amp; Rev 12-2009 4 2" xfId="6014"/>
    <cellStyle name="_Fuel Prices 4-14_Leased Transformer &amp; Substation Plant &amp; Rev 12-2009 5" xfId="6015"/>
    <cellStyle name="_Fuel Prices 4-14_Leased Transformer &amp; Substation Plant &amp; Rev 12-2009 6" xfId="6016"/>
    <cellStyle name="_Fuel Prices 4-14_NIM Summary" xfId="6017"/>
    <cellStyle name="_Fuel Prices 4-14_NIM Summary 09GRC" xfId="6018"/>
    <cellStyle name="_Fuel Prices 4-14_NIM Summary 09GRC 2" xfId="6019"/>
    <cellStyle name="_Fuel Prices 4-14_NIM Summary 2" xfId="6020"/>
    <cellStyle name="_Fuel Prices 4-14_NIM Summary 3" xfId="6021"/>
    <cellStyle name="_Fuel Prices 4-14_NIM Summary 4" xfId="6022"/>
    <cellStyle name="_Fuel Prices 4-14_NIM Summary 5" xfId="6023"/>
    <cellStyle name="_Fuel Prices 4-14_NIM Summary 6" xfId="6024"/>
    <cellStyle name="_Fuel Prices 4-14_NIM Summary 7" xfId="6025"/>
    <cellStyle name="_Fuel Prices 4-14_NIM Summary 8" xfId="6026"/>
    <cellStyle name="_Fuel Prices 4-14_NIM Summary 9" xfId="6027"/>
    <cellStyle name="_Fuel Prices 4-14_PCA 10 -  Exhibit D from A Kellogg Jan 2011" xfId="6028"/>
    <cellStyle name="_Fuel Prices 4-14_PCA 10 -  Exhibit D from A Kellogg July 2011" xfId="6029"/>
    <cellStyle name="_Fuel Prices 4-14_PCA 10 -  Exhibit D from S Free Rcv'd 12-11" xfId="6030"/>
    <cellStyle name="_Fuel Prices 4-14_PCA 9 -  Exhibit D April 2010" xfId="6031"/>
    <cellStyle name="_Fuel Prices 4-14_PCA 9 -  Exhibit D April 2010 (3)" xfId="6032"/>
    <cellStyle name="_Fuel Prices 4-14_PCA 9 -  Exhibit D April 2010 (3) 2" xfId="6033"/>
    <cellStyle name="_Fuel Prices 4-14_PCA 9 -  Exhibit D Nov 2010" xfId="6034"/>
    <cellStyle name="_Fuel Prices 4-14_PCA 9 - Exhibit D at August 2010" xfId="6035"/>
    <cellStyle name="_Fuel Prices 4-14_PCA 9 - Exhibit D June 2010 GRC" xfId="6036"/>
    <cellStyle name="_Fuel Prices 4-14_Peak Credit Exhibits for 2009 GRC" xfId="1467"/>
    <cellStyle name="_Fuel Prices 4-14_Peak Credit Exhibits for 2009 GRC 2" xfId="1468"/>
    <cellStyle name="_Fuel Prices 4-14_Peak Credit Exhibits for 2009 GRC 2 2" xfId="1469"/>
    <cellStyle name="_Fuel Prices 4-14_Peak Credit Exhibits for 2009 GRC 2 2 2" xfId="6037"/>
    <cellStyle name="_Fuel Prices 4-14_Peak Credit Exhibits for 2009 GRC 2 3" xfId="1470"/>
    <cellStyle name="_Fuel Prices 4-14_Peak Credit Exhibits for 2009 GRC 2 3 2" xfId="6038"/>
    <cellStyle name="_Fuel Prices 4-14_Peak Credit Exhibits for 2009 GRC 2 4" xfId="1471"/>
    <cellStyle name="_Fuel Prices 4-14_Peak Credit Exhibits for 2009 GRC 2 4 2" xfId="6039"/>
    <cellStyle name="_Fuel Prices 4-14_Peak Credit Exhibits for 2009 GRC 3" xfId="1472"/>
    <cellStyle name="_Fuel Prices 4-14_Peak Credit Exhibits for 2009 GRC 3 2" xfId="6040"/>
    <cellStyle name="_Fuel Prices 4-14_Peak Credit Exhibits for 2009 GRC 4" xfId="1473"/>
    <cellStyle name="_Fuel Prices 4-14_Peak Credit Exhibits for 2009 GRC 4 2" xfId="6041"/>
    <cellStyle name="_Fuel Prices 4-14_Peak Credit Exhibits for 2009 GRC 5" xfId="6042"/>
    <cellStyle name="_Fuel Prices 4-14_Peak Credit Exhibits for 2009 GRC 6" xfId="6043"/>
    <cellStyle name="_Fuel Prices 4-14_Power Costs - Comparison bx Rbtl-Staff-Jt-PC" xfId="1474"/>
    <cellStyle name="_Fuel Prices 4-14_Power Costs - Comparison bx Rbtl-Staff-Jt-PC 2" xfId="1475"/>
    <cellStyle name="_Fuel Prices 4-14_Power Costs - Comparison bx Rbtl-Staff-Jt-PC 2 2" xfId="6044"/>
    <cellStyle name="_Fuel Prices 4-14_Power Costs - Comparison bx Rbtl-Staff-Jt-PC 3" xfId="6045"/>
    <cellStyle name="_Fuel Prices 4-14_Power Costs - Comparison bx Rbtl-Staff-Jt-PC_Adj Bench DR 3 for Initial Briefs (Electric)" xfId="1476"/>
    <cellStyle name="_Fuel Prices 4-14_Power Costs - Comparison bx Rbtl-Staff-Jt-PC_Adj Bench DR 3 for Initial Briefs (Electric) 2" xfId="1477"/>
    <cellStyle name="_Fuel Prices 4-14_Power Costs - Comparison bx Rbtl-Staff-Jt-PC_Adj Bench DR 3 for Initial Briefs (Electric) 2 2" xfId="6046"/>
    <cellStyle name="_Fuel Prices 4-14_Power Costs - Comparison bx Rbtl-Staff-Jt-PC_Adj Bench DR 3 for Initial Briefs (Electric) 3" xfId="6047"/>
    <cellStyle name="_Fuel Prices 4-14_Power Costs - Comparison bx Rbtl-Staff-Jt-PC_Electric Rev Req Model (2009 GRC) Rebuttal" xfId="1478"/>
    <cellStyle name="_Fuel Prices 4-14_Power Costs - Comparison bx Rbtl-Staff-Jt-PC_Electric Rev Req Model (2009 GRC) Rebuttal 2" xfId="1479"/>
    <cellStyle name="_Fuel Prices 4-14_Power Costs - Comparison bx Rbtl-Staff-Jt-PC_Electric Rev Req Model (2009 GRC) Rebuttal 2 2" xfId="6048"/>
    <cellStyle name="_Fuel Prices 4-14_Power Costs - Comparison bx Rbtl-Staff-Jt-PC_Electric Rev Req Model (2009 GRC) Rebuttal 3" xfId="6049"/>
    <cellStyle name="_Fuel Prices 4-14_Power Costs - Comparison bx Rbtl-Staff-Jt-PC_Electric Rev Req Model (2009 GRC) Rebuttal REmoval of New  WH Solar AdjustMI" xfId="1480"/>
    <cellStyle name="_Fuel Prices 4-14_Power Costs - Comparison bx Rbtl-Staff-Jt-PC_Electric Rev Req Model (2009 GRC) Rebuttal REmoval of New  WH Solar AdjustMI 2" xfId="1481"/>
    <cellStyle name="_Fuel Prices 4-14_Power Costs - Comparison bx Rbtl-Staff-Jt-PC_Electric Rev Req Model (2009 GRC) Rebuttal REmoval of New  WH Solar AdjustMI 2 2" xfId="6050"/>
    <cellStyle name="_Fuel Prices 4-14_Power Costs - Comparison bx Rbtl-Staff-Jt-PC_Electric Rev Req Model (2009 GRC) Rebuttal REmoval of New  WH Solar AdjustMI 3" xfId="6051"/>
    <cellStyle name="_Fuel Prices 4-14_Power Costs - Comparison bx Rbtl-Staff-Jt-PC_Electric Rev Req Model (2009 GRC) Revised 01-18-2010" xfId="1482"/>
    <cellStyle name="_Fuel Prices 4-14_Power Costs - Comparison bx Rbtl-Staff-Jt-PC_Electric Rev Req Model (2009 GRC) Revised 01-18-2010 2" xfId="1483"/>
    <cellStyle name="_Fuel Prices 4-14_Power Costs - Comparison bx Rbtl-Staff-Jt-PC_Electric Rev Req Model (2009 GRC) Revised 01-18-2010 2 2" xfId="6052"/>
    <cellStyle name="_Fuel Prices 4-14_Power Costs - Comparison bx Rbtl-Staff-Jt-PC_Electric Rev Req Model (2009 GRC) Revised 01-18-2010 3" xfId="6053"/>
    <cellStyle name="_Fuel Prices 4-14_Power Costs - Comparison bx Rbtl-Staff-Jt-PC_Final Order Electric EXHIBIT A-1" xfId="1484"/>
    <cellStyle name="_Fuel Prices 4-14_Power Costs - Comparison bx Rbtl-Staff-Jt-PC_Final Order Electric EXHIBIT A-1 2" xfId="1485"/>
    <cellStyle name="_Fuel Prices 4-14_Power Costs - Comparison bx Rbtl-Staff-Jt-PC_Final Order Electric EXHIBIT A-1 2 2" xfId="6054"/>
    <cellStyle name="_Fuel Prices 4-14_Power Costs - Comparison bx Rbtl-Staff-Jt-PC_Final Order Electric EXHIBIT A-1 3" xfId="6055"/>
    <cellStyle name="_Fuel Prices 4-14_Production Adj 4.37" xfId="1486"/>
    <cellStyle name="_Fuel Prices 4-14_Production Adj 4.37 2" xfId="1487"/>
    <cellStyle name="_Fuel Prices 4-14_Production Adj 4.37 2 2" xfId="6056"/>
    <cellStyle name="_Fuel Prices 4-14_Production Adj 4.37 3" xfId="6057"/>
    <cellStyle name="_Fuel Prices 4-14_Purchased Power Adj 4.03" xfId="1488"/>
    <cellStyle name="_Fuel Prices 4-14_Purchased Power Adj 4.03 2" xfId="1489"/>
    <cellStyle name="_Fuel Prices 4-14_Purchased Power Adj 4.03 2 2" xfId="6058"/>
    <cellStyle name="_Fuel Prices 4-14_Purchased Power Adj 4.03 3" xfId="6059"/>
    <cellStyle name="_Fuel Prices 4-14_Rate Design Sch 24" xfId="1490"/>
    <cellStyle name="_Fuel Prices 4-14_Rate Design Sch 24 2" xfId="6060"/>
    <cellStyle name="_Fuel Prices 4-14_Rate Design Sch 25" xfId="1491"/>
    <cellStyle name="_Fuel Prices 4-14_Rate Design Sch 25 2" xfId="1492"/>
    <cellStyle name="_Fuel Prices 4-14_Rate Design Sch 25 2 2" xfId="6061"/>
    <cellStyle name="_Fuel Prices 4-14_Rate Design Sch 25 3" xfId="6062"/>
    <cellStyle name="_Fuel Prices 4-14_Rate Design Sch 26" xfId="1493"/>
    <cellStyle name="_Fuel Prices 4-14_Rate Design Sch 26 2" xfId="1494"/>
    <cellStyle name="_Fuel Prices 4-14_Rate Design Sch 26 2 2" xfId="6063"/>
    <cellStyle name="_Fuel Prices 4-14_Rate Design Sch 26 3" xfId="6064"/>
    <cellStyle name="_Fuel Prices 4-14_Rate Design Sch 31" xfId="1495"/>
    <cellStyle name="_Fuel Prices 4-14_Rate Design Sch 31 2" xfId="1496"/>
    <cellStyle name="_Fuel Prices 4-14_Rate Design Sch 31 2 2" xfId="6065"/>
    <cellStyle name="_Fuel Prices 4-14_Rate Design Sch 31 3" xfId="6066"/>
    <cellStyle name="_Fuel Prices 4-14_Rate Design Sch 43" xfId="1497"/>
    <cellStyle name="_Fuel Prices 4-14_Rate Design Sch 43 2" xfId="1498"/>
    <cellStyle name="_Fuel Prices 4-14_Rate Design Sch 43 2 2" xfId="6067"/>
    <cellStyle name="_Fuel Prices 4-14_Rate Design Sch 43 3" xfId="6068"/>
    <cellStyle name="_Fuel Prices 4-14_Rate Design Sch 448-449" xfId="1499"/>
    <cellStyle name="_Fuel Prices 4-14_Rate Design Sch 448-449 2" xfId="6069"/>
    <cellStyle name="_Fuel Prices 4-14_Rate Design Sch 46" xfId="1500"/>
    <cellStyle name="_Fuel Prices 4-14_Rate Design Sch 46 2" xfId="1501"/>
    <cellStyle name="_Fuel Prices 4-14_Rate Design Sch 46 2 2" xfId="6070"/>
    <cellStyle name="_Fuel Prices 4-14_Rate Design Sch 46 3" xfId="6071"/>
    <cellStyle name="_Fuel Prices 4-14_Rate Spread" xfId="1502"/>
    <cellStyle name="_Fuel Prices 4-14_Rate Spread 2" xfId="1503"/>
    <cellStyle name="_Fuel Prices 4-14_Rate Spread 2 2" xfId="6072"/>
    <cellStyle name="_Fuel Prices 4-14_Rate Spread 3" xfId="6073"/>
    <cellStyle name="_Fuel Prices 4-14_Rebuttal Power Costs" xfId="1504"/>
    <cellStyle name="_Fuel Prices 4-14_Rebuttal Power Costs 2" xfId="1505"/>
    <cellStyle name="_Fuel Prices 4-14_Rebuttal Power Costs 2 2" xfId="6074"/>
    <cellStyle name="_Fuel Prices 4-14_Rebuttal Power Costs 3" xfId="6075"/>
    <cellStyle name="_Fuel Prices 4-14_Rebuttal Power Costs_Adj Bench DR 3 for Initial Briefs (Electric)" xfId="1506"/>
    <cellStyle name="_Fuel Prices 4-14_Rebuttal Power Costs_Adj Bench DR 3 for Initial Briefs (Electric) 2" xfId="1507"/>
    <cellStyle name="_Fuel Prices 4-14_Rebuttal Power Costs_Adj Bench DR 3 for Initial Briefs (Electric) 2 2" xfId="6076"/>
    <cellStyle name="_Fuel Prices 4-14_Rebuttal Power Costs_Adj Bench DR 3 for Initial Briefs (Electric) 3" xfId="6077"/>
    <cellStyle name="_Fuel Prices 4-14_Rebuttal Power Costs_Electric Rev Req Model (2009 GRC) Rebuttal" xfId="1508"/>
    <cellStyle name="_Fuel Prices 4-14_Rebuttal Power Costs_Electric Rev Req Model (2009 GRC) Rebuttal 2" xfId="1509"/>
    <cellStyle name="_Fuel Prices 4-14_Rebuttal Power Costs_Electric Rev Req Model (2009 GRC) Rebuttal 2 2" xfId="6078"/>
    <cellStyle name="_Fuel Prices 4-14_Rebuttal Power Costs_Electric Rev Req Model (2009 GRC) Rebuttal 3" xfId="6079"/>
    <cellStyle name="_Fuel Prices 4-14_Rebuttal Power Costs_Electric Rev Req Model (2009 GRC) Rebuttal REmoval of New  WH Solar AdjustMI" xfId="1510"/>
    <cellStyle name="_Fuel Prices 4-14_Rebuttal Power Costs_Electric Rev Req Model (2009 GRC) Rebuttal REmoval of New  WH Solar AdjustMI 2" xfId="1511"/>
    <cellStyle name="_Fuel Prices 4-14_Rebuttal Power Costs_Electric Rev Req Model (2009 GRC) Rebuttal REmoval of New  WH Solar AdjustMI 2 2" xfId="6080"/>
    <cellStyle name="_Fuel Prices 4-14_Rebuttal Power Costs_Electric Rev Req Model (2009 GRC) Rebuttal REmoval of New  WH Solar AdjustMI 3" xfId="6081"/>
    <cellStyle name="_Fuel Prices 4-14_Rebuttal Power Costs_Electric Rev Req Model (2009 GRC) Revised 01-18-2010" xfId="1512"/>
    <cellStyle name="_Fuel Prices 4-14_Rebuttal Power Costs_Electric Rev Req Model (2009 GRC) Revised 01-18-2010 2" xfId="1513"/>
    <cellStyle name="_Fuel Prices 4-14_Rebuttal Power Costs_Electric Rev Req Model (2009 GRC) Revised 01-18-2010 2 2" xfId="6082"/>
    <cellStyle name="_Fuel Prices 4-14_Rebuttal Power Costs_Electric Rev Req Model (2009 GRC) Revised 01-18-2010 3" xfId="6083"/>
    <cellStyle name="_Fuel Prices 4-14_Rebuttal Power Costs_Final Order Electric EXHIBIT A-1" xfId="1514"/>
    <cellStyle name="_Fuel Prices 4-14_Rebuttal Power Costs_Final Order Electric EXHIBIT A-1 2" xfId="1515"/>
    <cellStyle name="_Fuel Prices 4-14_Rebuttal Power Costs_Final Order Electric EXHIBIT A-1 2 2" xfId="6084"/>
    <cellStyle name="_Fuel Prices 4-14_Rebuttal Power Costs_Final Order Electric EXHIBIT A-1 3" xfId="6085"/>
    <cellStyle name="_Fuel Prices 4-14_ROR 5.02" xfId="1516"/>
    <cellStyle name="_Fuel Prices 4-14_ROR 5.02 2" xfId="1517"/>
    <cellStyle name="_Fuel Prices 4-14_ROR 5.02 2 2" xfId="6086"/>
    <cellStyle name="_Fuel Prices 4-14_ROR 5.02 3" xfId="6087"/>
    <cellStyle name="_Fuel Prices 4-14_Sch 40 Feeder OH 2008" xfId="1518"/>
    <cellStyle name="_Fuel Prices 4-14_Sch 40 Feeder OH 2008 2" xfId="1519"/>
    <cellStyle name="_Fuel Prices 4-14_Sch 40 Feeder OH 2008 2 2" xfId="6088"/>
    <cellStyle name="_Fuel Prices 4-14_Sch 40 Feeder OH 2008 3" xfId="6089"/>
    <cellStyle name="_Fuel Prices 4-14_Sch 40 Interim Energy Rates " xfId="1520"/>
    <cellStyle name="_Fuel Prices 4-14_Sch 40 Interim Energy Rates  2" xfId="1521"/>
    <cellStyle name="_Fuel Prices 4-14_Sch 40 Interim Energy Rates  2 2" xfId="6090"/>
    <cellStyle name="_Fuel Prices 4-14_Sch 40 Interim Energy Rates  3" xfId="6091"/>
    <cellStyle name="_Fuel Prices 4-14_Sch 40 Substation A&amp;G 2008" xfId="1522"/>
    <cellStyle name="_Fuel Prices 4-14_Sch 40 Substation A&amp;G 2008 2" xfId="1523"/>
    <cellStyle name="_Fuel Prices 4-14_Sch 40 Substation A&amp;G 2008 2 2" xfId="6092"/>
    <cellStyle name="_Fuel Prices 4-14_Sch 40 Substation A&amp;G 2008 3" xfId="6093"/>
    <cellStyle name="_Fuel Prices 4-14_Sch 40 Substation O&amp;M 2008" xfId="1524"/>
    <cellStyle name="_Fuel Prices 4-14_Sch 40 Substation O&amp;M 2008 2" xfId="1525"/>
    <cellStyle name="_Fuel Prices 4-14_Sch 40 Substation O&amp;M 2008 2 2" xfId="6094"/>
    <cellStyle name="_Fuel Prices 4-14_Sch 40 Substation O&amp;M 2008 3" xfId="6095"/>
    <cellStyle name="_Fuel Prices 4-14_Subs 2008" xfId="1526"/>
    <cellStyle name="_Fuel Prices 4-14_Subs 2008 2" xfId="1527"/>
    <cellStyle name="_Fuel Prices 4-14_Subs 2008 2 2" xfId="6096"/>
    <cellStyle name="_Fuel Prices 4-14_Subs 2008 3" xfId="6097"/>
    <cellStyle name="_Fuel Prices 4-14_Wind Integration 10GRC" xfId="6098"/>
    <cellStyle name="_Fuel Prices 4-14_Wind Integration 10GRC 2" xfId="6099"/>
    <cellStyle name="_Gas Pro Forma Rev CY 2007 Janet 4_8_08" xfId="3700"/>
    <cellStyle name="_Gas Transportation Charges_2009GRC_120308" xfId="1528"/>
    <cellStyle name="_Gas Transportation Charges_2009GRC_120308 2" xfId="1529"/>
    <cellStyle name="_Gas Transportation Charges_2009GRC_120308 2 2" xfId="6100"/>
    <cellStyle name="_Gas Transportation Charges_2009GRC_120308 3" xfId="6101"/>
    <cellStyle name="_Gas Transportation Charges_2009GRC_120308_Chelan PUD Power Costs (8-10)" xfId="6102"/>
    <cellStyle name="_Gas Transportation Charges_2009GRC_120308_DEM-WP(C) Costs Not In AURORA 2010GRC As Filed" xfId="6103"/>
    <cellStyle name="_Gas Transportation Charges_2009GRC_120308_DEM-WP(C) Costs Not In AURORA 2010GRC As Filed 2" xfId="6104"/>
    <cellStyle name="_Gas Transportation Charges_2009GRC_120308_NIM Summary" xfId="6105"/>
    <cellStyle name="_Gas Transportation Charges_2009GRC_120308_NIM Summary 09GRC" xfId="6106"/>
    <cellStyle name="_Gas Transportation Charges_2009GRC_120308_NIM Summary 09GRC 2" xfId="6107"/>
    <cellStyle name="_Gas Transportation Charges_2009GRC_120308_NIM Summary 2" xfId="6108"/>
    <cellStyle name="_Gas Transportation Charges_2009GRC_120308_NIM Summary 3" xfId="6109"/>
    <cellStyle name="_Gas Transportation Charges_2009GRC_120308_NIM Summary 4" xfId="6110"/>
    <cellStyle name="_Gas Transportation Charges_2009GRC_120308_NIM Summary 5" xfId="6111"/>
    <cellStyle name="_Gas Transportation Charges_2009GRC_120308_NIM Summary 6" xfId="6112"/>
    <cellStyle name="_Gas Transportation Charges_2009GRC_120308_NIM Summary 7" xfId="6113"/>
    <cellStyle name="_Gas Transportation Charges_2009GRC_120308_NIM Summary 8" xfId="6114"/>
    <cellStyle name="_Gas Transportation Charges_2009GRC_120308_NIM Summary 9" xfId="6115"/>
    <cellStyle name="_Gas Transportation Charges_2009GRC_120308_PCA 9 -  Exhibit D April 2010 (3)" xfId="6116"/>
    <cellStyle name="_Gas Transportation Charges_2009GRC_120308_PCA 9 -  Exhibit D April 2010 (3) 2" xfId="6117"/>
    <cellStyle name="_Gas Transportation Charges_2009GRC_120308_Reconciliation" xfId="6118"/>
    <cellStyle name="_Gas Transportation Charges_2009GRC_120308_Reconciliation 2" xfId="6119"/>
    <cellStyle name="_Gas Transportation Charges_2009GRC_120308_Wind Integration 10GRC" xfId="6120"/>
    <cellStyle name="_Gas Transportation Charges_2009GRC_120308_Wind Integration 10GRC 2" xfId="6121"/>
    <cellStyle name="_Mid C 09GRC" xfId="6122"/>
    <cellStyle name="_Monthly Fixed Input" xfId="6123"/>
    <cellStyle name="_Monthly Fixed Input 2" xfId="6124"/>
    <cellStyle name="_Monthly Fixed Input_NIM Summary" xfId="6125"/>
    <cellStyle name="_Monthly Fixed Input_NIM Summary 2" xfId="6126"/>
    <cellStyle name="_NIM 06 Base Case Current Trends" xfId="1530"/>
    <cellStyle name="_NIM 06 Base Case Current Trends 2" xfId="1531"/>
    <cellStyle name="_NIM 06 Base Case Current Trends 2 2" xfId="6127"/>
    <cellStyle name="_NIM 06 Base Case Current Trends 3" xfId="6128"/>
    <cellStyle name="_NIM 06 Base Case Current Trends_Adj Bench DR 3 for Initial Briefs (Electric)" xfId="1532"/>
    <cellStyle name="_NIM 06 Base Case Current Trends_Adj Bench DR 3 for Initial Briefs (Electric) 2" xfId="1533"/>
    <cellStyle name="_NIM 06 Base Case Current Trends_Adj Bench DR 3 for Initial Briefs (Electric) 2 2" xfId="6129"/>
    <cellStyle name="_NIM 06 Base Case Current Trends_Adj Bench DR 3 for Initial Briefs (Electric) 3" xfId="6130"/>
    <cellStyle name="_NIM 06 Base Case Current Trends_Book1" xfId="6131"/>
    <cellStyle name="_NIM 06 Base Case Current Trends_Book2" xfId="1534"/>
    <cellStyle name="_NIM 06 Base Case Current Trends_Book2 2" xfId="1535"/>
    <cellStyle name="_NIM 06 Base Case Current Trends_Book2 2 2" xfId="6132"/>
    <cellStyle name="_NIM 06 Base Case Current Trends_Book2 3" xfId="6133"/>
    <cellStyle name="_NIM 06 Base Case Current Trends_Book2_Adj Bench DR 3 for Initial Briefs (Electric)" xfId="1536"/>
    <cellStyle name="_NIM 06 Base Case Current Trends_Book2_Adj Bench DR 3 for Initial Briefs (Electric) 2" xfId="1537"/>
    <cellStyle name="_NIM 06 Base Case Current Trends_Book2_Adj Bench DR 3 for Initial Briefs (Electric) 2 2" xfId="6134"/>
    <cellStyle name="_NIM 06 Base Case Current Trends_Book2_Adj Bench DR 3 for Initial Briefs (Electric) 3" xfId="6135"/>
    <cellStyle name="_NIM 06 Base Case Current Trends_Book2_Electric Rev Req Model (2009 GRC) Rebuttal" xfId="1538"/>
    <cellStyle name="_NIM 06 Base Case Current Trends_Book2_Electric Rev Req Model (2009 GRC) Rebuttal 2" xfId="1539"/>
    <cellStyle name="_NIM 06 Base Case Current Trends_Book2_Electric Rev Req Model (2009 GRC) Rebuttal 2 2" xfId="6136"/>
    <cellStyle name="_NIM 06 Base Case Current Trends_Book2_Electric Rev Req Model (2009 GRC) Rebuttal 3" xfId="6137"/>
    <cellStyle name="_NIM 06 Base Case Current Trends_Book2_Electric Rev Req Model (2009 GRC) Rebuttal REmoval of New  WH Solar AdjustMI" xfId="1540"/>
    <cellStyle name="_NIM 06 Base Case Current Trends_Book2_Electric Rev Req Model (2009 GRC) Rebuttal REmoval of New  WH Solar AdjustMI 2" xfId="1541"/>
    <cellStyle name="_NIM 06 Base Case Current Trends_Book2_Electric Rev Req Model (2009 GRC) Rebuttal REmoval of New  WH Solar AdjustMI 2 2" xfId="6138"/>
    <cellStyle name="_NIM 06 Base Case Current Trends_Book2_Electric Rev Req Model (2009 GRC) Rebuttal REmoval of New  WH Solar AdjustMI 3" xfId="6139"/>
    <cellStyle name="_NIM 06 Base Case Current Trends_Book2_Electric Rev Req Model (2009 GRC) Revised 01-18-2010" xfId="1542"/>
    <cellStyle name="_NIM 06 Base Case Current Trends_Book2_Electric Rev Req Model (2009 GRC) Revised 01-18-2010 2" xfId="1543"/>
    <cellStyle name="_NIM 06 Base Case Current Trends_Book2_Electric Rev Req Model (2009 GRC) Revised 01-18-2010 2 2" xfId="6140"/>
    <cellStyle name="_NIM 06 Base Case Current Trends_Book2_Electric Rev Req Model (2009 GRC) Revised 01-18-2010 3" xfId="6141"/>
    <cellStyle name="_NIM 06 Base Case Current Trends_Book2_Final Order Electric EXHIBIT A-1" xfId="1544"/>
    <cellStyle name="_NIM 06 Base Case Current Trends_Book2_Final Order Electric EXHIBIT A-1 2" xfId="1545"/>
    <cellStyle name="_NIM 06 Base Case Current Trends_Book2_Final Order Electric EXHIBIT A-1 2 2" xfId="6142"/>
    <cellStyle name="_NIM 06 Base Case Current Trends_Book2_Final Order Electric EXHIBIT A-1 3" xfId="6143"/>
    <cellStyle name="_NIM 06 Base Case Current Trends_Chelan PUD Power Costs (8-10)" xfId="6144"/>
    <cellStyle name="_NIM 06 Base Case Current Trends_Confidential Material" xfId="6145"/>
    <cellStyle name="_NIM 06 Base Case Current Trends_DEM-WP(C) Colstrip 12 Coal Cost Forecast 2010GRC" xfId="6146"/>
    <cellStyle name="_NIM 06 Base Case Current Trends_DEM-WP(C) Production O&amp;M 2010GRC As-Filed" xfId="6147"/>
    <cellStyle name="_NIM 06 Base Case Current Trends_DEM-WP(C) Production O&amp;M 2010GRC As-Filed 2" xfId="6148"/>
    <cellStyle name="_NIM 06 Base Case Current Trends_Electric Rev Req Model (2009 GRC) " xfId="1546"/>
    <cellStyle name="_NIM 06 Base Case Current Trends_Electric Rev Req Model (2009 GRC)  2" xfId="1547"/>
    <cellStyle name="_NIM 06 Base Case Current Trends_Electric Rev Req Model (2009 GRC)  2 2" xfId="6149"/>
    <cellStyle name="_NIM 06 Base Case Current Trends_Electric Rev Req Model (2009 GRC)  3" xfId="6150"/>
    <cellStyle name="_NIM 06 Base Case Current Trends_Electric Rev Req Model (2009 GRC) Rebuttal" xfId="1548"/>
    <cellStyle name="_NIM 06 Base Case Current Trends_Electric Rev Req Model (2009 GRC) Rebuttal 2" xfId="1549"/>
    <cellStyle name="_NIM 06 Base Case Current Trends_Electric Rev Req Model (2009 GRC) Rebuttal 2 2" xfId="6151"/>
    <cellStyle name="_NIM 06 Base Case Current Trends_Electric Rev Req Model (2009 GRC) Rebuttal 3" xfId="6152"/>
    <cellStyle name="_NIM 06 Base Case Current Trends_Electric Rev Req Model (2009 GRC) Rebuttal REmoval of New  WH Solar AdjustMI" xfId="1550"/>
    <cellStyle name="_NIM 06 Base Case Current Trends_Electric Rev Req Model (2009 GRC) Rebuttal REmoval of New  WH Solar AdjustMI 2" xfId="1551"/>
    <cellStyle name="_NIM 06 Base Case Current Trends_Electric Rev Req Model (2009 GRC) Rebuttal REmoval of New  WH Solar AdjustMI 2 2" xfId="6153"/>
    <cellStyle name="_NIM 06 Base Case Current Trends_Electric Rev Req Model (2009 GRC) Rebuttal REmoval of New  WH Solar AdjustMI 3" xfId="6154"/>
    <cellStyle name="_NIM 06 Base Case Current Trends_Electric Rev Req Model (2009 GRC) Revised 01-18-2010" xfId="1552"/>
    <cellStyle name="_NIM 06 Base Case Current Trends_Electric Rev Req Model (2009 GRC) Revised 01-18-2010 2" xfId="1553"/>
    <cellStyle name="_NIM 06 Base Case Current Trends_Electric Rev Req Model (2009 GRC) Revised 01-18-2010 2 2" xfId="6155"/>
    <cellStyle name="_NIM 06 Base Case Current Trends_Electric Rev Req Model (2009 GRC) Revised 01-18-2010 3" xfId="6156"/>
    <cellStyle name="_NIM 06 Base Case Current Trends_Electric Rev Req Model (2010 GRC)" xfId="6157"/>
    <cellStyle name="_NIM 06 Base Case Current Trends_Electric Rev Req Model (2010 GRC) SF" xfId="6158"/>
    <cellStyle name="_NIM 06 Base Case Current Trends_Final Order Electric EXHIBIT A-1" xfId="1554"/>
    <cellStyle name="_NIM 06 Base Case Current Trends_Final Order Electric EXHIBIT A-1 2" xfId="1555"/>
    <cellStyle name="_NIM 06 Base Case Current Trends_Final Order Electric EXHIBIT A-1 2 2" xfId="6159"/>
    <cellStyle name="_NIM 06 Base Case Current Trends_Final Order Electric EXHIBIT A-1 3" xfId="6160"/>
    <cellStyle name="_NIM 06 Base Case Current Trends_NIM Summary" xfId="6161"/>
    <cellStyle name="_NIM 06 Base Case Current Trends_NIM Summary 2" xfId="6162"/>
    <cellStyle name="_NIM 06 Base Case Current Trends_Rebuttal Power Costs" xfId="1556"/>
    <cellStyle name="_NIM 06 Base Case Current Trends_Rebuttal Power Costs 2" xfId="1557"/>
    <cellStyle name="_NIM 06 Base Case Current Trends_Rebuttal Power Costs 2 2" xfId="6163"/>
    <cellStyle name="_NIM 06 Base Case Current Trends_Rebuttal Power Costs 3" xfId="6164"/>
    <cellStyle name="_NIM 06 Base Case Current Trends_Rebuttal Power Costs_Adj Bench DR 3 for Initial Briefs (Electric)" xfId="1558"/>
    <cellStyle name="_NIM 06 Base Case Current Trends_Rebuttal Power Costs_Adj Bench DR 3 for Initial Briefs (Electric) 2" xfId="1559"/>
    <cellStyle name="_NIM 06 Base Case Current Trends_Rebuttal Power Costs_Adj Bench DR 3 for Initial Briefs (Electric) 2 2" xfId="6165"/>
    <cellStyle name="_NIM 06 Base Case Current Trends_Rebuttal Power Costs_Adj Bench DR 3 for Initial Briefs (Electric) 3" xfId="6166"/>
    <cellStyle name="_NIM 06 Base Case Current Trends_Rebuttal Power Costs_Electric Rev Req Model (2009 GRC) Rebuttal" xfId="1560"/>
    <cellStyle name="_NIM 06 Base Case Current Trends_Rebuttal Power Costs_Electric Rev Req Model (2009 GRC) Rebuttal 2" xfId="1561"/>
    <cellStyle name="_NIM 06 Base Case Current Trends_Rebuttal Power Costs_Electric Rev Req Model (2009 GRC) Rebuttal 2 2" xfId="6167"/>
    <cellStyle name="_NIM 06 Base Case Current Trends_Rebuttal Power Costs_Electric Rev Req Model (2009 GRC) Rebuttal 3" xfId="6168"/>
    <cellStyle name="_NIM 06 Base Case Current Trends_Rebuttal Power Costs_Electric Rev Req Model (2009 GRC) Rebuttal REmoval of New  WH Solar AdjustMI" xfId="1562"/>
    <cellStyle name="_NIM 06 Base Case Current Trends_Rebuttal Power Costs_Electric Rev Req Model (2009 GRC) Rebuttal REmoval of New  WH Solar AdjustMI 2" xfId="1563"/>
    <cellStyle name="_NIM 06 Base Case Current Trends_Rebuttal Power Costs_Electric Rev Req Model (2009 GRC) Rebuttal REmoval of New  WH Solar AdjustMI 2 2" xfId="6169"/>
    <cellStyle name="_NIM 06 Base Case Current Trends_Rebuttal Power Costs_Electric Rev Req Model (2009 GRC) Rebuttal REmoval of New  WH Solar AdjustMI 3" xfId="6170"/>
    <cellStyle name="_NIM 06 Base Case Current Trends_Rebuttal Power Costs_Electric Rev Req Model (2009 GRC) Revised 01-18-2010" xfId="1564"/>
    <cellStyle name="_NIM 06 Base Case Current Trends_Rebuttal Power Costs_Electric Rev Req Model (2009 GRC) Revised 01-18-2010 2" xfId="1565"/>
    <cellStyle name="_NIM 06 Base Case Current Trends_Rebuttal Power Costs_Electric Rev Req Model (2009 GRC) Revised 01-18-2010 2 2" xfId="6171"/>
    <cellStyle name="_NIM 06 Base Case Current Trends_Rebuttal Power Costs_Electric Rev Req Model (2009 GRC) Revised 01-18-2010 3" xfId="6172"/>
    <cellStyle name="_NIM 06 Base Case Current Trends_Rebuttal Power Costs_Final Order Electric EXHIBIT A-1" xfId="1566"/>
    <cellStyle name="_NIM 06 Base Case Current Trends_Rebuttal Power Costs_Final Order Electric EXHIBIT A-1 2" xfId="1567"/>
    <cellStyle name="_NIM 06 Base Case Current Trends_Rebuttal Power Costs_Final Order Electric EXHIBIT A-1 2 2" xfId="6173"/>
    <cellStyle name="_NIM 06 Base Case Current Trends_Rebuttal Power Costs_Final Order Electric EXHIBIT A-1 3" xfId="6174"/>
    <cellStyle name="_NIM 06 Base Case Current Trends_TENASKA REGULATORY ASSET" xfId="1568"/>
    <cellStyle name="_NIM 06 Base Case Current Trends_TENASKA REGULATORY ASSET 2" xfId="1569"/>
    <cellStyle name="_NIM 06 Base Case Current Trends_TENASKA REGULATORY ASSET 2 2" xfId="6175"/>
    <cellStyle name="_NIM 06 Base Case Current Trends_TENASKA REGULATORY ASSET 3" xfId="6176"/>
    <cellStyle name="_NIM Summary 09GRC" xfId="6177"/>
    <cellStyle name="_NIM Summary 09GRC 2" xfId="6178"/>
    <cellStyle name="_NIM Summary 09GRC_NIM Summary" xfId="6179"/>
    <cellStyle name="_NIM Summary 09GRC_NIM Summary 2" xfId="6180"/>
    <cellStyle name="_PC DRAFT 10 15 07" xfId="6181"/>
    <cellStyle name="_PCA 7 - Exhibit D update 9_30_2008" xfId="6182"/>
    <cellStyle name="_PCA 7 - Exhibit D update 9_30_2008 2" xfId="6183"/>
    <cellStyle name="_PCA 7 - Exhibit D update 9_30_2008_Chelan PUD Power Costs (8-10)" xfId="6184"/>
    <cellStyle name="_PCA 7 - Exhibit D update 9_30_2008_NIM Summary" xfId="6185"/>
    <cellStyle name="_PCA 7 - Exhibit D update 9_30_2008_NIM Summary 2" xfId="6186"/>
    <cellStyle name="_PCA 7 - Exhibit D update 9_30_2008_Transmission Workbook for May BOD" xfId="6187"/>
    <cellStyle name="_PCA 7 - Exhibit D update 9_30_2008_Transmission Workbook for May BOD 2" xfId="6188"/>
    <cellStyle name="_PCA 7 - Exhibit D update 9_30_2008_Wind Integration 10GRC" xfId="6189"/>
    <cellStyle name="_PCA 7 - Exhibit D update 9_30_2008_Wind Integration 10GRC 2" xfId="6190"/>
    <cellStyle name="_Portfolio SPlan Base Case.xls Chart 1" xfId="1570"/>
    <cellStyle name="_Portfolio SPlan Base Case.xls Chart 1 2" xfId="1571"/>
    <cellStyle name="_Portfolio SPlan Base Case.xls Chart 1 2 2" xfId="6191"/>
    <cellStyle name="_Portfolio SPlan Base Case.xls Chart 1 3" xfId="6192"/>
    <cellStyle name="_Portfolio SPlan Base Case.xls Chart 1_Adj Bench DR 3 for Initial Briefs (Electric)" xfId="1572"/>
    <cellStyle name="_Portfolio SPlan Base Case.xls Chart 1_Adj Bench DR 3 for Initial Briefs (Electric) 2" xfId="1573"/>
    <cellStyle name="_Portfolio SPlan Base Case.xls Chart 1_Adj Bench DR 3 for Initial Briefs (Electric) 2 2" xfId="6193"/>
    <cellStyle name="_Portfolio SPlan Base Case.xls Chart 1_Adj Bench DR 3 for Initial Briefs (Electric) 3" xfId="6194"/>
    <cellStyle name="_Portfolio SPlan Base Case.xls Chart 1_Book1" xfId="6195"/>
    <cellStyle name="_Portfolio SPlan Base Case.xls Chart 1_Book2" xfId="1574"/>
    <cellStyle name="_Portfolio SPlan Base Case.xls Chart 1_Book2 2" xfId="1575"/>
    <cellStyle name="_Portfolio SPlan Base Case.xls Chart 1_Book2 2 2" xfId="6196"/>
    <cellStyle name="_Portfolio SPlan Base Case.xls Chart 1_Book2 3" xfId="6197"/>
    <cellStyle name="_Portfolio SPlan Base Case.xls Chart 1_Book2_Adj Bench DR 3 for Initial Briefs (Electric)" xfId="1576"/>
    <cellStyle name="_Portfolio SPlan Base Case.xls Chart 1_Book2_Adj Bench DR 3 for Initial Briefs (Electric) 2" xfId="1577"/>
    <cellStyle name="_Portfolio SPlan Base Case.xls Chart 1_Book2_Adj Bench DR 3 for Initial Briefs (Electric) 2 2" xfId="6198"/>
    <cellStyle name="_Portfolio SPlan Base Case.xls Chart 1_Book2_Adj Bench DR 3 for Initial Briefs (Electric) 3" xfId="6199"/>
    <cellStyle name="_Portfolio SPlan Base Case.xls Chart 1_Book2_Electric Rev Req Model (2009 GRC) Rebuttal" xfId="1578"/>
    <cellStyle name="_Portfolio SPlan Base Case.xls Chart 1_Book2_Electric Rev Req Model (2009 GRC) Rebuttal 2" xfId="1579"/>
    <cellStyle name="_Portfolio SPlan Base Case.xls Chart 1_Book2_Electric Rev Req Model (2009 GRC) Rebuttal 2 2" xfId="6200"/>
    <cellStyle name="_Portfolio SPlan Base Case.xls Chart 1_Book2_Electric Rev Req Model (2009 GRC) Rebuttal 3" xfId="6201"/>
    <cellStyle name="_Portfolio SPlan Base Case.xls Chart 1_Book2_Electric Rev Req Model (2009 GRC) Rebuttal REmoval of New  WH Solar AdjustMI" xfId="1580"/>
    <cellStyle name="_Portfolio SPlan Base Case.xls Chart 1_Book2_Electric Rev Req Model (2009 GRC) Rebuttal REmoval of New  WH Solar AdjustMI 2" xfId="1581"/>
    <cellStyle name="_Portfolio SPlan Base Case.xls Chart 1_Book2_Electric Rev Req Model (2009 GRC) Rebuttal REmoval of New  WH Solar AdjustMI 2 2" xfId="6202"/>
    <cellStyle name="_Portfolio SPlan Base Case.xls Chart 1_Book2_Electric Rev Req Model (2009 GRC) Rebuttal REmoval of New  WH Solar AdjustMI 3" xfId="6203"/>
    <cellStyle name="_Portfolio SPlan Base Case.xls Chart 1_Book2_Electric Rev Req Model (2009 GRC) Revised 01-18-2010" xfId="1582"/>
    <cellStyle name="_Portfolio SPlan Base Case.xls Chart 1_Book2_Electric Rev Req Model (2009 GRC) Revised 01-18-2010 2" xfId="1583"/>
    <cellStyle name="_Portfolio SPlan Base Case.xls Chart 1_Book2_Electric Rev Req Model (2009 GRC) Revised 01-18-2010 2 2" xfId="6204"/>
    <cellStyle name="_Portfolio SPlan Base Case.xls Chart 1_Book2_Electric Rev Req Model (2009 GRC) Revised 01-18-2010 3" xfId="6205"/>
    <cellStyle name="_Portfolio SPlan Base Case.xls Chart 1_Book2_Final Order Electric EXHIBIT A-1" xfId="1584"/>
    <cellStyle name="_Portfolio SPlan Base Case.xls Chart 1_Book2_Final Order Electric EXHIBIT A-1 2" xfId="1585"/>
    <cellStyle name="_Portfolio SPlan Base Case.xls Chart 1_Book2_Final Order Electric EXHIBIT A-1 2 2" xfId="6206"/>
    <cellStyle name="_Portfolio SPlan Base Case.xls Chart 1_Book2_Final Order Electric EXHIBIT A-1 3" xfId="6207"/>
    <cellStyle name="_Portfolio SPlan Base Case.xls Chart 1_Chelan PUD Power Costs (8-10)" xfId="6208"/>
    <cellStyle name="_Portfolio SPlan Base Case.xls Chart 1_Confidential Material" xfId="6209"/>
    <cellStyle name="_Portfolio SPlan Base Case.xls Chart 1_DEM-WP(C) Colstrip 12 Coal Cost Forecast 2010GRC" xfId="6210"/>
    <cellStyle name="_Portfolio SPlan Base Case.xls Chart 1_DEM-WP(C) Production O&amp;M 2010GRC As-Filed" xfId="6211"/>
    <cellStyle name="_Portfolio SPlan Base Case.xls Chart 1_DEM-WP(C) Production O&amp;M 2010GRC As-Filed 2" xfId="6212"/>
    <cellStyle name="_Portfolio SPlan Base Case.xls Chart 1_Electric Rev Req Model (2009 GRC) " xfId="1586"/>
    <cellStyle name="_Portfolio SPlan Base Case.xls Chart 1_Electric Rev Req Model (2009 GRC)  2" xfId="1587"/>
    <cellStyle name="_Portfolio SPlan Base Case.xls Chart 1_Electric Rev Req Model (2009 GRC)  2 2" xfId="6213"/>
    <cellStyle name="_Portfolio SPlan Base Case.xls Chart 1_Electric Rev Req Model (2009 GRC)  3" xfId="6214"/>
    <cellStyle name="_Portfolio SPlan Base Case.xls Chart 1_Electric Rev Req Model (2009 GRC) Rebuttal" xfId="1588"/>
    <cellStyle name="_Portfolio SPlan Base Case.xls Chart 1_Electric Rev Req Model (2009 GRC) Rebuttal 2" xfId="1589"/>
    <cellStyle name="_Portfolio SPlan Base Case.xls Chart 1_Electric Rev Req Model (2009 GRC) Rebuttal 2 2" xfId="6215"/>
    <cellStyle name="_Portfolio SPlan Base Case.xls Chart 1_Electric Rev Req Model (2009 GRC) Rebuttal 3" xfId="6216"/>
    <cellStyle name="_Portfolio SPlan Base Case.xls Chart 1_Electric Rev Req Model (2009 GRC) Rebuttal REmoval of New  WH Solar AdjustMI" xfId="1590"/>
    <cellStyle name="_Portfolio SPlan Base Case.xls Chart 1_Electric Rev Req Model (2009 GRC) Rebuttal REmoval of New  WH Solar AdjustMI 2" xfId="1591"/>
    <cellStyle name="_Portfolio SPlan Base Case.xls Chart 1_Electric Rev Req Model (2009 GRC) Rebuttal REmoval of New  WH Solar AdjustMI 2 2" xfId="6217"/>
    <cellStyle name="_Portfolio SPlan Base Case.xls Chart 1_Electric Rev Req Model (2009 GRC) Rebuttal REmoval of New  WH Solar AdjustMI 3" xfId="6218"/>
    <cellStyle name="_Portfolio SPlan Base Case.xls Chart 1_Electric Rev Req Model (2009 GRC) Revised 01-18-2010" xfId="1592"/>
    <cellStyle name="_Portfolio SPlan Base Case.xls Chart 1_Electric Rev Req Model (2009 GRC) Revised 01-18-2010 2" xfId="1593"/>
    <cellStyle name="_Portfolio SPlan Base Case.xls Chart 1_Electric Rev Req Model (2009 GRC) Revised 01-18-2010 2 2" xfId="6219"/>
    <cellStyle name="_Portfolio SPlan Base Case.xls Chart 1_Electric Rev Req Model (2009 GRC) Revised 01-18-2010 3" xfId="6220"/>
    <cellStyle name="_Portfolio SPlan Base Case.xls Chart 1_Electric Rev Req Model (2010 GRC)" xfId="6221"/>
    <cellStyle name="_Portfolio SPlan Base Case.xls Chart 1_Electric Rev Req Model (2010 GRC) SF" xfId="6222"/>
    <cellStyle name="_Portfolio SPlan Base Case.xls Chart 1_Final Order Electric EXHIBIT A-1" xfId="1594"/>
    <cellStyle name="_Portfolio SPlan Base Case.xls Chart 1_Final Order Electric EXHIBIT A-1 2" xfId="1595"/>
    <cellStyle name="_Portfolio SPlan Base Case.xls Chart 1_Final Order Electric EXHIBIT A-1 2 2" xfId="6223"/>
    <cellStyle name="_Portfolio SPlan Base Case.xls Chart 1_Final Order Electric EXHIBIT A-1 3" xfId="6224"/>
    <cellStyle name="_Portfolio SPlan Base Case.xls Chart 1_NIM Summary" xfId="6225"/>
    <cellStyle name="_Portfolio SPlan Base Case.xls Chart 1_NIM Summary 2" xfId="6226"/>
    <cellStyle name="_Portfolio SPlan Base Case.xls Chart 1_Rebuttal Power Costs" xfId="1596"/>
    <cellStyle name="_Portfolio SPlan Base Case.xls Chart 1_Rebuttal Power Costs 2" xfId="1597"/>
    <cellStyle name="_Portfolio SPlan Base Case.xls Chart 1_Rebuttal Power Costs 2 2" xfId="6227"/>
    <cellStyle name="_Portfolio SPlan Base Case.xls Chart 1_Rebuttal Power Costs 3" xfId="6228"/>
    <cellStyle name="_Portfolio SPlan Base Case.xls Chart 1_Rebuttal Power Costs_Adj Bench DR 3 for Initial Briefs (Electric)" xfId="1598"/>
    <cellStyle name="_Portfolio SPlan Base Case.xls Chart 1_Rebuttal Power Costs_Adj Bench DR 3 for Initial Briefs (Electric) 2" xfId="1599"/>
    <cellStyle name="_Portfolio SPlan Base Case.xls Chart 1_Rebuttal Power Costs_Adj Bench DR 3 for Initial Briefs (Electric) 2 2" xfId="6229"/>
    <cellStyle name="_Portfolio SPlan Base Case.xls Chart 1_Rebuttal Power Costs_Adj Bench DR 3 for Initial Briefs (Electric) 3" xfId="6230"/>
    <cellStyle name="_Portfolio SPlan Base Case.xls Chart 1_Rebuttal Power Costs_Electric Rev Req Model (2009 GRC) Rebuttal" xfId="1600"/>
    <cellStyle name="_Portfolio SPlan Base Case.xls Chart 1_Rebuttal Power Costs_Electric Rev Req Model (2009 GRC) Rebuttal 2" xfId="1601"/>
    <cellStyle name="_Portfolio SPlan Base Case.xls Chart 1_Rebuttal Power Costs_Electric Rev Req Model (2009 GRC) Rebuttal 2 2" xfId="6231"/>
    <cellStyle name="_Portfolio SPlan Base Case.xls Chart 1_Rebuttal Power Costs_Electric Rev Req Model (2009 GRC) Rebuttal 3" xfId="6232"/>
    <cellStyle name="_Portfolio SPlan Base Case.xls Chart 1_Rebuttal Power Costs_Electric Rev Req Model (2009 GRC) Rebuttal REmoval of New  WH Solar AdjustMI" xfId="1602"/>
    <cellStyle name="_Portfolio SPlan Base Case.xls Chart 1_Rebuttal Power Costs_Electric Rev Req Model (2009 GRC) Rebuttal REmoval of New  WH Solar AdjustMI 2" xfId="1603"/>
    <cellStyle name="_Portfolio SPlan Base Case.xls Chart 1_Rebuttal Power Costs_Electric Rev Req Model (2009 GRC) Rebuttal REmoval of New  WH Solar AdjustMI 2 2" xfId="6233"/>
    <cellStyle name="_Portfolio SPlan Base Case.xls Chart 1_Rebuttal Power Costs_Electric Rev Req Model (2009 GRC) Rebuttal REmoval of New  WH Solar AdjustMI 3" xfId="6234"/>
    <cellStyle name="_Portfolio SPlan Base Case.xls Chart 1_Rebuttal Power Costs_Electric Rev Req Model (2009 GRC) Revised 01-18-2010" xfId="1604"/>
    <cellStyle name="_Portfolio SPlan Base Case.xls Chart 1_Rebuttal Power Costs_Electric Rev Req Model (2009 GRC) Revised 01-18-2010 2" xfId="1605"/>
    <cellStyle name="_Portfolio SPlan Base Case.xls Chart 1_Rebuttal Power Costs_Electric Rev Req Model (2009 GRC) Revised 01-18-2010 2 2" xfId="6235"/>
    <cellStyle name="_Portfolio SPlan Base Case.xls Chart 1_Rebuttal Power Costs_Electric Rev Req Model (2009 GRC) Revised 01-18-2010 3" xfId="6236"/>
    <cellStyle name="_Portfolio SPlan Base Case.xls Chart 1_Rebuttal Power Costs_Final Order Electric EXHIBIT A-1" xfId="1606"/>
    <cellStyle name="_Portfolio SPlan Base Case.xls Chart 1_Rebuttal Power Costs_Final Order Electric EXHIBIT A-1 2" xfId="1607"/>
    <cellStyle name="_Portfolio SPlan Base Case.xls Chart 1_Rebuttal Power Costs_Final Order Electric EXHIBIT A-1 2 2" xfId="6237"/>
    <cellStyle name="_Portfolio SPlan Base Case.xls Chart 1_Rebuttal Power Costs_Final Order Electric EXHIBIT A-1 3" xfId="6238"/>
    <cellStyle name="_Portfolio SPlan Base Case.xls Chart 1_TENASKA REGULATORY ASSET" xfId="1608"/>
    <cellStyle name="_Portfolio SPlan Base Case.xls Chart 1_TENASKA REGULATORY ASSET 2" xfId="1609"/>
    <cellStyle name="_Portfolio SPlan Base Case.xls Chart 1_TENASKA REGULATORY ASSET 2 2" xfId="6239"/>
    <cellStyle name="_Portfolio SPlan Base Case.xls Chart 1_TENASKA REGULATORY ASSET 3" xfId="6240"/>
    <cellStyle name="_Portfolio SPlan Base Case.xls Chart 2" xfId="1610"/>
    <cellStyle name="_Portfolio SPlan Base Case.xls Chart 2 2" xfId="1611"/>
    <cellStyle name="_Portfolio SPlan Base Case.xls Chart 2 2 2" xfId="6241"/>
    <cellStyle name="_Portfolio SPlan Base Case.xls Chart 2 3" xfId="6242"/>
    <cellStyle name="_Portfolio SPlan Base Case.xls Chart 2_Adj Bench DR 3 for Initial Briefs (Electric)" xfId="1612"/>
    <cellStyle name="_Portfolio SPlan Base Case.xls Chart 2_Adj Bench DR 3 for Initial Briefs (Electric) 2" xfId="1613"/>
    <cellStyle name="_Portfolio SPlan Base Case.xls Chart 2_Adj Bench DR 3 for Initial Briefs (Electric) 2 2" xfId="6243"/>
    <cellStyle name="_Portfolio SPlan Base Case.xls Chart 2_Adj Bench DR 3 for Initial Briefs (Electric) 3" xfId="6244"/>
    <cellStyle name="_Portfolio SPlan Base Case.xls Chart 2_Book1" xfId="6245"/>
    <cellStyle name="_Portfolio SPlan Base Case.xls Chart 2_Book2" xfId="1614"/>
    <cellStyle name="_Portfolio SPlan Base Case.xls Chart 2_Book2 2" xfId="1615"/>
    <cellStyle name="_Portfolio SPlan Base Case.xls Chart 2_Book2 2 2" xfId="6246"/>
    <cellStyle name="_Portfolio SPlan Base Case.xls Chart 2_Book2 3" xfId="6247"/>
    <cellStyle name="_Portfolio SPlan Base Case.xls Chart 2_Book2_Adj Bench DR 3 for Initial Briefs (Electric)" xfId="1616"/>
    <cellStyle name="_Portfolio SPlan Base Case.xls Chart 2_Book2_Adj Bench DR 3 for Initial Briefs (Electric) 2" xfId="1617"/>
    <cellStyle name="_Portfolio SPlan Base Case.xls Chart 2_Book2_Adj Bench DR 3 for Initial Briefs (Electric) 2 2" xfId="6248"/>
    <cellStyle name="_Portfolio SPlan Base Case.xls Chart 2_Book2_Adj Bench DR 3 for Initial Briefs (Electric) 3" xfId="6249"/>
    <cellStyle name="_Portfolio SPlan Base Case.xls Chart 2_Book2_Electric Rev Req Model (2009 GRC) Rebuttal" xfId="1618"/>
    <cellStyle name="_Portfolio SPlan Base Case.xls Chart 2_Book2_Electric Rev Req Model (2009 GRC) Rebuttal 2" xfId="1619"/>
    <cellStyle name="_Portfolio SPlan Base Case.xls Chart 2_Book2_Electric Rev Req Model (2009 GRC) Rebuttal 2 2" xfId="6250"/>
    <cellStyle name="_Portfolio SPlan Base Case.xls Chart 2_Book2_Electric Rev Req Model (2009 GRC) Rebuttal 3" xfId="6251"/>
    <cellStyle name="_Portfolio SPlan Base Case.xls Chart 2_Book2_Electric Rev Req Model (2009 GRC) Rebuttal REmoval of New  WH Solar AdjustMI" xfId="1620"/>
    <cellStyle name="_Portfolio SPlan Base Case.xls Chart 2_Book2_Electric Rev Req Model (2009 GRC) Rebuttal REmoval of New  WH Solar AdjustMI 2" xfId="1621"/>
    <cellStyle name="_Portfolio SPlan Base Case.xls Chart 2_Book2_Electric Rev Req Model (2009 GRC) Rebuttal REmoval of New  WH Solar AdjustMI 2 2" xfId="6252"/>
    <cellStyle name="_Portfolio SPlan Base Case.xls Chart 2_Book2_Electric Rev Req Model (2009 GRC) Rebuttal REmoval of New  WH Solar AdjustMI 3" xfId="6253"/>
    <cellStyle name="_Portfolio SPlan Base Case.xls Chart 2_Book2_Electric Rev Req Model (2009 GRC) Revised 01-18-2010" xfId="1622"/>
    <cellStyle name="_Portfolio SPlan Base Case.xls Chart 2_Book2_Electric Rev Req Model (2009 GRC) Revised 01-18-2010 2" xfId="1623"/>
    <cellStyle name="_Portfolio SPlan Base Case.xls Chart 2_Book2_Electric Rev Req Model (2009 GRC) Revised 01-18-2010 2 2" xfId="6254"/>
    <cellStyle name="_Portfolio SPlan Base Case.xls Chart 2_Book2_Electric Rev Req Model (2009 GRC) Revised 01-18-2010 3" xfId="6255"/>
    <cellStyle name="_Portfolio SPlan Base Case.xls Chart 2_Book2_Final Order Electric EXHIBIT A-1" xfId="1624"/>
    <cellStyle name="_Portfolio SPlan Base Case.xls Chart 2_Book2_Final Order Electric EXHIBIT A-1 2" xfId="1625"/>
    <cellStyle name="_Portfolio SPlan Base Case.xls Chart 2_Book2_Final Order Electric EXHIBIT A-1 2 2" xfId="6256"/>
    <cellStyle name="_Portfolio SPlan Base Case.xls Chart 2_Book2_Final Order Electric EXHIBIT A-1 3" xfId="6257"/>
    <cellStyle name="_Portfolio SPlan Base Case.xls Chart 2_Chelan PUD Power Costs (8-10)" xfId="6258"/>
    <cellStyle name="_Portfolio SPlan Base Case.xls Chart 2_Confidential Material" xfId="6259"/>
    <cellStyle name="_Portfolio SPlan Base Case.xls Chart 2_DEM-WP(C) Colstrip 12 Coal Cost Forecast 2010GRC" xfId="6260"/>
    <cellStyle name="_Portfolio SPlan Base Case.xls Chart 2_DEM-WP(C) Production O&amp;M 2010GRC As-Filed" xfId="6261"/>
    <cellStyle name="_Portfolio SPlan Base Case.xls Chart 2_DEM-WP(C) Production O&amp;M 2010GRC As-Filed 2" xfId="6262"/>
    <cellStyle name="_Portfolio SPlan Base Case.xls Chart 2_Electric Rev Req Model (2009 GRC) " xfId="1626"/>
    <cellStyle name="_Portfolio SPlan Base Case.xls Chart 2_Electric Rev Req Model (2009 GRC)  2" xfId="1627"/>
    <cellStyle name="_Portfolio SPlan Base Case.xls Chart 2_Electric Rev Req Model (2009 GRC)  2 2" xfId="6263"/>
    <cellStyle name="_Portfolio SPlan Base Case.xls Chart 2_Electric Rev Req Model (2009 GRC)  3" xfId="6264"/>
    <cellStyle name="_Portfolio SPlan Base Case.xls Chart 2_Electric Rev Req Model (2009 GRC)  4" xfId="6265"/>
    <cellStyle name="_Portfolio SPlan Base Case.xls Chart 2_Electric Rev Req Model (2009 GRC) Rebuttal" xfId="1628"/>
    <cellStyle name="_Portfolio SPlan Base Case.xls Chart 2_Electric Rev Req Model (2009 GRC) Rebuttal 2" xfId="1629"/>
    <cellStyle name="_Portfolio SPlan Base Case.xls Chart 2_Electric Rev Req Model (2009 GRC) Rebuttal 2 2" xfId="6266"/>
    <cellStyle name="_Portfolio SPlan Base Case.xls Chart 2_Electric Rev Req Model (2009 GRC) Rebuttal 3" xfId="6267"/>
    <cellStyle name="_Portfolio SPlan Base Case.xls Chart 2_Electric Rev Req Model (2009 GRC) Rebuttal 4" xfId="6268"/>
    <cellStyle name="_Portfolio SPlan Base Case.xls Chart 2_Electric Rev Req Model (2009 GRC) Rebuttal REmoval of New  WH Solar AdjustMI" xfId="1630"/>
    <cellStyle name="_Portfolio SPlan Base Case.xls Chart 2_Electric Rev Req Model (2009 GRC) Rebuttal REmoval of New  WH Solar AdjustMI 2" xfId="1631"/>
    <cellStyle name="_Portfolio SPlan Base Case.xls Chart 2_Electric Rev Req Model (2009 GRC) Rebuttal REmoval of New  WH Solar AdjustMI 2 2" xfId="6269"/>
    <cellStyle name="_Portfolio SPlan Base Case.xls Chart 2_Electric Rev Req Model (2009 GRC) Rebuttal REmoval of New  WH Solar AdjustMI 3" xfId="6270"/>
    <cellStyle name="_Portfolio SPlan Base Case.xls Chart 2_Electric Rev Req Model (2009 GRC) Rebuttal REmoval of New  WH Solar AdjustMI 4" xfId="6271"/>
    <cellStyle name="_Portfolio SPlan Base Case.xls Chart 2_Electric Rev Req Model (2009 GRC) Revised 01-18-2010" xfId="1632"/>
    <cellStyle name="_Portfolio SPlan Base Case.xls Chart 2_Electric Rev Req Model (2009 GRC) Revised 01-18-2010 2" xfId="1633"/>
    <cellStyle name="_Portfolio SPlan Base Case.xls Chart 2_Electric Rev Req Model (2009 GRC) Revised 01-18-2010 2 2" xfId="6272"/>
    <cellStyle name="_Portfolio SPlan Base Case.xls Chart 2_Electric Rev Req Model (2009 GRC) Revised 01-18-2010 3" xfId="6273"/>
    <cellStyle name="_Portfolio SPlan Base Case.xls Chart 2_Electric Rev Req Model (2009 GRC) Revised 01-18-2010 4" xfId="6274"/>
    <cellStyle name="_Portfolio SPlan Base Case.xls Chart 2_Electric Rev Req Model (2010 GRC)" xfId="6275"/>
    <cellStyle name="_Portfolio SPlan Base Case.xls Chart 2_Electric Rev Req Model (2010 GRC) SF" xfId="6276"/>
    <cellStyle name="_Portfolio SPlan Base Case.xls Chart 2_Final Order Electric EXHIBIT A-1" xfId="1634"/>
    <cellStyle name="_Portfolio SPlan Base Case.xls Chart 2_Final Order Electric EXHIBIT A-1 2" xfId="1635"/>
    <cellStyle name="_Portfolio SPlan Base Case.xls Chart 2_Final Order Electric EXHIBIT A-1 2 2" xfId="6277"/>
    <cellStyle name="_Portfolio SPlan Base Case.xls Chart 2_Final Order Electric EXHIBIT A-1 3" xfId="6278"/>
    <cellStyle name="_Portfolio SPlan Base Case.xls Chart 2_Final Order Electric EXHIBIT A-1 4" xfId="6279"/>
    <cellStyle name="_Portfolio SPlan Base Case.xls Chart 2_NIM Summary" xfId="6280"/>
    <cellStyle name="_Portfolio SPlan Base Case.xls Chart 2_NIM Summary 2" xfId="6281"/>
    <cellStyle name="_Portfolio SPlan Base Case.xls Chart 2_Rebuttal Power Costs" xfId="1636"/>
    <cellStyle name="_Portfolio SPlan Base Case.xls Chart 2_Rebuttal Power Costs 2" xfId="1637"/>
    <cellStyle name="_Portfolio SPlan Base Case.xls Chart 2_Rebuttal Power Costs 2 2" xfId="6282"/>
    <cellStyle name="_Portfolio SPlan Base Case.xls Chart 2_Rebuttal Power Costs 3" xfId="6283"/>
    <cellStyle name="_Portfolio SPlan Base Case.xls Chart 2_Rebuttal Power Costs 4" xfId="6284"/>
    <cellStyle name="_Portfolio SPlan Base Case.xls Chart 2_Rebuttal Power Costs_Adj Bench DR 3 for Initial Briefs (Electric)" xfId="1638"/>
    <cellStyle name="_Portfolio SPlan Base Case.xls Chart 2_Rebuttal Power Costs_Adj Bench DR 3 for Initial Briefs (Electric) 2" xfId="1639"/>
    <cellStyle name="_Portfolio SPlan Base Case.xls Chart 2_Rebuttal Power Costs_Adj Bench DR 3 for Initial Briefs (Electric) 2 2" xfId="6285"/>
    <cellStyle name="_Portfolio SPlan Base Case.xls Chart 2_Rebuttal Power Costs_Adj Bench DR 3 for Initial Briefs (Electric) 3" xfId="6286"/>
    <cellStyle name="_Portfolio SPlan Base Case.xls Chart 2_Rebuttal Power Costs_Adj Bench DR 3 for Initial Briefs (Electric) 4" xfId="6287"/>
    <cellStyle name="_Portfolio SPlan Base Case.xls Chart 2_Rebuttal Power Costs_Electric Rev Req Model (2009 GRC) Rebuttal" xfId="1640"/>
    <cellStyle name="_Portfolio SPlan Base Case.xls Chart 2_Rebuttal Power Costs_Electric Rev Req Model (2009 GRC) Rebuttal 2" xfId="1641"/>
    <cellStyle name="_Portfolio SPlan Base Case.xls Chart 2_Rebuttal Power Costs_Electric Rev Req Model (2009 GRC) Rebuttal 2 2" xfId="6288"/>
    <cellStyle name="_Portfolio SPlan Base Case.xls Chart 2_Rebuttal Power Costs_Electric Rev Req Model (2009 GRC) Rebuttal 3" xfId="6289"/>
    <cellStyle name="_Portfolio SPlan Base Case.xls Chart 2_Rebuttal Power Costs_Electric Rev Req Model (2009 GRC) Rebuttal 4" xfId="6290"/>
    <cellStyle name="_Portfolio SPlan Base Case.xls Chart 2_Rebuttal Power Costs_Electric Rev Req Model (2009 GRC) Rebuttal REmoval of New  WH Solar AdjustMI" xfId="1642"/>
    <cellStyle name="_Portfolio SPlan Base Case.xls Chart 2_Rebuttal Power Costs_Electric Rev Req Model (2009 GRC) Rebuttal REmoval of New  WH Solar AdjustMI 2" xfId="1643"/>
    <cellStyle name="_Portfolio SPlan Base Case.xls Chart 2_Rebuttal Power Costs_Electric Rev Req Model (2009 GRC) Rebuttal REmoval of New  WH Solar AdjustMI 2 2" xfId="6291"/>
    <cellStyle name="_Portfolio SPlan Base Case.xls Chart 2_Rebuttal Power Costs_Electric Rev Req Model (2009 GRC) Rebuttal REmoval of New  WH Solar AdjustMI 3" xfId="6292"/>
    <cellStyle name="_Portfolio SPlan Base Case.xls Chart 2_Rebuttal Power Costs_Electric Rev Req Model (2009 GRC) Rebuttal REmoval of New  WH Solar AdjustMI 4" xfId="6293"/>
    <cellStyle name="_Portfolio SPlan Base Case.xls Chart 2_Rebuttal Power Costs_Electric Rev Req Model (2009 GRC) Revised 01-18-2010" xfId="1644"/>
    <cellStyle name="_Portfolio SPlan Base Case.xls Chart 2_Rebuttal Power Costs_Electric Rev Req Model (2009 GRC) Revised 01-18-2010 2" xfId="1645"/>
    <cellStyle name="_Portfolio SPlan Base Case.xls Chart 2_Rebuttal Power Costs_Electric Rev Req Model (2009 GRC) Revised 01-18-2010 2 2" xfId="6294"/>
    <cellStyle name="_Portfolio SPlan Base Case.xls Chart 2_Rebuttal Power Costs_Electric Rev Req Model (2009 GRC) Revised 01-18-2010 3" xfId="6295"/>
    <cellStyle name="_Portfolio SPlan Base Case.xls Chart 2_Rebuttal Power Costs_Electric Rev Req Model (2009 GRC) Revised 01-18-2010 4" xfId="6296"/>
    <cellStyle name="_Portfolio SPlan Base Case.xls Chart 2_Rebuttal Power Costs_Final Order Electric EXHIBIT A-1" xfId="1646"/>
    <cellStyle name="_Portfolio SPlan Base Case.xls Chart 2_Rebuttal Power Costs_Final Order Electric EXHIBIT A-1 2" xfId="1647"/>
    <cellStyle name="_Portfolio SPlan Base Case.xls Chart 2_Rebuttal Power Costs_Final Order Electric EXHIBIT A-1 2 2" xfId="6297"/>
    <cellStyle name="_Portfolio SPlan Base Case.xls Chart 2_Rebuttal Power Costs_Final Order Electric EXHIBIT A-1 3" xfId="6298"/>
    <cellStyle name="_Portfolio SPlan Base Case.xls Chart 2_Rebuttal Power Costs_Final Order Electric EXHIBIT A-1 4" xfId="6299"/>
    <cellStyle name="_Portfolio SPlan Base Case.xls Chart 2_TENASKA REGULATORY ASSET" xfId="1648"/>
    <cellStyle name="_Portfolio SPlan Base Case.xls Chart 2_TENASKA REGULATORY ASSET 2" xfId="1649"/>
    <cellStyle name="_Portfolio SPlan Base Case.xls Chart 2_TENASKA REGULATORY ASSET 2 2" xfId="6300"/>
    <cellStyle name="_Portfolio SPlan Base Case.xls Chart 2_TENASKA REGULATORY ASSET 3" xfId="6301"/>
    <cellStyle name="_Portfolio SPlan Base Case.xls Chart 2_TENASKA REGULATORY ASSET 4" xfId="6302"/>
    <cellStyle name="_Portfolio SPlan Base Case.xls Chart 3" xfId="1650"/>
    <cellStyle name="_Portfolio SPlan Base Case.xls Chart 3 2" xfId="1651"/>
    <cellStyle name="_Portfolio SPlan Base Case.xls Chart 3 2 2" xfId="6303"/>
    <cellStyle name="_Portfolio SPlan Base Case.xls Chart 3 3" xfId="6304"/>
    <cellStyle name="_Portfolio SPlan Base Case.xls Chart 3 4" xfId="6305"/>
    <cellStyle name="_Portfolio SPlan Base Case.xls Chart 3_Adj Bench DR 3 for Initial Briefs (Electric)" xfId="1652"/>
    <cellStyle name="_Portfolio SPlan Base Case.xls Chart 3_Adj Bench DR 3 for Initial Briefs (Electric) 2" xfId="1653"/>
    <cellStyle name="_Portfolio SPlan Base Case.xls Chart 3_Adj Bench DR 3 for Initial Briefs (Electric) 2 2" xfId="6306"/>
    <cellStyle name="_Portfolio SPlan Base Case.xls Chart 3_Adj Bench DR 3 for Initial Briefs (Electric) 3" xfId="6307"/>
    <cellStyle name="_Portfolio SPlan Base Case.xls Chart 3_Adj Bench DR 3 for Initial Briefs (Electric) 4" xfId="6308"/>
    <cellStyle name="_Portfolio SPlan Base Case.xls Chart 3_Book1" xfId="6309"/>
    <cellStyle name="_Portfolio SPlan Base Case.xls Chart 3_Book2" xfId="1654"/>
    <cellStyle name="_Portfolio SPlan Base Case.xls Chart 3_Book2 2" xfId="1655"/>
    <cellStyle name="_Portfolio SPlan Base Case.xls Chart 3_Book2 2 2" xfId="6310"/>
    <cellStyle name="_Portfolio SPlan Base Case.xls Chart 3_Book2 3" xfId="6311"/>
    <cellStyle name="_Portfolio SPlan Base Case.xls Chart 3_Book2 4" xfId="6312"/>
    <cellStyle name="_Portfolio SPlan Base Case.xls Chart 3_Book2_Adj Bench DR 3 for Initial Briefs (Electric)" xfId="1656"/>
    <cellStyle name="_Portfolio SPlan Base Case.xls Chart 3_Book2_Adj Bench DR 3 for Initial Briefs (Electric) 2" xfId="1657"/>
    <cellStyle name="_Portfolio SPlan Base Case.xls Chart 3_Book2_Adj Bench DR 3 for Initial Briefs (Electric) 2 2" xfId="6313"/>
    <cellStyle name="_Portfolio SPlan Base Case.xls Chart 3_Book2_Adj Bench DR 3 for Initial Briefs (Electric) 3" xfId="6314"/>
    <cellStyle name="_Portfolio SPlan Base Case.xls Chart 3_Book2_Adj Bench DR 3 for Initial Briefs (Electric) 4" xfId="6315"/>
    <cellStyle name="_Portfolio SPlan Base Case.xls Chart 3_Book2_Electric Rev Req Model (2009 GRC) Rebuttal" xfId="1658"/>
    <cellStyle name="_Portfolio SPlan Base Case.xls Chart 3_Book2_Electric Rev Req Model (2009 GRC) Rebuttal 2" xfId="1659"/>
    <cellStyle name="_Portfolio SPlan Base Case.xls Chart 3_Book2_Electric Rev Req Model (2009 GRC) Rebuttal 2 2" xfId="6316"/>
    <cellStyle name="_Portfolio SPlan Base Case.xls Chart 3_Book2_Electric Rev Req Model (2009 GRC) Rebuttal 3" xfId="6317"/>
    <cellStyle name="_Portfolio SPlan Base Case.xls Chart 3_Book2_Electric Rev Req Model (2009 GRC) Rebuttal 4" xfId="6318"/>
    <cellStyle name="_Portfolio SPlan Base Case.xls Chart 3_Book2_Electric Rev Req Model (2009 GRC) Rebuttal REmoval of New  WH Solar AdjustMI" xfId="1660"/>
    <cellStyle name="_Portfolio SPlan Base Case.xls Chart 3_Book2_Electric Rev Req Model (2009 GRC) Rebuttal REmoval of New  WH Solar AdjustMI 2" xfId="1661"/>
    <cellStyle name="_Portfolio SPlan Base Case.xls Chart 3_Book2_Electric Rev Req Model (2009 GRC) Rebuttal REmoval of New  WH Solar AdjustMI 2 2" xfId="6319"/>
    <cellStyle name="_Portfolio SPlan Base Case.xls Chart 3_Book2_Electric Rev Req Model (2009 GRC) Rebuttal REmoval of New  WH Solar AdjustMI 3" xfId="6320"/>
    <cellStyle name="_Portfolio SPlan Base Case.xls Chart 3_Book2_Electric Rev Req Model (2009 GRC) Rebuttal REmoval of New  WH Solar AdjustMI 4" xfId="6321"/>
    <cellStyle name="_Portfolio SPlan Base Case.xls Chart 3_Book2_Electric Rev Req Model (2009 GRC) Revised 01-18-2010" xfId="1662"/>
    <cellStyle name="_Portfolio SPlan Base Case.xls Chart 3_Book2_Electric Rev Req Model (2009 GRC) Revised 01-18-2010 2" xfId="1663"/>
    <cellStyle name="_Portfolio SPlan Base Case.xls Chart 3_Book2_Electric Rev Req Model (2009 GRC) Revised 01-18-2010 2 2" xfId="6322"/>
    <cellStyle name="_Portfolio SPlan Base Case.xls Chart 3_Book2_Electric Rev Req Model (2009 GRC) Revised 01-18-2010 3" xfId="6323"/>
    <cellStyle name="_Portfolio SPlan Base Case.xls Chart 3_Book2_Electric Rev Req Model (2009 GRC) Revised 01-18-2010 4" xfId="6324"/>
    <cellStyle name="_Portfolio SPlan Base Case.xls Chart 3_Book2_Final Order Electric EXHIBIT A-1" xfId="1664"/>
    <cellStyle name="_Portfolio SPlan Base Case.xls Chart 3_Book2_Final Order Electric EXHIBIT A-1 2" xfId="1665"/>
    <cellStyle name="_Portfolio SPlan Base Case.xls Chart 3_Book2_Final Order Electric EXHIBIT A-1 2 2" xfId="6325"/>
    <cellStyle name="_Portfolio SPlan Base Case.xls Chart 3_Book2_Final Order Electric EXHIBIT A-1 3" xfId="6326"/>
    <cellStyle name="_Portfolio SPlan Base Case.xls Chart 3_Book2_Final Order Electric EXHIBIT A-1 4" xfId="6327"/>
    <cellStyle name="_Portfolio SPlan Base Case.xls Chart 3_Chelan PUD Power Costs (8-10)" xfId="6328"/>
    <cellStyle name="_Portfolio SPlan Base Case.xls Chart 3_Confidential Material" xfId="6329"/>
    <cellStyle name="_Portfolio SPlan Base Case.xls Chart 3_DEM-WP(C) Colstrip 12 Coal Cost Forecast 2010GRC" xfId="6330"/>
    <cellStyle name="_Portfolio SPlan Base Case.xls Chart 3_DEM-WP(C) Production O&amp;M 2010GRC As-Filed" xfId="6331"/>
    <cellStyle name="_Portfolio SPlan Base Case.xls Chart 3_DEM-WP(C) Production O&amp;M 2010GRC As-Filed 2" xfId="6332"/>
    <cellStyle name="_Portfolio SPlan Base Case.xls Chart 3_Electric Rev Req Model (2009 GRC) " xfId="1666"/>
    <cellStyle name="_Portfolio SPlan Base Case.xls Chart 3_Electric Rev Req Model (2009 GRC)  2" xfId="1667"/>
    <cellStyle name="_Portfolio SPlan Base Case.xls Chart 3_Electric Rev Req Model (2009 GRC)  2 2" xfId="6333"/>
    <cellStyle name="_Portfolio SPlan Base Case.xls Chart 3_Electric Rev Req Model (2009 GRC)  3" xfId="6334"/>
    <cellStyle name="_Portfolio SPlan Base Case.xls Chart 3_Electric Rev Req Model (2009 GRC)  4" xfId="6335"/>
    <cellStyle name="_Portfolio SPlan Base Case.xls Chart 3_Electric Rev Req Model (2009 GRC) Rebuttal" xfId="1668"/>
    <cellStyle name="_Portfolio SPlan Base Case.xls Chart 3_Electric Rev Req Model (2009 GRC) Rebuttal 2" xfId="1669"/>
    <cellStyle name="_Portfolio SPlan Base Case.xls Chart 3_Electric Rev Req Model (2009 GRC) Rebuttal 2 2" xfId="6336"/>
    <cellStyle name="_Portfolio SPlan Base Case.xls Chart 3_Electric Rev Req Model (2009 GRC) Rebuttal 3" xfId="6337"/>
    <cellStyle name="_Portfolio SPlan Base Case.xls Chart 3_Electric Rev Req Model (2009 GRC) Rebuttal 4" xfId="6338"/>
    <cellStyle name="_Portfolio SPlan Base Case.xls Chart 3_Electric Rev Req Model (2009 GRC) Rebuttal REmoval of New  WH Solar AdjustMI" xfId="1670"/>
    <cellStyle name="_Portfolio SPlan Base Case.xls Chart 3_Electric Rev Req Model (2009 GRC) Rebuttal REmoval of New  WH Solar AdjustMI 2" xfId="1671"/>
    <cellStyle name="_Portfolio SPlan Base Case.xls Chart 3_Electric Rev Req Model (2009 GRC) Rebuttal REmoval of New  WH Solar AdjustMI 2 2" xfId="6339"/>
    <cellStyle name="_Portfolio SPlan Base Case.xls Chart 3_Electric Rev Req Model (2009 GRC) Rebuttal REmoval of New  WH Solar AdjustMI 3" xfId="6340"/>
    <cellStyle name="_Portfolio SPlan Base Case.xls Chart 3_Electric Rev Req Model (2009 GRC) Rebuttal REmoval of New  WH Solar AdjustMI 4" xfId="6341"/>
    <cellStyle name="_Portfolio SPlan Base Case.xls Chart 3_Electric Rev Req Model (2009 GRC) Revised 01-18-2010" xfId="1672"/>
    <cellStyle name="_Portfolio SPlan Base Case.xls Chart 3_Electric Rev Req Model (2009 GRC) Revised 01-18-2010 2" xfId="1673"/>
    <cellStyle name="_Portfolio SPlan Base Case.xls Chart 3_Electric Rev Req Model (2009 GRC) Revised 01-18-2010 2 2" xfId="6342"/>
    <cellStyle name="_Portfolio SPlan Base Case.xls Chart 3_Electric Rev Req Model (2009 GRC) Revised 01-18-2010 3" xfId="6343"/>
    <cellStyle name="_Portfolio SPlan Base Case.xls Chart 3_Electric Rev Req Model (2009 GRC) Revised 01-18-2010 4" xfId="6344"/>
    <cellStyle name="_Portfolio SPlan Base Case.xls Chart 3_Electric Rev Req Model (2010 GRC)" xfId="6345"/>
    <cellStyle name="_Portfolio SPlan Base Case.xls Chart 3_Electric Rev Req Model (2010 GRC) SF" xfId="6346"/>
    <cellStyle name="_Portfolio SPlan Base Case.xls Chart 3_Final Order Electric EXHIBIT A-1" xfId="1674"/>
    <cellStyle name="_Portfolio SPlan Base Case.xls Chart 3_Final Order Electric EXHIBIT A-1 2" xfId="1675"/>
    <cellStyle name="_Portfolio SPlan Base Case.xls Chart 3_Final Order Electric EXHIBIT A-1 2 2" xfId="6347"/>
    <cellStyle name="_Portfolio SPlan Base Case.xls Chart 3_Final Order Electric EXHIBIT A-1 3" xfId="6348"/>
    <cellStyle name="_Portfolio SPlan Base Case.xls Chart 3_Final Order Electric EXHIBIT A-1 4" xfId="6349"/>
    <cellStyle name="_Portfolio SPlan Base Case.xls Chart 3_NIM Summary" xfId="6350"/>
    <cellStyle name="_Portfolio SPlan Base Case.xls Chart 3_NIM Summary 2" xfId="6351"/>
    <cellStyle name="_Portfolio SPlan Base Case.xls Chart 3_Rebuttal Power Costs" xfId="1676"/>
    <cellStyle name="_Portfolio SPlan Base Case.xls Chart 3_Rebuttal Power Costs 2" xfId="1677"/>
    <cellStyle name="_Portfolio SPlan Base Case.xls Chart 3_Rebuttal Power Costs 2 2" xfId="6352"/>
    <cellStyle name="_Portfolio SPlan Base Case.xls Chart 3_Rebuttal Power Costs 3" xfId="6353"/>
    <cellStyle name="_Portfolio SPlan Base Case.xls Chart 3_Rebuttal Power Costs 4" xfId="6354"/>
    <cellStyle name="_Portfolio SPlan Base Case.xls Chart 3_Rebuttal Power Costs_Adj Bench DR 3 for Initial Briefs (Electric)" xfId="1678"/>
    <cellStyle name="_Portfolio SPlan Base Case.xls Chart 3_Rebuttal Power Costs_Adj Bench DR 3 for Initial Briefs (Electric) 2" xfId="1679"/>
    <cellStyle name="_Portfolio SPlan Base Case.xls Chart 3_Rebuttal Power Costs_Adj Bench DR 3 for Initial Briefs (Electric) 2 2" xfId="6355"/>
    <cellStyle name="_Portfolio SPlan Base Case.xls Chart 3_Rebuttal Power Costs_Adj Bench DR 3 for Initial Briefs (Electric) 3" xfId="6356"/>
    <cellStyle name="_Portfolio SPlan Base Case.xls Chart 3_Rebuttal Power Costs_Adj Bench DR 3 for Initial Briefs (Electric) 4" xfId="6357"/>
    <cellStyle name="_Portfolio SPlan Base Case.xls Chart 3_Rebuttal Power Costs_Electric Rev Req Model (2009 GRC) Rebuttal" xfId="1680"/>
    <cellStyle name="_Portfolio SPlan Base Case.xls Chart 3_Rebuttal Power Costs_Electric Rev Req Model (2009 GRC) Rebuttal 2" xfId="1681"/>
    <cellStyle name="_Portfolio SPlan Base Case.xls Chart 3_Rebuttal Power Costs_Electric Rev Req Model (2009 GRC) Rebuttal 2 2" xfId="6358"/>
    <cellStyle name="_Portfolio SPlan Base Case.xls Chart 3_Rebuttal Power Costs_Electric Rev Req Model (2009 GRC) Rebuttal 3" xfId="6359"/>
    <cellStyle name="_Portfolio SPlan Base Case.xls Chart 3_Rebuttal Power Costs_Electric Rev Req Model (2009 GRC) Rebuttal 4" xfId="6360"/>
    <cellStyle name="_Portfolio SPlan Base Case.xls Chart 3_Rebuttal Power Costs_Electric Rev Req Model (2009 GRC) Rebuttal REmoval of New  WH Solar AdjustMI" xfId="1682"/>
    <cellStyle name="_Portfolio SPlan Base Case.xls Chart 3_Rebuttal Power Costs_Electric Rev Req Model (2009 GRC) Rebuttal REmoval of New  WH Solar AdjustMI 2" xfId="1683"/>
    <cellStyle name="_Portfolio SPlan Base Case.xls Chart 3_Rebuttal Power Costs_Electric Rev Req Model (2009 GRC) Rebuttal REmoval of New  WH Solar AdjustMI 2 2" xfId="6361"/>
    <cellStyle name="_Portfolio SPlan Base Case.xls Chart 3_Rebuttal Power Costs_Electric Rev Req Model (2009 GRC) Rebuttal REmoval of New  WH Solar AdjustMI 3" xfId="6362"/>
    <cellStyle name="_Portfolio SPlan Base Case.xls Chart 3_Rebuttal Power Costs_Electric Rev Req Model (2009 GRC) Rebuttal REmoval of New  WH Solar AdjustMI 4" xfId="6363"/>
    <cellStyle name="_Portfolio SPlan Base Case.xls Chart 3_Rebuttal Power Costs_Electric Rev Req Model (2009 GRC) Revised 01-18-2010" xfId="1684"/>
    <cellStyle name="_Portfolio SPlan Base Case.xls Chart 3_Rebuttal Power Costs_Electric Rev Req Model (2009 GRC) Revised 01-18-2010 2" xfId="1685"/>
    <cellStyle name="_Portfolio SPlan Base Case.xls Chart 3_Rebuttal Power Costs_Electric Rev Req Model (2009 GRC) Revised 01-18-2010 2 2" xfId="6364"/>
    <cellStyle name="_Portfolio SPlan Base Case.xls Chart 3_Rebuttal Power Costs_Electric Rev Req Model (2009 GRC) Revised 01-18-2010 3" xfId="6365"/>
    <cellStyle name="_Portfolio SPlan Base Case.xls Chart 3_Rebuttal Power Costs_Electric Rev Req Model (2009 GRC) Revised 01-18-2010 4" xfId="6366"/>
    <cellStyle name="_Portfolio SPlan Base Case.xls Chart 3_Rebuttal Power Costs_Final Order Electric EXHIBIT A-1" xfId="1686"/>
    <cellStyle name="_Portfolio SPlan Base Case.xls Chart 3_Rebuttal Power Costs_Final Order Electric EXHIBIT A-1 2" xfId="1687"/>
    <cellStyle name="_Portfolio SPlan Base Case.xls Chart 3_Rebuttal Power Costs_Final Order Electric EXHIBIT A-1 2 2" xfId="6367"/>
    <cellStyle name="_Portfolio SPlan Base Case.xls Chart 3_Rebuttal Power Costs_Final Order Electric EXHIBIT A-1 3" xfId="6368"/>
    <cellStyle name="_Portfolio SPlan Base Case.xls Chart 3_Rebuttal Power Costs_Final Order Electric EXHIBIT A-1 4" xfId="6369"/>
    <cellStyle name="_Portfolio SPlan Base Case.xls Chart 3_TENASKA REGULATORY ASSET" xfId="1688"/>
    <cellStyle name="_Portfolio SPlan Base Case.xls Chart 3_TENASKA REGULATORY ASSET 2" xfId="1689"/>
    <cellStyle name="_Portfolio SPlan Base Case.xls Chart 3_TENASKA REGULATORY ASSET 2 2" xfId="6370"/>
    <cellStyle name="_Portfolio SPlan Base Case.xls Chart 3_TENASKA REGULATORY ASSET 3" xfId="6371"/>
    <cellStyle name="_Portfolio SPlan Base Case.xls Chart 3_TENASKA REGULATORY ASSET 4" xfId="6372"/>
    <cellStyle name="_Power Cost Value Copy 11.30.05 gas 1.09.06 AURORA at 1.10.06" xfId="1690"/>
    <cellStyle name="_Power Cost Value Copy 11.30.05 gas 1.09.06 AURORA at 1.10.06 2" xfId="1691"/>
    <cellStyle name="_Power Cost Value Copy 11.30.05 gas 1.09.06 AURORA at 1.10.06 2 2" xfId="1692"/>
    <cellStyle name="_Power Cost Value Copy 11.30.05 gas 1.09.06 AURORA at 1.10.06 2 2 2" xfId="6373"/>
    <cellStyle name="_Power Cost Value Copy 11.30.05 gas 1.09.06 AURORA at 1.10.06 2 3" xfId="6374"/>
    <cellStyle name="_Power Cost Value Copy 11.30.05 gas 1.09.06 AURORA at 1.10.06 3" xfId="1693"/>
    <cellStyle name="_Power Cost Value Copy 11.30.05 gas 1.09.06 AURORA at 1.10.06 3 2" xfId="6375"/>
    <cellStyle name="_Power Cost Value Copy 11.30.05 gas 1.09.06 AURORA at 1.10.06 4" xfId="6376"/>
    <cellStyle name="_Power Cost Value Copy 11.30.05 gas 1.09.06 AURORA at 1.10.06 4 2" xfId="6377"/>
    <cellStyle name="_Power Cost Value Copy 11.30.05 gas 1.09.06 AURORA at 1.10.06 5" xfId="6378"/>
    <cellStyle name="_Power Cost Value Copy 11.30.05 gas 1.09.06 AURORA at 1.10.06_04 07E Wild Horse Wind Expansion (C) (2)" xfId="1694"/>
    <cellStyle name="_Power Cost Value Copy 11.30.05 gas 1.09.06 AURORA at 1.10.06_04 07E Wild Horse Wind Expansion (C) (2) 2" xfId="1695"/>
    <cellStyle name="_Power Cost Value Copy 11.30.05 gas 1.09.06 AURORA at 1.10.06_04 07E Wild Horse Wind Expansion (C) (2) 2 2" xfId="6379"/>
    <cellStyle name="_Power Cost Value Copy 11.30.05 gas 1.09.06 AURORA at 1.10.06_04 07E Wild Horse Wind Expansion (C) (2) 3" xfId="6380"/>
    <cellStyle name="_Power Cost Value Copy 11.30.05 gas 1.09.06 AURORA at 1.10.06_04 07E Wild Horse Wind Expansion (C) (2) 4" xfId="6381"/>
    <cellStyle name="_Power Cost Value Copy 11.30.05 gas 1.09.06 AURORA at 1.10.06_04 07E Wild Horse Wind Expansion (C) (2)_Adj Bench DR 3 for Initial Briefs (Electric)" xfId="1696"/>
    <cellStyle name="_Power Cost Value Copy 11.30.05 gas 1.09.06 AURORA at 1.10.06_04 07E Wild Horse Wind Expansion (C) (2)_Adj Bench DR 3 for Initial Briefs (Electric) 2" xfId="1697"/>
    <cellStyle name="_Power Cost Value Copy 11.30.05 gas 1.09.06 AURORA at 1.10.06_04 07E Wild Horse Wind Expansion (C) (2)_Adj Bench DR 3 for Initial Briefs (Electric) 2 2" xfId="6382"/>
    <cellStyle name="_Power Cost Value Copy 11.30.05 gas 1.09.06 AURORA at 1.10.06_04 07E Wild Horse Wind Expansion (C) (2)_Adj Bench DR 3 for Initial Briefs (Electric) 3" xfId="6383"/>
    <cellStyle name="_Power Cost Value Copy 11.30.05 gas 1.09.06 AURORA at 1.10.06_04 07E Wild Horse Wind Expansion (C) (2)_Adj Bench DR 3 for Initial Briefs (Electric) 4" xfId="6384"/>
    <cellStyle name="_Power Cost Value Copy 11.30.05 gas 1.09.06 AURORA at 1.10.06_04 07E Wild Horse Wind Expansion (C) (2)_Book1" xfId="6385"/>
    <cellStyle name="_Power Cost Value Copy 11.30.05 gas 1.09.06 AURORA at 1.10.06_04 07E Wild Horse Wind Expansion (C) (2)_Electric Rev Req Model (2009 GRC) " xfId="1698"/>
    <cellStyle name="_Power Cost Value Copy 11.30.05 gas 1.09.06 AURORA at 1.10.06_04 07E Wild Horse Wind Expansion (C) (2)_Electric Rev Req Model (2009 GRC)  2" xfId="1699"/>
    <cellStyle name="_Power Cost Value Copy 11.30.05 gas 1.09.06 AURORA at 1.10.06_04 07E Wild Horse Wind Expansion (C) (2)_Electric Rev Req Model (2009 GRC)  2 2" xfId="6386"/>
    <cellStyle name="_Power Cost Value Copy 11.30.05 gas 1.09.06 AURORA at 1.10.06_04 07E Wild Horse Wind Expansion (C) (2)_Electric Rev Req Model (2009 GRC)  3" xfId="6387"/>
    <cellStyle name="_Power Cost Value Copy 11.30.05 gas 1.09.06 AURORA at 1.10.06_04 07E Wild Horse Wind Expansion (C) (2)_Electric Rev Req Model (2009 GRC)  4" xfId="6388"/>
    <cellStyle name="_Power Cost Value Copy 11.30.05 gas 1.09.06 AURORA at 1.10.06_04 07E Wild Horse Wind Expansion (C) (2)_Electric Rev Req Model (2009 GRC) Rebuttal" xfId="1700"/>
    <cellStyle name="_Power Cost Value Copy 11.30.05 gas 1.09.06 AURORA at 1.10.06_04 07E Wild Horse Wind Expansion (C) (2)_Electric Rev Req Model (2009 GRC) Rebuttal 2" xfId="1701"/>
    <cellStyle name="_Power Cost Value Copy 11.30.05 gas 1.09.06 AURORA at 1.10.06_04 07E Wild Horse Wind Expansion (C) (2)_Electric Rev Req Model (2009 GRC) Rebuttal 2 2" xfId="6389"/>
    <cellStyle name="_Power Cost Value Copy 11.30.05 gas 1.09.06 AURORA at 1.10.06_04 07E Wild Horse Wind Expansion (C) (2)_Electric Rev Req Model (2009 GRC) Rebuttal 3" xfId="6390"/>
    <cellStyle name="_Power Cost Value Copy 11.30.05 gas 1.09.06 AURORA at 1.10.06_04 07E Wild Horse Wind Expansion (C) (2)_Electric Rev Req Model (2009 GRC) Rebuttal 4" xfId="6391"/>
    <cellStyle name="_Power Cost Value Copy 11.30.05 gas 1.09.06 AURORA at 1.10.06_04 07E Wild Horse Wind Expansion (C) (2)_Electric Rev Req Model (2009 GRC) Rebuttal REmoval of New  WH Solar AdjustMI" xfId="1702"/>
    <cellStyle name="_Power Cost Value Copy 11.30.05 gas 1.09.06 AURORA at 1.10.06_04 07E Wild Horse Wind Expansion (C) (2)_Electric Rev Req Model (2009 GRC) Rebuttal REmoval of New  WH Solar AdjustMI 2" xfId="1703"/>
    <cellStyle name="_Power Cost Value Copy 11.30.05 gas 1.09.06 AURORA at 1.10.06_04 07E Wild Horse Wind Expansion (C) (2)_Electric Rev Req Model (2009 GRC) Rebuttal REmoval of New  WH Solar AdjustMI 2 2" xfId="6392"/>
    <cellStyle name="_Power Cost Value Copy 11.30.05 gas 1.09.06 AURORA at 1.10.06_04 07E Wild Horse Wind Expansion (C) (2)_Electric Rev Req Model (2009 GRC) Rebuttal REmoval of New  WH Solar AdjustMI 3" xfId="6393"/>
    <cellStyle name="_Power Cost Value Copy 11.30.05 gas 1.09.06 AURORA at 1.10.06_04 07E Wild Horse Wind Expansion (C) (2)_Electric Rev Req Model (2009 GRC) Rebuttal REmoval of New  WH Solar AdjustMI 4" xfId="6394"/>
    <cellStyle name="_Power Cost Value Copy 11.30.05 gas 1.09.06 AURORA at 1.10.06_04 07E Wild Horse Wind Expansion (C) (2)_Electric Rev Req Model (2009 GRC) Revised 01-18-2010" xfId="1704"/>
    <cellStyle name="_Power Cost Value Copy 11.30.05 gas 1.09.06 AURORA at 1.10.06_04 07E Wild Horse Wind Expansion (C) (2)_Electric Rev Req Model (2009 GRC) Revised 01-18-2010 2" xfId="1705"/>
    <cellStyle name="_Power Cost Value Copy 11.30.05 gas 1.09.06 AURORA at 1.10.06_04 07E Wild Horse Wind Expansion (C) (2)_Electric Rev Req Model (2009 GRC) Revised 01-18-2010 2 2" xfId="6395"/>
    <cellStyle name="_Power Cost Value Copy 11.30.05 gas 1.09.06 AURORA at 1.10.06_04 07E Wild Horse Wind Expansion (C) (2)_Electric Rev Req Model (2009 GRC) Revised 01-18-2010 3" xfId="6396"/>
    <cellStyle name="_Power Cost Value Copy 11.30.05 gas 1.09.06 AURORA at 1.10.06_04 07E Wild Horse Wind Expansion (C) (2)_Electric Rev Req Model (2009 GRC) Revised 01-18-2010 4" xfId="6397"/>
    <cellStyle name="_Power Cost Value Copy 11.30.05 gas 1.09.06 AURORA at 1.10.06_04 07E Wild Horse Wind Expansion (C) (2)_Electric Rev Req Model (2010 GRC)" xfId="6398"/>
    <cellStyle name="_Power Cost Value Copy 11.30.05 gas 1.09.06 AURORA at 1.10.06_04 07E Wild Horse Wind Expansion (C) (2)_Electric Rev Req Model (2010 GRC) SF" xfId="6399"/>
    <cellStyle name="_Power Cost Value Copy 11.30.05 gas 1.09.06 AURORA at 1.10.06_04 07E Wild Horse Wind Expansion (C) (2)_Final Order Electric EXHIBIT A-1" xfId="1706"/>
    <cellStyle name="_Power Cost Value Copy 11.30.05 gas 1.09.06 AURORA at 1.10.06_04 07E Wild Horse Wind Expansion (C) (2)_Final Order Electric EXHIBIT A-1 2" xfId="1707"/>
    <cellStyle name="_Power Cost Value Copy 11.30.05 gas 1.09.06 AURORA at 1.10.06_04 07E Wild Horse Wind Expansion (C) (2)_Final Order Electric EXHIBIT A-1 2 2" xfId="6400"/>
    <cellStyle name="_Power Cost Value Copy 11.30.05 gas 1.09.06 AURORA at 1.10.06_04 07E Wild Horse Wind Expansion (C) (2)_Final Order Electric EXHIBIT A-1 3" xfId="6401"/>
    <cellStyle name="_Power Cost Value Copy 11.30.05 gas 1.09.06 AURORA at 1.10.06_04 07E Wild Horse Wind Expansion (C) (2)_Final Order Electric EXHIBIT A-1 4" xfId="6402"/>
    <cellStyle name="_Power Cost Value Copy 11.30.05 gas 1.09.06 AURORA at 1.10.06_04 07E Wild Horse Wind Expansion (C) (2)_TENASKA REGULATORY ASSET" xfId="1708"/>
    <cellStyle name="_Power Cost Value Copy 11.30.05 gas 1.09.06 AURORA at 1.10.06_04 07E Wild Horse Wind Expansion (C) (2)_TENASKA REGULATORY ASSET 2" xfId="1709"/>
    <cellStyle name="_Power Cost Value Copy 11.30.05 gas 1.09.06 AURORA at 1.10.06_04 07E Wild Horse Wind Expansion (C) (2)_TENASKA REGULATORY ASSET 2 2" xfId="6403"/>
    <cellStyle name="_Power Cost Value Copy 11.30.05 gas 1.09.06 AURORA at 1.10.06_04 07E Wild Horse Wind Expansion (C) (2)_TENASKA REGULATORY ASSET 3" xfId="6404"/>
    <cellStyle name="_Power Cost Value Copy 11.30.05 gas 1.09.06 AURORA at 1.10.06_04 07E Wild Horse Wind Expansion (C) (2)_TENASKA REGULATORY ASSET 4" xfId="6405"/>
    <cellStyle name="_Power Cost Value Copy 11.30.05 gas 1.09.06 AURORA at 1.10.06_16.37E Wild Horse Expansion DeferralRevwrkingfile SF" xfId="1710"/>
    <cellStyle name="_Power Cost Value Copy 11.30.05 gas 1.09.06 AURORA at 1.10.06_16.37E Wild Horse Expansion DeferralRevwrkingfile SF 2" xfId="1711"/>
    <cellStyle name="_Power Cost Value Copy 11.30.05 gas 1.09.06 AURORA at 1.10.06_16.37E Wild Horse Expansion DeferralRevwrkingfile SF 2 2" xfId="6406"/>
    <cellStyle name="_Power Cost Value Copy 11.30.05 gas 1.09.06 AURORA at 1.10.06_16.37E Wild Horse Expansion DeferralRevwrkingfile SF 3" xfId="6407"/>
    <cellStyle name="_Power Cost Value Copy 11.30.05 gas 1.09.06 AURORA at 1.10.06_16.37E Wild Horse Expansion DeferralRevwrkingfile SF 4" xfId="6408"/>
    <cellStyle name="_Power Cost Value Copy 11.30.05 gas 1.09.06 AURORA at 1.10.06_2009 Compliance Filing PCA Exhibits for GRC" xfId="6409"/>
    <cellStyle name="_Power Cost Value Copy 11.30.05 gas 1.09.06 AURORA at 1.10.06_2009 Compliance Filing PCA Exhibits for GRC 2" xfId="6410"/>
    <cellStyle name="_Power Cost Value Copy 11.30.05 gas 1.09.06 AURORA at 1.10.06_2009 GRC Compl Filing - Exhibit D" xfId="6411"/>
    <cellStyle name="_Power Cost Value Copy 11.30.05 gas 1.09.06 AURORA at 1.10.06_2009 GRC Compl Filing - Exhibit D 2" xfId="6412"/>
    <cellStyle name="_Power Cost Value Copy 11.30.05 gas 1.09.06 AURORA at 1.10.06_3.01 Income Statement" xfId="6413"/>
    <cellStyle name="_Power Cost Value Copy 11.30.05 gas 1.09.06 AURORA at 1.10.06_4 31 Regulatory Assets and Liabilities  7 06- Exhibit D" xfId="1712"/>
    <cellStyle name="_Power Cost Value Copy 11.30.05 gas 1.09.06 AURORA at 1.10.06_4 31 Regulatory Assets and Liabilities  7 06- Exhibit D 2" xfId="1713"/>
    <cellStyle name="_Power Cost Value Copy 11.30.05 gas 1.09.06 AURORA at 1.10.06_4 31 Regulatory Assets and Liabilities  7 06- Exhibit D 2 2" xfId="6414"/>
    <cellStyle name="_Power Cost Value Copy 11.30.05 gas 1.09.06 AURORA at 1.10.06_4 31 Regulatory Assets and Liabilities  7 06- Exhibit D 3" xfId="6415"/>
    <cellStyle name="_Power Cost Value Copy 11.30.05 gas 1.09.06 AURORA at 1.10.06_4 31 Regulatory Assets and Liabilities  7 06- Exhibit D 4" xfId="6416"/>
    <cellStyle name="_Power Cost Value Copy 11.30.05 gas 1.09.06 AURORA at 1.10.06_4 31 Regulatory Assets and Liabilities  7 06- Exhibit D_NIM Summary" xfId="6417"/>
    <cellStyle name="_Power Cost Value Copy 11.30.05 gas 1.09.06 AURORA at 1.10.06_4 31 Regulatory Assets and Liabilities  7 06- Exhibit D_NIM Summary 2" xfId="6418"/>
    <cellStyle name="_Power Cost Value Copy 11.30.05 gas 1.09.06 AURORA at 1.10.06_4 32 Regulatory Assets and Liabilities  7 06- Exhibit D" xfId="1714"/>
    <cellStyle name="_Power Cost Value Copy 11.30.05 gas 1.09.06 AURORA at 1.10.06_4 32 Regulatory Assets and Liabilities  7 06- Exhibit D 2" xfId="1715"/>
    <cellStyle name="_Power Cost Value Copy 11.30.05 gas 1.09.06 AURORA at 1.10.06_4 32 Regulatory Assets and Liabilities  7 06- Exhibit D 2 2" xfId="6419"/>
    <cellStyle name="_Power Cost Value Copy 11.30.05 gas 1.09.06 AURORA at 1.10.06_4 32 Regulatory Assets and Liabilities  7 06- Exhibit D 3" xfId="6420"/>
    <cellStyle name="_Power Cost Value Copy 11.30.05 gas 1.09.06 AURORA at 1.10.06_4 32 Regulatory Assets and Liabilities  7 06- Exhibit D 4" xfId="6421"/>
    <cellStyle name="_Power Cost Value Copy 11.30.05 gas 1.09.06 AURORA at 1.10.06_4 32 Regulatory Assets and Liabilities  7 06- Exhibit D_NIM Summary" xfId="6422"/>
    <cellStyle name="_Power Cost Value Copy 11.30.05 gas 1.09.06 AURORA at 1.10.06_4 32 Regulatory Assets and Liabilities  7 06- Exhibit D_NIM Summary 2" xfId="6423"/>
    <cellStyle name="_Power Cost Value Copy 11.30.05 gas 1.09.06 AURORA at 1.10.06_ACCOUNTS" xfId="6424"/>
    <cellStyle name="_Power Cost Value Copy 11.30.05 gas 1.09.06 AURORA at 1.10.06_AURORA Total New" xfId="6425"/>
    <cellStyle name="_Power Cost Value Copy 11.30.05 gas 1.09.06 AURORA at 1.10.06_AURORA Total New 2" xfId="6426"/>
    <cellStyle name="_Power Cost Value Copy 11.30.05 gas 1.09.06 AURORA at 1.10.06_Book2" xfId="1716"/>
    <cellStyle name="_Power Cost Value Copy 11.30.05 gas 1.09.06 AURORA at 1.10.06_Book2 2" xfId="1717"/>
    <cellStyle name="_Power Cost Value Copy 11.30.05 gas 1.09.06 AURORA at 1.10.06_Book2 2 2" xfId="6427"/>
    <cellStyle name="_Power Cost Value Copy 11.30.05 gas 1.09.06 AURORA at 1.10.06_Book2 3" xfId="6428"/>
    <cellStyle name="_Power Cost Value Copy 11.30.05 gas 1.09.06 AURORA at 1.10.06_Book2 4" xfId="6429"/>
    <cellStyle name="_Power Cost Value Copy 11.30.05 gas 1.09.06 AURORA at 1.10.06_Book2_Adj Bench DR 3 for Initial Briefs (Electric)" xfId="1718"/>
    <cellStyle name="_Power Cost Value Copy 11.30.05 gas 1.09.06 AURORA at 1.10.06_Book2_Adj Bench DR 3 for Initial Briefs (Electric) 2" xfId="1719"/>
    <cellStyle name="_Power Cost Value Copy 11.30.05 gas 1.09.06 AURORA at 1.10.06_Book2_Adj Bench DR 3 for Initial Briefs (Electric) 2 2" xfId="6430"/>
    <cellStyle name="_Power Cost Value Copy 11.30.05 gas 1.09.06 AURORA at 1.10.06_Book2_Adj Bench DR 3 for Initial Briefs (Electric) 3" xfId="6431"/>
    <cellStyle name="_Power Cost Value Copy 11.30.05 gas 1.09.06 AURORA at 1.10.06_Book2_Adj Bench DR 3 for Initial Briefs (Electric) 4" xfId="6432"/>
    <cellStyle name="_Power Cost Value Copy 11.30.05 gas 1.09.06 AURORA at 1.10.06_Book2_Electric Rev Req Model (2009 GRC) Rebuttal" xfId="1720"/>
    <cellStyle name="_Power Cost Value Copy 11.30.05 gas 1.09.06 AURORA at 1.10.06_Book2_Electric Rev Req Model (2009 GRC) Rebuttal 2" xfId="1721"/>
    <cellStyle name="_Power Cost Value Copy 11.30.05 gas 1.09.06 AURORA at 1.10.06_Book2_Electric Rev Req Model (2009 GRC) Rebuttal 2 2" xfId="6433"/>
    <cellStyle name="_Power Cost Value Copy 11.30.05 gas 1.09.06 AURORA at 1.10.06_Book2_Electric Rev Req Model (2009 GRC) Rebuttal 3" xfId="6434"/>
    <cellStyle name="_Power Cost Value Copy 11.30.05 gas 1.09.06 AURORA at 1.10.06_Book2_Electric Rev Req Model (2009 GRC) Rebuttal 4" xfId="6435"/>
    <cellStyle name="_Power Cost Value Copy 11.30.05 gas 1.09.06 AURORA at 1.10.06_Book2_Electric Rev Req Model (2009 GRC) Rebuttal REmoval of New  WH Solar AdjustMI" xfId="1722"/>
    <cellStyle name="_Power Cost Value Copy 11.30.05 gas 1.09.06 AURORA at 1.10.06_Book2_Electric Rev Req Model (2009 GRC) Rebuttal REmoval of New  WH Solar AdjustMI 2" xfId="1723"/>
    <cellStyle name="_Power Cost Value Copy 11.30.05 gas 1.09.06 AURORA at 1.10.06_Book2_Electric Rev Req Model (2009 GRC) Rebuttal REmoval of New  WH Solar AdjustMI 2 2" xfId="6436"/>
    <cellStyle name="_Power Cost Value Copy 11.30.05 gas 1.09.06 AURORA at 1.10.06_Book2_Electric Rev Req Model (2009 GRC) Rebuttal REmoval of New  WH Solar AdjustMI 3" xfId="6437"/>
    <cellStyle name="_Power Cost Value Copy 11.30.05 gas 1.09.06 AURORA at 1.10.06_Book2_Electric Rev Req Model (2009 GRC) Rebuttal REmoval of New  WH Solar AdjustMI 4" xfId="6438"/>
    <cellStyle name="_Power Cost Value Copy 11.30.05 gas 1.09.06 AURORA at 1.10.06_Book2_Electric Rev Req Model (2009 GRC) Revised 01-18-2010" xfId="1724"/>
    <cellStyle name="_Power Cost Value Copy 11.30.05 gas 1.09.06 AURORA at 1.10.06_Book2_Electric Rev Req Model (2009 GRC) Revised 01-18-2010 2" xfId="1725"/>
    <cellStyle name="_Power Cost Value Copy 11.30.05 gas 1.09.06 AURORA at 1.10.06_Book2_Electric Rev Req Model (2009 GRC) Revised 01-18-2010 2 2" xfId="6439"/>
    <cellStyle name="_Power Cost Value Copy 11.30.05 gas 1.09.06 AURORA at 1.10.06_Book2_Electric Rev Req Model (2009 GRC) Revised 01-18-2010 3" xfId="6440"/>
    <cellStyle name="_Power Cost Value Copy 11.30.05 gas 1.09.06 AURORA at 1.10.06_Book2_Electric Rev Req Model (2009 GRC) Revised 01-18-2010 4" xfId="6441"/>
    <cellStyle name="_Power Cost Value Copy 11.30.05 gas 1.09.06 AURORA at 1.10.06_Book2_Final Order Electric EXHIBIT A-1" xfId="1726"/>
    <cellStyle name="_Power Cost Value Copy 11.30.05 gas 1.09.06 AURORA at 1.10.06_Book2_Final Order Electric EXHIBIT A-1 2" xfId="1727"/>
    <cellStyle name="_Power Cost Value Copy 11.30.05 gas 1.09.06 AURORA at 1.10.06_Book2_Final Order Electric EXHIBIT A-1 2 2" xfId="6442"/>
    <cellStyle name="_Power Cost Value Copy 11.30.05 gas 1.09.06 AURORA at 1.10.06_Book2_Final Order Electric EXHIBIT A-1 3" xfId="6443"/>
    <cellStyle name="_Power Cost Value Copy 11.30.05 gas 1.09.06 AURORA at 1.10.06_Book2_Final Order Electric EXHIBIT A-1 4" xfId="6444"/>
    <cellStyle name="_Power Cost Value Copy 11.30.05 gas 1.09.06 AURORA at 1.10.06_Book4" xfId="1728"/>
    <cellStyle name="_Power Cost Value Copy 11.30.05 gas 1.09.06 AURORA at 1.10.06_Book4 2" xfId="1729"/>
    <cellStyle name="_Power Cost Value Copy 11.30.05 gas 1.09.06 AURORA at 1.10.06_Book4 2 2" xfId="6445"/>
    <cellStyle name="_Power Cost Value Copy 11.30.05 gas 1.09.06 AURORA at 1.10.06_Book4 3" xfId="6446"/>
    <cellStyle name="_Power Cost Value Copy 11.30.05 gas 1.09.06 AURORA at 1.10.06_Book4 4" xfId="6447"/>
    <cellStyle name="_Power Cost Value Copy 11.30.05 gas 1.09.06 AURORA at 1.10.06_Book9" xfId="1730"/>
    <cellStyle name="_Power Cost Value Copy 11.30.05 gas 1.09.06 AURORA at 1.10.06_Book9 2" xfId="1731"/>
    <cellStyle name="_Power Cost Value Copy 11.30.05 gas 1.09.06 AURORA at 1.10.06_Book9 2 2" xfId="6448"/>
    <cellStyle name="_Power Cost Value Copy 11.30.05 gas 1.09.06 AURORA at 1.10.06_Book9 3" xfId="6449"/>
    <cellStyle name="_Power Cost Value Copy 11.30.05 gas 1.09.06 AURORA at 1.10.06_Book9 4" xfId="6450"/>
    <cellStyle name="_Power Cost Value Copy 11.30.05 gas 1.09.06 AURORA at 1.10.06_Check the Interest Calculation" xfId="6451"/>
    <cellStyle name="_Power Cost Value Copy 11.30.05 gas 1.09.06 AURORA at 1.10.06_Check the Interest Calculation_Scenario 1 REC vs PTC Offset" xfId="6452"/>
    <cellStyle name="_Power Cost Value Copy 11.30.05 gas 1.09.06 AURORA at 1.10.06_Check the Interest Calculation_Scenario 3" xfId="6453"/>
    <cellStyle name="_Power Cost Value Copy 11.30.05 gas 1.09.06 AURORA at 1.10.06_Chelan PUD Power Costs (8-10)" xfId="6454"/>
    <cellStyle name="_Power Cost Value Copy 11.30.05 gas 1.09.06 AURORA at 1.10.06_Direct Assignment Distribution Plant 2008" xfId="1732"/>
    <cellStyle name="_Power Cost Value Copy 11.30.05 gas 1.09.06 AURORA at 1.10.06_Direct Assignment Distribution Plant 2008 2" xfId="1733"/>
    <cellStyle name="_Power Cost Value Copy 11.30.05 gas 1.09.06 AURORA at 1.10.06_Direct Assignment Distribution Plant 2008 2 2" xfId="1734"/>
    <cellStyle name="_Power Cost Value Copy 11.30.05 gas 1.09.06 AURORA at 1.10.06_Direct Assignment Distribution Plant 2008 2 2 2" xfId="6455"/>
    <cellStyle name="_Power Cost Value Copy 11.30.05 gas 1.09.06 AURORA at 1.10.06_Direct Assignment Distribution Plant 2008 2 3" xfId="1735"/>
    <cellStyle name="_Power Cost Value Copy 11.30.05 gas 1.09.06 AURORA at 1.10.06_Direct Assignment Distribution Plant 2008 2 3 2" xfId="6456"/>
    <cellStyle name="_Power Cost Value Copy 11.30.05 gas 1.09.06 AURORA at 1.10.06_Direct Assignment Distribution Plant 2008 2 4" xfId="1736"/>
    <cellStyle name="_Power Cost Value Copy 11.30.05 gas 1.09.06 AURORA at 1.10.06_Direct Assignment Distribution Plant 2008 2 4 2" xfId="6457"/>
    <cellStyle name="_Power Cost Value Copy 11.30.05 gas 1.09.06 AURORA at 1.10.06_Direct Assignment Distribution Plant 2008 3" xfId="1737"/>
    <cellStyle name="_Power Cost Value Copy 11.30.05 gas 1.09.06 AURORA at 1.10.06_Direct Assignment Distribution Plant 2008 3 2" xfId="6458"/>
    <cellStyle name="_Power Cost Value Copy 11.30.05 gas 1.09.06 AURORA at 1.10.06_Direct Assignment Distribution Plant 2008 4" xfId="1738"/>
    <cellStyle name="_Power Cost Value Copy 11.30.05 gas 1.09.06 AURORA at 1.10.06_Direct Assignment Distribution Plant 2008 4 2" xfId="6459"/>
    <cellStyle name="_Power Cost Value Copy 11.30.05 gas 1.09.06 AURORA at 1.10.06_Direct Assignment Distribution Plant 2008 5" xfId="6460"/>
    <cellStyle name="_Power Cost Value Copy 11.30.05 gas 1.09.06 AURORA at 1.10.06_Direct Assignment Distribution Plant 2008 6" xfId="6461"/>
    <cellStyle name="_Power Cost Value Copy 11.30.05 gas 1.09.06 AURORA at 1.10.06_Electric COS Inputs" xfId="1739"/>
    <cellStyle name="_Power Cost Value Copy 11.30.05 gas 1.09.06 AURORA at 1.10.06_Electric COS Inputs 2" xfId="1740"/>
    <cellStyle name="_Power Cost Value Copy 11.30.05 gas 1.09.06 AURORA at 1.10.06_Electric COS Inputs 2 2" xfId="1741"/>
    <cellStyle name="_Power Cost Value Copy 11.30.05 gas 1.09.06 AURORA at 1.10.06_Electric COS Inputs 2 2 2" xfId="6462"/>
    <cellStyle name="_Power Cost Value Copy 11.30.05 gas 1.09.06 AURORA at 1.10.06_Electric COS Inputs 2 3" xfId="1742"/>
    <cellStyle name="_Power Cost Value Copy 11.30.05 gas 1.09.06 AURORA at 1.10.06_Electric COS Inputs 2 3 2" xfId="6463"/>
    <cellStyle name="_Power Cost Value Copy 11.30.05 gas 1.09.06 AURORA at 1.10.06_Electric COS Inputs 2 4" xfId="1743"/>
    <cellStyle name="_Power Cost Value Copy 11.30.05 gas 1.09.06 AURORA at 1.10.06_Electric COS Inputs 2 4 2" xfId="6464"/>
    <cellStyle name="_Power Cost Value Copy 11.30.05 gas 1.09.06 AURORA at 1.10.06_Electric COS Inputs 3" xfId="1744"/>
    <cellStyle name="_Power Cost Value Copy 11.30.05 gas 1.09.06 AURORA at 1.10.06_Electric COS Inputs 3 2" xfId="6465"/>
    <cellStyle name="_Power Cost Value Copy 11.30.05 gas 1.09.06 AURORA at 1.10.06_Electric COS Inputs 4" xfId="1745"/>
    <cellStyle name="_Power Cost Value Copy 11.30.05 gas 1.09.06 AURORA at 1.10.06_Electric COS Inputs 4 2" xfId="6466"/>
    <cellStyle name="_Power Cost Value Copy 11.30.05 gas 1.09.06 AURORA at 1.10.06_Electric COS Inputs 5" xfId="6467"/>
    <cellStyle name="_Power Cost Value Copy 11.30.05 gas 1.09.06 AURORA at 1.10.06_Electric COS Inputs 6" xfId="6468"/>
    <cellStyle name="_Power Cost Value Copy 11.30.05 gas 1.09.06 AURORA at 1.10.06_Electric Rate Spread and Rate Design 3.23.09" xfId="1746"/>
    <cellStyle name="_Power Cost Value Copy 11.30.05 gas 1.09.06 AURORA at 1.10.06_Electric Rate Spread and Rate Design 3.23.09 2" xfId="1747"/>
    <cellStyle name="_Power Cost Value Copy 11.30.05 gas 1.09.06 AURORA at 1.10.06_Electric Rate Spread and Rate Design 3.23.09 2 2" xfId="1748"/>
    <cellStyle name="_Power Cost Value Copy 11.30.05 gas 1.09.06 AURORA at 1.10.06_Electric Rate Spread and Rate Design 3.23.09 2 2 2" xfId="6469"/>
    <cellStyle name="_Power Cost Value Copy 11.30.05 gas 1.09.06 AURORA at 1.10.06_Electric Rate Spread and Rate Design 3.23.09 2 3" xfId="1749"/>
    <cellStyle name="_Power Cost Value Copy 11.30.05 gas 1.09.06 AURORA at 1.10.06_Electric Rate Spread and Rate Design 3.23.09 2 3 2" xfId="6470"/>
    <cellStyle name="_Power Cost Value Copy 11.30.05 gas 1.09.06 AURORA at 1.10.06_Electric Rate Spread and Rate Design 3.23.09 2 4" xfId="1750"/>
    <cellStyle name="_Power Cost Value Copy 11.30.05 gas 1.09.06 AURORA at 1.10.06_Electric Rate Spread and Rate Design 3.23.09 2 4 2" xfId="6471"/>
    <cellStyle name="_Power Cost Value Copy 11.30.05 gas 1.09.06 AURORA at 1.10.06_Electric Rate Spread and Rate Design 3.23.09 3" xfId="1751"/>
    <cellStyle name="_Power Cost Value Copy 11.30.05 gas 1.09.06 AURORA at 1.10.06_Electric Rate Spread and Rate Design 3.23.09 3 2" xfId="6472"/>
    <cellStyle name="_Power Cost Value Copy 11.30.05 gas 1.09.06 AURORA at 1.10.06_Electric Rate Spread and Rate Design 3.23.09 4" xfId="1752"/>
    <cellStyle name="_Power Cost Value Copy 11.30.05 gas 1.09.06 AURORA at 1.10.06_Electric Rate Spread and Rate Design 3.23.09 4 2" xfId="6473"/>
    <cellStyle name="_Power Cost Value Copy 11.30.05 gas 1.09.06 AURORA at 1.10.06_Electric Rate Spread and Rate Design 3.23.09 5" xfId="6474"/>
    <cellStyle name="_Power Cost Value Copy 11.30.05 gas 1.09.06 AURORA at 1.10.06_Electric Rate Spread and Rate Design 3.23.09 6" xfId="6475"/>
    <cellStyle name="_Power Cost Value Copy 11.30.05 gas 1.09.06 AURORA at 1.10.06_Exhibit D fr R Gho 12-31-08" xfId="6476"/>
    <cellStyle name="_Power Cost Value Copy 11.30.05 gas 1.09.06 AURORA at 1.10.06_Exhibit D fr R Gho 12-31-08 2" xfId="6477"/>
    <cellStyle name="_Power Cost Value Copy 11.30.05 gas 1.09.06 AURORA at 1.10.06_Exhibit D fr R Gho 12-31-08 3" xfId="6478"/>
    <cellStyle name="_Power Cost Value Copy 11.30.05 gas 1.09.06 AURORA at 1.10.06_Exhibit D fr R Gho 12-31-08 v2" xfId="6479"/>
    <cellStyle name="_Power Cost Value Copy 11.30.05 gas 1.09.06 AURORA at 1.10.06_Exhibit D fr R Gho 12-31-08 v2 2" xfId="6480"/>
    <cellStyle name="_Power Cost Value Copy 11.30.05 gas 1.09.06 AURORA at 1.10.06_Exhibit D fr R Gho 12-31-08 v2 3" xfId="6481"/>
    <cellStyle name="_Power Cost Value Copy 11.30.05 gas 1.09.06 AURORA at 1.10.06_Exhibit D fr R Gho 12-31-08 v2_NIM Summary" xfId="6482"/>
    <cellStyle name="_Power Cost Value Copy 11.30.05 gas 1.09.06 AURORA at 1.10.06_Exhibit D fr R Gho 12-31-08 v2_NIM Summary 2" xfId="6483"/>
    <cellStyle name="_Power Cost Value Copy 11.30.05 gas 1.09.06 AURORA at 1.10.06_Exhibit D fr R Gho 12-31-08_NIM Summary" xfId="6484"/>
    <cellStyle name="_Power Cost Value Copy 11.30.05 gas 1.09.06 AURORA at 1.10.06_Exhibit D fr R Gho 12-31-08_NIM Summary 2" xfId="6485"/>
    <cellStyle name="_Power Cost Value Copy 11.30.05 gas 1.09.06 AURORA at 1.10.06_Gas Rev Req Model (2010 GRC)" xfId="6486"/>
    <cellStyle name="_Power Cost Value Copy 11.30.05 gas 1.09.06 AURORA at 1.10.06_Hopkins Ridge Prepaid Tran - Interest Earned RY 12ME Feb  '11" xfId="6487"/>
    <cellStyle name="_Power Cost Value Copy 11.30.05 gas 1.09.06 AURORA at 1.10.06_Hopkins Ridge Prepaid Tran - Interest Earned RY 12ME Feb  '11 2" xfId="6488"/>
    <cellStyle name="_Power Cost Value Copy 11.30.05 gas 1.09.06 AURORA at 1.10.06_Hopkins Ridge Prepaid Tran - Interest Earned RY 12ME Feb  '11_NIM Summary" xfId="6489"/>
    <cellStyle name="_Power Cost Value Copy 11.30.05 gas 1.09.06 AURORA at 1.10.06_Hopkins Ridge Prepaid Tran - Interest Earned RY 12ME Feb  '11_NIM Summary 2" xfId="6490"/>
    <cellStyle name="_Power Cost Value Copy 11.30.05 gas 1.09.06 AURORA at 1.10.06_Hopkins Ridge Prepaid Tran - Interest Earned RY 12ME Feb  '11_Transmission Workbook for May BOD" xfId="6491"/>
    <cellStyle name="_Power Cost Value Copy 11.30.05 gas 1.09.06 AURORA at 1.10.06_Hopkins Ridge Prepaid Tran - Interest Earned RY 12ME Feb  '11_Transmission Workbook for May BOD 2" xfId="6492"/>
    <cellStyle name="_Power Cost Value Copy 11.30.05 gas 1.09.06 AURORA at 1.10.06_INPUTS" xfId="1753"/>
    <cellStyle name="_Power Cost Value Copy 11.30.05 gas 1.09.06 AURORA at 1.10.06_INPUTS 2" xfId="1754"/>
    <cellStyle name="_Power Cost Value Copy 11.30.05 gas 1.09.06 AURORA at 1.10.06_INPUTS 2 2" xfId="1755"/>
    <cellStyle name="_Power Cost Value Copy 11.30.05 gas 1.09.06 AURORA at 1.10.06_INPUTS 2 2 2" xfId="6493"/>
    <cellStyle name="_Power Cost Value Copy 11.30.05 gas 1.09.06 AURORA at 1.10.06_INPUTS 2 3" xfId="1756"/>
    <cellStyle name="_Power Cost Value Copy 11.30.05 gas 1.09.06 AURORA at 1.10.06_INPUTS 2 3 2" xfId="6494"/>
    <cellStyle name="_Power Cost Value Copy 11.30.05 gas 1.09.06 AURORA at 1.10.06_INPUTS 2 4" xfId="1757"/>
    <cellStyle name="_Power Cost Value Copy 11.30.05 gas 1.09.06 AURORA at 1.10.06_INPUTS 2 4 2" xfId="6495"/>
    <cellStyle name="_Power Cost Value Copy 11.30.05 gas 1.09.06 AURORA at 1.10.06_INPUTS 3" xfId="1758"/>
    <cellStyle name="_Power Cost Value Copy 11.30.05 gas 1.09.06 AURORA at 1.10.06_INPUTS 3 2" xfId="6496"/>
    <cellStyle name="_Power Cost Value Copy 11.30.05 gas 1.09.06 AURORA at 1.10.06_INPUTS 4" xfId="1759"/>
    <cellStyle name="_Power Cost Value Copy 11.30.05 gas 1.09.06 AURORA at 1.10.06_INPUTS 4 2" xfId="6497"/>
    <cellStyle name="_Power Cost Value Copy 11.30.05 gas 1.09.06 AURORA at 1.10.06_INPUTS 5" xfId="6498"/>
    <cellStyle name="_Power Cost Value Copy 11.30.05 gas 1.09.06 AURORA at 1.10.06_INPUTS 6" xfId="6499"/>
    <cellStyle name="_Power Cost Value Copy 11.30.05 gas 1.09.06 AURORA at 1.10.06_Leased Transformer &amp; Substation Plant &amp; Rev 12-2009" xfId="1760"/>
    <cellStyle name="_Power Cost Value Copy 11.30.05 gas 1.09.06 AURORA at 1.10.06_Leased Transformer &amp; Substation Plant &amp; Rev 12-2009 2" xfId="1761"/>
    <cellStyle name="_Power Cost Value Copy 11.30.05 gas 1.09.06 AURORA at 1.10.06_Leased Transformer &amp; Substation Plant &amp; Rev 12-2009 2 2" xfId="1762"/>
    <cellStyle name="_Power Cost Value Copy 11.30.05 gas 1.09.06 AURORA at 1.10.06_Leased Transformer &amp; Substation Plant &amp; Rev 12-2009 2 2 2" xfId="6500"/>
    <cellStyle name="_Power Cost Value Copy 11.30.05 gas 1.09.06 AURORA at 1.10.06_Leased Transformer &amp; Substation Plant &amp; Rev 12-2009 2 3" xfId="1763"/>
    <cellStyle name="_Power Cost Value Copy 11.30.05 gas 1.09.06 AURORA at 1.10.06_Leased Transformer &amp; Substation Plant &amp; Rev 12-2009 2 3 2" xfId="6501"/>
    <cellStyle name="_Power Cost Value Copy 11.30.05 gas 1.09.06 AURORA at 1.10.06_Leased Transformer &amp; Substation Plant &amp; Rev 12-2009 2 4" xfId="1764"/>
    <cellStyle name="_Power Cost Value Copy 11.30.05 gas 1.09.06 AURORA at 1.10.06_Leased Transformer &amp; Substation Plant &amp; Rev 12-2009 2 4 2" xfId="6502"/>
    <cellStyle name="_Power Cost Value Copy 11.30.05 gas 1.09.06 AURORA at 1.10.06_Leased Transformer &amp; Substation Plant &amp; Rev 12-2009 3" xfId="1765"/>
    <cellStyle name="_Power Cost Value Copy 11.30.05 gas 1.09.06 AURORA at 1.10.06_Leased Transformer &amp; Substation Plant &amp; Rev 12-2009 3 2" xfId="6503"/>
    <cellStyle name="_Power Cost Value Copy 11.30.05 gas 1.09.06 AURORA at 1.10.06_Leased Transformer &amp; Substation Plant &amp; Rev 12-2009 4" xfId="1766"/>
    <cellStyle name="_Power Cost Value Copy 11.30.05 gas 1.09.06 AURORA at 1.10.06_Leased Transformer &amp; Substation Plant &amp; Rev 12-2009 4 2" xfId="6504"/>
    <cellStyle name="_Power Cost Value Copy 11.30.05 gas 1.09.06 AURORA at 1.10.06_Leased Transformer &amp; Substation Plant &amp; Rev 12-2009 5" xfId="6505"/>
    <cellStyle name="_Power Cost Value Copy 11.30.05 gas 1.09.06 AURORA at 1.10.06_Leased Transformer &amp; Substation Plant &amp; Rev 12-2009 6" xfId="6506"/>
    <cellStyle name="_Power Cost Value Copy 11.30.05 gas 1.09.06 AURORA at 1.10.06_NIM Summary" xfId="6507"/>
    <cellStyle name="_Power Cost Value Copy 11.30.05 gas 1.09.06 AURORA at 1.10.06_NIM Summary 09GRC" xfId="6508"/>
    <cellStyle name="_Power Cost Value Copy 11.30.05 gas 1.09.06 AURORA at 1.10.06_NIM Summary 09GRC 2" xfId="6509"/>
    <cellStyle name="_Power Cost Value Copy 11.30.05 gas 1.09.06 AURORA at 1.10.06_NIM Summary 2" xfId="6510"/>
    <cellStyle name="_Power Cost Value Copy 11.30.05 gas 1.09.06 AURORA at 1.10.06_NIM Summary 3" xfId="6511"/>
    <cellStyle name="_Power Cost Value Copy 11.30.05 gas 1.09.06 AURORA at 1.10.06_NIM Summary 4" xfId="6512"/>
    <cellStyle name="_Power Cost Value Copy 11.30.05 gas 1.09.06 AURORA at 1.10.06_NIM Summary 5" xfId="6513"/>
    <cellStyle name="_Power Cost Value Copy 11.30.05 gas 1.09.06 AURORA at 1.10.06_NIM Summary 6" xfId="6514"/>
    <cellStyle name="_Power Cost Value Copy 11.30.05 gas 1.09.06 AURORA at 1.10.06_NIM Summary 7" xfId="6515"/>
    <cellStyle name="_Power Cost Value Copy 11.30.05 gas 1.09.06 AURORA at 1.10.06_NIM Summary 8" xfId="6516"/>
    <cellStyle name="_Power Cost Value Copy 11.30.05 gas 1.09.06 AURORA at 1.10.06_NIM Summary 9" xfId="6517"/>
    <cellStyle name="_Power Cost Value Copy 11.30.05 gas 1.09.06 AURORA at 1.10.06_PCA 10 -  Exhibit D from A Kellogg Jan 2011" xfId="6518"/>
    <cellStyle name="_Power Cost Value Copy 11.30.05 gas 1.09.06 AURORA at 1.10.06_PCA 10 -  Exhibit D from A Kellogg July 2011" xfId="6519"/>
    <cellStyle name="_Power Cost Value Copy 11.30.05 gas 1.09.06 AURORA at 1.10.06_PCA 10 -  Exhibit D from S Free Rcv'd 12-11" xfId="6520"/>
    <cellStyle name="_Power Cost Value Copy 11.30.05 gas 1.09.06 AURORA at 1.10.06_PCA 7 - Exhibit D update 11_30_08 (2)" xfId="6521"/>
    <cellStyle name="_Power Cost Value Copy 11.30.05 gas 1.09.06 AURORA at 1.10.06_PCA 7 - Exhibit D update 11_30_08 (2) 2" xfId="6522"/>
    <cellStyle name="_Power Cost Value Copy 11.30.05 gas 1.09.06 AURORA at 1.10.06_PCA 7 - Exhibit D update 11_30_08 (2) 2 2" xfId="6523"/>
    <cellStyle name="_Power Cost Value Copy 11.30.05 gas 1.09.06 AURORA at 1.10.06_PCA 7 - Exhibit D update 11_30_08 (2) 3" xfId="6524"/>
    <cellStyle name="_Power Cost Value Copy 11.30.05 gas 1.09.06 AURORA at 1.10.06_PCA 7 - Exhibit D update 11_30_08 (2) 4" xfId="6525"/>
    <cellStyle name="_Power Cost Value Copy 11.30.05 gas 1.09.06 AURORA at 1.10.06_PCA 7 - Exhibit D update 11_30_08 (2)_NIM Summary" xfId="6526"/>
    <cellStyle name="_Power Cost Value Copy 11.30.05 gas 1.09.06 AURORA at 1.10.06_PCA 7 - Exhibit D update 11_30_08 (2)_NIM Summary 2" xfId="6527"/>
    <cellStyle name="_Power Cost Value Copy 11.30.05 gas 1.09.06 AURORA at 1.10.06_PCA 8 - Exhibit D update 12_31_09" xfId="6528"/>
    <cellStyle name="_Power Cost Value Copy 11.30.05 gas 1.09.06 AURORA at 1.10.06_PCA 8 - Exhibit D update 12_31_09 2" xfId="6529"/>
    <cellStyle name="_Power Cost Value Copy 11.30.05 gas 1.09.06 AURORA at 1.10.06_PCA 9 -  Exhibit D April 2010" xfId="6530"/>
    <cellStyle name="_Power Cost Value Copy 11.30.05 gas 1.09.06 AURORA at 1.10.06_PCA 9 -  Exhibit D April 2010 (3)" xfId="6531"/>
    <cellStyle name="_Power Cost Value Copy 11.30.05 gas 1.09.06 AURORA at 1.10.06_PCA 9 -  Exhibit D April 2010 (3) 2" xfId="6532"/>
    <cellStyle name="_Power Cost Value Copy 11.30.05 gas 1.09.06 AURORA at 1.10.06_PCA 9 -  Exhibit D April 2010 2" xfId="6533"/>
    <cellStyle name="_Power Cost Value Copy 11.30.05 gas 1.09.06 AURORA at 1.10.06_PCA 9 -  Exhibit D April 2010 3" xfId="6534"/>
    <cellStyle name="_Power Cost Value Copy 11.30.05 gas 1.09.06 AURORA at 1.10.06_PCA 9 -  Exhibit D Feb 2010" xfId="6535"/>
    <cellStyle name="_Power Cost Value Copy 11.30.05 gas 1.09.06 AURORA at 1.10.06_PCA 9 -  Exhibit D Feb 2010 2" xfId="6536"/>
    <cellStyle name="_Power Cost Value Copy 11.30.05 gas 1.09.06 AURORA at 1.10.06_PCA 9 -  Exhibit D Feb 2010 v2" xfId="6537"/>
    <cellStyle name="_Power Cost Value Copy 11.30.05 gas 1.09.06 AURORA at 1.10.06_PCA 9 -  Exhibit D Feb 2010 v2 2" xfId="6538"/>
    <cellStyle name="_Power Cost Value Copy 11.30.05 gas 1.09.06 AURORA at 1.10.06_PCA 9 -  Exhibit D Feb 2010 WF" xfId="6539"/>
    <cellStyle name="_Power Cost Value Copy 11.30.05 gas 1.09.06 AURORA at 1.10.06_PCA 9 -  Exhibit D Feb 2010 WF 2" xfId="6540"/>
    <cellStyle name="_Power Cost Value Copy 11.30.05 gas 1.09.06 AURORA at 1.10.06_PCA 9 -  Exhibit D Jan 2010" xfId="6541"/>
    <cellStyle name="_Power Cost Value Copy 11.30.05 gas 1.09.06 AURORA at 1.10.06_PCA 9 -  Exhibit D Jan 2010 2" xfId="6542"/>
    <cellStyle name="_Power Cost Value Copy 11.30.05 gas 1.09.06 AURORA at 1.10.06_PCA 9 -  Exhibit D March 2010 (2)" xfId="6543"/>
    <cellStyle name="_Power Cost Value Copy 11.30.05 gas 1.09.06 AURORA at 1.10.06_PCA 9 -  Exhibit D March 2010 (2) 2" xfId="6544"/>
    <cellStyle name="_Power Cost Value Copy 11.30.05 gas 1.09.06 AURORA at 1.10.06_PCA 9 -  Exhibit D Nov 2010" xfId="6545"/>
    <cellStyle name="_Power Cost Value Copy 11.30.05 gas 1.09.06 AURORA at 1.10.06_PCA 9 -  Exhibit D Nov 2010 2" xfId="6546"/>
    <cellStyle name="_Power Cost Value Copy 11.30.05 gas 1.09.06 AURORA at 1.10.06_PCA 9 - Exhibit D at August 2010" xfId="6547"/>
    <cellStyle name="_Power Cost Value Copy 11.30.05 gas 1.09.06 AURORA at 1.10.06_PCA 9 - Exhibit D at August 2010 2" xfId="6548"/>
    <cellStyle name="_Power Cost Value Copy 11.30.05 gas 1.09.06 AURORA at 1.10.06_PCA 9 - Exhibit D June 2010 GRC" xfId="6549"/>
    <cellStyle name="_Power Cost Value Copy 11.30.05 gas 1.09.06 AURORA at 1.10.06_PCA 9 - Exhibit D June 2010 GRC 2" xfId="6550"/>
    <cellStyle name="_Power Cost Value Copy 11.30.05 gas 1.09.06 AURORA at 1.10.06_Power Costs - Comparison bx Rbtl-Staff-Jt-PC" xfId="1767"/>
    <cellStyle name="_Power Cost Value Copy 11.30.05 gas 1.09.06 AURORA at 1.10.06_Power Costs - Comparison bx Rbtl-Staff-Jt-PC 2" xfId="1768"/>
    <cellStyle name="_Power Cost Value Copy 11.30.05 gas 1.09.06 AURORA at 1.10.06_Power Costs - Comparison bx Rbtl-Staff-Jt-PC 2 2" xfId="6551"/>
    <cellStyle name="_Power Cost Value Copy 11.30.05 gas 1.09.06 AURORA at 1.10.06_Power Costs - Comparison bx Rbtl-Staff-Jt-PC 3" xfId="6552"/>
    <cellStyle name="_Power Cost Value Copy 11.30.05 gas 1.09.06 AURORA at 1.10.06_Power Costs - Comparison bx Rbtl-Staff-Jt-PC 4" xfId="6553"/>
    <cellStyle name="_Power Cost Value Copy 11.30.05 gas 1.09.06 AURORA at 1.10.06_Power Costs - Comparison bx Rbtl-Staff-Jt-PC_Adj Bench DR 3 for Initial Briefs (Electric)" xfId="1769"/>
    <cellStyle name="_Power Cost Value Copy 11.30.05 gas 1.09.06 AURORA at 1.10.06_Power Costs - Comparison bx Rbtl-Staff-Jt-PC_Adj Bench DR 3 for Initial Briefs (Electric) 2" xfId="1770"/>
    <cellStyle name="_Power Cost Value Copy 11.30.05 gas 1.09.06 AURORA at 1.10.06_Power Costs - Comparison bx Rbtl-Staff-Jt-PC_Adj Bench DR 3 for Initial Briefs (Electric) 2 2" xfId="6554"/>
    <cellStyle name="_Power Cost Value Copy 11.30.05 gas 1.09.06 AURORA at 1.10.06_Power Costs - Comparison bx Rbtl-Staff-Jt-PC_Adj Bench DR 3 for Initial Briefs (Electric) 3" xfId="6555"/>
    <cellStyle name="_Power Cost Value Copy 11.30.05 gas 1.09.06 AURORA at 1.10.06_Power Costs - Comparison bx Rbtl-Staff-Jt-PC_Adj Bench DR 3 for Initial Briefs (Electric) 4" xfId="6556"/>
    <cellStyle name="_Power Cost Value Copy 11.30.05 gas 1.09.06 AURORA at 1.10.06_Power Costs - Comparison bx Rbtl-Staff-Jt-PC_Electric Rev Req Model (2009 GRC) Rebuttal" xfId="1771"/>
    <cellStyle name="_Power Cost Value Copy 11.30.05 gas 1.09.06 AURORA at 1.10.06_Power Costs - Comparison bx Rbtl-Staff-Jt-PC_Electric Rev Req Model (2009 GRC) Rebuttal 2" xfId="1772"/>
    <cellStyle name="_Power Cost Value Copy 11.30.05 gas 1.09.06 AURORA at 1.10.06_Power Costs - Comparison bx Rbtl-Staff-Jt-PC_Electric Rev Req Model (2009 GRC) Rebuttal 2 2" xfId="6557"/>
    <cellStyle name="_Power Cost Value Copy 11.30.05 gas 1.09.06 AURORA at 1.10.06_Power Costs - Comparison bx Rbtl-Staff-Jt-PC_Electric Rev Req Model (2009 GRC) Rebuttal 3" xfId="6558"/>
    <cellStyle name="_Power Cost Value Copy 11.30.05 gas 1.09.06 AURORA at 1.10.06_Power Costs - Comparison bx Rbtl-Staff-Jt-PC_Electric Rev Req Model (2009 GRC) Rebuttal 4" xfId="6559"/>
    <cellStyle name="_Power Cost Value Copy 11.30.05 gas 1.09.06 AURORA at 1.10.06_Power Costs - Comparison bx Rbtl-Staff-Jt-PC_Electric Rev Req Model (2009 GRC) Rebuttal REmoval of New  WH Solar AdjustMI" xfId="1773"/>
    <cellStyle name="_Power Cost Value Copy 11.30.05 gas 1.09.06 AURORA at 1.10.06_Power Costs - Comparison bx Rbtl-Staff-Jt-PC_Electric Rev Req Model (2009 GRC) Rebuttal REmoval of New  WH Solar AdjustMI 2" xfId="1774"/>
    <cellStyle name="_Power Cost Value Copy 11.30.05 gas 1.09.06 AURORA at 1.10.06_Power Costs - Comparison bx Rbtl-Staff-Jt-PC_Electric Rev Req Model (2009 GRC) Rebuttal REmoval of New  WH Solar AdjustMI 2 2" xfId="6560"/>
    <cellStyle name="_Power Cost Value Copy 11.30.05 gas 1.09.06 AURORA at 1.10.06_Power Costs - Comparison bx Rbtl-Staff-Jt-PC_Electric Rev Req Model (2009 GRC) Rebuttal REmoval of New  WH Solar AdjustMI 3" xfId="6561"/>
    <cellStyle name="_Power Cost Value Copy 11.30.05 gas 1.09.06 AURORA at 1.10.06_Power Costs - Comparison bx Rbtl-Staff-Jt-PC_Electric Rev Req Model (2009 GRC) Rebuttal REmoval of New  WH Solar AdjustMI 4" xfId="6562"/>
    <cellStyle name="_Power Cost Value Copy 11.30.05 gas 1.09.06 AURORA at 1.10.06_Power Costs - Comparison bx Rbtl-Staff-Jt-PC_Electric Rev Req Model (2009 GRC) Revised 01-18-2010" xfId="1775"/>
    <cellStyle name="_Power Cost Value Copy 11.30.05 gas 1.09.06 AURORA at 1.10.06_Power Costs - Comparison bx Rbtl-Staff-Jt-PC_Electric Rev Req Model (2009 GRC) Revised 01-18-2010 2" xfId="1776"/>
    <cellStyle name="_Power Cost Value Copy 11.30.05 gas 1.09.06 AURORA at 1.10.06_Power Costs - Comparison bx Rbtl-Staff-Jt-PC_Electric Rev Req Model (2009 GRC) Revised 01-18-2010 2 2" xfId="6563"/>
    <cellStyle name="_Power Cost Value Copy 11.30.05 gas 1.09.06 AURORA at 1.10.06_Power Costs - Comparison bx Rbtl-Staff-Jt-PC_Electric Rev Req Model (2009 GRC) Revised 01-18-2010 3" xfId="6564"/>
    <cellStyle name="_Power Cost Value Copy 11.30.05 gas 1.09.06 AURORA at 1.10.06_Power Costs - Comparison bx Rbtl-Staff-Jt-PC_Electric Rev Req Model (2009 GRC) Revised 01-18-2010 4" xfId="6565"/>
    <cellStyle name="_Power Cost Value Copy 11.30.05 gas 1.09.06 AURORA at 1.10.06_Power Costs - Comparison bx Rbtl-Staff-Jt-PC_Final Order Electric EXHIBIT A-1" xfId="1777"/>
    <cellStyle name="_Power Cost Value Copy 11.30.05 gas 1.09.06 AURORA at 1.10.06_Power Costs - Comparison bx Rbtl-Staff-Jt-PC_Final Order Electric EXHIBIT A-1 2" xfId="1778"/>
    <cellStyle name="_Power Cost Value Copy 11.30.05 gas 1.09.06 AURORA at 1.10.06_Power Costs - Comparison bx Rbtl-Staff-Jt-PC_Final Order Electric EXHIBIT A-1 2 2" xfId="6566"/>
    <cellStyle name="_Power Cost Value Copy 11.30.05 gas 1.09.06 AURORA at 1.10.06_Power Costs - Comparison bx Rbtl-Staff-Jt-PC_Final Order Electric EXHIBIT A-1 3" xfId="6567"/>
    <cellStyle name="_Power Cost Value Copy 11.30.05 gas 1.09.06 AURORA at 1.10.06_Power Costs - Comparison bx Rbtl-Staff-Jt-PC_Final Order Electric EXHIBIT A-1 4" xfId="6568"/>
    <cellStyle name="_Power Cost Value Copy 11.30.05 gas 1.09.06 AURORA at 1.10.06_Production Adj 4.37" xfId="1779"/>
    <cellStyle name="_Power Cost Value Copy 11.30.05 gas 1.09.06 AURORA at 1.10.06_Production Adj 4.37 2" xfId="1780"/>
    <cellStyle name="_Power Cost Value Copy 11.30.05 gas 1.09.06 AURORA at 1.10.06_Production Adj 4.37 2 2" xfId="6569"/>
    <cellStyle name="_Power Cost Value Copy 11.30.05 gas 1.09.06 AURORA at 1.10.06_Production Adj 4.37 3" xfId="6570"/>
    <cellStyle name="_Power Cost Value Copy 11.30.05 gas 1.09.06 AURORA at 1.10.06_Purchased Power Adj 4.03" xfId="1781"/>
    <cellStyle name="_Power Cost Value Copy 11.30.05 gas 1.09.06 AURORA at 1.10.06_Purchased Power Adj 4.03 2" xfId="1782"/>
    <cellStyle name="_Power Cost Value Copy 11.30.05 gas 1.09.06 AURORA at 1.10.06_Purchased Power Adj 4.03 2 2" xfId="6571"/>
    <cellStyle name="_Power Cost Value Copy 11.30.05 gas 1.09.06 AURORA at 1.10.06_Purchased Power Adj 4.03 3" xfId="6572"/>
    <cellStyle name="_Power Cost Value Copy 11.30.05 gas 1.09.06 AURORA at 1.10.06_Rate Design Sch 24" xfId="1783"/>
    <cellStyle name="_Power Cost Value Copy 11.30.05 gas 1.09.06 AURORA at 1.10.06_Rate Design Sch 24 2" xfId="6573"/>
    <cellStyle name="_Power Cost Value Copy 11.30.05 gas 1.09.06 AURORA at 1.10.06_Rate Design Sch 25" xfId="1784"/>
    <cellStyle name="_Power Cost Value Copy 11.30.05 gas 1.09.06 AURORA at 1.10.06_Rate Design Sch 25 2" xfId="1785"/>
    <cellStyle name="_Power Cost Value Copy 11.30.05 gas 1.09.06 AURORA at 1.10.06_Rate Design Sch 25 2 2" xfId="6574"/>
    <cellStyle name="_Power Cost Value Copy 11.30.05 gas 1.09.06 AURORA at 1.10.06_Rate Design Sch 25 3" xfId="6575"/>
    <cellStyle name="_Power Cost Value Copy 11.30.05 gas 1.09.06 AURORA at 1.10.06_Rate Design Sch 26" xfId="1786"/>
    <cellStyle name="_Power Cost Value Copy 11.30.05 gas 1.09.06 AURORA at 1.10.06_Rate Design Sch 26 2" xfId="1787"/>
    <cellStyle name="_Power Cost Value Copy 11.30.05 gas 1.09.06 AURORA at 1.10.06_Rate Design Sch 26 2 2" xfId="6576"/>
    <cellStyle name="_Power Cost Value Copy 11.30.05 gas 1.09.06 AURORA at 1.10.06_Rate Design Sch 26 3" xfId="6577"/>
    <cellStyle name="_Power Cost Value Copy 11.30.05 gas 1.09.06 AURORA at 1.10.06_Rate Design Sch 31" xfId="1788"/>
    <cellStyle name="_Power Cost Value Copy 11.30.05 gas 1.09.06 AURORA at 1.10.06_Rate Design Sch 31 2" xfId="1789"/>
    <cellStyle name="_Power Cost Value Copy 11.30.05 gas 1.09.06 AURORA at 1.10.06_Rate Design Sch 31 2 2" xfId="6578"/>
    <cellStyle name="_Power Cost Value Copy 11.30.05 gas 1.09.06 AURORA at 1.10.06_Rate Design Sch 31 3" xfId="6579"/>
    <cellStyle name="_Power Cost Value Copy 11.30.05 gas 1.09.06 AURORA at 1.10.06_Rate Design Sch 43" xfId="1790"/>
    <cellStyle name="_Power Cost Value Copy 11.30.05 gas 1.09.06 AURORA at 1.10.06_Rate Design Sch 43 2" xfId="1791"/>
    <cellStyle name="_Power Cost Value Copy 11.30.05 gas 1.09.06 AURORA at 1.10.06_Rate Design Sch 43 2 2" xfId="6580"/>
    <cellStyle name="_Power Cost Value Copy 11.30.05 gas 1.09.06 AURORA at 1.10.06_Rate Design Sch 43 3" xfId="6581"/>
    <cellStyle name="_Power Cost Value Copy 11.30.05 gas 1.09.06 AURORA at 1.10.06_Rate Design Sch 448-449" xfId="1792"/>
    <cellStyle name="_Power Cost Value Copy 11.30.05 gas 1.09.06 AURORA at 1.10.06_Rate Design Sch 448-449 2" xfId="6582"/>
    <cellStyle name="_Power Cost Value Copy 11.30.05 gas 1.09.06 AURORA at 1.10.06_Rate Design Sch 46" xfId="1793"/>
    <cellStyle name="_Power Cost Value Copy 11.30.05 gas 1.09.06 AURORA at 1.10.06_Rate Design Sch 46 2" xfId="1794"/>
    <cellStyle name="_Power Cost Value Copy 11.30.05 gas 1.09.06 AURORA at 1.10.06_Rate Design Sch 46 2 2" xfId="6583"/>
    <cellStyle name="_Power Cost Value Copy 11.30.05 gas 1.09.06 AURORA at 1.10.06_Rate Design Sch 46 3" xfId="6584"/>
    <cellStyle name="_Power Cost Value Copy 11.30.05 gas 1.09.06 AURORA at 1.10.06_Rate Spread" xfId="1795"/>
    <cellStyle name="_Power Cost Value Copy 11.30.05 gas 1.09.06 AURORA at 1.10.06_Rate Spread 2" xfId="1796"/>
    <cellStyle name="_Power Cost Value Copy 11.30.05 gas 1.09.06 AURORA at 1.10.06_Rate Spread 2 2" xfId="6585"/>
    <cellStyle name="_Power Cost Value Copy 11.30.05 gas 1.09.06 AURORA at 1.10.06_Rate Spread 3" xfId="6586"/>
    <cellStyle name="_Power Cost Value Copy 11.30.05 gas 1.09.06 AURORA at 1.10.06_Rebuttal Power Costs" xfId="1797"/>
    <cellStyle name="_Power Cost Value Copy 11.30.05 gas 1.09.06 AURORA at 1.10.06_Rebuttal Power Costs 2" xfId="1798"/>
    <cellStyle name="_Power Cost Value Copy 11.30.05 gas 1.09.06 AURORA at 1.10.06_Rebuttal Power Costs 2 2" xfId="6587"/>
    <cellStyle name="_Power Cost Value Copy 11.30.05 gas 1.09.06 AURORA at 1.10.06_Rebuttal Power Costs 3" xfId="6588"/>
    <cellStyle name="_Power Cost Value Copy 11.30.05 gas 1.09.06 AURORA at 1.10.06_Rebuttal Power Costs 4" xfId="6589"/>
    <cellStyle name="_Power Cost Value Copy 11.30.05 gas 1.09.06 AURORA at 1.10.06_Rebuttal Power Costs_Adj Bench DR 3 for Initial Briefs (Electric)" xfId="1799"/>
    <cellStyle name="_Power Cost Value Copy 11.30.05 gas 1.09.06 AURORA at 1.10.06_Rebuttal Power Costs_Adj Bench DR 3 for Initial Briefs (Electric) 2" xfId="1800"/>
    <cellStyle name="_Power Cost Value Copy 11.30.05 gas 1.09.06 AURORA at 1.10.06_Rebuttal Power Costs_Adj Bench DR 3 for Initial Briefs (Electric) 2 2" xfId="6590"/>
    <cellStyle name="_Power Cost Value Copy 11.30.05 gas 1.09.06 AURORA at 1.10.06_Rebuttal Power Costs_Adj Bench DR 3 for Initial Briefs (Electric) 3" xfId="6591"/>
    <cellStyle name="_Power Cost Value Copy 11.30.05 gas 1.09.06 AURORA at 1.10.06_Rebuttal Power Costs_Adj Bench DR 3 for Initial Briefs (Electric) 4" xfId="6592"/>
    <cellStyle name="_Power Cost Value Copy 11.30.05 gas 1.09.06 AURORA at 1.10.06_Rebuttal Power Costs_Electric Rev Req Model (2009 GRC) Rebuttal" xfId="1801"/>
    <cellStyle name="_Power Cost Value Copy 11.30.05 gas 1.09.06 AURORA at 1.10.06_Rebuttal Power Costs_Electric Rev Req Model (2009 GRC) Rebuttal 2" xfId="1802"/>
    <cellStyle name="_Power Cost Value Copy 11.30.05 gas 1.09.06 AURORA at 1.10.06_Rebuttal Power Costs_Electric Rev Req Model (2009 GRC) Rebuttal 2 2" xfId="6593"/>
    <cellStyle name="_Power Cost Value Copy 11.30.05 gas 1.09.06 AURORA at 1.10.06_Rebuttal Power Costs_Electric Rev Req Model (2009 GRC) Rebuttal 3" xfId="6594"/>
    <cellStyle name="_Power Cost Value Copy 11.30.05 gas 1.09.06 AURORA at 1.10.06_Rebuttal Power Costs_Electric Rev Req Model (2009 GRC) Rebuttal 4" xfId="6595"/>
    <cellStyle name="_Power Cost Value Copy 11.30.05 gas 1.09.06 AURORA at 1.10.06_Rebuttal Power Costs_Electric Rev Req Model (2009 GRC) Rebuttal REmoval of New  WH Solar AdjustMI" xfId="1803"/>
    <cellStyle name="_Power Cost Value Copy 11.30.05 gas 1.09.06 AURORA at 1.10.06_Rebuttal Power Costs_Electric Rev Req Model (2009 GRC) Rebuttal REmoval of New  WH Solar AdjustMI 2" xfId="1804"/>
    <cellStyle name="_Power Cost Value Copy 11.30.05 gas 1.09.06 AURORA at 1.10.06_Rebuttal Power Costs_Electric Rev Req Model (2009 GRC) Rebuttal REmoval of New  WH Solar AdjustMI 2 2" xfId="6596"/>
    <cellStyle name="_Power Cost Value Copy 11.30.05 gas 1.09.06 AURORA at 1.10.06_Rebuttal Power Costs_Electric Rev Req Model (2009 GRC) Rebuttal REmoval of New  WH Solar AdjustMI 3" xfId="6597"/>
    <cellStyle name="_Power Cost Value Copy 11.30.05 gas 1.09.06 AURORA at 1.10.06_Rebuttal Power Costs_Electric Rev Req Model (2009 GRC) Rebuttal REmoval of New  WH Solar AdjustMI 4" xfId="6598"/>
    <cellStyle name="_Power Cost Value Copy 11.30.05 gas 1.09.06 AURORA at 1.10.06_Rebuttal Power Costs_Electric Rev Req Model (2009 GRC) Revised 01-18-2010" xfId="1805"/>
    <cellStyle name="_Power Cost Value Copy 11.30.05 gas 1.09.06 AURORA at 1.10.06_Rebuttal Power Costs_Electric Rev Req Model (2009 GRC) Revised 01-18-2010 2" xfId="1806"/>
    <cellStyle name="_Power Cost Value Copy 11.30.05 gas 1.09.06 AURORA at 1.10.06_Rebuttal Power Costs_Electric Rev Req Model (2009 GRC) Revised 01-18-2010 2 2" xfId="6599"/>
    <cellStyle name="_Power Cost Value Copy 11.30.05 gas 1.09.06 AURORA at 1.10.06_Rebuttal Power Costs_Electric Rev Req Model (2009 GRC) Revised 01-18-2010 3" xfId="6600"/>
    <cellStyle name="_Power Cost Value Copy 11.30.05 gas 1.09.06 AURORA at 1.10.06_Rebuttal Power Costs_Electric Rev Req Model (2009 GRC) Revised 01-18-2010 4" xfId="6601"/>
    <cellStyle name="_Power Cost Value Copy 11.30.05 gas 1.09.06 AURORA at 1.10.06_Rebuttal Power Costs_Final Order Electric EXHIBIT A-1" xfId="1807"/>
    <cellStyle name="_Power Cost Value Copy 11.30.05 gas 1.09.06 AURORA at 1.10.06_Rebuttal Power Costs_Final Order Electric EXHIBIT A-1 2" xfId="1808"/>
    <cellStyle name="_Power Cost Value Copy 11.30.05 gas 1.09.06 AURORA at 1.10.06_Rebuttal Power Costs_Final Order Electric EXHIBIT A-1 2 2" xfId="6602"/>
    <cellStyle name="_Power Cost Value Copy 11.30.05 gas 1.09.06 AURORA at 1.10.06_Rebuttal Power Costs_Final Order Electric EXHIBIT A-1 3" xfId="6603"/>
    <cellStyle name="_Power Cost Value Copy 11.30.05 gas 1.09.06 AURORA at 1.10.06_Rebuttal Power Costs_Final Order Electric EXHIBIT A-1 4" xfId="6604"/>
    <cellStyle name="_Power Cost Value Copy 11.30.05 gas 1.09.06 AURORA at 1.10.06_ROR 5.02" xfId="1809"/>
    <cellStyle name="_Power Cost Value Copy 11.30.05 gas 1.09.06 AURORA at 1.10.06_ROR 5.02 2" xfId="1810"/>
    <cellStyle name="_Power Cost Value Copy 11.30.05 gas 1.09.06 AURORA at 1.10.06_ROR 5.02 2 2" xfId="6605"/>
    <cellStyle name="_Power Cost Value Copy 11.30.05 gas 1.09.06 AURORA at 1.10.06_ROR 5.02 3" xfId="6606"/>
    <cellStyle name="_Power Cost Value Copy 11.30.05 gas 1.09.06 AURORA at 1.10.06_Sch 40 Feeder OH 2008" xfId="1811"/>
    <cellStyle name="_Power Cost Value Copy 11.30.05 gas 1.09.06 AURORA at 1.10.06_Sch 40 Feeder OH 2008 2" xfId="1812"/>
    <cellStyle name="_Power Cost Value Copy 11.30.05 gas 1.09.06 AURORA at 1.10.06_Sch 40 Feeder OH 2008 2 2" xfId="6607"/>
    <cellStyle name="_Power Cost Value Copy 11.30.05 gas 1.09.06 AURORA at 1.10.06_Sch 40 Feeder OH 2008 3" xfId="6608"/>
    <cellStyle name="_Power Cost Value Copy 11.30.05 gas 1.09.06 AURORA at 1.10.06_Sch 40 Interim Energy Rates " xfId="1813"/>
    <cellStyle name="_Power Cost Value Copy 11.30.05 gas 1.09.06 AURORA at 1.10.06_Sch 40 Interim Energy Rates  2" xfId="1814"/>
    <cellStyle name="_Power Cost Value Copy 11.30.05 gas 1.09.06 AURORA at 1.10.06_Sch 40 Interim Energy Rates  2 2" xfId="6609"/>
    <cellStyle name="_Power Cost Value Copy 11.30.05 gas 1.09.06 AURORA at 1.10.06_Sch 40 Interim Energy Rates  3" xfId="6610"/>
    <cellStyle name="_Power Cost Value Copy 11.30.05 gas 1.09.06 AURORA at 1.10.06_Sch 40 Substation A&amp;G 2008" xfId="1815"/>
    <cellStyle name="_Power Cost Value Copy 11.30.05 gas 1.09.06 AURORA at 1.10.06_Sch 40 Substation A&amp;G 2008 2" xfId="1816"/>
    <cellStyle name="_Power Cost Value Copy 11.30.05 gas 1.09.06 AURORA at 1.10.06_Sch 40 Substation A&amp;G 2008 2 2" xfId="6611"/>
    <cellStyle name="_Power Cost Value Copy 11.30.05 gas 1.09.06 AURORA at 1.10.06_Sch 40 Substation A&amp;G 2008 3" xfId="6612"/>
    <cellStyle name="_Power Cost Value Copy 11.30.05 gas 1.09.06 AURORA at 1.10.06_Sch 40 Substation O&amp;M 2008" xfId="1817"/>
    <cellStyle name="_Power Cost Value Copy 11.30.05 gas 1.09.06 AURORA at 1.10.06_Sch 40 Substation O&amp;M 2008 2" xfId="1818"/>
    <cellStyle name="_Power Cost Value Copy 11.30.05 gas 1.09.06 AURORA at 1.10.06_Sch 40 Substation O&amp;M 2008 2 2" xfId="6613"/>
    <cellStyle name="_Power Cost Value Copy 11.30.05 gas 1.09.06 AURORA at 1.10.06_Sch 40 Substation O&amp;M 2008 3" xfId="6614"/>
    <cellStyle name="_Power Cost Value Copy 11.30.05 gas 1.09.06 AURORA at 1.10.06_Subs 2008" xfId="1819"/>
    <cellStyle name="_Power Cost Value Copy 11.30.05 gas 1.09.06 AURORA at 1.10.06_Subs 2008 2" xfId="1820"/>
    <cellStyle name="_Power Cost Value Copy 11.30.05 gas 1.09.06 AURORA at 1.10.06_Subs 2008 2 2" xfId="6615"/>
    <cellStyle name="_Power Cost Value Copy 11.30.05 gas 1.09.06 AURORA at 1.10.06_Subs 2008 3" xfId="6616"/>
    <cellStyle name="_Power Cost Value Copy 11.30.05 gas 1.09.06 AURORA at 1.10.06_Transmission Workbook for May BOD" xfId="6617"/>
    <cellStyle name="_Power Cost Value Copy 11.30.05 gas 1.09.06 AURORA at 1.10.06_Transmission Workbook for May BOD 2" xfId="6618"/>
    <cellStyle name="_Power Cost Value Copy 11.30.05 gas 1.09.06 AURORA at 1.10.06_Wind Integration 10GRC" xfId="6619"/>
    <cellStyle name="_Power Cost Value Copy 11.30.05 gas 1.09.06 AURORA at 1.10.06_Wind Integration 10GRC 2" xfId="6620"/>
    <cellStyle name="_Power Costs Rate Year 11-13-07" xfId="6621"/>
    <cellStyle name="_Price Output" xfId="6622"/>
    <cellStyle name="_Price Output 2" xfId="6623"/>
    <cellStyle name="_Price Output_NIM Summary" xfId="6624"/>
    <cellStyle name="_Price Output_NIM Summary 2" xfId="6625"/>
    <cellStyle name="_Price Output_Wind Integration 10GRC" xfId="6626"/>
    <cellStyle name="_Price Output_Wind Integration 10GRC 2" xfId="6627"/>
    <cellStyle name="_Prices" xfId="6628"/>
    <cellStyle name="_Prices 2" xfId="6629"/>
    <cellStyle name="_Prices_NIM Summary" xfId="6630"/>
    <cellStyle name="_Prices_NIM Summary 2" xfId="6631"/>
    <cellStyle name="_Prices_Wind Integration 10GRC" xfId="6632"/>
    <cellStyle name="_Prices_Wind Integration 10GRC 2" xfId="6633"/>
    <cellStyle name="_Pro Forma Rev 07 GRC" xfId="3701"/>
    <cellStyle name="_x0013__Rebuttal Power Costs" xfId="1821"/>
    <cellStyle name="_x0013__Rebuttal Power Costs 2" xfId="1822"/>
    <cellStyle name="_x0013__Rebuttal Power Costs 2 2" xfId="6634"/>
    <cellStyle name="_x0013__Rebuttal Power Costs 3" xfId="6635"/>
    <cellStyle name="_x0013__Rebuttal Power Costs 4" xfId="6636"/>
    <cellStyle name="_x0013__Rebuttal Power Costs_Adj Bench DR 3 for Initial Briefs (Electric)" xfId="1823"/>
    <cellStyle name="_x0013__Rebuttal Power Costs_Adj Bench DR 3 for Initial Briefs (Electric) 2" xfId="1824"/>
    <cellStyle name="_x0013__Rebuttal Power Costs_Adj Bench DR 3 for Initial Briefs (Electric) 2 2" xfId="6637"/>
    <cellStyle name="_x0013__Rebuttal Power Costs_Adj Bench DR 3 for Initial Briefs (Electric) 3" xfId="6638"/>
    <cellStyle name="_x0013__Rebuttal Power Costs_Adj Bench DR 3 for Initial Briefs (Electric) 4" xfId="6639"/>
    <cellStyle name="_x0013__Rebuttal Power Costs_Electric Rev Req Model (2009 GRC) Rebuttal" xfId="1825"/>
    <cellStyle name="_x0013__Rebuttal Power Costs_Electric Rev Req Model (2009 GRC) Rebuttal 2" xfId="1826"/>
    <cellStyle name="_x0013__Rebuttal Power Costs_Electric Rev Req Model (2009 GRC) Rebuttal 2 2" xfId="6640"/>
    <cellStyle name="_x0013__Rebuttal Power Costs_Electric Rev Req Model (2009 GRC) Rebuttal 3" xfId="6641"/>
    <cellStyle name="_x0013__Rebuttal Power Costs_Electric Rev Req Model (2009 GRC) Rebuttal 4" xfId="6642"/>
    <cellStyle name="_x0013__Rebuttal Power Costs_Electric Rev Req Model (2009 GRC) Rebuttal REmoval of New  WH Solar AdjustMI" xfId="1827"/>
    <cellStyle name="_x0013__Rebuttal Power Costs_Electric Rev Req Model (2009 GRC) Rebuttal REmoval of New  WH Solar AdjustMI 2" xfId="1828"/>
    <cellStyle name="_x0013__Rebuttal Power Costs_Electric Rev Req Model (2009 GRC) Rebuttal REmoval of New  WH Solar AdjustMI 2 2" xfId="6643"/>
    <cellStyle name="_x0013__Rebuttal Power Costs_Electric Rev Req Model (2009 GRC) Rebuttal REmoval of New  WH Solar AdjustMI 3" xfId="6644"/>
    <cellStyle name="_x0013__Rebuttal Power Costs_Electric Rev Req Model (2009 GRC) Rebuttal REmoval of New  WH Solar AdjustMI 4" xfId="6645"/>
    <cellStyle name="_x0013__Rebuttal Power Costs_Electric Rev Req Model (2009 GRC) Revised 01-18-2010" xfId="1829"/>
    <cellStyle name="_x0013__Rebuttal Power Costs_Electric Rev Req Model (2009 GRC) Revised 01-18-2010 2" xfId="1830"/>
    <cellStyle name="_x0013__Rebuttal Power Costs_Electric Rev Req Model (2009 GRC) Revised 01-18-2010 2 2" xfId="6646"/>
    <cellStyle name="_x0013__Rebuttal Power Costs_Electric Rev Req Model (2009 GRC) Revised 01-18-2010 3" xfId="6647"/>
    <cellStyle name="_x0013__Rebuttal Power Costs_Electric Rev Req Model (2009 GRC) Revised 01-18-2010 4" xfId="6648"/>
    <cellStyle name="_x0013__Rebuttal Power Costs_Final Order Electric EXHIBIT A-1" xfId="1831"/>
    <cellStyle name="_x0013__Rebuttal Power Costs_Final Order Electric EXHIBIT A-1 2" xfId="1832"/>
    <cellStyle name="_x0013__Rebuttal Power Costs_Final Order Electric EXHIBIT A-1 2 2" xfId="6649"/>
    <cellStyle name="_x0013__Rebuttal Power Costs_Final Order Electric EXHIBIT A-1 3" xfId="6650"/>
    <cellStyle name="_x0013__Rebuttal Power Costs_Final Order Electric EXHIBIT A-1 4" xfId="6651"/>
    <cellStyle name="_recommendation" xfId="6652"/>
    <cellStyle name="_recommendation 2" xfId="6653"/>
    <cellStyle name="_recommendation_DEM-WP(C) Wind Integration Summary 2010GRC" xfId="6654"/>
    <cellStyle name="_recommendation_DEM-WP(C) Wind Integration Summary 2010GRC 2" xfId="6655"/>
    <cellStyle name="_recommendation_NIM Summary" xfId="6656"/>
    <cellStyle name="_recommendation_NIM Summary 2" xfId="6657"/>
    <cellStyle name="_Recon to Darrin's 5.11.05 proforma" xfId="1833"/>
    <cellStyle name="_Recon to Darrin's 5.11.05 proforma 2" xfId="1834"/>
    <cellStyle name="_Recon to Darrin's 5.11.05 proforma 2 2" xfId="1835"/>
    <cellStyle name="_Recon to Darrin's 5.11.05 proforma 2 2 2" xfId="6658"/>
    <cellStyle name="_Recon to Darrin's 5.11.05 proforma 2 3" xfId="6659"/>
    <cellStyle name="_Recon to Darrin's 5.11.05 proforma 3" xfId="1836"/>
    <cellStyle name="_Recon to Darrin's 5.11.05 proforma 3 2" xfId="1837"/>
    <cellStyle name="_Recon to Darrin's 5.11.05 proforma 3 2 2" xfId="6660"/>
    <cellStyle name="_Recon to Darrin's 5.11.05 proforma 3 3" xfId="1838"/>
    <cellStyle name="_Recon to Darrin's 5.11.05 proforma 3 3 2" xfId="6661"/>
    <cellStyle name="_Recon to Darrin's 5.11.05 proforma 3 4" xfId="1839"/>
    <cellStyle name="_Recon to Darrin's 5.11.05 proforma 3 4 2" xfId="6662"/>
    <cellStyle name="_Recon to Darrin's 5.11.05 proforma 4" xfId="1840"/>
    <cellStyle name="_Recon to Darrin's 5.11.05 proforma 4 2" xfId="6663"/>
    <cellStyle name="_Recon to Darrin's 5.11.05 proforma 5" xfId="6664"/>
    <cellStyle name="_Recon to Darrin's 5.11.05 proforma 6" xfId="6665"/>
    <cellStyle name="_Recon to Darrin's 5.11.05 proforma 7" xfId="6666"/>
    <cellStyle name="_Recon to Darrin's 5.11.05 proforma_(C) WHE Proforma with ITC cash grant 10 Yr Amort_for deferral_102809" xfId="1841"/>
    <cellStyle name="_Recon to Darrin's 5.11.05 proforma_(C) WHE Proforma with ITC cash grant 10 Yr Amort_for deferral_102809 2" xfId="1842"/>
    <cellStyle name="_Recon to Darrin's 5.11.05 proforma_(C) WHE Proforma with ITC cash grant 10 Yr Amort_for deferral_102809 2 2" xfId="6667"/>
    <cellStyle name="_Recon to Darrin's 5.11.05 proforma_(C) WHE Proforma with ITC cash grant 10 Yr Amort_for deferral_102809 3" xfId="6668"/>
    <cellStyle name="_Recon to Darrin's 5.11.05 proforma_(C) WHE Proforma with ITC cash grant 10 Yr Amort_for deferral_102809 4" xfId="6669"/>
    <cellStyle name="_Recon to Darrin's 5.11.05 proforma_(C) WHE Proforma with ITC cash grant 10 Yr Amort_for deferral_102809_16.07E Wild Horse Wind Expansionwrkingfile" xfId="1843"/>
    <cellStyle name="_Recon to Darrin's 5.11.05 proforma_(C) WHE Proforma with ITC cash grant 10 Yr Amort_for deferral_102809_16.07E Wild Horse Wind Expansionwrkingfile 2" xfId="1844"/>
    <cellStyle name="_Recon to Darrin's 5.11.05 proforma_(C) WHE Proforma with ITC cash grant 10 Yr Amort_for deferral_102809_16.07E Wild Horse Wind Expansionwrkingfile 2 2" xfId="6670"/>
    <cellStyle name="_Recon to Darrin's 5.11.05 proforma_(C) WHE Proforma with ITC cash grant 10 Yr Amort_for deferral_102809_16.07E Wild Horse Wind Expansionwrkingfile 3" xfId="6671"/>
    <cellStyle name="_Recon to Darrin's 5.11.05 proforma_(C) WHE Proforma with ITC cash grant 10 Yr Amort_for deferral_102809_16.07E Wild Horse Wind Expansionwrkingfile 4" xfId="6672"/>
    <cellStyle name="_Recon to Darrin's 5.11.05 proforma_(C) WHE Proforma with ITC cash grant 10 Yr Amort_for deferral_102809_16.07E Wild Horse Wind Expansionwrkingfile SF" xfId="1845"/>
    <cellStyle name="_Recon to Darrin's 5.11.05 proforma_(C) WHE Proforma with ITC cash grant 10 Yr Amort_for deferral_102809_16.07E Wild Horse Wind Expansionwrkingfile SF 2" xfId="1846"/>
    <cellStyle name="_Recon to Darrin's 5.11.05 proforma_(C) WHE Proforma with ITC cash grant 10 Yr Amort_for deferral_102809_16.07E Wild Horse Wind Expansionwrkingfile SF 2 2" xfId="6673"/>
    <cellStyle name="_Recon to Darrin's 5.11.05 proforma_(C) WHE Proforma with ITC cash grant 10 Yr Amort_for deferral_102809_16.07E Wild Horse Wind Expansionwrkingfile SF 3" xfId="6674"/>
    <cellStyle name="_Recon to Darrin's 5.11.05 proforma_(C) WHE Proforma with ITC cash grant 10 Yr Amort_for deferral_102809_16.07E Wild Horse Wind Expansionwrkingfile SF 4" xfId="6675"/>
    <cellStyle name="_Recon to Darrin's 5.11.05 proforma_(C) WHE Proforma with ITC cash grant 10 Yr Amort_for deferral_102809_16.37E Wild Horse Expansion DeferralRevwrkingfile SF" xfId="1847"/>
    <cellStyle name="_Recon to Darrin's 5.11.05 proforma_(C) WHE Proforma with ITC cash grant 10 Yr Amort_for deferral_102809_16.37E Wild Horse Expansion DeferralRevwrkingfile SF 2" xfId="1848"/>
    <cellStyle name="_Recon to Darrin's 5.11.05 proforma_(C) WHE Proforma with ITC cash grant 10 Yr Amort_for deferral_102809_16.37E Wild Horse Expansion DeferralRevwrkingfile SF 2 2" xfId="6676"/>
    <cellStyle name="_Recon to Darrin's 5.11.05 proforma_(C) WHE Proforma with ITC cash grant 10 Yr Amort_for deferral_102809_16.37E Wild Horse Expansion DeferralRevwrkingfile SF 3" xfId="6677"/>
    <cellStyle name="_Recon to Darrin's 5.11.05 proforma_(C) WHE Proforma with ITC cash grant 10 Yr Amort_for deferral_102809_16.37E Wild Horse Expansion DeferralRevwrkingfile SF 4" xfId="6678"/>
    <cellStyle name="_Recon to Darrin's 5.11.05 proforma_(C) WHE Proforma with ITC cash grant 10 Yr Amort_for rebuttal_120709" xfId="1849"/>
    <cellStyle name="_Recon to Darrin's 5.11.05 proforma_(C) WHE Proforma with ITC cash grant 10 Yr Amort_for rebuttal_120709 2" xfId="1850"/>
    <cellStyle name="_Recon to Darrin's 5.11.05 proforma_(C) WHE Proforma with ITC cash grant 10 Yr Amort_for rebuttal_120709 2 2" xfId="6679"/>
    <cellStyle name="_Recon to Darrin's 5.11.05 proforma_(C) WHE Proforma with ITC cash grant 10 Yr Amort_for rebuttal_120709 3" xfId="6680"/>
    <cellStyle name="_Recon to Darrin's 5.11.05 proforma_(C) WHE Proforma with ITC cash grant 10 Yr Amort_for rebuttal_120709 4" xfId="6681"/>
    <cellStyle name="_Recon to Darrin's 5.11.05 proforma_04.07E Wild Horse Wind Expansion" xfId="1851"/>
    <cellStyle name="_Recon to Darrin's 5.11.05 proforma_04.07E Wild Horse Wind Expansion 2" xfId="1852"/>
    <cellStyle name="_Recon to Darrin's 5.11.05 proforma_04.07E Wild Horse Wind Expansion 2 2" xfId="6682"/>
    <cellStyle name="_Recon to Darrin's 5.11.05 proforma_04.07E Wild Horse Wind Expansion 3" xfId="6683"/>
    <cellStyle name="_Recon to Darrin's 5.11.05 proforma_04.07E Wild Horse Wind Expansion 4" xfId="6684"/>
    <cellStyle name="_Recon to Darrin's 5.11.05 proforma_04.07E Wild Horse Wind Expansion_16.07E Wild Horse Wind Expansionwrkingfile" xfId="1853"/>
    <cellStyle name="_Recon to Darrin's 5.11.05 proforma_04.07E Wild Horse Wind Expansion_16.07E Wild Horse Wind Expansionwrkingfile 2" xfId="1854"/>
    <cellStyle name="_Recon to Darrin's 5.11.05 proforma_04.07E Wild Horse Wind Expansion_16.07E Wild Horse Wind Expansionwrkingfile 2 2" xfId="6685"/>
    <cellStyle name="_Recon to Darrin's 5.11.05 proforma_04.07E Wild Horse Wind Expansion_16.07E Wild Horse Wind Expansionwrkingfile 3" xfId="6686"/>
    <cellStyle name="_Recon to Darrin's 5.11.05 proforma_04.07E Wild Horse Wind Expansion_16.07E Wild Horse Wind Expansionwrkingfile 4" xfId="6687"/>
    <cellStyle name="_Recon to Darrin's 5.11.05 proforma_04.07E Wild Horse Wind Expansion_16.07E Wild Horse Wind Expansionwrkingfile SF" xfId="1855"/>
    <cellStyle name="_Recon to Darrin's 5.11.05 proforma_04.07E Wild Horse Wind Expansion_16.07E Wild Horse Wind Expansionwrkingfile SF 2" xfId="1856"/>
    <cellStyle name="_Recon to Darrin's 5.11.05 proforma_04.07E Wild Horse Wind Expansion_16.07E Wild Horse Wind Expansionwrkingfile SF 2 2" xfId="6688"/>
    <cellStyle name="_Recon to Darrin's 5.11.05 proforma_04.07E Wild Horse Wind Expansion_16.07E Wild Horse Wind Expansionwrkingfile SF 3" xfId="6689"/>
    <cellStyle name="_Recon to Darrin's 5.11.05 proforma_04.07E Wild Horse Wind Expansion_16.07E Wild Horse Wind Expansionwrkingfile SF 4" xfId="6690"/>
    <cellStyle name="_Recon to Darrin's 5.11.05 proforma_04.07E Wild Horse Wind Expansion_16.37E Wild Horse Expansion DeferralRevwrkingfile SF" xfId="1857"/>
    <cellStyle name="_Recon to Darrin's 5.11.05 proforma_04.07E Wild Horse Wind Expansion_16.37E Wild Horse Expansion DeferralRevwrkingfile SF 2" xfId="1858"/>
    <cellStyle name="_Recon to Darrin's 5.11.05 proforma_04.07E Wild Horse Wind Expansion_16.37E Wild Horse Expansion DeferralRevwrkingfile SF 2 2" xfId="6691"/>
    <cellStyle name="_Recon to Darrin's 5.11.05 proforma_04.07E Wild Horse Wind Expansion_16.37E Wild Horse Expansion DeferralRevwrkingfile SF 3" xfId="6692"/>
    <cellStyle name="_Recon to Darrin's 5.11.05 proforma_04.07E Wild Horse Wind Expansion_16.37E Wild Horse Expansion DeferralRevwrkingfile SF 4" xfId="6693"/>
    <cellStyle name="_Recon to Darrin's 5.11.05 proforma_16.07E Wild Horse Wind Expansionwrkingfile" xfId="1859"/>
    <cellStyle name="_Recon to Darrin's 5.11.05 proforma_16.07E Wild Horse Wind Expansionwrkingfile 2" xfId="1860"/>
    <cellStyle name="_Recon to Darrin's 5.11.05 proforma_16.07E Wild Horse Wind Expansionwrkingfile 2 2" xfId="6694"/>
    <cellStyle name="_Recon to Darrin's 5.11.05 proforma_16.07E Wild Horse Wind Expansionwrkingfile 3" xfId="6695"/>
    <cellStyle name="_Recon to Darrin's 5.11.05 proforma_16.07E Wild Horse Wind Expansionwrkingfile 4" xfId="6696"/>
    <cellStyle name="_Recon to Darrin's 5.11.05 proforma_16.07E Wild Horse Wind Expansionwrkingfile SF" xfId="1861"/>
    <cellStyle name="_Recon to Darrin's 5.11.05 proforma_16.07E Wild Horse Wind Expansionwrkingfile SF 2" xfId="1862"/>
    <cellStyle name="_Recon to Darrin's 5.11.05 proforma_16.07E Wild Horse Wind Expansionwrkingfile SF 2 2" xfId="6697"/>
    <cellStyle name="_Recon to Darrin's 5.11.05 proforma_16.07E Wild Horse Wind Expansionwrkingfile SF 3" xfId="6698"/>
    <cellStyle name="_Recon to Darrin's 5.11.05 proforma_16.07E Wild Horse Wind Expansionwrkingfile SF 4" xfId="6699"/>
    <cellStyle name="_Recon to Darrin's 5.11.05 proforma_16.37E Wild Horse Expansion DeferralRevwrkingfile SF" xfId="1863"/>
    <cellStyle name="_Recon to Darrin's 5.11.05 proforma_16.37E Wild Horse Expansion DeferralRevwrkingfile SF 2" xfId="1864"/>
    <cellStyle name="_Recon to Darrin's 5.11.05 proforma_16.37E Wild Horse Expansion DeferralRevwrkingfile SF 2 2" xfId="6700"/>
    <cellStyle name="_Recon to Darrin's 5.11.05 proforma_16.37E Wild Horse Expansion DeferralRevwrkingfile SF 3" xfId="6701"/>
    <cellStyle name="_Recon to Darrin's 5.11.05 proforma_16.37E Wild Horse Expansion DeferralRevwrkingfile SF 4" xfId="6702"/>
    <cellStyle name="_Recon to Darrin's 5.11.05 proforma_2009 Compliance Filing PCA Exhibits for GRC" xfId="6703"/>
    <cellStyle name="_Recon to Darrin's 5.11.05 proforma_2009 Compliance Filing PCA Exhibits for GRC 2" xfId="6704"/>
    <cellStyle name="_Recon to Darrin's 5.11.05 proforma_2009 GRC Compl Filing - Exhibit D" xfId="6705"/>
    <cellStyle name="_Recon to Darrin's 5.11.05 proforma_2009 GRC Compl Filing - Exhibit D 2" xfId="6706"/>
    <cellStyle name="_Recon to Darrin's 5.11.05 proforma_3.01 Income Statement" xfId="6707"/>
    <cellStyle name="_Recon to Darrin's 5.11.05 proforma_4 31 Regulatory Assets and Liabilities  7 06- Exhibit D" xfId="1865"/>
    <cellStyle name="_Recon to Darrin's 5.11.05 proforma_4 31 Regulatory Assets and Liabilities  7 06- Exhibit D 2" xfId="1866"/>
    <cellStyle name="_Recon to Darrin's 5.11.05 proforma_4 31 Regulatory Assets and Liabilities  7 06- Exhibit D 2 2" xfId="6708"/>
    <cellStyle name="_Recon to Darrin's 5.11.05 proforma_4 31 Regulatory Assets and Liabilities  7 06- Exhibit D 3" xfId="6709"/>
    <cellStyle name="_Recon to Darrin's 5.11.05 proforma_4 31 Regulatory Assets and Liabilities  7 06- Exhibit D 4" xfId="6710"/>
    <cellStyle name="_Recon to Darrin's 5.11.05 proforma_4 31 Regulatory Assets and Liabilities  7 06- Exhibit D_NIM Summary" xfId="6711"/>
    <cellStyle name="_Recon to Darrin's 5.11.05 proforma_4 31 Regulatory Assets and Liabilities  7 06- Exhibit D_NIM Summary 2" xfId="6712"/>
    <cellStyle name="_Recon to Darrin's 5.11.05 proforma_4 32 Regulatory Assets and Liabilities  7 06- Exhibit D" xfId="1867"/>
    <cellStyle name="_Recon to Darrin's 5.11.05 proforma_4 32 Regulatory Assets and Liabilities  7 06- Exhibit D 2" xfId="1868"/>
    <cellStyle name="_Recon to Darrin's 5.11.05 proforma_4 32 Regulatory Assets and Liabilities  7 06- Exhibit D 2 2" xfId="6713"/>
    <cellStyle name="_Recon to Darrin's 5.11.05 proforma_4 32 Regulatory Assets and Liabilities  7 06- Exhibit D 3" xfId="6714"/>
    <cellStyle name="_Recon to Darrin's 5.11.05 proforma_4 32 Regulatory Assets and Liabilities  7 06- Exhibit D 4" xfId="6715"/>
    <cellStyle name="_Recon to Darrin's 5.11.05 proforma_4 32 Regulatory Assets and Liabilities  7 06- Exhibit D_NIM Summary" xfId="6716"/>
    <cellStyle name="_Recon to Darrin's 5.11.05 proforma_4 32 Regulatory Assets and Liabilities  7 06- Exhibit D_NIM Summary 2" xfId="6717"/>
    <cellStyle name="_Recon to Darrin's 5.11.05 proforma_ACCOUNTS" xfId="6718"/>
    <cellStyle name="_Recon to Darrin's 5.11.05 proforma_AURORA Total New" xfId="6719"/>
    <cellStyle name="_Recon to Darrin's 5.11.05 proforma_AURORA Total New 2" xfId="6720"/>
    <cellStyle name="_Recon to Darrin's 5.11.05 proforma_Book2" xfId="1869"/>
    <cellStyle name="_Recon to Darrin's 5.11.05 proforma_Book2 2" xfId="1870"/>
    <cellStyle name="_Recon to Darrin's 5.11.05 proforma_Book2 2 2" xfId="6721"/>
    <cellStyle name="_Recon to Darrin's 5.11.05 proforma_Book2 3" xfId="6722"/>
    <cellStyle name="_Recon to Darrin's 5.11.05 proforma_Book2 4" xfId="6723"/>
    <cellStyle name="_Recon to Darrin's 5.11.05 proforma_Book2_Adj Bench DR 3 for Initial Briefs (Electric)" xfId="1871"/>
    <cellStyle name="_Recon to Darrin's 5.11.05 proforma_Book2_Adj Bench DR 3 for Initial Briefs (Electric) 2" xfId="1872"/>
    <cellStyle name="_Recon to Darrin's 5.11.05 proforma_Book2_Adj Bench DR 3 for Initial Briefs (Electric) 2 2" xfId="6724"/>
    <cellStyle name="_Recon to Darrin's 5.11.05 proforma_Book2_Adj Bench DR 3 for Initial Briefs (Electric) 3" xfId="6725"/>
    <cellStyle name="_Recon to Darrin's 5.11.05 proforma_Book2_Adj Bench DR 3 for Initial Briefs (Electric) 4" xfId="6726"/>
    <cellStyle name="_Recon to Darrin's 5.11.05 proforma_Book2_Electric Rev Req Model (2009 GRC) Rebuttal" xfId="1873"/>
    <cellStyle name="_Recon to Darrin's 5.11.05 proforma_Book2_Electric Rev Req Model (2009 GRC) Rebuttal 2" xfId="1874"/>
    <cellStyle name="_Recon to Darrin's 5.11.05 proforma_Book2_Electric Rev Req Model (2009 GRC) Rebuttal 2 2" xfId="6727"/>
    <cellStyle name="_Recon to Darrin's 5.11.05 proforma_Book2_Electric Rev Req Model (2009 GRC) Rebuttal 3" xfId="6728"/>
    <cellStyle name="_Recon to Darrin's 5.11.05 proforma_Book2_Electric Rev Req Model (2009 GRC) Rebuttal 4" xfId="6729"/>
    <cellStyle name="_Recon to Darrin's 5.11.05 proforma_Book2_Electric Rev Req Model (2009 GRC) Rebuttal REmoval of New  WH Solar AdjustMI" xfId="1875"/>
    <cellStyle name="_Recon to Darrin's 5.11.05 proforma_Book2_Electric Rev Req Model (2009 GRC) Rebuttal REmoval of New  WH Solar AdjustMI 2" xfId="1876"/>
    <cellStyle name="_Recon to Darrin's 5.11.05 proforma_Book2_Electric Rev Req Model (2009 GRC) Rebuttal REmoval of New  WH Solar AdjustMI 2 2" xfId="6730"/>
    <cellStyle name="_Recon to Darrin's 5.11.05 proforma_Book2_Electric Rev Req Model (2009 GRC) Rebuttal REmoval of New  WH Solar AdjustMI 3" xfId="6731"/>
    <cellStyle name="_Recon to Darrin's 5.11.05 proforma_Book2_Electric Rev Req Model (2009 GRC) Rebuttal REmoval of New  WH Solar AdjustMI 4" xfId="6732"/>
    <cellStyle name="_Recon to Darrin's 5.11.05 proforma_Book2_Electric Rev Req Model (2009 GRC) Revised 01-18-2010" xfId="1877"/>
    <cellStyle name="_Recon to Darrin's 5.11.05 proforma_Book2_Electric Rev Req Model (2009 GRC) Revised 01-18-2010 2" xfId="1878"/>
    <cellStyle name="_Recon to Darrin's 5.11.05 proforma_Book2_Electric Rev Req Model (2009 GRC) Revised 01-18-2010 2 2" xfId="6733"/>
    <cellStyle name="_Recon to Darrin's 5.11.05 proforma_Book2_Electric Rev Req Model (2009 GRC) Revised 01-18-2010 3" xfId="6734"/>
    <cellStyle name="_Recon to Darrin's 5.11.05 proforma_Book2_Electric Rev Req Model (2009 GRC) Revised 01-18-2010 4" xfId="6735"/>
    <cellStyle name="_Recon to Darrin's 5.11.05 proforma_Book2_Final Order Electric EXHIBIT A-1" xfId="1879"/>
    <cellStyle name="_Recon to Darrin's 5.11.05 proforma_Book2_Final Order Electric EXHIBIT A-1 2" xfId="1880"/>
    <cellStyle name="_Recon to Darrin's 5.11.05 proforma_Book2_Final Order Electric EXHIBIT A-1 2 2" xfId="6736"/>
    <cellStyle name="_Recon to Darrin's 5.11.05 proforma_Book2_Final Order Electric EXHIBIT A-1 3" xfId="6737"/>
    <cellStyle name="_Recon to Darrin's 5.11.05 proforma_Book2_Final Order Electric EXHIBIT A-1 4" xfId="6738"/>
    <cellStyle name="_Recon to Darrin's 5.11.05 proforma_Book4" xfId="1881"/>
    <cellStyle name="_Recon to Darrin's 5.11.05 proforma_Book4 2" xfId="1882"/>
    <cellStyle name="_Recon to Darrin's 5.11.05 proforma_Book4 2 2" xfId="6739"/>
    <cellStyle name="_Recon to Darrin's 5.11.05 proforma_Book4 3" xfId="6740"/>
    <cellStyle name="_Recon to Darrin's 5.11.05 proforma_Book4 4" xfId="6741"/>
    <cellStyle name="_Recon to Darrin's 5.11.05 proforma_Book9" xfId="1883"/>
    <cellStyle name="_Recon to Darrin's 5.11.05 proforma_Book9 2" xfId="1884"/>
    <cellStyle name="_Recon to Darrin's 5.11.05 proforma_Book9 2 2" xfId="6742"/>
    <cellStyle name="_Recon to Darrin's 5.11.05 proforma_Book9 3" xfId="6743"/>
    <cellStyle name="_Recon to Darrin's 5.11.05 proforma_Book9 4" xfId="6744"/>
    <cellStyle name="_Recon to Darrin's 5.11.05 proforma_Check the Interest Calculation" xfId="6745"/>
    <cellStyle name="_Recon to Darrin's 5.11.05 proforma_Check the Interest Calculation_Scenario 1 REC vs PTC Offset" xfId="6746"/>
    <cellStyle name="_Recon to Darrin's 5.11.05 proforma_Check the Interest Calculation_Scenario 3" xfId="6747"/>
    <cellStyle name="_Recon to Darrin's 5.11.05 proforma_Chelan PUD Power Costs (8-10)" xfId="6748"/>
    <cellStyle name="_Recon to Darrin's 5.11.05 proforma_Exhibit D fr R Gho 12-31-08" xfId="6749"/>
    <cellStyle name="_Recon to Darrin's 5.11.05 proforma_Exhibit D fr R Gho 12-31-08 2" xfId="6750"/>
    <cellStyle name="_Recon to Darrin's 5.11.05 proforma_Exhibit D fr R Gho 12-31-08 3" xfId="6751"/>
    <cellStyle name="_Recon to Darrin's 5.11.05 proforma_Exhibit D fr R Gho 12-31-08 v2" xfId="6752"/>
    <cellStyle name="_Recon to Darrin's 5.11.05 proforma_Exhibit D fr R Gho 12-31-08 v2 2" xfId="6753"/>
    <cellStyle name="_Recon to Darrin's 5.11.05 proforma_Exhibit D fr R Gho 12-31-08 v2 3" xfId="6754"/>
    <cellStyle name="_Recon to Darrin's 5.11.05 proforma_Exhibit D fr R Gho 12-31-08 v2_NIM Summary" xfId="6755"/>
    <cellStyle name="_Recon to Darrin's 5.11.05 proforma_Exhibit D fr R Gho 12-31-08 v2_NIM Summary 2" xfId="6756"/>
    <cellStyle name="_Recon to Darrin's 5.11.05 proforma_Exhibit D fr R Gho 12-31-08_NIM Summary" xfId="6757"/>
    <cellStyle name="_Recon to Darrin's 5.11.05 proforma_Exhibit D fr R Gho 12-31-08_NIM Summary 2" xfId="6758"/>
    <cellStyle name="_Recon to Darrin's 5.11.05 proforma_Gas Rev Req Model (2010 GRC)" xfId="6759"/>
    <cellStyle name="_Recon to Darrin's 5.11.05 proforma_Hopkins Ridge Prepaid Tran - Interest Earned RY 12ME Feb  '11" xfId="6760"/>
    <cellStyle name="_Recon to Darrin's 5.11.05 proforma_Hopkins Ridge Prepaid Tran - Interest Earned RY 12ME Feb  '11 2" xfId="6761"/>
    <cellStyle name="_Recon to Darrin's 5.11.05 proforma_Hopkins Ridge Prepaid Tran - Interest Earned RY 12ME Feb  '11_NIM Summary" xfId="6762"/>
    <cellStyle name="_Recon to Darrin's 5.11.05 proforma_Hopkins Ridge Prepaid Tran - Interest Earned RY 12ME Feb  '11_NIM Summary 2" xfId="6763"/>
    <cellStyle name="_Recon to Darrin's 5.11.05 proforma_Hopkins Ridge Prepaid Tran - Interest Earned RY 12ME Feb  '11_Transmission Workbook for May BOD" xfId="6764"/>
    <cellStyle name="_Recon to Darrin's 5.11.05 proforma_Hopkins Ridge Prepaid Tran - Interest Earned RY 12ME Feb  '11_Transmission Workbook for May BOD 2" xfId="6765"/>
    <cellStyle name="_Recon to Darrin's 5.11.05 proforma_INPUTS" xfId="1885"/>
    <cellStyle name="_Recon to Darrin's 5.11.05 proforma_INPUTS 2" xfId="1886"/>
    <cellStyle name="_Recon to Darrin's 5.11.05 proforma_INPUTS 2 2" xfId="6766"/>
    <cellStyle name="_Recon to Darrin's 5.11.05 proforma_INPUTS 3" xfId="6767"/>
    <cellStyle name="_Recon to Darrin's 5.11.05 proforma_NIM Summary" xfId="6768"/>
    <cellStyle name="_Recon to Darrin's 5.11.05 proforma_NIM Summary 09GRC" xfId="6769"/>
    <cellStyle name="_Recon to Darrin's 5.11.05 proforma_NIM Summary 09GRC 2" xfId="6770"/>
    <cellStyle name="_Recon to Darrin's 5.11.05 proforma_NIM Summary 2" xfId="6771"/>
    <cellStyle name="_Recon to Darrin's 5.11.05 proforma_NIM Summary 3" xfId="6772"/>
    <cellStyle name="_Recon to Darrin's 5.11.05 proforma_NIM Summary 4" xfId="6773"/>
    <cellStyle name="_Recon to Darrin's 5.11.05 proforma_NIM Summary 5" xfId="6774"/>
    <cellStyle name="_Recon to Darrin's 5.11.05 proforma_NIM Summary 6" xfId="6775"/>
    <cellStyle name="_Recon to Darrin's 5.11.05 proforma_NIM Summary 7" xfId="6776"/>
    <cellStyle name="_Recon to Darrin's 5.11.05 proforma_NIM Summary 8" xfId="6777"/>
    <cellStyle name="_Recon to Darrin's 5.11.05 proforma_NIM Summary 9" xfId="6778"/>
    <cellStyle name="_Recon to Darrin's 5.11.05 proforma_PCA 10 -  Exhibit D from A Kellogg Jan 2011" xfId="6779"/>
    <cellStyle name="_Recon to Darrin's 5.11.05 proforma_PCA 10 -  Exhibit D from A Kellogg July 2011" xfId="6780"/>
    <cellStyle name="_Recon to Darrin's 5.11.05 proforma_PCA 10 -  Exhibit D from S Free Rcv'd 12-11" xfId="6781"/>
    <cellStyle name="_Recon to Darrin's 5.11.05 proforma_PCA 7 - Exhibit D update 11_30_08 (2)" xfId="6782"/>
    <cellStyle name="_Recon to Darrin's 5.11.05 proforma_PCA 7 - Exhibit D update 11_30_08 (2) 2" xfId="6783"/>
    <cellStyle name="_Recon to Darrin's 5.11.05 proforma_PCA 7 - Exhibit D update 11_30_08 (2) 2 2" xfId="6784"/>
    <cellStyle name="_Recon to Darrin's 5.11.05 proforma_PCA 7 - Exhibit D update 11_30_08 (2) 3" xfId="6785"/>
    <cellStyle name="_Recon to Darrin's 5.11.05 proforma_PCA 7 - Exhibit D update 11_30_08 (2) 4" xfId="6786"/>
    <cellStyle name="_Recon to Darrin's 5.11.05 proforma_PCA 7 - Exhibit D update 11_30_08 (2)_NIM Summary" xfId="6787"/>
    <cellStyle name="_Recon to Darrin's 5.11.05 proforma_PCA 7 - Exhibit D update 11_30_08 (2)_NIM Summary 2" xfId="6788"/>
    <cellStyle name="_Recon to Darrin's 5.11.05 proforma_PCA 8 - Exhibit D update 12_31_09" xfId="6789"/>
    <cellStyle name="_Recon to Darrin's 5.11.05 proforma_PCA 8 - Exhibit D update 12_31_09 2" xfId="6790"/>
    <cellStyle name="_Recon to Darrin's 5.11.05 proforma_PCA 9 -  Exhibit D April 2010" xfId="6791"/>
    <cellStyle name="_Recon to Darrin's 5.11.05 proforma_PCA 9 -  Exhibit D April 2010 (3)" xfId="6792"/>
    <cellStyle name="_Recon to Darrin's 5.11.05 proforma_PCA 9 -  Exhibit D April 2010 (3) 2" xfId="6793"/>
    <cellStyle name="_Recon to Darrin's 5.11.05 proforma_PCA 9 -  Exhibit D April 2010 2" xfId="6794"/>
    <cellStyle name="_Recon to Darrin's 5.11.05 proforma_PCA 9 -  Exhibit D April 2010 3" xfId="6795"/>
    <cellStyle name="_Recon to Darrin's 5.11.05 proforma_PCA 9 -  Exhibit D Feb 2010" xfId="6796"/>
    <cellStyle name="_Recon to Darrin's 5.11.05 proforma_PCA 9 -  Exhibit D Feb 2010 2" xfId="6797"/>
    <cellStyle name="_Recon to Darrin's 5.11.05 proforma_PCA 9 -  Exhibit D Feb 2010 v2" xfId="6798"/>
    <cellStyle name="_Recon to Darrin's 5.11.05 proforma_PCA 9 -  Exhibit D Feb 2010 v2 2" xfId="6799"/>
    <cellStyle name="_Recon to Darrin's 5.11.05 proforma_PCA 9 -  Exhibit D Feb 2010 WF" xfId="6800"/>
    <cellStyle name="_Recon to Darrin's 5.11.05 proforma_PCA 9 -  Exhibit D Feb 2010 WF 2" xfId="6801"/>
    <cellStyle name="_Recon to Darrin's 5.11.05 proforma_PCA 9 -  Exhibit D Jan 2010" xfId="6802"/>
    <cellStyle name="_Recon to Darrin's 5.11.05 proforma_PCA 9 -  Exhibit D Jan 2010 2" xfId="6803"/>
    <cellStyle name="_Recon to Darrin's 5.11.05 proforma_PCA 9 -  Exhibit D March 2010 (2)" xfId="6804"/>
    <cellStyle name="_Recon to Darrin's 5.11.05 proforma_PCA 9 -  Exhibit D March 2010 (2) 2" xfId="6805"/>
    <cellStyle name="_Recon to Darrin's 5.11.05 proforma_PCA 9 -  Exhibit D Nov 2010" xfId="6806"/>
    <cellStyle name="_Recon to Darrin's 5.11.05 proforma_PCA 9 -  Exhibit D Nov 2010 2" xfId="6807"/>
    <cellStyle name="_Recon to Darrin's 5.11.05 proforma_PCA 9 - Exhibit D at August 2010" xfId="6808"/>
    <cellStyle name="_Recon to Darrin's 5.11.05 proforma_PCA 9 - Exhibit D at August 2010 2" xfId="6809"/>
    <cellStyle name="_Recon to Darrin's 5.11.05 proforma_PCA 9 - Exhibit D June 2010 GRC" xfId="6810"/>
    <cellStyle name="_Recon to Darrin's 5.11.05 proforma_PCA 9 - Exhibit D June 2010 GRC 2" xfId="6811"/>
    <cellStyle name="_Recon to Darrin's 5.11.05 proforma_Power Costs - Comparison bx Rbtl-Staff-Jt-PC" xfId="1887"/>
    <cellStyle name="_Recon to Darrin's 5.11.05 proforma_Power Costs - Comparison bx Rbtl-Staff-Jt-PC 2" xfId="1888"/>
    <cellStyle name="_Recon to Darrin's 5.11.05 proforma_Power Costs - Comparison bx Rbtl-Staff-Jt-PC 2 2" xfId="6812"/>
    <cellStyle name="_Recon to Darrin's 5.11.05 proforma_Power Costs - Comparison bx Rbtl-Staff-Jt-PC 3" xfId="6813"/>
    <cellStyle name="_Recon to Darrin's 5.11.05 proforma_Power Costs - Comparison bx Rbtl-Staff-Jt-PC 4" xfId="6814"/>
    <cellStyle name="_Recon to Darrin's 5.11.05 proforma_Power Costs - Comparison bx Rbtl-Staff-Jt-PC_Adj Bench DR 3 for Initial Briefs (Electric)" xfId="1889"/>
    <cellStyle name="_Recon to Darrin's 5.11.05 proforma_Power Costs - Comparison bx Rbtl-Staff-Jt-PC_Adj Bench DR 3 for Initial Briefs (Electric) 2" xfId="1890"/>
    <cellStyle name="_Recon to Darrin's 5.11.05 proforma_Power Costs - Comparison bx Rbtl-Staff-Jt-PC_Adj Bench DR 3 for Initial Briefs (Electric) 2 2" xfId="6815"/>
    <cellStyle name="_Recon to Darrin's 5.11.05 proforma_Power Costs - Comparison bx Rbtl-Staff-Jt-PC_Adj Bench DR 3 for Initial Briefs (Electric) 3" xfId="6816"/>
    <cellStyle name="_Recon to Darrin's 5.11.05 proforma_Power Costs - Comparison bx Rbtl-Staff-Jt-PC_Adj Bench DR 3 for Initial Briefs (Electric) 4" xfId="6817"/>
    <cellStyle name="_Recon to Darrin's 5.11.05 proforma_Power Costs - Comparison bx Rbtl-Staff-Jt-PC_Electric Rev Req Model (2009 GRC) Rebuttal" xfId="1891"/>
    <cellStyle name="_Recon to Darrin's 5.11.05 proforma_Power Costs - Comparison bx Rbtl-Staff-Jt-PC_Electric Rev Req Model (2009 GRC) Rebuttal 2" xfId="1892"/>
    <cellStyle name="_Recon to Darrin's 5.11.05 proforma_Power Costs - Comparison bx Rbtl-Staff-Jt-PC_Electric Rev Req Model (2009 GRC) Rebuttal 2 2" xfId="6818"/>
    <cellStyle name="_Recon to Darrin's 5.11.05 proforma_Power Costs - Comparison bx Rbtl-Staff-Jt-PC_Electric Rev Req Model (2009 GRC) Rebuttal 3" xfId="6819"/>
    <cellStyle name="_Recon to Darrin's 5.11.05 proforma_Power Costs - Comparison bx Rbtl-Staff-Jt-PC_Electric Rev Req Model (2009 GRC) Rebuttal 4" xfId="6820"/>
    <cellStyle name="_Recon to Darrin's 5.11.05 proforma_Power Costs - Comparison bx Rbtl-Staff-Jt-PC_Electric Rev Req Model (2009 GRC) Rebuttal REmoval of New  WH Solar AdjustMI" xfId="1893"/>
    <cellStyle name="_Recon to Darrin's 5.11.05 proforma_Power Costs - Comparison bx Rbtl-Staff-Jt-PC_Electric Rev Req Model (2009 GRC) Rebuttal REmoval of New  WH Solar AdjustMI 2" xfId="1894"/>
    <cellStyle name="_Recon to Darrin's 5.11.05 proforma_Power Costs - Comparison bx Rbtl-Staff-Jt-PC_Electric Rev Req Model (2009 GRC) Rebuttal REmoval of New  WH Solar AdjustMI 2 2" xfId="6821"/>
    <cellStyle name="_Recon to Darrin's 5.11.05 proforma_Power Costs - Comparison bx Rbtl-Staff-Jt-PC_Electric Rev Req Model (2009 GRC) Rebuttal REmoval of New  WH Solar AdjustMI 3" xfId="6822"/>
    <cellStyle name="_Recon to Darrin's 5.11.05 proforma_Power Costs - Comparison bx Rbtl-Staff-Jt-PC_Electric Rev Req Model (2009 GRC) Rebuttal REmoval of New  WH Solar AdjustMI 4" xfId="6823"/>
    <cellStyle name="_Recon to Darrin's 5.11.05 proforma_Power Costs - Comparison bx Rbtl-Staff-Jt-PC_Electric Rev Req Model (2009 GRC) Revised 01-18-2010" xfId="1895"/>
    <cellStyle name="_Recon to Darrin's 5.11.05 proforma_Power Costs - Comparison bx Rbtl-Staff-Jt-PC_Electric Rev Req Model (2009 GRC) Revised 01-18-2010 2" xfId="1896"/>
    <cellStyle name="_Recon to Darrin's 5.11.05 proforma_Power Costs - Comparison bx Rbtl-Staff-Jt-PC_Electric Rev Req Model (2009 GRC) Revised 01-18-2010 2 2" xfId="6824"/>
    <cellStyle name="_Recon to Darrin's 5.11.05 proforma_Power Costs - Comparison bx Rbtl-Staff-Jt-PC_Electric Rev Req Model (2009 GRC) Revised 01-18-2010 3" xfId="6825"/>
    <cellStyle name="_Recon to Darrin's 5.11.05 proforma_Power Costs - Comparison bx Rbtl-Staff-Jt-PC_Electric Rev Req Model (2009 GRC) Revised 01-18-2010 4" xfId="6826"/>
    <cellStyle name="_Recon to Darrin's 5.11.05 proforma_Power Costs - Comparison bx Rbtl-Staff-Jt-PC_Final Order Electric EXHIBIT A-1" xfId="1897"/>
    <cellStyle name="_Recon to Darrin's 5.11.05 proforma_Power Costs - Comparison bx Rbtl-Staff-Jt-PC_Final Order Electric EXHIBIT A-1 2" xfId="1898"/>
    <cellStyle name="_Recon to Darrin's 5.11.05 proforma_Power Costs - Comparison bx Rbtl-Staff-Jt-PC_Final Order Electric EXHIBIT A-1 2 2" xfId="6827"/>
    <cellStyle name="_Recon to Darrin's 5.11.05 proforma_Power Costs - Comparison bx Rbtl-Staff-Jt-PC_Final Order Electric EXHIBIT A-1 3" xfId="6828"/>
    <cellStyle name="_Recon to Darrin's 5.11.05 proforma_Power Costs - Comparison bx Rbtl-Staff-Jt-PC_Final Order Electric EXHIBIT A-1 4" xfId="6829"/>
    <cellStyle name="_Recon to Darrin's 5.11.05 proforma_Production Adj 4.37" xfId="1899"/>
    <cellStyle name="_Recon to Darrin's 5.11.05 proforma_Production Adj 4.37 2" xfId="1900"/>
    <cellStyle name="_Recon to Darrin's 5.11.05 proforma_Production Adj 4.37 2 2" xfId="6830"/>
    <cellStyle name="_Recon to Darrin's 5.11.05 proforma_Production Adj 4.37 3" xfId="6831"/>
    <cellStyle name="_Recon to Darrin's 5.11.05 proforma_Purchased Power Adj 4.03" xfId="1901"/>
    <cellStyle name="_Recon to Darrin's 5.11.05 proforma_Purchased Power Adj 4.03 2" xfId="1902"/>
    <cellStyle name="_Recon to Darrin's 5.11.05 proforma_Purchased Power Adj 4.03 2 2" xfId="6832"/>
    <cellStyle name="_Recon to Darrin's 5.11.05 proforma_Purchased Power Adj 4.03 3" xfId="6833"/>
    <cellStyle name="_Recon to Darrin's 5.11.05 proforma_Rebuttal Power Costs" xfId="1903"/>
    <cellStyle name="_Recon to Darrin's 5.11.05 proforma_Rebuttal Power Costs 2" xfId="1904"/>
    <cellStyle name="_Recon to Darrin's 5.11.05 proforma_Rebuttal Power Costs 2 2" xfId="6834"/>
    <cellStyle name="_Recon to Darrin's 5.11.05 proforma_Rebuttal Power Costs 3" xfId="6835"/>
    <cellStyle name="_Recon to Darrin's 5.11.05 proforma_Rebuttal Power Costs 4" xfId="6836"/>
    <cellStyle name="_Recon to Darrin's 5.11.05 proforma_Rebuttal Power Costs_Adj Bench DR 3 for Initial Briefs (Electric)" xfId="1905"/>
    <cellStyle name="_Recon to Darrin's 5.11.05 proforma_Rebuttal Power Costs_Adj Bench DR 3 for Initial Briefs (Electric) 2" xfId="1906"/>
    <cellStyle name="_Recon to Darrin's 5.11.05 proforma_Rebuttal Power Costs_Adj Bench DR 3 for Initial Briefs (Electric) 2 2" xfId="6837"/>
    <cellStyle name="_Recon to Darrin's 5.11.05 proforma_Rebuttal Power Costs_Adj Bench DR 3 for Initial Briefs (Electric) 3" xfId="6838"/>
    <cellStyle name="_Recon to Darrin's 5.11.05 proforma_Rebuttal Power Costs_Adj Bench DR 3 for Initial Briefs (Electric) 4" xfId="6839"/>
    <cellStyle name="_Recon to Darrin's 5.11.05 proforma_Rebuttal Power Costs_Electric Rev Req Model (2009 GRC) Rebuttal" xfId="1907"/>
    <cellStyle name="_Recon to Darrin's 5.11.05 proforma_Rebuttal Power Costs_Electric Rev Req Model (2009 GRC) Rebuttal 2" xfId="1908"/>
    <cellStyle name="_Recon to Darrin's 5.11.05 proforma_Rebuttal Power Costs_Electric Rev Req Model (2009 GRC) Rebuttal 2 2" xfId="6840"/>
    <cellStyle name="_Recon to Darrin's 5.11.05 proforma_Rebuttal Power Costs_Electric Rev Req Model (2009 GRC) Rebuttal 3" xfId="6841"/>
    <cellStyle name="_Recon to Darrin's 5.11.05 proforma_Rebuttal Power Costs_Electric Rev Req Model (2009 GRC) Rebuttal 4" xfId="6842"/>
    <cellStyle name="_Recon to Darrin's 5.11.05 proforma_Rebuttal Power Costs_Electric Rev Req Model (2009 GRC) Rebuttal REmoval of New  WH Solar AdjustMI" xfId="1909"/>
    <cellStyle name="_Recon to Darrin's 5.11.05 proforma_Rebuttal Power Costs_Electric Rev Req Model (2009 GRC) Rebuttal REmoval of New  WH Solar AdjustMI 2" xfId="1910"/>
    <cellStyle name="_Recon to Darrin's 5.11.05 proforma_Rebuttal Power Costs_Electric Rev Req Model (2009 GRC) Rebuttal REmoval of New  WH Solar AdjustMI 2 2" xfId="6843"/>
    <cellStyle name="_Recon to Darrin's 5.11.05 proforma_Rebuttal Power Costs_Electric Rev Req Model (2009 GRC) Rebuttal REmoval of New  WH Solar AdjustMI 3" xfId="6844"/>
    <cellStyle name="_Recon to Darrin's 5.11.05 proforma_Rebuttal Power Costs_Electric Rev Req Model (2009 GRC) Rebuttal REmoval of New  WH Solar AdjustMI 4" xfId="6845"/>
    <cellStyle name="_Recon to Darrin's 5.11.05 proforma_Rebuttal Power Costs_Electric Rev Req Model (2009 GRC) Revised 01-18-2010" xfId="1911"/>
    <cellStyle name="_Recon to Darrin's 5.11.05 proforma_Rebuttal Power Costs_Electric Rev Req Model (2009 GRC) Revised 01-18-2010 2" xfId="1912"/>
    <cellStyle name="_Recon to Darrin's 5.11.05 proforma_Rebuttal Power Costs_Electric Rev Req Model (2009 GRC) Revised 01-18-2010 2 2" xfId="6846"/>
    <cellStyle name="_Recon to Darrin's 5.11.05 proforma_Rebuttal Power Costs_Electric Rev Req Model (2009 GRC) Revised 01-18-2010 3" xfId="6847"/>
    <cellStyle name="_Recon to Darrin's 5.11.05 proforma_Rebuttal Power Costs_Electric Rev Req Model (2009 GRC) Revised 01-18-2010 4" xfId="6848"/>
    <cellStyle name="_Recon to Darrin's 5.11.05 proforma_Rebuttal Power Costs_Final Order Electric EXHIBIT A-1" xfId="1913"/>
    <cellStyle name="_Recon to Darrin's 5.11.05 proforma_Rebuttal Power Costs_Final Order Electric EXHIBIT A-1 2" xfId="1914"/>
    <cellStyle name="_Recon to Darrin's 5.11.05 proforma_Rebuttal Power Costs_Final Order Electric EXHIBIT A-1 2 2" xfId="6849"/>
    <cellStyle name="_Recon to Darrin's 5.11.05 proforma_Rebuttal Power Costs_Final Order Electric EXHIBIT A-1 3" xfId="6850"/>
    <cellStyle name="_Recon to Darrin's 5.11.05 proforma_Rebuttal Power Costs_Final Order Electric EXHIBIT A-1 4" xfId="6851"/>
    <cellStyle name="_Recon to Darrin's 5.11.05 proforma_ROR &amp; CONV FACTOR" xfId="1915"/>
    <cellStyle name="_Recon to Darrin's 5.11.05 proforma_ROR &amp; CONV FACTOR 2" xfId="1916"/>
    <cellStyle name="_Recon to Darrin's 5.11.05 proforma_ROR &amp; CONV FACTOR 2 2" xfId="6852"/>
    <cellStyle name="_Recon to Darrin's 5.11.05 proforma_ROR &amp; CONV FACTOR 3" xfId="6853"/>
    <cellStyle name="_Recon to Darrin's 5.11.05 proforma_ROR 5.02" xfId="1917"/>
    <cellStyle name="_Recon to Darrin's 5.11.05 proforma_ROR 5.02 2" xfId="1918"/>
    <cellStyle name="_Recon to Darrin's 5.11.05 proforma_ROR 5.02 2 2" xfId="6854"/>
    <cellStyle name="_Recon to Darrin's 5.11.05 proforma_ROR 5.02 3" xfId="6855"/>
    <cellStyle name="_Recon to Darrin's 5.11.05 proforma_Transmission Workbook for May BOD" xfId="6856"/>
    <cellStyle name="_Recon to Darrin's 5.11.05 proforma_Transmission Workbook for May BOD 2" xfId="6857"/>
    <cellStyle name="_Recon to Darrin's 5.11.05 proforma_Wind Integration 10GRC" xfId="6858"/>
    <cellStyle name="_Recon to Darrin's 5.11.05 proforma_Wind Integration 10GRC 2" xfId="6859"/>
    <cellStyle name="_Revenue" xfId="3702"/>
    <cellStyle name="_Revenue_2.01G Temp Normalization(C) NEW WAY DM" xfId="3703"/>
    <cellStyle name="_Revenue_2.02G Revenues and Expenses NEW WAY DM" xfId="3704"/>
    <cellStyle name="_Revenue_4.01G Temp Normalization (C)" xfId="3705"/>
    <cellStyle name="_Revenue_4.01G Temp Normalization(HC)" xfId="3706"/>
    <cellStyle name="_Revenue_4.01G Temp Normalization(HC)new" xfId="3707"/>
    <cellStyle name="_Revenue_4.01G Temp Normalization(not used)" xfId="3708"/>
    <cellStyle name="_Revenue_Book1" xfId="3709"/>
    <cellStyle name="_Revenue_Data" xfId="3710"/>
    <cellStyle name="_Revenue_Data_1" xfId="3711"/>
    <cellStyle name="_Revenue_Data_Pro Forma Rev 09 GRC" xfId="3712"/>
    <cellStyle name="_Revenue_Data_Pro Forma Rev 2010 GRC" xfId="3713"/>
    <cellStyle name="_Revenue_Data_Pro Forma Rev 2010 GRC_Preliminary" xfId="3714"/>
    <cellStyle name="_Revenue_Data_Revenue (Feb 09 - Jan 10)" xfId="3715"/>
    <cellStyle name="_Revenue_Data_Revenue (Jan 09 - Dec 09)" xfId="3716"/>
    <cellStyle name="_Revenue_Data_Revenue (Mar 09 - Feb 10)" xfId="3717"/>
    <cellStyle name="_Revenue_Data_Volume Exhibit (Jan09 - Dec09)" xfId="3718"/>
    <cellStyle name="_Revenue_Mins" xfId="3719"/>
    <cellStyle name="_Revenue_Pro Forma Rev 07 GRC" xfId="3720"/>
    <cellStyle name="_Revenue_Pro Forma Rev 08 GRC" xfId="3721"/>
    <cellStyle name="_Revenue_Pro Forma Rev 09 GRC" xfId="3722"/>
    <cellStyle name="_Revenue_Pro Forma Rev 2010 GRC" xfId="3723"/>
    <cellStyle name="_Revenue_Pro Forma Rev 2010 GRC_Preliminary" xfId="3724"/>
    <cellStyle name="_Revenue_Revenue (Feb 09 - Jan 10)" xfId="3725"/>
    <cellStyle name="_Revenue_Revenue (Jan 09 - Dec 09)" xfId="3726"/>
    <cellStyle name="_Revenue_Revenue (Mar 09 - Feb 10)" xfId="3727"/>
    <cellStyle name="_Revenue_Revenue Proforma_Restating Gas 11-16-07" xfId="3728"/>
    <cellStyle name="_Revenue_Sheet2" xfId="3729"/>
    <cellStyle name="_Revenue_Therms Data" xfId="3730"/>
    <cellStyle name="_Revenue_Therms Data Rerun" xfId="3731"/>
    <cellStyle name="_Revenue_Volume Exhibit (Jan09 - Dec09)" xfId="3732"/>
    <cellStyle name="_x0013__Scenario 1 REC vs PTC Offset" xfId="6860"/>
    <cellStyle name="_x0013__Scenario 3" xfId="6861"/>
    <cellStyle name="_Sumas Proforma - 11-09-07" xfId="1919"/>
    <cellStyle name="_Sumas Proforma - 11-09-07 2" xfId="6862"/>
    <cellStyle name="_Sumas Property Taxes v1" xfId="1920"/>
    <cellStyle name="_Sumas Property Taxes v1 2" xfId="6863"/>
    <cellStyle name="_Tenaska Comparison" xfId="1921"/>
    <cellStyle name="_Tenaska Comparison 2" xfId="1922"/>
    <cellStyle name="_Tenaska Comparison 2 2" xfId="1923"/>
    <cellStyle name="_Tenaska Comparison 2 2 2" xfId="6864"/>
    <cellStyle name="_Tenaska Comparison 2 3" xfId="6865"/>
    <cellStyle name="_Tenaska Comparison 3" xfId="1924"/>
    <cellStyle name="_Tenaska Comparison 3 2" xfId="6866"/>
    <cellStyle name="_Tenaska Comparison 4" xfId="6867"/>
    <cellStyle name="_Tenaska Comparison 4 2" xfId="6868"/>
    <cellStyle name="_Tenaska Comparison 5" xfId="6869"/>
    <cellStyle name="_Tenaska Comparison_(C) WHE Proforma with ITC cash grant 10 Yr Amort_for deferral_102809" xfId="1925"/>
    <cellStyle name="_Tenaska Comparison_(C) WHE Proforma with ITC cash grant 10 Yr Amort_for deferral_102809 2" xfId="1926"/>
    <cellStyle name="_Tenaska Comparison_(C) WHE Proforma with ITC cash grant 10 Yr Amort_for deferral_102809 2 2" xfId="6870"/>
    <cellStyle name="_Tenaska Comparison_(C) WHE Proforma with ITC cash grant 10 Yr Amort_for deferral_102809 3" xfId="6871"/>
    <cellStyle name="_Tenaska Comparison_(C) WHE Proforma with ITC cash grant 10 Yr Amort_for deferral_102809 4" xfId="6872"/>
    <cellStyle name="_Tenaska Comparison_(C) WHE Proforma with ITC cash grant 10 Yr Amort_for deferral_102809_16.07E Wild Horse Wind Expansionwrkingfile" xfId="1927"/>
    <cellStyle name="_Tenaska Comparison_(C) WHE Proforma with ITC cash grant 10 Yr Amort_for deferral_102809_16.07E Wild Horse Wind Expansionwrkingfile 2" xfId="1928"/>
    <cellStyle name="_Tenaska Comparison_(C) WHE Proforma with ITC cash grant 10 Yr Amort_for deferral_102809_16.07E Wild Horse Wind Expansionwrkingfile 2 2" xfId="6873"/>
    <cellStyle name="_Tenaska Comparison_(C) WHE Proforma with ITC cash grant 10 Yr Amort_for deferral_102809_16.07E Wild Horse Wind Expansionwrkingfile 3" xfId="6874"/>
    <cellStyle name="_Tenaska Comparison_(C) WHE Proforma with ITC cash grant 10 Yr Amort_for deferral_102809_16.07E Wild Horse Wind Expansionwrkingfile 4" xfId="6875"/>
    <cellStyle name="_Tenaska Comparison_(C) WHE Proforma with ITC cash grant 10 Yr Amort_for deferral_102809_16.07E Wild Horse Wind Expansionwrkingfile SF" xfId="1929"/>
    <cellStyle name="_Tenaska Comparison_(C) WHE Proforma with ITC cash grant 10 Yr Amort_for deferral_102809_16.07E Wild Horse Wind Expansionwrkingfile SF 2" xfId="1930"/>
    <cellStyle name="_Tenaska Comparison_(C) WHE Proforma with ITC cash grant 10 Yr Amort_for deferral_102809_16.07E Wild Horse Wind Expansionwrkingfile SF 2 2" xfId="6876"/>
    <cellStyle name="_Tenaska Comparison_(C) WHE Proforma with ITC cash grant 10 Yr Amort_for deferral_102809_16.07E Wild Horse Wind Expansionwrkingfile SF 3" xfId="6877"/>
    <cellStyle name="_Tenaska Comparison_(C) WHE Proforma with ITC cash grant 10 Yr Amort_for deferral_102809_16.07E Wild Horse Wind Expansionwrkingfile SF 4" xfId="6878"/>
    <cellStyle name="_Tenaska Comparison_(C) WHE Proforma with ITC cash grant 10 Yr Amort_for deferral_102809_16.37E Wild Horse Expansion DeferralRevwrkingfile SF" xfId="1931"/>
    <cellStyle name="_Tenaska Comparison_(C) WHE Proforma with ITC cash grant 10 Yr Amort_for deferral_102809_16.37E Wild Horse Expansion DeferralRevwrkingfile SF 2" xfId="1932"/>
    <cellStyle name="_Tenaska Comparison_(C) WHE Proforma with ITC cash grant 10 Yr Amort_for deferral_102809_16.37E Wild Horse Expansion DeferralRevwrkingfile SF 2 2" xfId="6879"/>
    <cellStyle name="_Tenaska Comparison_(C) WHE Proforma with ITC cash grant 10 Yr Amort_for deferral_102809_16.37E Wild Horse Expansion DeferralRevwrkingfile SF 3" xfId="6880"/>
    <cellStyle name="_Tenaska Comparison_(C) WHE Proforma with ITC cash grant 10 Yr Amort_for deferral_102809_16.37E Wild Horse Expansion DeferralRevwrkingfile SF 4" xfId="6881"/>
    <cellStyle name="_Tenaska Comparison_(C) WHE Proforma with ITC cash grant 10 Yr Amort_for rebuttal_120709" xfId="1933"/>
    <cellStyle name="_Tenaska Comparison_(C) WHE Proforma with ITC cash grant 10 Yr Amort_for rebuttal_120709 2" xfId="1934"/>
    <cellStyle name="_Tenaska Comparison_(C) WHE Proforma with ITC cash grant 10 Yr Amort_for rebuttal_120709 2 2" xfId="6882"/>
    <cellStyle name="_Tenaska Comparison_(C) WHE Proforma with ITC cash grant 10 Yr Amort_for rebuttal_120709 3" xfId="6883"/>
    <cellStyle name="_Tenaska Comparison_(C) WHE Proforma with ITC cash grant 10 Yr Amort_for rebuttal_120709 4" xfId="6884"/>
    <cellStyle name="_Tenaska Comparison_04.07E Wild Horse Wind Expansion" xfId="1935"/>
    <cellStyle name="_Tenaska Comparison_04.07E Wild Horse Wind Expansion 2" xfId="1936"/>
    <cellStyle name="_Tenaska Comparison_04.07E Wild Horse Wind Expansion 2 2" xfId="6885"/>
    <cellStyle name="_Tenaska Comparison_04.07E Wild Horse Wind Expansion 3" xfId="6886"/>
    <cellStyle name="_Tenaska Comparison_04.07E Wild Horse Wind Expansion 4" xfId="6887"/>
    <cellStyle name="_Tenaska Comparison_04.07E Wild Horse Wind Expansion_16.07E Wild Horse Wind Expansionwrkingfile" xfId="1937"/>
    <cellStyle name="_Tenaska Comparison_04.07E Wild Horse Wind Expansion_16.07E Wild Horse Wind Expansionwrkingfile 2" xfId="1938"/>
    <cellStyle name="_Tenaska Comparison_04.07E Wild Horse Wind Expansion_16.07E Wild Horse Wind Expansionwrkingfile 2 2" xfId="6888"/>
    <cellStyle name="_Tenaska Comparison_04.07E Wild Horse Wind Expansion_16.07E Wild Horse Wind Expansionwrkingfile 3" xfId="6889"/>
    <cellStyle name="_Tenaska Comparison_04.07E Wild Horse Wind Expansion_16.07E Wild Horse Wind Expansionwrkingfile 4" xfId="6890"/>
    <cellStyle name="_Tenaska Comparison_04.07E Wild Horse Wind Expansion_16.07E Wild Horse Wind Expansionwrkingfile SF" xfId="1939"/>
    <cellStyle name="_Tenaska Comparison_04.07E Wild Horse Wind Expansion_16.07E Wild Horse Wind Expansionwrkingfile SF 2" xfId="1940"/>
    <cellStyle name="_Tenaska Comparison_04.07E Wild Horse Wind Expansion_16.07E Wild Horse Wind Expansionwrkingfile SF 2 2" xfId="6891"/>
    <cellStyle name="_Tenaska Comparison_04.07E Wild Horse Wind Expansion_16.07E Wild Horse Wind Expansionwrkingfile SF 3" xfId="6892"/>
    <cellStyle name="_Tenaska Comparison_04.07E Wild Horse Wind Expansion_16.07E Wild Horse Wind Expansionwrkingfile SF 4" xfId="6893"/>
    <cellStyle name="_Tenaska Comparison_04.07E Wild Horse Wind Expansion_16.37E Wild Horse Expansion DeferralRevwrkingfile SF" xfId="1941"/>
    <cellStyle name="_Tenaska Comparison_04.07E Wild Horse Wind Expansion_16.37E Wild Horse Expansion DeferralRevwrkingfile SF 2" xfId="1942"/>
    <cellStyle name="_Tenaska Comparison_04.07E Wild Horse Wind Expansion_16.37E Wild Horse Expansion DeferralRevwrkingfile SF 2 2" xfId="6894"/>
    <cellStyle name="_Tenaska Comparison_04.07E Wild Horse Wind Expansion_16.37E Wild Horse Expansion DeferralRevwrkingfile SF 3" xfId="6895"/>
    <cellStyle name="_Tenaska Comparison_04.07E Wild Horse Wind Expansion_16.37E Wild Horse Expansion DeferralRevwrkingfile SF 4" xfId="6896"/>
    <cellStyle name="_Tenaska Comparison_16.07E Wild Horse Wind Expansionwrkingfile" xfId="1943"/>
    <cellStyle name="_Tenaska Comparison_16.07E Wild Horse Wind Expansionwrkingfile 2" xfId="1944"/>
    <cellStyle name="_Tenaska Comparison_16.07E Wild Horse Wind Expansionwrkingfile 2 2" xfId="6897"/>
    <cellStyle name="_Tenaska Comparison_16.07E Wild Horse Wind Expansionwrkingfile 3" xfId="6898"/>
    <cellStyle name="_Tenaska Comparison_16.07E Wild Horse Wind Expansionwrkingfile 4" xfId="6899"/>
    <cellStyle name="_Tenaska Comparison_16.07E Wild Horse Wind Expansionwrkingfile SF" xfId="1945"/>
    <cellStyle name="_Tenaska Comparison_16.07E Wild Horse Wind Expansionwrkingfile SF 2" xfId="1946"/>
    <cellStyle name="_Tenaska Comparison_16.07E Wild Horse Wind Expansionwrkingfile SF 2 2" xfId="6900"/>
    <cellStyle name="_Tenaska Comparison_16.07E Wild Horse Wind Expansionwrkingfile SF 3" xfId="6901"/>
    <cellStyle name="_Tenaska Comparison_16.07E Wild Horse Wind Expansionwrkingfile SF 4" xfId="6902"/>
    <cellStyle name="_Tenaska Comparison_16.37E Wild Horse Expansion DeferralRevwrkingfile SF" xfId="1947"/>
    <cellStyle name="_Tenaska Comparison_16.37E Wild Horse Expansion DeferralRevwrkingfile SF 2" xfId="1948"/>
    <cellStyle name="_Tenaska Comparison_16.37E Wild Horse Expansion DeferralRevwrkingfile SF 2 2" xfId="6903"/>
    <cellStyle name="_Tenaska Comparison_16.37E Wild Horse Expansion DeferralRevwrkingfile SF 3" xfId="6904"/>
    <cellStyle name="_Tenaska Comparison_16.37E Wild Horse Expansion DeferralRevwrkingfile SF 4" xfId="6905"/>
    <cellStyle name="_Tenaska Comparison_2009 Compliance Filing PCA Exhibits for GRC" xfId="6906"/>
    <cellStyle name="_Tenaska Comparison_2009 Compliance Filing PCA Exhibits for GRC 2" xfId="6907"/>
    <cellStyle name="_Tenaska Comparison_2009 GRC Compl Filing - Exhibit D" xfId="6908"/>
    <cellStyle name="_Tenaska Comparison_2009 GRC Compl Filing - Exhibit D 2" xfId="6909"/>
    <cellStyle name="_Tenaska Comparison_2009 GRC Compl Filing - Exhibit D 3" xfId="6910"/>
    <cellStyle name="_Tenaska Comparison_3.01 Income Statement" xfId="6911"/>
    <cellStyle name="_Tenaska Comparison_4 31 Regulatory Assets and Liabilities  7 06- Exhibit D" xfId="1949"/>
    <cellStyle name="_Tenaska Comparison_4 31 Regulatory Assets and Liabilities  7 06- Exhibit D 2" xfId="1950"/>
    <cellStyle name="_Tenaska Comparison_4 31 Regulatory Assets and Liabilities  7 06- Exhibit D 2 2" xfId="6912"/>
    <cellStyle name="_Tenaska Comparison_4 31 Regulatory Assets and Liabilities  7 06- Exhibit D 3" xfId="6913"/>
    <cellStyle name="_Tenaska Comparison_4 31 Regulatory Assets and Liabilities  7 06- Exhibit D 4" xfId="6914"/>
    <cellStyle name="_Tenaska Comparison_4 31 Regulatory Assets and Liabilities  7 06- Exhibit D_NIM Summary" xfId="6915"/>
    <cellStyle name="_Tenaska Comparison_4 31 Regulatory Assets and Liabilities  7 06- Exhibit D_NIM Summary 2" xfId="6916"/>
    <cellStyle name="_Tenaska Comparison_4 32 Regulatory Assets and Liabilities  7 06- Exhibit D" xfId="1951"/>
    <cellStyle name="_Tenaska Comparison_4 32 Regulatory Assets and Liabilities  7 06- Exhibit D 2" xfId="1952"/>
    <cellStyle name="_Tenaska Comparison_4 32 Regulatory Assets and Liabilities  7 06- Exhibit D 2 2" xfId="6917"/>
    <cellStyle name="_Tenaska Comparison_4 32 Regulatory Assets and Liabilities  7 06- Exhibit D 3" xfId="6918"/>
    <cellStyle name="_Tenaska Comparison_4 32 Regulatory Assets and Liabilities  7 06- Exhibit D 4" xfId="6919"/>
    <cellStyle name="_Tenaska Comparison_4 32 Regulatory Assets and Liabilities  7 06- Exhibit D_NIM Summary" xfId="6920"/>
    <cellStyle name="_Tenaska Comparison_4 32 Regulatory Assets and Liabilities  7 06- Exhibit D_NIM Summary 2" xfId="6921"/>
    <cellStyle name="_Tenaska Comparison_AURORA Total New" xfId="6922"/>
    <cellStyle name="_Tenaska Comparison_AURORA Total New 2" xfId="6923"/>
    <cellStyle name="_Tenaska Comparison_Book2" xfId="1953"/>
    <cellStyle name="_Tenaska Comparison_Book2 2" xfId="1954"/>
    <cellStyle name="_Tenaska Comparison_Book2 2 2" xfId="6924"/>
    <cellStyle name="_Tenaska Comparison_Book2 3" xfId="6925"/>
    <cellStyle name="_Tenaska Comparison_Book2 4" xfId="6926"/>
    <cellStyle name="_Tenaska Comparison_Book2_Adj Bench DR 3 for Initial Briefs (Electric)" xfId="1955"/>
    <cellStyle name="_Tenaska Comparison_Book2_Adj Bench DR 3 for Initial Briefs (Electric) 2" xfId="1956"/>
    <cellStyle name="_Tenaska Comparison_Book2_Adj Bench DR 3 for Initial Briefs (Electric) 2 2" xfId="6927"/>
    <cellStyle name="_Tenaska Comparison_Book2_Adj Bench DR 3 for Initial Briefs (Electric) 3" xfId="6928"/>
    <cellStyle name="_Tenaska Comparison_Book2_Adj Bench DR 3 for Initial Briefs (Electric) 4" xfId="6929"/>
    <cellStyle name="_Tenaska Comparison_Book2_Electric Rev Req Model (2009 GRC) Rebuttal" xfId="1957"/>
    <cellStyle name="_Tenaska Comparison_Book2_Electric Rev Req Model (2009 GRC) Rebuttal 2" xfId="1958"/>
    <cellStyle name="_Tenaska Comparison_Book2_Electric Rev Req Model (2009 GRC) Rebuttal 2 2" xfId="6930"/>
    <cellStyle name="_Tenaska Comparison_Book2_Electric Rev Req Model (2009 GRC) Rebuttal 3" xfId="6931"/>
    <cellStyle name="_Tenaska Comparison_Book2_Electric Rev Req Model (2009 GRC) Rebuttal 4" xfId="6932"/>
    <cellStyle name="_Tenaska Comparison_Book2_Electric Rev Req Model (2009 GRC) Rebuttal REmoval of New  WH Solar AdjustMI" xfId="1959"/>
    <cellStyle name="_Tenaska Comparison_Book2_Electric Rev Req Model (2009 GRC) Rebuttal REmoval of New  WH Solar AdjustMI 2" xfId="1960"/>
    <cellStyle name="_Tenaska Comparison_Book2_Electric Rev Req Model (2009 GRC) Rebuttal REmoval of New  WH Solar AdjustMI 2 2" xfId="6933"/>
    <cellStyle name="_Tenaska Comparison_Book2_Electric Rev Req Model (2009 GRC) Rebuttal REmoval of New  WH Solar AdjustMI 3" xfId="6934"/>
    <cellStyle name="_Tenaska Comparison_Book2_Electric Rev Req Model (2009 GRC) Rebuttal REmoval of New  WH Solar AdjustMI 4" xfId="6935"/>
    <cellStyle name="_Tenaska Comparison_Book2_Electric Rev Req Model (2009 GRC) Revised 01-18-2010" xfId="1961"/>
    <cellStyle name="_Tenaska Comparison_Book2_Electric Rev Req Model (2009 GRC) Revised 01-18-2010 2" xfId="1962"/>
    <cellStyle name="_Tenaska Comparison_Book2_Electric Rev Req Model (2009 GRC) Revised 01-18-2010 2 2" xfId="6936"/>
    <cellStyle name="_Tenaska Comparison_Book2_Electric Rev Req Model (2009 GRC) Revised 01-18-2010 3" xfId="6937"/>
    <cellStyle name="_Tenaska Comparison_Book2_Electric Rev Req Model (2009 GRC) Revised 01-18-2010 4" xfId="6938"/>
    <cellStyle name="_Tenaska Comparison_Book2_Final Order Electric EXHIBIT A-1" xfId="1963"/>
    <cellStyle name="_Tenaska Comparison_Book2_Final Order Electric EXHIBIT A-1 2" xfId="1964"/>
    <cellStyle name="_Tenaska Comparison_Book2_Final Order Electric EXHIBIT A-1 2 2" xfId="6939"/>
    <cellStyle name="_Tenaska Comparison_Book2_Final Order Electric EXHIBIT A-1 3" xfId="6940"/>
    <cellStyle name="_Tenaska Comparison_Book2_Final Order Electric EXHIBIT A-1 4" xfId="6941"/>
    <cellStyle name="_Tenaska Comparison_Book4" xfId="1965"/>
    <cellStyle name="_Tenaska Comparison_Book4 2" xfId="1966"/>
    <cellStyle name="_Tenaska Comparison_Book4 2 2" xfId="6942"/>
    <cellStyle name="_Tenaska Comparison_Book4 3" xfId="6943"/>
    <cellStyle name="_Tenaska Comparison_Book4 4" xfId="6944"/>
    <cellStyle name="_Tenaska Comparison_Book9" xfId="1967"/>
    <cellStyle name="_Tenaska Comparison_Book9 2" xfId="1968"/>
    <cellStyle name="_Tenaska Comparison_Book9 2 2" xfId="6945"/>
    <cellStyle name="_Tenaska Comparison_Book9 3" xfId="6946"/>
    <cellStyle name="_Tenaska Comparison_Book9 4" xfId="6947"/>
    <cellStyle name="_Tenaska Comparison_Chelan PUD Power Costs (8-10)" xfId="6948"/>
    <cellStyle name="_Tenaska Comparison_Electric COS Inputs" xfId="1969"/>
    <cellStyle name="_Tenaska Comparison_Electric COS Inputs 2" xfId="1970"/>
    <cellStyle name="_Tenaska Comparison_Electric COS Inputs 2 2" xfId="1971"/>
    <cellStyle name="_Tenaska Comparison_Electric COS Inputs 2 2 2" xfId="6949"/>
    <cellStyle name="_Tenaska Comparison_Electric COS Inputs 2 3" xfId="1972"/>
    <cellStyle name="_Tenaska Comparison_Electric COS Inputs 2 3 2" xfId="6950"/>
    <cellStyle name="_Tenaska Comparison_Electric COS Inputs 2 4" xfId="1973"/>
    <cellStyle name="_Tenaska Comparison_Electric COS Inputs 2 4 2" xfId="6951"/>
    <cellStyle name="_Tenaska Comparison_Electric COS Inputs 3" xfId="1974"/>
    <cellStyle name="_Tenaska Comparison_Electric COS Inputs 3 2" xfId="6952"/>
    <cellStyle name="_Tenaska Comparison_Electric COS Inputs 4" xfId="1975"/>
    <cellStyle name="_Tenaska Comparison_Electric COS Inputs 4 2" xfId="6953"/>
    <cellStyle name="_Tenaska Comparison_Electric COS Inputs 5" xfId="6954"/>
    <cellStyle name="_Tenaska Comparison_Electric COS Inputs 6" xfId="6955"/>
    <cellStyle name="_Tenaska Comparison_NIM Summary" xfId="6956"/>
    <cellStyle name="_Tenaska Comparison_NIM Summary 09GRC" xfId="6957"/>
    <cellStyle name="_Tenaska Comparison_NIM Summary 09GRC 2" xfId="6958"/>
    <cellStyle name="_Tenaska Comparison_NIM Summary 2" xfId="6959"/>
    <cellStyle name="_Tenaska Comparison_NIM Summary 3" xfId="6960"/>
    <cellStyle name="_Tenaska Comparison_NIM Summary 4" xfId="6961"/>
    <cellStyle name="_Tenaska Comparison_NIM Summary 5" xfId="6962"/>
    <cellStyle name="_Tenaska Comparison_NIM Summary 6" xfId="6963"/>
    <cellStyle name="_Tenaska Comparison_NIM Summary 7" xfId="6964"/>
    <cellStyle name="_Tenaska Comparison_NIM Summary 8" xfId="6965"/>
    <cellStyle name="_Tenaska Comparison_NIM Summary 9" xfId="6966"/>
    <cellStyle name="_Tenaska Comparison_PCA 10 -  Exhibit D from A Kellogg Jan 2011" xfId="6967"/>
    <cellStyle name="_Tenaska Comparison_PCA 10 -  Exhibit D from A Kellogg July 2011" xfId="6968"/>
    <cellStyle name="_Tenaska Comparison_PCA 10 -  Exhibit D from S Free Rcv'd 12-11" xfId="6969"/>
    <cellStyle name="_Tenaska Comparison_PCA 9 -  Exhibit D April 2010" xfId="6970"/>
    <cellStyle name="_Tenaska Comparison_PCA 9 -  Exhibit D April 2010 (3)" xfId="6971"/>
    <cellStyle name="_Tenaska Comparison_PCA 9 -  Exhibit D April 2010 (3) 2" xfId="6972"/>
    <cellStyle name="_Tenaska Comparison_PCA 9 -  Exhibit D April 2010 2" xfId="6973"/>
    <cellStyle name="_Tenaska Comparison_PCA 9 -  Exhibit D April 2010 3" xfId="6974"/>
    <cellStyle name="_Tenaska Comparison_PCA 9 -  Exhibit D Nov 2010" xfId="6975"/>
    <cellStyle name="_Tenaska Comparison_PCA 9 -  Exhibit D Nov 2010 2" xfId="6976"/>
    <cellStyle name="_Tenaska Comparison_PCA 9 - Exhibit D at August 2010" xfId="6977"/>
    <cellStyle name="_Tenaska Comparison_PCA 9 - Exhibit D at August 2010 2" xfId="6978"/>
    <cellStyle name="_Tenaska Comparison_PCA 9 - Exhibit D June 2010 GRC" xfId="6979"/>
    <cellStyle name="_Tenaska Comparison_PCA 9 - Exhibit D June 2010 GRC 2" xfId="6980"/>
    <cellStyle name="_Tenaska Comparison_Power Costs - Comparison bx Rbtl-Staff-Jt-PC" xfId="1976"/>
    <cellStyle name="_Tenaska Comparison_Power Costs - Comparison bx Rbtl-Staff-Jt-PC 2" xfId="1977"/>
    <cellStyle name="_Tenaska Comparison_Power Costs - Comparison bx Rbtl-Staff-Jt-PC 2 2" xfId="6981"/>
    <cellStyle name="_Tenaska Comparison_Power Costs - Comparison bx Rbtl-Staff-Jt-PC 3" xfId="6982"/>
    <cellStyle name="_Tenaska Comparison_Power Costs - Comparison bx Rbtl-Staff-Jt-PC 4" xfId="6983"/>
    <cellStyle name="_Tenaska Comparison_Power Costs - Comparison bx Rbtl-Staff-Jt-PC_Adj Bench DR 3 for Initial Briefs (Electric)" xfId="1978"/>
    <cellStyle name="_Tenaska Comparison_Power Costs - Comparison bx Rbtl-Staff-Jt-PC_Adj Bench DR 3 for Initial Briefs (Electric) 2" xfId="1979"/>
    <cellStyle name="_Tenaska Comparison_Power Costs - Comparison bx Rbtl-Staff-Jt-PC_Adj Bench DR 3 for Initial Briefs (Electric) 2 2" xfId="6984"/>
    <cellStyle name="_Tenaska Comparison_Power Costs - Comparison bx Rbtl-Staff-Jt-PC_Adj Bench DR 3 for Initial Briefs (Electric) 3" xfId="6985"/>
    <cellStyle name="_Tenaska Comparison_Power Costs - Comparison bx Rbtl-Staff-Jt-PC_Adj Bench DR 3 for Initial Briefs (Electric) 4" xfId="6986"/>
    <cellStyle name="_Tenaska Comparison_Power Costs - Comparison bx Rbtl-Staff-Jt-PC_Electric Rev Req Model (2009 GRC) Rebuttal" xfId="1980"/>
    <cellStyle name="_Tenaska Comparison_Power Costs - Comparison bx Rbtl-Staff-Jt-PC_Electric Rev Req Model (2009 GRC) Rebuttal 2" xfId="1981"/>
    <cellStyle name="_Tenaska Comparison_Power Costs - Comparison bx Rbtl-Staff-Jt-PC_Electric Rev Req Model (2009 GRC) Rebuttal 2 2" xfId="6987"/>
    <cellStyle name="_Tenaska Comparison_Power Costs - Comparison bx Rbtl-Staff-Jt-PC_Electric Rev Req Model (2009 GRC) Rebuttal 3" xfId="6988"/>
    <cellStyle name="_Tenaska Comparison_Power Costs - Comparison bx Rbtl-Staff-Jt-PC_Electric Rev Req Model (2009 GRC) Rebuttal 4" xfId="6989"/>
    <cellStyle name="_Tenaska Comparison_Power Costs - Comparison bx Rbtl-Staff-Jt-PC_Electric Rev Req Model (2009 GRC) Rebuttal REmoval of New  WH Solar AdjustMI" xfId="1982"/>
    <cellStyle name="_Tenaska Comparison_Power Costs - Comparison bx Rbtl-Staff-Jt-PC_Electric Rev Req Model (2009 GRC) Rebuttal REmoval of New  WH Solar AdjustMI 2" xfId="1983"/>
    <cellStyle name="_Tenaska Comparison_Power Costs - Comparison bx Rbtl-Staff-Jt-PC_Electric Rev Req Model (2009 GRC) Rebuttal REmoval of New  WH Solar AdjustMI 2 2" xfId="6990"/>
    <cellStyle name="_Tenaska Comparison_Power Costs - Comparison bx Rbtl-Staff-Jt-PC_Electric Rev Req Model (2009 GRC) Rebuttal REmoval of New  WH Solar AdjustMI 3" xfId="6991"/>
    <cellStyle name="_Tenaska Comparison_Power Costs - Comparison bx Rbtl-Staff-Jt-PC_Electric Rev Req Model (2009 GRC) Rebuttal REmoval of New  WH Solar AdjustMI 4" xfId="6992"/>
    <cellStyle name="_Tenaska Comparison_Power Costs - Comparison bx Rbtl-Staff-Jt-PC_Electric Rev Req Model (2009 GRC) Revised 01-18-2010" xfId="1984"/>
    <cellStyle name="_Tenaska Comparison_Power Costs - Comparison bx Rbtl-Staff-Jt-PC_Electric Rev Req Model (2009 GRC) Revised 01-18-2010 2" xfId="1985"/>
    <cellStyle name="_Tenaska Comparison_Power Costs - Comparison bx Rbtl-Staff-Jt-PC_Electric Rev Req Model (2009 GRC) Revised 01-18-2010 2 2" xfId="6993"/>
    <cellStyle name="_Tenaska Comparison_Power Costs - Comparison bx Rbtl-Staff-Jt-PC_Electric Rev Req Model (2009 GRC) Revised 01-18-2010 3" xfId="6994"/>
    <cellStyle name="_Tenaska Comparison_Power Costs - Comparison bx Rbtl-Staff-Jt-PC_Electric Rev Req Model (2009 GRC) Revised 01-18-2010 4" xfId="6995"/>
    <cellStyle name="_Tenaska Comparison_Power Costs - Comparison bx Rbtl-Staff-Jt-PC_Final Order Electric EXHIBIT A-1" xfId="1986"/>
    <cellStyle name="_Tenaska Comparison_Power Costs - Comparison bx Rbtl-Staff-Jt-PC_Final Order Electric EXHIBIT A-1 2" xfId="1987"/>
    <cellStyle name="_Tenaska Comparison_Power Costs - Comparison bx Rbtl-Staff-Jt-PC_Final Order Electric EXHIBIT A-1 2 2" xfId="6996"/>
    <cellStyle name="_Tenaska Comparison_Power Costs - Comparison bx Rbtl-Staff-Jt-PC_Final Order Electric EXHIBIT A-1 3" xfId="6997"/>
    <cellStyle name="_Tenaska Comparison_Power Costs - Comparison bx Rbtl-Staff-Jt-PC_Final Order Electric EXHIBIT A-1 4" xfId="6998"/>
    <cellStyle name="_Tenaska Comparison_Production Adj 4.37" xfId="1988"/>
    <cellStyle name="_Tenaska Comparison_Production Adj 4.37 2" xfId="1989"/>
    <cellStyle name="_Tenaska Comparison_Production Adj 4.37 2 2" xfId="6999"/>
    <cellStyle name="_Tenaska Comparison_Production Adj 4.37 3" xfId="7000"/>
    <cellStyle name="_Tenaska Comparison_Purchased Power Adj 4.03" xfId="1990"/>
    <cellStyle name="_Tenaska Comparison_Purchased Power Adj 4.03 2" xfId="1991"/>
    <cellStyle name="_Tenaska Comparison_Purchased Power Adj 4.03 2 2" xfId="7001"/>
    <cellStyle name="_Tenaska Comparison_Purchased Power Adj 4.03 3" xfId="7002"/>
    <cellStyle name="_Tenaska Comparison_Rebuttal Power Costs" xfId="1992"/>
    <cellStyle name="_Tenaska Comparison_Rebuttal Power Costs 2" xfId="1993"/>
    <cellStyle name="_Tenaska Comparison_Rebuttal Power Costs 2 2" xfId="7003"/>
    <cellStyle name="_Tenaska Comparison_Rebuttal Power Costs 3" xfId="7004"/>
    <cellStyle name="_Tenaska Comparison_Rebuttal Power Costs 4" xfId="7005"/>
    <cellStyle name="_Tenaska Comparison_Rebuttal Power Costs_Adj Bench DR 3 for Initial Briefs (Electric)" xfId="1994"/>
    <cellStyle name="_Tenaska Comparison_Rebuttal Power Costs_Adj Bench DR 3 for Initial Briefs (Electric) 2" xfId="1995"/>
    <cellStyle name="_Tenaska Comparison_Rebuttal Power Costs_Adj Bench DR 3 for Initial Briefs (Electric) 2 2" xfId="7006"/>
    <cellStyle name="_Tenaska Comparison_Rebuttal Power Costs_Adj Bench DR 3 for Initial Briefs (Electric) 3" xfId="7007"/>
    <cellStyle name="_Tenaska Comparison_Rebuttal Power Costs_Adj Bench DR 3 for Initial Briefs (Electric) 4" xfId="7008"/>
    <cellStyle name="_Tenaska Comparison_Rebuttal Power Costs_Electric Rev Req Model (2009 GRC) Rebuttal" xfId="1996"/>
    <cellStyle name="_Tenaska Comparison_Rebuttal Power Costs_Electric Rev Req Model (2009 GRC) Rebuttal 2" xfId="1997"/>
    <cellStyle name="_Tenaska Comparison_Rebuttal Power Costs_Electric Rev Req Model (2009 GRC) Rebuttal 2 2" xfId="7009"/>
    <cellStyle name="_Tenaska Comparison_Rebuttal Power Costs_Electric Rev Req Model (2009 GRC) Rebuttal 3" xfId="7010"/>
    <cellStyle name="_Tenaska Comparison_Rebuttal Power Costs_Electric Rev Req Model (2009 GRC) Rebuttal 4" xfId="7011"/>
    <cellStyle name="_Tenaska Comparison_Rebuttal Power Costs_Electric Rev Req Model (2009 GRC) Rebuttal REmoval of New  WH Solar AdjustMI" xfId="1998"/>
    <cellStyle name="_Tenaska Comparison_Rebuttal Power Costs_Electric Rev Req Model (2009 GRC) Rebuttal REmoval of New  WH Solar AdjustMI 2" xfId="1999"/>
    <cellStyle name="_Tenaska Comparison_Rebuttal Power Costs_Electric Rev Req Model (2009 GRC) Rebuttal REmoval of New  WH Solar AdjustMI 2 2" xfId="7012"/>
    <cellStyle name="_Tenaska Comparison_Rebuttal Power Costs_Electric Rev Req Model (2009 GRC) Rebuttal REmoval of New  WH Solar AdjustMI 3" xfId="7013"/>
    <cellStyle name="_Tenaska Comparison_Rebuttal Power Costs_Electric Rev Req Model (2009 GRC) Rebuttal REmoval of New  WH Solar AdjustMI 4" xfId="7014"/>
    <cellStyle name="_Tenaska Comparison_Rebuttal Power Costs_Electric Rev Req Model (2009 GRC) Revised 01-18-2010" xfId="2000"/>
    <cellStyle name="_Tenaska Comparison_Rebuttal Power Costs_Electric Rev Req Model (2009 GRC) Revised 01-18-2010 2" xfId="2001"/>
    <cellStyle name="_Tenaska Comparison_Rebuttal Power Costs_Electric Rev Req Model (2009 GRC) Revised 01-18-2010 2 2" xfId="7015"/>
    <cellStyle name="_Tenaska Comparison_Rebuttal Power Costs_Electric Rev Req Model (2009 GRC) Revised 01-18-2010 3" xfId="7016"/>
    <cellStyle name="_Tenaska Comparison_Rebuttal Power Costs_Electric Rev Req Model (2009 GRC) Revised 01-18-2010 4" xfId="7017"/>
    <cellStyle name="_Tenaska Comparison_Rebuttal Power Costs_Final Order Electric EXHIBIT A-1" xfId="2002"/>
    <cellStyle name="_Tenaska Comparison_Rebuttal Power Costs_Final Order Electric EXHIBIT A-1 2" xfId="2003"/>
    <cellStyle name="_Tenaska Comparison_Rebuttal Power Costs_Final Order Electric EXHIBIT A-1 2 2" xfId="7018"/>
    <cellStyle name="_Tenaska Comparison_Rebuttal Power Costs_Final Order Electric EXHIBIT A-1 3" xfId="7019"/>
    <cellStyle name="_Tenaska Comparison_Rebuttal Power Costs_Final Order Electric EXHIBIT A-1 4" xfId="7020"/>
    <cellStyle name="_Tenaska Comparison_ROR 5.02" xfId="2004"/>
    <cellStyle name="_Tenaska Comparison_ROR 5.02 2" xfId="2005"/>
    <cellStyle name="_Tenaska Comparison_ROR 5.02 2 2" xfId="7021"/>
    <cellStyle name="_Tenaska Comparison_ROR 5.02 3" xfId="7022"/>
    <cellStyle name="_Tenaska Comparison_Transmission Workbook for May BOD" xfId="7023"/>
    <cellStyle name="_Tenaska Comparison_Transmission Workbook for May BOD 2" xfId="7024"/>
    <cellStyle name="_Tenaska Comparison_Wind Integration 10GRC" xfId="7025"/>
    <cellStyle name="_Tenaska Comparison_Wind Integration 10GRC 2" xfId="7026"/>
    <cellStyle name="_x0013__TENASKA REGULATORY ASSET" xfId="2006"/>
    <cellStyle name="_x0013__TENASKA REGULATORY ASSET 2" xfId="2007"/>
    <cellStyle name="_x0013__TENASKA REGULATORY ASSET 2 2" xfId="7027"/>
    <cellStyle name="_x0013__TENASKA REGULATORY ASSET 3" xfId="7028"/>
    <cellStyle name="_x0013__TENASKA REGULATORY ASSET 4" xfId="7029"/>
    <cellStyle name="_Therms Data" xfId="3733"/>
    <cellStyle name="_Therms Data_Pro Forma Rev 09 GRC" xfId="3734"/>
    <cellStyle name="_Therms Data_Pro Forma Rev 2010 GRC" xfId="3735"/>
    <cellStyle name="_Therms Data_Pro Forma Rev 2010 GRC_Preliminary" xfId="3736"/>
    <cellStyle name="_Therms Data_Revenue (Feb 09 - Jan 10)" xfId="3737"/>
    <cellStyle name="_Therms Data_Revenue (Jan 09 - Dec 09)" xfId="3738"/>
    <cellStyle name="_Therms Data_Revenue (Mar 09 - Feb 10)" xfId="3739"/>
    <cellStyle name="_Therms Data_Volume Exhibit (Jan09 - Dec09)" xfId="3740"/>
    <cellStyle name="_Value Copy 11 30 05 gas 12 09 05 AURORA at 12 14 05" xfId="2008"/>
    <cellStyle name="_Value Copy 11 30 05 gas 12 09 05 AURORA at 12 14 05 2" xfId="2009"/>
    <cellStyle name="_Value Copy 11 30 05 gas 12 09 05 AURORA at 12 14 05 2 2" xfId="2010"/>
    <cellStyle name="_Value Copy 11 30 05 gas 12 09 05 AURORA at 12 14 05 2 2 2" xfId="7030"/>
    <cellStyle name="_Value Copy 11 30 05 gas 12 09 05 AURORA at 12 14 05 2 3" xfId="7031"/>
    <cellStyle name="_Value Copy 11 30 05 gas 12 09 05 AURORA at 12 14 05 3" xfId="2011"/>
    <cellStyle name="_Value Copy 11 30 05 gas 12 09 05 AURORA at 12 14 05 3 2" xfId="7032"/>
    <cellStyle name="_Value Copy 11 30 05 gas 12 09 05 AURORA at 12 14 05 4" xfId="7033"/>
    <cellStyle name="_Value Copy 11 30 05 gas 12 09 05 AURORA at 12 14 05 4 2" xfId="7034"/>
    <cellStyle name="_Value Copy 11 30 05 gas 12 09 05 AURORA at 12 14 05 5" xfId="7035"/>
    <cellStyle name="_Value Copy 11 30 05 gas 12 09 05 AURORA at 12 14 05_04 07E Wild Horse Wind Expansion (C) (2)" xfId="2012"/>
    <cellStyle name="_Value Copy 11 30 05 gas 12 09 05 AURORA at 12 14 05_04 07E Wild Horse Wind Expansion (C) (2) 2" xfId="2013"/>
    <cellStyle name="_Value Copy 11 30 05 gas 12 09 05 AURORA at 12 14 05_04 07E Wild Horse Wind Expansion (C) (2) 2 2" xfId="7036"/>
    <cellStyle name="_Value Copy 11 30 05 gas 12 09 05 AURORA at 12 14 05_04 07E Wild Horse Wind Expansion (C) (2) 3" xfId="7037"/>
    <cellStyle name="_Value Copy 11 30 05 gas 12 09 05 AURORA at 12 14 05_04 07E Wild Horse Wind Expansion (C) (2) 4" xfId="7038"/>
    <cellStyle name="_Value Copy 11 30 05 gas 12 09 05 AURORA at 12 14 05_04 07E Wild Horse Wind Expansion (C) (2)_Adj Bench DR 3 for Initial Briefs (Electric)" xfId="2014"/>
    <cellStyle name="_Value Copy 11 30 05 gas 12 09 05 AURORA at 12 14 05_04 07E Wild Horse Wind Expansion (C) (2)_Adj Bench DR 3 for Initial Briefs (Electric) 2" xfId="2015"/>
    <cellStyle name="_Value Copy 11 30 05 gas 12 09 05 AURORA at 12 14 05_04 07E Wild Horse Wind Expansion (C) (2)_Adj Bench DR 3 for Initial Briefs (Electric) 2 2" xfId="7039"/>
    <cellStyle name="_Value Copy 11 30 05 gas 12 09 05 AURORA at 12 14 05_04 07E Wild Horse Wind Expansion (C) (2)_Adj Bench DR 3 for Initial Briefs (Electric) 3" xfId="7040"/>
    <cellStyle name="_Value Copy 11 30 05 gas 12 09 05 AURORA at 12 14 05_04 07E Wild Horse Wind Expansion (C) (2)_Adj Bench DR 3 for Initial Briefs (Electric) 4" xfId="7041"/>
    <cellStyle name="_Value Copy 11 30 05 gas 12 09 05 AURORA at 12 14 05_04 07E Wild Horse Wind Expansion (C) (2)_Book1" xfId="7042"/>
    <cellStyle name="_Value Copy 11 30 05 gas 12 09 05 AURORA at 12 14 05_04 07E Wild Horse Wind Expansion (C) (2)_Electric Rev Req Model (2009 GRC) " xfId="2016"/>
    <cellStyle name="_Value Copy 11 30 05 gas 12 09 05 AURORA at 12 14 05_04 07E Wild Horse Wind Expansion (C) (2)_Electric Rev Req Model (2009 GRC)  2" xfId="2017"/>
    <cellStyle name="_Value Copy 11 30 05 gas 12 09 05 AURORA at 12 14 05_04 07E Wild Horse Wind Expansion (C) (2)_Electric Rev Req Model (2009 GRC)  2 2" xfId="7043"/>
    <cellStyle name="_Value Copy 11 30 05 gas 12 09 05 AURORA at 12 14 05_04 07E Wild Horse Wind Expansion (C) (2)_Electric Rev Req Model (2009 GRC)  3" xfId="7044"/>
    <cellStyle name="_Value Copy 11 30 05 gas 12 09 05 AURORA at 12 14 05_04 07E Wild Horse Wind Expansion (C) (2)_Electric Rev Req Model (2009 GRC)  4" xfId="7045"/>
    <cellStyle name="_Value Copy 11 30 05 gas 12 09 05 AURORA at 12 14 05_04 07E Wild Horse Wind Expansion (C) (2)_Electric Rev Req Model (2009 GRC) Rebuttal" xfId="2018"/>
    <cellStyle name="_Value Copy 11 30 05 gas 12 09 05 AURORA at 12 14 05_04 07E Wild Horse Wind Expansion (C) (2)_Electric Rev Req Model (2009 GRC) Rebuttal 2" xfId="2019"/>
    <cellStyle name="_Value Copy 11 30 05 gas 12 09 05 AURORA at 12 14 05_04 07E Wild Horse Wind Expansion (C) (2)_Electric Rev Req Model (2009 GRC) Rebuttal 2 2" xfId="7046"/>
    <cellStyle name="_Value Copy 11 30 05 gas 12 09 05 AURORA at 12 14 05_04 07E Wild Horse Wind Expansion (C) (2)_Electric Rev Req Model (2009 GRC) Rebuttal 3" xfId="7047"/>
    <cellStyle name="_Value Copy 11 30 05 gas 12 09 05 AURORA at 12 14 05_04 07E Wild Horse Wind Expansion (C) (2)_Electric Rev Req Model (2009 GRC) Rebuttal 4" xfId="7048"/>
    <cellStyle name="_Value Copy 11 30 05 gas 12 09 05 AURORA at 12 14 05_04 07E Wild Horse Wind Expansion (C) (2)_Electric Rev Req Model (2009 GRC) Rebuttal REmoval of New  WH Solar AdjustMI" xfId="2020"/>
    <cellStyle name="_Value Copy 11 30 05 gas 12 09 05 AURORA at 12 14 05_04 07E Wild Horse Wind Expansion (C) (2)_Electric Rev Req Model (2009 GRC) Rebuttal REmoval of New  WH Solar AdjustMI 2" xfId="2021"/>
    <cellStyle name="_Value Copy 11 30 05 gas 12 09 05 AURORA at 12 14 05_04 07E Wild Horse Wind Expansion (C) (2)_Electric Rev Req Model (2009 GRC) Rebuttal REmoval of New  WH Solar AdjustMI 2 2" xfId="7049"/>
    <cellStyle name="_Value Copy 11 30 05 gas 12 09 05 AURORA at 12 14 05_04 07E Wild Horse Wind Expansion (C) (2)_Electric Rev Req Model (2009 GRC) Rebuttal REmoval of New  WH Solar AdjustMI 3" xfId="7050"/>
    <cellStyle name="_Value Copy 11 30 05 gas 12 09 05 AURORA at 12 14 05_04 07E Wild Horse Wind Expansion (C) (2)_Electric Rev Req Model (2009 GRC) Rebuttal REmoval of New  WH Solar AdjustMI 4" xfId="7051"/>
    <cellStyle name="_Value Copy 11 30 05 gas 12 09 05 AURORA at 12 14 05_04 07E Wild Horse Wind Expansion (C) (2)_Electric Rev Req Model (2009 GRC) Revised 01-18-2010" xfId="2022"/>
    <cellStyle name="_Value Copy 11 30 05 gas 12 09 05 AURORA at 12 14 05_04 07E Wild Horse Wind Expansion (C) (2)_Electric Rev Req Model (2009 GRC) Revised 01-18-2010 2" xfId="2023"/>
    <cellStyle name="_Value Copy 11 30 05 gas 12 09 05 AURORA at 12 14 05_04 07E Wild Horse Wind Expansion (C) (2)_Electric Rev Req Model (2009 GRC) Revised 01-18-2010 2 2" xfId="7052"/>
    <cellStyle name="_Value Copy 11 30 05 gas 12 09 05 AURORA at 12 14 05_04 07E Wild Horse Wind Expansion (C) (2)_Electric Rev Req Model (2009 GRC) Revised 01-18-2010 3" xfId="7053"/>
    <cellStyle name="_Value Copy 11 30 05 gas 12 09 05 AURORA at 12 14 05_04 07E Wild Horse Wind Expansion (C) (2)_Electric Rev Req Model (2009 GRC) Revised 01-18-2010 4" xfId="7054"/>
    <cellStyle name="_Value Copy 11 30 05 gas 12 09 05 AURORA at 12 14 05_04 07E Wild Horse Wind Expansion (C) (2)_Electric Rev Req Model (2010 GRC)" xfId="7055"/>
    <cellStyle name="_Value Copy 11 30 05 gas 12 09 05 AURORA at 12 14 05_04 07E Wild Horse Wind Expansion (C) (2)_Electric Rev Req Model (2010 GRC) SF" xfId="7056"/>
    <cellStyle name="_Value Copy 11 30 05 gas 12 09 05 AURORA at 12 14 05_04 07E Wild Horse Wind Expansion (C) (2)_Final Order Electric EXHIBIT A-1" xfId="2024"/>
    <cellStyle name="_Value Copy 11 30 05 gas 12 09 05 AURORA at 12 14 05_04 07E Wild Horse Wind Expansion (C) (2)_Final Order Electric EXHIBIT A-1 2" xfId="2025"/>
    <cellStyle name="_Value Copy 11 30 05 gas 12 09 05 AURORA at 12 14 05_04 07E Wild Horse Wind Expansion (C) (2)_Final Order Electric EXHIBIT A-1 2 2" xfId="7057"/>
    <cellStyle name="_Value Copy 11 30 05 gas 12 09 05 AURORA at 12 14 05_04 07E Wild Horse Wind Expansion (C) (2)_Final Order Electric EXHIBIT A-1 3" xfId="7058"/>
    <cellStyle name="_Value Copy 11 30 05 gas 12 09 05 AURORA at 12 14 05_04 07E Wild Horse Wind Expansion (C) (2)_Final Order Electric EXHIBIT A-1 4" xfId="7059"/>
    <cellStyle name="_Value Copy 11 30 05 gas 12 09 05 AURORA at 12 14 05_04 07E Wild Horse Wind Expansion (C) (2)_TENASKA REGULATORY ASSET" xfId="2026"/>
    <cellStyle name="_Value Copy 11 30 05 gas 12 09 05 AURORA at 12 14 05_04 07E Wild Horse Wind Expansion (C) (2)_TENASKA REGULATORY ASSET 2" xfId="2027"/>
    <cellStyle name="_Value Copy 11 30 05 gas 12 09 05 AURORA at 12 14 05_04 07E Wild Horse Wind Expansion (C) (2)_TENASKA REGULATORY ASSET 2 2" xfId="7060"/>
    <cellStyle name="_Value Copy 11 30 05 gas 12 09 05 AURORA at 12 14 05_04 07E Wild Horse Wind Expansion (C) (2)_TENASKA REGULATORY ASSET 3" xfId="7061"/>
    <cellStyle name="_Value Copy 11 30 05 gas 12 09 05 AURORA at 12 14 05_04 07E Wild Horse Wind Expansion (C) (2)_TENASKA REGULATORY ASSET 4" xfId="7062"/>
    <cellStyle name="_Value Copy 11 30 05 gas 12 09 05 AURORA at 12 14 05_16.37E Wild Horse Expansion DeferralRevwrkingfile SF" xfId="2028"/>
    <cellStyle name="_Value Copy 11 30 05 gas 12 09 05 AURORA at 12 14 05_16.37E Wild Horse Expansion DeferralRevwrkingfile SF 2" xfId="2029"/>
    <cellStyle name="_Value Copy 11 30 05 gas 12 09 05 AURORA at 12 14 05_16.37E Wild Horse Expansion DeferralRevwrkingfile SF 2 2" xfId="7063"/>
    <cellStyle name="_Value Copy 11 30 05 gas 12 09 05 AURORA at 12 14 05_16.37E Wild Horse Expansion DeferralRevwrkingfile SF 3" xfId="7064"/>
    <cellStyle name="_Value Copy 11 30 05 gas 12 09 05 AURORA at 12 14 05_16.37E Wild Horse Expansion DeferralRevwrkingfile SF 4" xfId="7065"/>
    <cellStyle name="_Value Copy 11 30 05 gas 12 09 05 AURORA at 12 14 05_2009 Compliance Filing PCA Exhibits for GRC" xfId="7066"/>
    <cellStyle name="_Value Copy 11 30 05 gas 12 09 05 AURORA at 12 14 05_2009 Compliance Filing PCA Exhibits for GRC 2" xfId="7067"/>
    <cellStyle name="_Value Copy 11 30 05 gas 12 09 05 AURORA at 12 14 05_2009 GRC Compl Filing - Exhibit D" xfId="7068"/>
    <cellStyle name="_Value Copy 11 30 05 gas 12 09 05 AURORA at 12 14 05_2009 GRC Compl Filing - Exhibit D 2" xfId="7069"/>
    <cellStyle name="_Value Copy 11 30 05 gas 12 09 05 AURORA at 12 14 05_3.01 Income Statement" xfId="7070"/>
    <cellStyle name="_Value Copy 11 30 05 gas 12 09 05 AURORA at 12 14 05_4 31 Regulatory Assets and Liabilities  7 06- Exhibit D" xfId="2030"/>
    <cellStyle name="_Value Copy 11 30 05 gas 12 09 05 AURORA at 12 14 05_4 31 Regulatory Assets and Liabilities  7 06- Exhibit D 2" xfId="2031"/>
    <cellStyle name="_Value Copy 11 30 05 gas 12 09 05 AURORA at 12 14 05_4 31 Regulatory Assets and Liabilities  7 06- Exhibit D 2 2" xfId="7071"/>
    <cellStyle name="_Value Copy 11 30 05 gas 12 09 05 AURORA at 12 14 05_4 31 Regulatory Assets and Liabilities  7 06- Exhibit D 3" xfId="7072"/>
    <cellStyle name="_Value Copy 11 30 05 gas 12 09 05 AURORA at 12 14 05_4 31 Regulatory Assets and Liabilities  7 06- Exhibit D 4" xfId="7073"/>
    <cellStyle name="_Value Copy 11 30 05 gas 12 09 05 AURORA at 12 14 05_4 31 Regulatory Assets and Liabilities  7 06- Exhibit D_NIM Summary" xfId="7074"/>
    <cellStyle name="_Value Copy 11 30 05 gas 12 09 05 AURORA at 12 14 05_4 31 Regulatory Assets and Liabilities  7 06- Exhibit D_NIM Summary 2" xfId="7075"/>
    <cellStyle name="_Value Copy 11 30 05 gas 12 09 05 AURORA at 12 14 05_4 32 Regulatory Assets and Liabilities  7 06- Exhibit D" xfId="2032"/>
    <cellStyle name="_Value Copy 11 30 05 gas 12 09 05 AURORA at 12 14 05_4 32 Regulatory Assets and Liabilities  7 06- Exhibit D 2" xfId="2033"/>
    <cellStyle name="_Value Copy 11 30 05 gas 12 09 05 AURORA at 12 14 05_4 32 Regulatory Assets and Liabilities  7 06- Exhibit D 2 2" xfId="7076"/>
    <cellStyle name="_Value Copy 11 30 05 gas 12 09 05 AURORA at 12 14 05_4 32 Regulatory Assets and Liabilities  7 06- Exhibit D 3" xfId="7077"/>
    <cellStyle name="_Value Copy 11 30 05 gas 12 09 05 AURORA at 12 14 05_4 32 Regulatory Assets and Liabilities  7 06- Exhibit D 4" xfId="7078"/>
    <cellStyle name="_Value Copy 11 30 05 gas 12 09 05 AURORA at 12 14 05_4 32 Regulatory Assets and Liabilities  7 06- Exhibit D_NIM Summary" xfId="7079"/>
    <cellStyle name="_Value Copy 11 30 05 gas 12 09 05 AURORA at 12 14 05_4 32 Regulatory Assets and Liabilities  7 06- Exhibit D_NIM Summary 2" xfId="7080"/>
    <cellStyle name="_Value Copy 11 30 05 gas 12 09 05 AURORA at 12 14 05_ACCOUNTS" xfId="7081"/>
    <cellStyle name="_Value Copy 11 30 05 gas 12 09 05 AURORA at 12 14 05_AURORA Total New" xfId="7082"/>
    <cellStyle name="_Value Copy 11 30 05 gas 12 09 05 AURORA at 12 14 05_AURORA Total New 2" xfId="7083"/>
    <cellStyle name="_Value Copy 11 30 05 gas 12 09 05 AURORA at 12 14 05_Book2" xfId="2034"/>
    <cellStyle name="_Value Copy 11 30 05 gas 12 09 05 AURORA at 12 14 05_Book2 2" xfId="2035"/>
    <cellStyle name="_Value Copy 11 30 05 gas 12 09 05 AURORA at 12 14 05_Book2 2 2" xfId="7084"/>
    <cellStyle name="_Value Copy 11 30 05 gas 12 09 05 AURORA at 12 14 05_Book2 3" xfId="7085"/>
    <cellStyle name="_Value Copy 11 30 05 gas 12 09 05 AURORA at 12 14 05_Book2 4" xfId="7086"/>
    <cellStyle name="_Value Copy 11 30 05 gas 12 09 05 AURORA at 12 14 05_Book2_Adj Bench DR 3 for Initial Briefs (Electric)" xfId="2036"/>
    <cellStyle name="_Value Copy 11 30 05 gas 12 09 05 AURORA at 12 14 05_Book2_Adj Bench DR 3 for Initial Briefs (Electric) 2" xfId="2037"/>
    <cellStyle name="_Value Copy 11 30 05 gas 12 09 05 AURORA at 12 14 05_Book2_Adj Bench DR 3 for Initial Briefs (Electric) 2 2" xfId="7087"/>
    <cellStyle name="_Value Copy 11 30 05 gas 12 09 05 AURORA at 12 14 05_Book2_Adj Bench DR 3 for Initial Briefs (Electric) 3" xfId="7088"/>
    <cellStyle name="_Value Copy 11 30 05 gas 12 09 05 AURORA at 12 14 05_Book2_Adj Bench DR 3 for Initial Briefs (Electric) 4" xfId="7089"/>
    <cellStyle name="_Value Copy 11 30 05 gas 12 09 05 AURORA at 12 14 05_Book2_Electric Rev Req Model (2009 GRC) Rebuttal" xfId="2038"/>
    <cellStyle name="_Value Copy 11 30 05 gas 12 09 05 AURORA at 12 14 05_Book2_Electric Rev Req Model (2009 GRC) Rebuttal 2" xfId="2039"/>
    <cellStyle name="_Value Copy 11 30 05 gas 12 09 05 AURORA at 12 14 05_Book2_Electric Rev Req Model (2009 GRC) Rebuttal 2 2" xfId="7090"/>
    <cellStyle name="_Value Copy 11 30 05 gas 12 09 05 AURORA at 12 14 05_Book2_Electric Rev Req Model (2009 GRC) Rebuttal 3" xfId="7091"/>
    <cellStyle name="_Value Copy 11 30 05 gas 12 09 05 AURORA at 12 14 05_Book2_Electric Rev Req Model (2009 GRC) Rebuttal 4" xfId="7092"/>
    <cellStyle name="_Value Copy 11 30 05 gas 12 09 05 AURORA at 12 14 05_Book2_Electric Rev Req Model (2009 GRC) Rebuttal REmoval of New  WH Solar AdjustMI" xfId="2040"/>
    <cellStyle name="_Value Copy 11 30 05 gas 12 09 05 AURORA at 12 14 05_Book2_Electric Rev Req Model (2009 GRC) Rebuttal REmoval of New  WH Solar AdjustMI 2" xfId="2041"/>
    <cellStyle name="_Value Copy 11 30 05 gas 12 09 05 AURORA at 12 14 05_Book2_Electric Rev Req Model (2009 GRC) Rebuttal REmoval of New  WH Solar AdjustMI 2 2" xfId="7093"/>
    <cellStyle name="_Value Copy 11 30 05 gas 12 09 05 AURORA at 12 14 05_Book2_Electric Rev Req Model (2009 GRC) Rebuttal REmoval of New  WH Solar AdjustMI 3" xfId="7094"/>
    <cellStyle name="_Value Copy 11 30 05 gas 12 09 05 AURORA at 12 14 05_Book2_Electric Rev Req Model (2009 GRC) Rebuttal REmoval of New  WH Solar AdjustMI 4" xfId="7095"/>
    <cellStyle name="_Value Copy 11 30 05 gas 12 09 05 AURORA at 12 14 05_Book2_Electric Rev Req Model (2009 GRC) Revised 01-18-2010" xfId="2042"/>
    <cellStyle name="_Value Copy 11 30 05 gas 12 09 05 AURORA at 12 14 05_Book2_Electric Rev Req Model (2009 GRC) Revised 01-18-2010 2" xfId="2043"/>
    <cellStyle name="_Value Copy 11 30 05 gas 12 09 05 AURORA at 12 14 05_Book2_Electric Rev Req Model (2009 GRC) Revised 01-18-2010 2 2" xfId="7096"/>
    <cellStyle name="_Value Copy 11 30 05 gas 12 09 05 AURORA at 12 14 05_Book2_Electric Rev Req Model (2009 GRC) Revised 01-18-2010 3" xfId="7097"/>
    <cellStyle name="_Value Copy 11 30 05 gas 12 09 05 AURORA at 12 14 05_Book2_Electric Rev Req Model (2009 GRC) Revised 01-18-2010 4" xfId="7098"/>
    <cellStyle name="_Value Copy 11 30 05 gas 12 09 05 AURORA at 12 14 05_Book2_Final Order Electric EXHIBIT A-1" xfId="2044"/>
    <cellStyle name="_Value Copy 11 30 05 gas 12 09 05 AURORA at 12 14 05_Book2_Final Order Electric EXHIBIT A-1 2" xfId="2045"/>
    <cellStyle name="_Value Copy 11 30 05 gas 12 09 05 AURORA at 12 14 05_Book2_Final Order Electric EXHIBIT A-1 2 2" xfId="7099"/>
    <cellStyle name="_Value Copy 11 30 05 gas 12 09 05 AURORA at 12 14 05_Book2_Final Order Electric EXHIBIT A-1 3" xfId="7100"/>
    <cellStyle name="_Value Copy 11 30 05 gas 12 09 05 AURORA at 12 14 05_Book2_Final Order Electric EXHIBIT A-1 4" xfId="7101"/>
    <cellStyle name="_Value Copy 11 30 05 gas 12 09 05 AURORA at 12 14 05_Book4" xfId="2046"/>
    <cellStyle name="_Value Copy 11 30 05 gas 12 09 05 AURORA at 12 14 05_Book4 2" xfId="2047"/>
    <cellStyle name="_Value Copy 11 30 05 gas 12 09 05 AURORA at 12 14 05_Book4 2 2" xfId="7102"/>
    <cellStyle name="_Value Copy 11 30 05 gas 12 09 05 AURORA at 12 14 05_Book4 3" xfId="7103"/>
    <cellStyle name="_Value Copy 11 30 05 gas 12 09 05 AURORA at 12 14 05_Book4 4" xfId="7104"/>
    <cellStyle name="_Value Copy 11 30 05 gas 12 09 05 AURORA at 12 14 05_Book9" xfId="2048"/>
    <cellStyle name="_Value Copy 11 30 05 gas 12 09 05 AURORA at 12 14 05_Book9 2" xfId="2049"/>
    <cellStyle name="_Value Copy 11 30 05 gas 12 09 05 AURORA at 12 14 05_Book9 2 2" xfId="7105"/>
    <cellStyle name="_Value Copy 11 30 05 gas 12 09 05 AURORA at 12 14 05_Book9 3" xfId="7106"/>
    <cellStyle name="_Value Copy 11 30 05 gas 12 09 05 AURORA at 12 14 05_Book9 4" xfId="7107"/>
    <cellStyle name="_Value Copy 11 30 05 gas 12 09 05 AURORA at 12 14 05_Check the Interest Calculation" xfId="7108"/>
    <cellStyle name="_Value Copy 11 30 05 gas 12 09 05 AURORA at 12 14 05_Check the Interest Calculation_Scenario 1 REC vs PTC Offset" xfId="7109"/>
    <cellStyle name="_Value Copy 11 30 05 gas 12 09 05 AURORA at 12 14 05_Check the Interest Calculation_Scenario 3" xfId="7110"/>
    <cellStyle name="_Value Copy 11 30 05 gas 12 09 05 AURORA at 12 14 05_Chelan PUD Power Costs (8-10)" xfId="7111"/>
    <cellStyle name="_Value Copy 11 30 05 gas 12 09 05 AURORA at 12 14 05_Direct Assignment Distribution Plant 2008" xfId="2050"/>
    <cellStyle name="_Value Copy 11 30 05 gas 12 09 05 AURORA at 12 14 05_Direct Assignment Distribution Plant 2008 2" xfId="2051"/>
    <cellStyle name="_Value Copy 11 30 05 gas 12 09 05 AURORA at 12 14 05_Direct Assignment Distribution Plant 2008 2 2" xfId="2052"/>
    <cellStyle name="_Value Copy 11 30 05 gas 12 09 05 AURORA at 12 14 05_Direct Assignment Distribution Plant 2008 2 2 2" xfId="7112"/>
    <cellStyle name="_Value Copy 11 30 05 gas 12 09 05 AURORA at 12 14 05_Direct Assignment Distribution Plant 2008 2 3" xfId="2053"/>
    <cellStyle name="_Value Copy 11 30 05 gas 12 09 05 AURORA at 12 14 05_Direct Assignment Distribution Plant 2008 2 3 2" xfId="7113"/>
    <cellStyle name="_Value Copy 11 30 05 gas 12 09 05 AURORA at 12 14 05_Direct Assignment Distribution Plant 2008 2 4" xfId="2054"/>
    <cellStyle name="_Value Copy 11 30 05 gas 12 09 05 AURORA at 12 14 05_Direct Assignment Distribution Plant 2008 2 4 2" xfId="7114"/>
    <cellStyle name="_Value Copy 11 30 05 gas 12 09 05 AURORA at 12 14 05_Direct Assignment Distribution Plant 2008 3" xfId="2055"/>
    <cellStyle name="_Value Copy 11 30 05 gas 12 09 05 AURORA at 12 14 05_Direct Assignment Distribution Plant 2008 3 2" xfId="7115"/>
    <cellStyle name="_Value Copy 11 30 05 gas 12 09 05 AURORA at 12 14 05_Direct Assignment Distribution Plant 2008 4" xfId="2056"/>
    <cellStyle name="_Value Copy 11 30 05 gas 12 09 05 AURORA at 12 14 05_Direct Assignment Distribution Plant 2008 4 2" xfId="7116"/>
    <cellStyle name="_Value Copy 11 30 05 gas 12 09 05 AURORA at 12 14 05_Direct Assignment Distribution Plant 2008 5" xfId="7117"/>
    <cellStyle name="_Value Copy 11 30 05 gas 12 09 05 AURORA at 12 14 05_Direct Assignment Distribution Plant 2008 6" xfId="7118"/>
    <cellStyle name="_Value Copy 11 30 05 gas 12 09 05 AURORA at 12 14 05_Electric COS Inputs" xfId="2057"/>
    <cellStyle name="_Value Copy 11 30 05 gas 12 09 05 AURORA at 12 14 05_Electric COS Inputs 2" xfId="2058"/>
    <cellStyle name="_Value Copy 11 30 05 gas 12 09 05 AURORA at 12 14 05_Electric COS Inputs 2 2" xfId="2059"/>
    <cellStyle name="_Value Copy 11 30 05 gas 12 09 05 AURORA at 12 14 05_Electric COS Inputs 2 2 2" xfId="7119"/>
    <cellStyle name="_Value Copy 11 30 05 gas 12 09 05 AURORA at 12 14 05_Electric COS Inputs 2 3" xfId="2060"/>
    <cellStyle name="_Value Copy 11 30 05 gas 12 09 05 AURORA at 12 14 05_Electric COS Inputs 2 3 2" xfId="7120"/>
    <cellStyle name="_Value Copy 11 30 05 gas 12 09 05 AURORA at 12 14 05_Electric COS Inputs 2 4" xfId="2061"/>
    <cellStyle name="_Value Copy 11 30 05 gas 12 09 05 AURORA at 12 14 05_Electric COS Inputs 2 4 2" xfId="7121"/>
    <cellStyle name="_Value Copy 11 30 05 gas 12 09 05 AURORA at 12 14 05_Electric COS Inputs 3" xfId="2062"/>
    <cellStyle name="_Value Copy 11 30 05 gas 12 09 05 AURORA at 12 14 05_Electric COS Inputs 3 2" xfId="7122"/>
    <cellStyle name="_Value Copy 11 30 05 gas 12 09 05 AURORA at 12 14 05_Electric COS Inputs 4" xfId="2063"/>
    <cellStyle name="_Value Copy 11 30 05 gas 12 09 05 AURORA at 12 14 05_Electric COS Inputs 4 2" xfId="7123"/>
    <cellStyle name="_Value Copy 11 30 05 gas 12 09 05 AURORA at 12 14 05_Electric COS Inputs 5" xfId="7124"/>
    <cellStyle name="_Value Copy 11 30 05 gas 12 09 05 AURORA at 12 14 05_Electric COS Inputs 6" xfId="7125"/>
    <cellStyle name="_Value Copy 11 30 05 gas 12 09 05 AURORA at 12 14 05_Electric Rate Spread and Rate Design 3.23.09" xfId="2064"/>
    <cellStyle name="_Value Copy 11 30 05 gas 12 09 05 AURORA at 12 14 05_Electric Rate Spread and Rate Design 3.23.09 2" xfId="2065"/>
    <cellStyle name="_Value Copy 11 30 05 gas 12 09 05 AURORA at 12 14 05_Electric Rate Spread and Rate Design 3.23.09 2 2" xfId="2066"/>
    <cellStyle name="_Value Copy 11 30 05 gas 12 09 05 AURORA at 12 14 05_Electric Rate Spread and Rate Design 3.23.09 2 2 2" xfId="7126"/>
    <cellStyle name="_Value Copy 11 30 05 gas 12 09 05 AURORA at 12 14 05_Electric Rate Spread and Rate Design 3.23.09 2 3" xfId="2067"/>
    <cellStyle name="_Value Copy 11 30 05 gas 12 09 05 AURORA at 12 14 05_Electric Rate Spread and Rate Design 3.23.09 2 3 2" xfId="7127"/>
    <cellStyle name="_Value Copy 11 30 05 gas 12 09 05 AURORA at 12 14 05_Electric Rate Spread and Rate Design 3.23.09 2 4" xfId="2068"/>
    <cellStyle name="_Value Copy 11 30 05 gas 12 09 05 AURORA at 12 14 05_Electric Rate Spread and Rate Design 3.23.09 2 4 2" xfId="7128"/>
    <cellStyle name="_Value Copy 11 30 05 gas 12 09 05 AURORA at 12 14 05_Electric Rate Spread and Rate Design 3.23.09 3" xfId="2069"/>
    <cellStyle name="_Value Copy 11 30 05 gas 12 09 05 AURORA at 12 14 05_Electric Rate Spread and Rate Design 3.23.09 3 2" xfId="7129"/>
    <cellStyle name="_Value Copy 11 30 05 gas 12 09 05 AURORA at 12 14 05_Electric Rate Spread and Rate Design 3.23.09 4" xfId="2070"/>
    <cellStyle name="_Value Copy 11 30 05 gas 12 09 05 AURORA at 12 14 05_Electric Rate Spread and Rate Design 3.23.09 4 2" xfId="7130"/>
    <cellStyle name="_Value Copy 11 30 05 gas 12 09 05 AURORA at 12 14 05_Electric Rate Spread and Rate Design 3.23.09 5" xfId="7131"/>
    <cellStyle name="_Value Copy 11 30 05 gas 12 09 05 AURORA at 12 14 05_Electric Rate Spread and Rate Design 3.23.09 6" xfId="7132"/>
    <cellStyle name="_Value Copy 11 30 05 gas 12 09 05 AURORA at 12 14 05_Exhibit D fr R Gho 12-31-08" xfId="7133"/>
    <cellStyle name="_Value Copy 11 30 05 gas 12 09 05 AURORA at 12 14 05_Exhibit D fr R Gho 12-31-08 2" xfId="7134"/>
    <cellStyle name="_Value Copy 11 30 05 gas 12 09 05 AURORA at 12 14 05_Exhibit D fr R Gho 12-31-08 3" xfId="7135"/>
    <cellStyle name="_Value Copy 11 30 05 gas 12 09 05 AURORA at 12 14 05_Exhibit D fr R Gho 12-31-08 v2" xfId="7136"/>
    <cellStyle name="_Value Copy 11 30 05 gas 12 09 05 AURORA at 12 14 05_Exhibit D fr R Gho 12-31-08 v2 2" xfId="7137"/>
    <cellStyle name="_Value Copy 11 30 05 gas 12 09 05 AURORA at 12 14 05_Exhibit D fr R Gho 12-31-08 v2 3" xfId="7138"/>
    <cellStyle name="_Value Copy 11 30 05 gas 12 09 05 AURORA at 12 14 05_Exhibit D fr R Gho 12-31-08 v2_NIM Summary" xfId="7139"/>
    <cellStyle name="_Value Copy 11 30 05 gas 12 09 05 AURORA at 12 14 05_Exhibit D fr R Gho 12-31-08 v2_NIM Summary 2" xfId="7140"/>
    <cellStyle name="_Value Copy 11 30 05 gas 12 09 05 AURORA at 12 14 05_Exhibit D fr R Gho 12-31-08_NIM Summary" xfId="7141"/>
    <cellStyle name="_Value Copy 11 30 05 gas 12 09 05 AURORA at 12 14 05_Exhibit D fr R Gho 12-31-08_NIM Summary 2" xfId="7142"/>
    <cellStyle name="_Value Copy 11 30 05 gas 12 09 05 AURORA at 12 14 05_Gas Rev Req Model (2010 GRC)" xfId="7143"/>
    <cellStyle name="_Value Copy 11 30 05 gas 12 09 05 AURORA at 12 14 05_Hopkins Ridge Prepaid Tran - Interest Earned RY 12ME Feb  '11" xfId="7144"/>
    <cellStyle name="_Value Copy 11 30 05 gas 12 09 05 AURORA at 12 14 05_Hopkins Ridge Prepaid Tran - Interest Earned RY 12ME Feb  '11 2" xfId="7145"/>
    <cellStyle name="_Value Copy 11 30 05 gas 12 09 05 AURORA at 12 14 05_Hopkins Ridge Prepaid Tran - Interest Earned RY 12ME Feb  '11_NIM Summary" xfId="7146"/>
    <cellStyle name="_Value Copy 11 30 05 gas 12 09 05 AURORA at 12 14 05_Hopkins Ridge Prepaid Tran - Interest Earned RY 12ME Feb  '11_NIM Summary 2" xfId="7147"/>
    <cellStyle name="_Value Copy 11 30 05 gas 12 09 05 AURORA at 12 14 05_Hopkins Ridge Prepaid Tran - Interest Earned RY 12ME Feb  '11_Transmission Workbook for May BOD" xfId="7148"/>
    <cellStyle name="_Value Copy 11 30 05 gas 12 09 05 AURORA at 12 14 05_Hopkins Ridge Prepaid Tran - Interest Earned RY 12ME Feb  '11_Transmission Workbook for May BOD 2" xfId="7149"/>
    <cellStyle name="_Value Copy 11 30 05 gas 12 09 05 AURORA at 12 14 05_INPUTS" xfId="2071"/>
    <cellStyle name="_Value Copy 11 30 05 gas 12 09 05 AURORA at 12 14 05_INPUTS 2" xfId="2072"/>
    <cellStyle name="_Value Copy 11 30 05 gas 12 09 05 AURORA at 12 14 05_INPUTS 2 2" xfId="2073"/>
    <cellStyle name="_Value Copy 11 30 05 gas 12 09 05 AURORA at 12 14 05_INPUTS 2 2 2" xfId="7150"/>
    <cellStyle name="_Value Copy 11 30 05 gas 12 09 05 AURORA at 12 14 05_INPUTS 2 3" xfId="2074"/>
    <cellStyle name="_Value Copy 11 30 05 gas 12 09 05 AURORA at 12 14 05_INPUTS 2 3 2" xfId="7151"/>
    <cellStyle name="_Value Copy 11 30 05 gas 12 09 05 AURORA at 12 14 05_INPUTS 2 4" xfId="2075"/>
    <cellStyle name="_Value Copy 11 30 05 gas 12 09 05 AURORA at 12 14 05_INPUTS 2 4 2" xfId="7152"/>
    <cellStyle name="_Value Copy 11 30 05 gas 12 09 05 AURORA at 12 14 05_INPUTS 3" xfId="2076"/>
    <cellStyle name="_Value Copy 11 30 05 gas 12 09 05 AURORA at 12 14 05_INPUTS 3 2" xfId="7153"/>
    <cellStyle name="_Value Copy 11 30 05 gas 12 09 05 AURORA at 12 14 05_INPUTS 4" xfId="2077"/>
    <cellStyle name="_Value Copy 11 30 05 gas 12 09 05 AURORA at 12 14 05_INPUTS 4 2" xfId="7154"/>
    <cellStyle name="_Value Copy 11 30 05 gas 12 09 05 AURORA at 12 14 05_INPUTS 5" xfId="7155"/>
    <cellStyle name="_Value Copy 11 30 05 gas 12 09 05 AURORA at 12 14 05_INPUTS 6" xfId="7156"/>
    <cellStyle name="_Value Copy 11 30 05 gas 12 09 05 AURORA at 12 14 05_Leased Transformer &amp; Substation Plant &amp; Rev 12-2009" xfId="2078"/>
    <cellStyle name="_Value Copy 11 30 05 gas 12 09 05 AURORA at 12 14 05_Leased Transformer &amp; Substation Plant &amp; Rev 12-2009 2" xfId="2079"/>
    <cellStyle name="_Value Copy 11 30 05 gas 12 09 05 AURORA at 12 14 05_Leased Transformer &amp; Substation Plant &amp; Rev 12-2009 2 2" xfId="2080"/>
    <cellStyle name="_Value Copy 11 30 05 gas 12 09 05 AURORA at 12 14 05_Leased Transformer &amp; Substation Plant &amp; Rev 12-2009 2 2 2" xfId="7157"/>
    <cellStyle name="_Value Copy 11 30 05 gas 12 09 05 AURORA at 12 14 05_Leased Transformer &amp; Substation Plant &amp; Rev 12-2009 2 3" xfId="2081"/>
    <cellStyle name="_Value Copy 11 30 05 gas 12 09 05 AURORA at 12 14 05_Leased Transformer &amp; Substation Plant &amp; Rev 12-2009 2 3 2" xfId="7158"/>
    <cellStyle name="_Value Copy 11 30 05 gas 12 09 05 AURORA at 12 14 05_Leased Transformer &amp; Substation Plant &amp; Rev 12-2009 2 4" xfId="2082"/>
    <cellStyle name="_Value Copy 11 30 05 gas 12 09 05 AURORA at 12 14 05_Leased Transformer &amp; Substation Plant &amp; Rev 12-2009 2 4 2" xfId="7159"/>
    <cellStyle name="_Value Copy 11 30 05 gas 12 09 05 AURORA at 12 14 05_Leased Transformer &amp; Substation Plant &amp; Rev 12-2009 3" xfId="2083"/>
    <cellStyle name="_Value Copy 11 30 05 gas 12 09 05 AURORA at 12 14 05_Leased Transformer &amp; Substation Plant &amp; Rev 12-2009 3 2" xfId="7160"/>
    <cellStyle name="_Value Copy 11 30 05 gas 12 09 05 AURORA at 12 14 05_Leased Transformer &amp; Substation Plant &amp; Rev 12-2009 4" xfId="2084"/>
    <cellStyle name="_Value Copy 11 30 05 gas 12 09 05 AURORA at 12 14 05_Leased Transformer &amp; Substation Plant &amp; Rev 12-2009 4 2" xfId="7161"/>
    <cellStyle name="_Value Copy 11 30 05 gas 12 09 05 AURORA at 12 14 05_Leased Transformer &amp; Substation Plant &amp; Rev 12-2009 5" xfId="7162"/>
    <cellStyle name="_Value Copy 11 30 05 gas 12 09 05 AURORA at 12 14 05_Leased Transformer &amp; Substation Plant &amp; Rev 12-2009 6" xfId="7163"/>
    <cellStyle name="_Value Copy 11 30 05 gas 12 09 05 AURORA at 12 14 05_NIM Summary" xfId="7164"/>
    <cellStyle name="_Value Copy 11 30 05 gas 12 09 05 AURORA at 12 14 05_NIM Summary 09GRC" xfId="7165"/>
    <cellStyle name="_Value Copy 11 30 05 gas 12 09 05 AURORA at 12 14 05_NIM Summary 09GRC 2" xfId="7166"/>
    <cellStyle name="_Value Copy 11 30 05 gas 12 09 05 AURORA at 12 14 05_NIM Summary 2" xfId="7167"/>
    <cellStyle name="_Value Copy 11 30 05 gas 12 09 05 AURORA at 12 14 05_NIM Summary 3" xfId="7168"/>
    <cellStyle name="_Value Copy 11 30 05 gas 12 09 05 AURORA at 12 14 05_NIM Summary 4" xfId="7169"/>
    <cellStyle name="_Value Copy 11 30 05 gas 12 09 05 AURORA at 12 14 05_NIM Summary 5" xfId="7170"/>
    <cellStyle name="_Value Copy 11 30 05 gas 12 09 05 AURORA at 12 14 05_NIM Summary 6" xfId="7171"/>
    <cellStyle name="_Value Copy 11 30 05 gas 12 09 05 AURORA at 12 14 05_NIM Summary 7" xfId="7172"/>
    <cellStyle name="_Value Copy 11 30 05 gas 12 09 05 AURORA at 12 14 05_NIM Summary 8" xfId="7173"/>
    <cellStyle name="_Value Copy 11 30 05 gas 12 09 05 AURORA at 12 14 05_NIM Summary 9" xfId="7174"/>
    <cellStyle name="_Value Copy 11 30 05 gas 12 09 05 AURORA at 12 14 05_PCA 10 -  Exhibit D from A Kellogg Jan 2011" xfId="7175"/>
    <cellStyle name="_Value Copy 11 30 05 gas 12 09 05 AURORA at 12 14 05_PCA 10 -  Exhibit D from A Kellogg July 2011" xfId="7176"/>
    <cellStyle name="_Value Copy 11 30 05 gas 12 09 05 AURORA at 12 14 05_PCA 10 -  Exhibit D from S Free Rcv'd 12-11" xfId="7177"/>
    <cellStyle name="_Value Copy 11 30 05 gas 12 09 05 AURORA at 12 14 05_PCA 7 - Exhibit D update 11_30_08 (2)" xfId="7178"/>
    <cellStyle name="_Value Copy 11 30 05 gas 12 09 05 AURORA at 12 14 05_PCA 7 - Exhibit D update 11_30_08 (2) 2" xfId="7179"/>
    <cellStyle name="_Value Copy 11 30 05 gas 12 09 05 AURORA at 12 14 05_PCA 7 - Exhibit D update 11_30_08 (2) 2 2" xfId="7180"/>
    <cellStyle name="_Value Copy 11 30 05 gas 12 09 05 AURORA at 12 14 05_PCA 7 - Exhibit D update 11_30_08 (2) 3" xfId="7181"/>
    <cellStyle name="_Value Copy 11 30 05 gas 12 09 05 AURORA at 12 14 05_PCA 7 - Exhibit D update 11_30_08 (2) 4" xfId="7182"/>
    <cellStyle name="_Value Copy 11 30 05 gas 12 09 05 AURORA at 12 14 05_PCA 7 - Exhibit D update 11_30_08 (2)_NIM Summary" xfId="7183"/>
    <cellStyle name="_Value Copy 11 30 05 gas 12 09 05 AURORA at 12 14 05_PCA 7 - Exhibit D update 11_30_08 (2)_NIM Summary 2" xfId="7184"/>
    <cellStyle name="_Value Copy 11 30 05 gas 12 09 05 AURORA at 12 14 05_PCA 8 - Exhibit D update 12_31_09" xfId="7185"/>
    <cellStyle name="_Value Copy 11 30 05 gas 12 09 05 AURORA at 12 14 05_PCA 8 - Exhibit D update 12_31_09 2" xfId="7186"/>
    <cellStyle name="_Value Copy 11 30 05 gas 12 09 05 AURORA at 12 14 05_PCA 9 -  Exhibit D April 2010" xfId="7187"/>
    <cellStyle name="_Value Copy 11 30 05 gas 12 09 05 AURORA at 12 14 05_PCA 9 -  Exhibit D April 2010 (3)" xfId="7188"/>
    <cellStyle name="_Value Copy 11 30 05 gas 12 09 05 AURORA at 12 14 05_PCA 9 -  Exhibit D April 2010 (3) 2" xfId="7189"/>
    <cellStyle name="_Value Copy 11 30 05 gas 12 09 05 AURORA at 12 14 05_PCA 9 -  Exhibit D April 2010 2" xfId="7190"/>
    <cellStyle name="_Value Copy 11 30 05 gas 12 09 05 AURORA at 12 14 05_PCA 9 -  Exhibit D April 2010 3" xfId="7191"/>
    <cellStyle name="_Value Copy 11 30 05 gas 12 09 05 AURORA at 12 14 05_PCA 9 -  Exhibit D Feb 2010" xfId="7192"/>
    <cellStyle name="_Value Copy 11 30 05 gas 12 09 05 AURORA at 12 14 05_PCA 9 -  Exhibit D Feb 2010 2" xfId="7193"/>
    <cellStyle name="_Value Copy 11 30 05 gas 12 09 05 AURORA at 12 14 05_PCA 9 -  Exhibit D Feb 2010 v2" xfId="7194"/>
    <cellStyle name="_Value Copy 11 30 05 gas 12 09 05 AURORA at 12 14 05_PCA 9 -  Exhibit D Feb 2010 v2 2" xfId="7195"/>
    <cellStyle name="_Value Copy 11 30 05 gas 12 09 05 AURORA at 12 14 05_PCA 9 -  Exhibit D Feb 2010 WF" xfId="7196"/>
    <cellStyle name="_Value Copy 11 30 05 gas 12 09 05 AURORA at 12 14 05_PCA 9 -  Exhibit D Feb 2010 WF 2" xfId="7197"/>
    <cellStyle name="_Value Copy 11 30 05 gas 12 09 05 AURORA at 12 14 05_PCA 9 -  Exhibit D Jan 2010" xfId="7198"/>
    <cellStyle name="_Value Copy 11 30 05 gas 12 09 05 AURORA at 12 14 05_PCA 9 -  Exhibit D Jan 2010 2" xfId="7199"/>
    <cellStyle name="_Value Copy 11 30 05 gas 12 09 05 AURORA at 12 14 05_PCA 9 -  Exhibit D March 2010 (2)" xfId="7200"/>
    <cellStyle name="_Value Copy 11 30 05 gas 12 09 05 AURORA at 12 14 05_PCA 9 -  Exhibit D March 2010 (2) 2" xfId="7201"/>
    <cellStyle name="_Value Copy 11 30 05 gas 12 09 05 AURORA at 12 14 05_PCA 9 -  Exhibit D Nov 2010" xfId="7202"/>
    <cellStyle name="_Value Copy 11 30 05 gas 12 09 05 AURORA at 12 14 05_PCA 9 -  Exhibit D Nov 2010 2" xfId="7203"/>
    <cellStyle name="_Value Copy 11 30 05 gas 12 09 05 AURORA at 12 14 05_PCA 9 - Exhibit D at August 2010" xfId="7204"/>
    <cellStyle name="_Value Copy 11 30 05 gas 12 09 05 AURORA at 12 14 05_PCA 9 - Exhibit D at August 2010 2" xfId="7205"/>
    <cellStyle name="_Value Copy 11 30 05 gas 12 09 05 AURORA at 12 14 05_PCA 9 - Exhibit D June 2010 GRC" xfId="7206"/>
    <cellStyle name="_Value Copy 11 30 05 gas 12 09 05 AURORA at 12 14 05_PCA 9 - Exhibit D June 2010 GRC 2" xfId="7207"/>
    <cellStyle name="_Value Copy 11 30 05 gas 12 09 05 AURORA at 12 14 05_Power Costs - Comparison bx Rbtl-Staff-Jt-PC" xfId="2085"/>
    <cellStyle name="_Value Copy 11 30 05 gas 12 09 05 AURORA at 12 14 05_Power Costs - Comparison bx Rbtl-Staff-Jt-PC 2" xfId="2086"/>
    <cellStyle name="_Value Copy 11 30 05 gas 12 09 05 AURORA at 12 14 05_Power Costs - Comparison bx Rbtl-Staff-Jt-PC 2 2" xfId="7208"/>
    <cellStyle name="_Value Copy 11 30 05 gas 12 09 05 AURORA at 12 14 05_Power Costs - Comparison bx Rbtl-Staff-Jt-PC 3" xfId="7209"/>
    <cellStyle name="_Value Copy 11 30 05 gas 12 09 05 AURORA at 12 14 05_Power Costs - Comparison bx Rbtl-Staff-Jt-PC 4" xfId="7210"/>
    <cellStyle name="_Value Copy 11 30 05 gas 12 09 05 AURORA at 12 14 05_Power Costs - Comparison bx Rbtl-Staff-Jt-PC_Adj Bench DR 3 for Initial Briefs (Electric)" xfId="2087"/>
    <cellStyle name="_Value Copy 11 30 05 gas 12 09 05 AURORA at 12 14 05_Power Costs - Comparison bx Rbtl-Staff-Jt-PC_Adj Bench DR 3 for Initial Briefs (Electric) 2" xfId="2088"/>
    <cellStyle name="_Value Copy 11 30 05 gas 12 09 05 AURORA at 12 14 05_Power Costs - Comparison bx Rbtl-Staff-Jt-PC_Adj Bench DR 3 for Initial Briefs (Electric) 2 2" xfId="7211"/>
    <cellStyle name="_Value Copy 11 30 05 gas 12 09 05 AURORA at 12 14 05_Power Costs - Comparison bx Rbtl-Staff-Jt-PC_Adj Bench DR 3 for Initial Briefs (Electric) 3" xfId="7212"/>
    <cellStyle name="_Value Copy 11 30 05 gas 12 09 05 AURORA at 12 14 05_Power Costs - Comparison bx Rbtl-Staff-Jt-PC_Adj Bench DR 3 for Initial Briefs (Electric) 4" xfId="7213"/>
    <cellStyle name="_Value Copy 11 30 05 gas 12 09 05 AURORA at 12 14 05_Power Costs - Comparison bx Rbtl-Staff-Jt-PC_Electric Rev Req Model (2009 GRC) Rebuttal" xfId="2089"/>
    <cellStyle name="_Value Copy 11 30 05 gas 12 09 05 AURORA at 12 14 05_Power Costs - Comparison bx Rbtl-Staff-Jt-PC_Electric Rev Req Model (2009 GRC) Rebuttal 2" xfId="2090"/>
    <cellStyle name="_Value Copy 11 30 05 gas 12 09 05 AURORA at 12 14 05_Power Costs - Comparison bx Rbtl-Staff-Jt-PC_Electric Rev Req Model (2009 GRC) Rebuttal 2 2" xfId="7214"/>
    <cellStyle name="_Value Copy 11 30 05 gas 12 09 05 AURORA at 12 14 05_Power Costs - Comparison bx Rbtl-Staff-Jt-PC_Electric Rev Req Model (2009 GRC) Rebuttal 3" xfId="7215"/>
    <cellStyle name="_Value Copy 11 30 05 gas 12 09 05 AURORA at 12 14 05_Power Costs - Comparison bx Rbtl-Staff-Jt-PC_Electric Rev Req Model (2009 GRC) Rebuttal 4" xfId="7216"/>
    <cellStyle name="_Value Copy 11 30 05 gas 12 09 05 AURORA at 12 14 05_Power Costs - Comparison bx Rbtl-Staff-Jt-PC_Electric Rev Req Model (2009 GRC) Rebuttal REmoval of New  WH Solar AdjustMI" xfId="2091"/>
    <cellStyle name="_Value Copy 11 30 05 gas 12 09 05 AURORA at 12 14 05_Power Costs - Comparison bx Rbtl-Staff-Jt-PC_Electric Rev Req Model (2009 GRC) Rebuttal REmoval of New  WH Solar AdjustMI 2" xfId="2092"/>
    <cellStyle name="_Value Copy 11 30 05 gas 12 09 05 AURORA at 12 14 05_Power Costs - Comparison bx Rbtl-Staff-Jt-PC_Electric Rev Req Model (2009 GRC) Rebuttal REmoval of New  WH Solar AdjustMI 2 2" xfId="7217"/>
    <cellStyle name="_Value Copy 11 30 05 gas 12 09 05 AURORA at 12 14 05_Power Costs - Comparison bx Rbtl-Staff-Jt-PC_Electric Rev Req Model (2009 GRC) Rebuttal REmoval of New  WH Solar AdjustMI 3" xfId="7218"/>
    <cellStyle name="_Value Copy 11 30 05 gas 12 09 05 AURORA at 12 14 05_Power Costs - Comparison bx Rbtl-Staff-Jt-PC_Electric Rev Req Model (2009 GRC) Rebuttal REmoval of New  WH Solar AdjustMI 4" xfId="7219"/>
    <cellStyle name="_Value Copy 11 30 05 gas 12 09 05 AURORA at 12 14 05_Power Costs - Comparison bx Rbtl-Staff-Jt-PC_Electric Rev Req Model (2009 GRC) Revised 01-18-2010" xfId="2093"/>
    <cellStyle name="_Value Copy 11 30 05 gas 12 09 05 AURORA at 12 14 05_Power Costs - Comparison bx Rbtl-Staff-Jt-PC_Electric Rev Req Model (2009 GRC) Revised 01-18-2010 2" xfId="2094"/>
    <cellStyle name="_Value Copy 11 30 05 gas 12 09 05 AURORA at 12 14 05_Power Costs - Comparison bx Rbtl-Staff-Jt-PC_Electric Rev Req Model (2009 GRC) Revised 01-18-2010 2 2" xfId="7220"/>
    <cellStyle name="_Value Copy 11 30 05 gas 12 09 05 AURORA at 12 14 05_Power Costs - Comparison bx Rbtl-Staff-Jt-PC_Electric Rev Req Model (2009 GRC) Revised 01-18-2010 3" xfId="7221"/>
    <cellStyle name="_Value Copy 11 30 05 gas 12 09 05 AURORA at 12 14 05_Power Costs - Comparison bx Rbtl-Staff-Jt-PC_Electric Rev Req Model (2009 GRC) Revised 01-18-2010 4" xfId="7222"/>
    <cellStyle name="_Value Copy 11 30 05 gas 12 09 05 AURORA at 12 14 05_Power Costs - Comparison bx Rbtl-Staff-Jt-PC_Final Order Electric EXHIBIT A-1" xfId="2095"/>
    <cellStyle name="_Value Copy 11 30 05 gas 12 09 05 AURORA at 12 14 05_Power Costs - Comparison bx Rbtl-Staff-Jt-PC_Final Order Electric EXHIBIT A-1 2" xfId="2096"/>
    <cellStyle name="_Value Copy 11 30 05 gas 12 09 05 AURORA at 12 14 05_Power Costs - Comparison bx Rbtl-Staff-Jt-PC_Final Order Electric EXHIBIT A-1 2 2" xfId="7223"/>
    <cellStyle name="_Value Copy 11 30 05 gas 12 09 05 AURORA at 12 14 05_Power Costs - Comparison bx Rbtl-Staff-Jt-PC_Final Order Electric EXHIBIT A-1 3" xfId="7224"/>
    <cellStyle name="_Value Copy 11 30 05 gas 12 09 05 AURORA at 12 14 05_Power Costs - Comparison bx Rbtl-Staff-Jt-PC_Final Order Electric EXHIBIT A-1 4" xfId="7225"/>
    <cellStyle name="_Value Copy 11 30 05 gas 12 09 05 AURORA at 12 14 05_Production Adj 4.37" xfId="2097"/>
    <cellStyle name="_Value Copy 11 30 05 gas 12 09 05 AURORA at 12 14 05_Production Adj 4.37 2" xfId="2098"/>
    <cellStyle name="_Value Copy 11 30 05 gas 12 09 05 AURORA at 12 14 05_Production Adj 4.37 2 2" xfId="7226"/>
    <cellStyle name="_Value Copy 11 30 05 gas 12 09 05 AURORA at 12 14 05_Production Adj 4.37 3" xfId="7227"/>
    <cellStyle name="_Value Copy 11 30 05 gas 12 09 05 AURORA at 12 14 05_Purchased Power Adj 4.03" xfId="2099"/>
    <cellStyle name="_Value Copy 11 30 05 gas 12 09 05 AURORA at 12 14 05_Purchased Power Adj 4.03 2" xfId="2100"/>
    <cellStyle name="_Value Copy 11 30 05 gas 12 09 05 AURORA at 12 14 05_Purchased Power Adj 4.03 2 2" xfId="7228"/>
    <cellStyle name="_Value Copy 11 30 05 gas 12 09 05 AURORA at 12 14 05_Purchased Power Adj 4.03 3" xfId="7229"/>
    <cellStyle name="_Value Copy 11 30 05 gas 12 09 05 AURORA at 12 14 05_Rate Design Sch 24" xfId="2101"/>
    <cellStyle name="_Value Copy 11 30 05 gas 12 09 05 AURORA at 12 14 05_Rate Design Sch 24 2" xfId="7230"/>
    <cellStyle name="_Value Copy 11 30 05 gas 12 09 05 AURORA at 12 14 05_Rate Design Sch 25" xfId="2102"/>
    <cellStyle name="_Value Copy 11 30 05 gas 12 09 05 AURORA at 12 14 05_Rate Design Sch 25 2" xfId="2103"/>
    <cellStyle name="_Value Copy 11 30 05 gas 12 09 05 AURORA at 12 14 05_Rate Design Sch 25 2 2" xfId="7231"/>
    <cellStyle name="_Value Copy 11 30 05 gas 12 09 05 AURORA at 12 14 05_Rate Design Sch 25 3" xfId="7232"/>
    <cellStyle name="_Value Copy 11 30 05 gas 12 09 05 AURORA at 12 14 05_Rate Design Sch 26" xfId="2104"/>
    <cellStyle name="_Value Copy 11 30 05 gas 12 09 05 AURORA at 12 14 05_Rate Design Sch 26 2" xfId="2105"/>
    <cellStyle name="_Value Copy 11 30 05 gas 12 09 05 AURORA at 12 14 05_Rate Design Sch 26 2 2" xfId="7233"/>
    <cellStyle name="_Value Copy 11 30 05 gas 12 09 05 AURORA at 12 14 05_Rate Design Sch 26 3" xfId="7234"/>
    <cellStyle name="_Value Copy 11 30 05 gas 12 09 05 AURORA at 12 14 05_Rate Design Sch 31" xfId="2106"/>
    <cellStyle name="_Value Copy 11 30 05 gas 12 09 05 AURORA at 12 14 05_Rate Design Sch 31 2" xfId="2107"/>
    <cellStyle name="_Value Copy 11 30 05 gas 12 09 05 AURORA at 12 14 05_Rate Design Sch 31 2 2" xfId="7235"/>
    <cellStyle name="_Value Copy 11 30 05 gas 12 09 05 AURORA at 12 14 05_Rate Design Sch 31 3" xfId="7236"/>
    <cellStyle name="_Value Copy 11 30 05 gas 12 09 05 AURORA at 12 14 05_Rate Design Sch 43" xfId="2108"/>
    <cellStyle name="_Value Copy 11 30 05 gas 12 09 05 AURORA at 12 14 05_Rate Design Sch 43 2" xfId="2109"/>
    <cellStyle name="_Value Copy 11 30 05 gas 12 09 05 AURORA at 12 14 05_Rate Design Sch 43 2 2" xfId="7237"/>
    <cellStyle name="_Value Copy 11 30 05 gas 12 09 05 AURORA at 12 14 05_Rate Design Sch 43 3" xfId="7238"/>
    <cellStyle name="_Value Copy 11 30 05 gas 12 09 05 AURORA at 12 14 05_Rate Design Sch 448-449" xfId="2110"/>
    <cellStyle name="_Value Copy 11 30 05 gas 12 09 05 AURORA at 12 14 05_Rate Design Sch 448-449 2" xfId="7239"/>
    <cellStyle name="_Value Copy 11 30 05 gas 12 09 05 AURORA at 12 14 05_Rate Design Sch 46" xfId="2111"/>
    <cellStyle name="_Value Copy 11 30 05 gas 12 09 05 AURORA at 12 14 05_Rate Design Sch 46 2" xfId="2112"/>
    <cellStyle name="_Value Copy 11 30 05 gas 12 09 05 AURORA at 12 14 05_Rate Design Sch 46 2 2" xfId="7240"/>
    <cellStyle name="_Value Copy 11 30 05 gas 12 09 05 AURORA at 12 14 05_Rate Design Sch 46 3" xfId="7241"/>
    <cellStyle name="_Value Copy 11 30 05 gas 12 09 05 AURORA at 12 14 05_Rate Spread" xfId="2113"/>
    <cellStyle name="_Value Copy 11 30 05 gas 12 09 05 AURORA at 12 14 05_Rate Spread 2" xfId="2114"/>
    <cellStyle name="_Value Copy 11 30 05 gas 12 09 05 AURORA at 12 14 05_Rate Spread 2 2" xfId="7242"/>
    <cellStyle name="_Value Copy 11 30 05 gas 12 09 05 AURORA at 12 14 05_Rate Spread 3" xfId="7243"/>
    <cellStyle name="_Value Copy 11 30 05 gas 12 09 05 AURORA at 12 14 05_Rebuttal Power Costs" xfId="2115"/>
    <cellStyle name="_Value Copy 11 30 05 gas 12 09 05 AURORA at 12 14 05_Rebuttal Power Costs 2" xfId="2116"/>
    <cellStyle name="_Value Copy 11 30 05 gas 12 09 05 AURORA at 12 14 05_Rebuttal Power Costs 2 2" xfId="7244"/>
    <cellStyle name="_Value Copy 11 30 05 gas 12 09 05 AURORA at 12 14 05_Rebuttal Power Costs 3" xfId="7245"/>
    <cellStyle name="_Value Copy 11 30 05 gas 12 09 05 AURORA at 12 14 05_Rebuttal Power Costs 4" xfId="7246"/>
    <cellStyle name="_Value Copy 11 30 05 gas 12 09 05 AURORA at 12 14 05_Rebuttal Power Costs_Adj Bench DR 3 for Initial Briefs (Electric)" xfId="2117"/>
    <cellStyle name="_Value Copy 11 30 05 gas 12 09 05 AURORA at 12 14 05_Rebuttal Power Costs_Adj Bench DR 3 for Initial Briefs (Electric) 2" xfId="2118"/>
    <cellStyle name="_Value Copy 11 30 05 gas 12 09 05 AURORA at 12 14 05_Rebuttal Power Costs_Adj Bench DR 3 for Initial Briefs (Electric) 2 2" xfId="7247"/>
    <cellStyle name="_Value Copy 11 30 05 gas 12 09 05 AURORA at 12 14 05_Rebuttal Power Costs_Adj Bench DR 3 for Initial Briefs (Electric) 3" xfId="7248"/>
    <cellStyle name="_Value Copy 11 30 05 gas 12 09 05 AURORA at 12 14 05_Rebuttal Power Costs_Adj Bench DR 3 for Initial Briefs (Electric) 4" xfId="7249"/>
    <cellStyle name="_Value Copy 11 30 05 gas 12 09 05 AURORA at 12 14 05_Rebuttal Power Costs_Electric Rev Req Model (2009 GRC) Rebuttal" xfId="2119"/>
    <cellStyle name="_Value Copy 11 30 05 gas 12 09 05 AURORA at 12 14 05_Rebuttal Power Costs_Electric Rev Req Model (2009 GRC) Rebuttal 2" xfId="2120"/>
    <cellStyle name="_Value Copy 11 30 05 gas 12 09 05 AURORA at 12 14 05_Rebuttal Power Costs_Electric Rev Req Model (2009 GRC) Rebuttal 2 2" xfId="7250"/>
    <cellStyle name="_Value Copy 11 30 05 gas 12 09 05 AURORA at 12 14 05_Rebuttal Power Costs_Electric Rev Req Model (2009 GRC) Rebuttal 3" xfId="7251"/>
    <cellStyle name="_Value Copy 11 30 05 gas 12 09 05 AURORA at 12 14 05_Rebuttal Power Costs_Electric Rev Req Model (2009 GRC) Rebuttal 4" xfId="7252"/>
    <cellStyle name="_Value Copy 11 30 05 gas 12 09 05 AURORA at 12 14 05_Rebuttal Power Costs_Electric Rev Req Model (2009 GRC) Rebuttal REmoval of New  WH Solar AdjustMI" xfId="2121"/>
    <cellStyle name="_Value Copy 11 30 05 gas 12 09 05 AURORA at 12 14 05_Rebuttal Power Costs_Electric Rev Req Model (2009 GRC) Rebuttal REmoval of New  WH Solar AdjustMI 2" xfId="2122"/>
    <cellStyle name="_Value Copy 11 30 05 gas 12 09 05 AURORA at 12 14 05_Rebuttal Power Costs_Electric Rev Req Model (2009 GRC) Rebuttal REmoval of New  WH Solar AdjustMI 2 2" xfId="7253"/>
    <cellStyle name="_Value Copy 11 30 05 gas 12 09 05 AURORA at 12 14 05_Rebuttal Power Costs_Electric Rev Req Model (2009 GRC) Rebuttal REmoval of New  WH Solar AdjustMI 3" xfId="7254"/>
    <cellStyle name="_Value Copy 11 30 05 gas 12 09 05 AURORA at 12 14 05_Rebuttal Power Costs_Electric Rev Req Model (2009 GRC) Rebuttal REmoval of New  WH Solar AdjustMI 4" xfId="7255"/>
    <cellStyle name="_Value Copy 11 30 05 gas 12 09 05 AURORA at 12 14 05_Rebuttal Power Costs_Electric Rev Req Model (2009 GRC) Revised 01-18-2010" xfId="2123"/>
    <cellStyle name="_Value Copy 11 30 05 gas 12 09 05 AURORA at 12 14 05_Rebuttal Power Costs_Electric Rev Req Model (2009 GRC) Revised 01-18-2010 2" xfId="2124"/>
    <cellStyle name="_Value Copy 11 30 05 gas 12 09 05 AURORA at 12 14 05_Rebuttal Power Costs_Electric Rev Req Model (2009 GRC) Revised 01-18-2010 2 2" xfId="7256"/>
    <cellStyle name="_Value Copy 11 30 05 gas 12 09 05 AURORA at 12 14 05_Rebuttal Power Costs_Electric Rev Req Model (2009 GRC) Revised 01-18-2010 3" xfId="7257"/>
    <cellStyle name="_Value Copy 11 30 05 gas 12 09 05 AURORA at 12 14 05_Rebuttal Power Costs_Electric Rev Req Model (2009 GRC) Revised 01-18-2010 4" xfId="7258"/>
    <cellStyle name="_Value Copy 11 30 05 gas 12 09 05 AURORA at 12 14 05_Rebuttal Power Costs_Final Order Electric EXHIBIT A-1" xfId="2125"/>
    <cellStyle name="_Value Copy 11 30 05 gas 12 09 05 AURORA at 12 14 05_Rebuttal Power Costs_Final Order Electric EXHIBIT A-1 2" xfId="2126"/>
    <cellStyle name="_Value Copy 11 30 05 gas 12 09 05 AURORA at 12 14 05_Rebuttal Power Costs_Final Order Electric EXHIBIT A-1 2 2" xfId="7259"/>
    <cellStyle name="_Value Copy 11 30 05 gas 12 09 05 AURORA at 12 14 05_Rebuttal Power Costs_Final Order Electric EXHIBIT A-1 3" xfId="7260"/>
    <cellStyle name="_Value Copy 11 30 05 gas 12 09 05 AURORA at 12 14 05_Rebuttal Power Costs_Final Order Electric EXHIBIT A-1 4" xfId="7261"/>
    <cellStyle name="_Value Copy 11 30 05 gas 12 09 05 AURORA at 12 14 05_ROR 5.02" xfId="2127"/>
    <cellStyle name="_Value Copy 11 30 05 gas 12 09 05 AURORA at 12 14 05_ROR 5.02 2" xfId="2128"/>
    <cellStyle name="_Value Copy 11 30 05 gas 12 09 05 AURORA at 12 14 05_ROR 5.02 2 2" xfId="7262"/>
    <cellStyle name="_Value Copy 11 30 05 gas 12 09 05 AURORA at 12 14 05_ROR 5.02 3" xfId="7263"/>
    <cellStyle name="_Value Copy 11 30 05 gas 12 09 05 AURORA at 12 14 05_Sch 40 Feeder OH 2008" xfId="2129"/>
    <cellStyle name="_Value Copy 11 30 05 gas 12 09 05 AURORA at 12 14 05_Sch 40 Feeder OH 2008 2" xfId="2130"/>
    <cellStyle name="_Value Copy 11 30 05 gas 12 09 05 AURORA at 12 14 05_Sch 40 Feeder OH 2008 2 2" xfId="7264"/>
    <cellStyle name="_Value Copy 11 30 05 gas 12 09 05 AURORA at 12 14 05_Sch 40 Feeder OH 2008 3" xfId="7265"/>
    <cellStyle name="_Value Copy 11 30 05 gas 12 09 05 AURORA at 12 14 05_Sch 40 Interim Energy Rates " xfId="2131"/>
    <cellStyle name="_Value Copy 11 30 05 gas 12 09 05 AURORA at 12 14 05_Sch 40 Interim Energy Rates  2" xfId="2132"/>
    <cellStyle name="_Value Copy 11 30 05 gas 12 09 05 AURORA at 12 14 05_Sch 40 Interim Energy Rates  2 2" xfId="7266"/>
    <cellStyle name="_Value Copy 11 30 05 gas 12 09 05 AURORA at 12 14 05_Sch 40 Interim Energy Rates  3" xfId="7267"/>
    <cellStyle name="_Value Copy 11 30 05 gas 12 09 05 AURORA at 12 14 05_Sch 40 Substation A&amp;G 2008" xfId="2133"/>
    <cellStyle name="_Value Copy 11 30 05 gas 12 09 05 AURORA at 12 14 05_Sch 40 Substation A&amp;G 2008 2" xfId="2134"/>
    <cellStyle name="_Value Copy 11 30 05 gas 12 09 05 AURORA at 12 14 05_Sch 40 Substation A&amp;G 2008 2 2" xfId="7268"/>
    <cellStyle name="_Value Copy 11 30 05 gas 12 09 05 AURORA at 12 14 05_Sch 40 Substation A&amp;G 2008 3" xfId="7269"/>
    <cellStyle name="_Value Copy 11 30 05 gas 12 09 05 AURORA at 12 14 05_Sch 40 Substation O&amp;M 2008" xfId="2135"/>
    <cellStyle name="_Value Copy 11 30 05 gas 12 09 05 AURORA at 12 14 05_Sch 40 Substation O&amp;M 2008 2" xfId="2136"/>
    <cellStyle name="_Value Copy 11 30 05 gas 12 09 05 AURORA at 12 14 05_Sch 40 Substation O&amp;M 2008 2 2" xfId="7270"/>
    <cellStyle name="_Value Copy 11 30 05 gas 12 09 05 AURORA at 12 14 05_Sch 40 Substation O&amp;M 2008 3" xfId="7271"/>
    <cellStyle name="_Value Copy 11 30 05 gas 12 09 05 AURORA at 12 14 05_Subs 2008" xfId="2137"/>
    <cellStyle name="_Value Copy 11 30 05 gas 12 09 05 AURORA at 12 14 05_Subs 2008 2" xfId="2138"/>
    <cellStyle name="_Value Copy 11 30 05 gas 12 09 05 AURORA at 12 14 05_Subs 2008 2 2" xfId="7272"/>
    <cellStyle name="_Value Copy 11 30 05 gas 12 09 05 AURORA at 12 14 05_Subs 2008 3" xfId="7273"/>
    <cellStyle name="_Value Copy 11 30 05 gas 12 09 05 AURORA at 12 14 05_Transmission Workbook for May BOD" xfId="7274"/>
    <cellStyle name="_Value Copy 11 30 05 gas 12 09 05 AURORA at 12 14 05_Transmission Workbook for May BOD 2" xfId="7275"/>
    <cellStyle name="_Value Copy 11 30 05 gas 12 09 05 AURORA at 12 14 05_Wind Integration 10GRC" xfId="7276"/>
    <cellStyle name="_Value Copy 11 30 05 gas 12 09 05 AURORA at 12 14 05_Wind Integration 10GRC 2" xfId="7277"/>
    <cellStyle name="_VC 2007GRC PC 10312007" xfId="7278"/>
    <cellStyle name="_VC 6.15.06 update on 06GRC power costs.xls Chart 1" xfId="2139"/>
    <cellStyle name="_VC 6.15.06 update on 06GRC power costs.xls Chart 1 2" xfId="2140"/>
    <cellStyle name="_VC 6.15.06 update on 06GRC power costs.xls Chart 1 2 2" xfId="2141"/>
    <cellStyle name="_VC 6.15.06 update on 06GRC power costs.xls Chart 1 2 2 2" xfId="7279"/>
    <cellStyle name="_VC 6.15.06 update on 06GRC power costs.xls Chart 1 2 3" xfId="7280"/>
    <cellStyle name="_VC 6.15.06 update on 06GRC power costs.xls Chart 1 3" xfId="2142"/>
    <cellStyle name="_VC 6.15.06 update on 06GRC power costs.xls Chart 1 3 2" xfId="2143"/>
    <cellStyle name="_VC 6.15.06 update on 06GRC power costs.xls Chart 1 3 2 2" xfId="7281"/>
    <cellStyle name="_VC 6.15.06 update on 06GRC power costs.xls Chart 1 3 3" xfId="2144"/>
    <cellStyle name="_VC 6.15.06 update on 06GRC power costs.xls Chart 1 3 3 2" xfId="7282"/>
    <cellStyle name="_VC 6.15.06 update on 06GRC power costs.xls Chart 1 3 4" xfId="2145"/>
    <cellStyle name="_VC 6.15.06 update on 06GRC power costs.xls Chart 1 3 4 2" xfId="7283"/>
    <cellStyle name="_VC 6.15.06 update on 06GRC power costs.xls Chart 1 4" xfId="2146"/>
    <cellStyle name="_VC 6.15.06 update on 06GRC power costs.xls Chart 1 4 2" xfId="7284"/>
    <cellStyle name="_VC 6.15.06 update on 06GRC power costs.xls Chart 1 5" xfId="7285"/>
    <cellStyle name="_VC 6.15.06 update on 06GRC power costs.xls Chart 1 6" xfId="7286"/>
    <cellStyle name="_VC 6.15.06 update on 06GRC power costs.xls Chart 1 7" xfId="7287"/>
    <cellStyle name="_VC 6.15.06 update on 06GRC power costs.xls Chart 1_04 07E Wild Horse Wind Expansion (C) (2)" xfId="2147"/>
    <cellStyle name="_VC 6.15.06 update on 06GRC power costs.xls Chart 1_04 07E Wild Horse Wind Expansion (C) (2) 2" xfId="2148"/>
    <cellStyle name="_VC 6.15.06 update on 06GRC power costs.xls Chart 1_04 07E Wild Horse Wind Expansion (C) (2) 2 2" xfId="7288"/>
    <cellStyle name="_VC 6.15.06 update on 06GRC power costs.xls Chart 1_04 07E Wild Horse Wind Expansion (C) (2) 3" xfId="7289"/>
    <cellStyle name="_VC 6.15.06 update on 06GRC power costs.xls Chart 1_04 07E Wild Horse Wind Expansion (C) (2) 4" xfId="7290"/>
    <cellStyle name="_VC 6.15.06 update on 06GRC power costs.xls Chart 1_04 07E Wild Horse Wind Expansion (C) (2)_Adj Bench DR 3 for Initial Briefs (Electric)" xfId="2149"/>
    <cellStyle name="_VC 6.15.06 update on 06GRC power costs.xls Chart 1_04 07E Wild Horse Wind Expansion (C) (2)_Adj Bench DR 3 for Initial Briefs (Electric) 2" xfId="2150"/>
    <cellStyle name="_VC 6.15.06 update on 06GRC power costs.xls Chart 1_04 07E Wild Horse Wind Expansion (C) (2)_Adj Bench DR 3 for Initial Briefs (Electric) 2 2" xfId="7291"/>
    <cellStyle name="_VC 6.15.06 update on 06GRC power costs.xls Chart 1_04 07E Wild Horse Wind Expansion (C) (2)_Adj Bench DR 3 for Initial Briefs (Electric) 3" xfId="7292"/>
    <cellStyle name="_VC 6.15.06 update on 06GRC power costs.xls Chart 1_04 07E Wild Horse Wind Expansion (C) (2)_Adj Bench DR 3 for Initial Briefs (Electric) 4" xfId="7293"/>
    <cellStyle name="_VC 6.15.06 update on 06GRC power costs.xls Chart 1_04 07E Wild Horse Wind Expansion (C) (2)_Book1" xfId="7294"/>
    <cellStyle name="_VC 6.15.06 update on 06GRC power costs.xls Chart 1_04 07E Wild Horse Wind Expansion (C) (2)_Electric Rev Req Model (2009 GRC) " xfId="2151"/>
    <cellStyle name="_VC 6.15.06 update on 06GRC power costs.xls Chart 1_04 07E Wild Horse Wind Expansion (C) (2)_Electric Rev Req Model (2009 GRC)  2" xfId="2152"/>
    <cellStyle name="_VC 6.15.06 update on 06GRC power costs.xls Chart 1_04 07E Wild Horse Wind Expansion (C) (2)_Electric Rev Req Model (2009 GRC)  2 2" xfId="7295"/>
    <cellStyle name="_VC 6.15.06 update on 06GRC power costs.xls Chart 1_04 07E Wild Horse Wind Expansion (C) (2)_Electric Rev Req Model (2009 GRC)  3" xfId="7296"/>
    <cellStyle name="_VC 6.15.06 update on 06GRC power costs.xls Chart 1_04 07E Wild Horse Wind Expansion (C) (2)_Electric Rev Req Model (2009 GRC)  4" xfId="7297"/>
    <cellStyle name="_VC 6.15.06 update on 06GRC power costs.xls Chart 1_04 07E Wild Horse Wind Expansion (C) (2)_Electric Rev Req Model (2009 GRC) Rebuttal" xfId="2153"/>
    <cellStyle name="_VC 6.15.06 update on 06GRC power costs.xls Chart 1_04 07E Wild Horse Wind Expansion (C) (2)_Electric Rev Req Model (2009 GRC) Rebuttal 2" xfId="2154"/>
    <cellStyle name="_VC 6.15.06 update on 06GRC power costs.xls Chart 1_04 07E Wild Horse Wind Expansion (C) (2)_Electric Rev Req Model (2009 GRC) Rebuttal 2 2" xfId="7298"/>
    <cellStyle name="_VC 6.15.06 update on 06GRC power costs.xls Chart 1_04 07E Wild Horse Wind Expansion (C) (2)_Electric Rev Req Model (2009 GRC) Rebuttal 3" xfId="7299"/>
    <cellStyle name="_VC 6.15.06 update on 06GRC power costs.xls Chart 1_04 07E Wild Horse Wind Expansion (C) (2)_Electric Rev Req Model (2009 GRC) Rebuttal 4" xfId="7300"/>
    <cellStyle name="_VC 6.15.06 update on 06GRC power costs.xls Chart 1_04 07E Wild Horse Wind Expansion (C) (2)_Electric Rev Req Model (2009 GRC) Rebuttal REmoval of New  WH Solar AdjustMI" xfId="2155"/>
    <cellStyle name="_VC 6.15.06 update on 06GRC power costs.xls Chart 1_04 07E Wild Horse Wind Expansion (C) (2)_Electric Rev Req Model (2009 GRC) Rebuttal REmoval of New  WH Solar AdjustMI 2" xfId="2156"/>
    <cellStyle name="_VC 6.15.06 update on 06GRC power costs.xls Chart 1_04 07E Wild Horse Wind Expansion (C) (2)_Electric Rev Req Model (2009 GRC) Rebuttal REmoval of New  WH Solar AdjustMI 2 2" xfId="7301"/>
    <cellStyle name="_VC 6.15.06 update on 06GRC power costs.xls Chart 1_04 07E Wild Horse Wind Expansion (C) (2)_Electric Rev Req Model (2009 GRC) Rebuttal REmoval of New  WH Solar AdjustMI 3" xfId="7302"/>
    <cellStyle name="_VC 6.15.06 update on 06GRC power costs.xls Chart 1_04 07E Wild Horse Wind Expansion (C) (2)_Electric Rev Req Model (2009 GRC) Rebuttal REmoval of New  WH Solar AdjustMI 4" xfId="7303"/>
    <cellStyle name="_VC 6.15.06 update on 06GRC power costs.xls Chart 1_04 07E Wild Horse Wind Expansion (C) (2)_Electric Rev Req Model (2009 GRC) Revised 01-18-2010" xfId="2157"/>
    <cellStyle name="_VC 6.15.06 update on 06GRC power costs.xls Chart 1_04 07E Wild Horse Wind Expansion (C) (2)_Electric Rev Req Model (2009 GRC) Revised 01-18-2010 2" xfId="2158"/>
    <cellStyle name="_VC 6.15.06 update on 06GRC power costs.xls Chart 1_04 07E Wild Horse Wind Expansion (C) (2)_Electric Rev Req Model (2009 GRC) Revised 01-18-2010 2 2" xfId="7304"/>
    <cellStyle name="_VC 6.15.06 update on 06GRC power costs.xls Chart 1_04 07E Wild Horse Wind Expansion (C) (2)_Electric Rev Req Model (2009 GRC) Revised 01-18-2010 3" xfId="7305"/>
    <cellStyle name="_VC 6.15.06 update on 06GRC power costs.xls Chart 1_04 07E Wild Horse Wind Expansion (C) (2)_Electric Rev Req Model (2009 GRC) Revised 01-18-2010 4" xfId="7306"/>
    <cellStyle name="_VC 6.15.06 update on 06GRC power costs.xls Chart 1_04 07E Wild Horse Wind Expansion (C) (2)_Electric Rev Req Model (2010 GRC)" xfId="7307"/>
    <cellStyle name="_VC 6.15.06 update on 06GRC power costs.xls Chart 1_04 07E Wild Horse Wind Expansion (C) (2)_Electric Rev Req Model (2010 GRC) SF" xfId="7308"/>
    <cellStyle name="_VC 6.15.06 update on 06GRC power costs.xls Chart 1_04 07E Wild Horse Wind Expansion (C) (2)_Final Order Electric EXHIBIT A-1" xfId="2159"/>
    <cellStyle name="_VC 6.15.06 update on 06GRC power costs.xls Chart 1_04 07E Wild Horse Wind Expansion (C) (2)_Final Order Electric EXHIBIT A-1 2" xfId="2160"/>
    <cellStyle name="_VC 6.15.06 update on 06GRC power costs.xls Chart 1_04 07E Wild Horse Wind Expansion (C) (2)_Final Order Electric EXHIBIT A-1 2 2" xfId="7309"/>
    <cellStyle name="_VC 6.15.06 update on 06GRC power costs.xls Chart 1_04 07E Wild Horse Wind Expansion (C) (2)_Final Order Electric EXHIBIT A-1 3" xfId="7310"/>
    <cellStyle name="_VC 6.15.06 update on 06GRC power costs.xls Chart 1_04 07E Wild Horse Wind Expansion (C) (2)_Final Order Electric EXHIBIT A-1 4" xfId="7311"/>
    <cellStyle name="_VC 6.15.06 update on 06GRC power costs.xls Chart 1_04 07E Wild Horse Wind Expansion (C) (2)_TENASKA REGULATORY ASSET" xfId="2161"/>
    <cellStyle name="_VC 6.15.06 update on 06GRC power costs.xls Chart 1_04 07E Wild Horse Wind Expansion (C) (2)_TENASKA REGULATORY ASSET 2" xfId="2162"/>
    <cellStyle name="_VC 6.15.06 update on 06GRC power costs.xls Chart 1_04 07E Wild Horse Wind Expansion (C) (2)_TENASKA REGULATORY ASSET 2 2" xfId="7312"/>
    <cellStyle name="_VC 6.15.06 update on 06GRC power costs.xls Chart 1_04 07E Wild Horse Wind Expansion (C) (2)_TENASKA REGULATORY ASSET 3" xfId="7313"/>
    <cellStyle name="_VC 6.15.06 update on 06GRC power costs.xls Chart 1_04 07E Wild Horse Wind Expansion (C) (2)_TENASKA REGULATORY ASSET 4" xfId="7314"/>
    <cellStyle name="_VC 6.15.06 update on 06GRC power costs.xls Chart 1_16.37E Wild Horse Expansion DeferralRevwrkingfile SF" xfId="2163"/>
    <cellStyle name="_VC 6.15.06 update on 06GRC power costs.xls Chart 1_16.37E Wild Horse Expansion DeferralRevwrkingfile SF 2" xfId="2164"/>
    <cellStyle name="_VC 6.15.06 update on 06GRC power costs.xls Chart 1_16.37E Wild Horse Expansion DeferralRevwrkingfile SF 2 2" xfId="7315"/>
    <cellStyle name="_VC 6.15.06 update on 06GRC power costs.xls Chart 1_16.37E Wild Horse Expansion DeferralRevwrkingfile SF 3" xfId="7316"/>
    <cellStyle name="_VC 6.15.06 update on 06GRC power costs.xls Chart 1_16.37E Wild Horse Expansion DeferralRevwrkingfile SF 4" xfId="7317"/>
    <cellStyle name="_VC 6.15.06 update on 06GRC power costs.xls Chart 1_2009 Compliance Filing PCA Exhibits for GRC" xfId="7318"/>
    <cellStyle name="_VC 6.15.06 update on 06GRC power costs.xls Chart 1_2009 Compliance Filing PCA Exhibits for GRC 2" xfId="7319"/>
    <cellStyle name="_VC 6.15.06 update on 06GRC power costs.xls Chart 1_2009 GRC Compl Filing - Exhibit D" xfId="7320"/>
    <cellStyle name="_VC 6.15.06 update on 06GRC power costs.xls Chart 1_2009 GRC Compl Filing - Exhibit D 2" xfId="7321"/>
    <cellStyle name="_VC 6.15.06 update on 06GRC power costs.xls Chart 1_2009 GRC Compl Filing - Exhibit D 3" xfId="7322"/>
    <cellStyle name="_VC 6.15.06 update on 06GRC power costs.xls Chart 1_3.01 Income Statement" xfId="7323"/>
    <cellStyle name="_VC 6.15.06 update on 06GRC power costs.xls Chart 1_4 31 Regulatory Assets and Liabilities  7 06- Exhibit D" xfId="2165"/>
    <cellStyle name="_VC 6.15.06 update on 06GRC power costs.xls Chart 1_4 31 Regulatory Assets and Liabilities  7 06- Exhibit D 2" xfId="2166"/>
    <cellStyle name="_VC 6.15.06 update on 06GRC power costs.xls Chart 1_4 31 Regulatory Assets and Liabilities  7 06- Exhibit D 2 2" xfId="7324"/>
    <cellStyle name="_VC 6.15.06 update on 06GRC power costs.xls Chart 1_4 31 Regulatory Assets and Liabilities  7 06- Exhibit D 3" xfId="7325"/>
    <cellStyle name="_VC 6.15.06 update on 06GRC power costs.xls Chart 1_4 31 Regulatory Assets and Liabilities  7 06- Exhibit D 4" xfId="7326"/>
    <cellStyle name="_VC 6.15.06 update on 06GRC power costs.xls Chart 1_4 31 Regulatory Assets and Liabilities  7 06- Exhibit D_NIM Summary" xfId="7327"/>
    <cellStyle name="_VC 6.15.06 update on 06GRC power costs.xls Chart 1_4 31 Regulatory Assets and Liabilities  7 06- Exhibit D_NIM Summary 2" xfId="7328"/>
    <cellStyle name="_VC 6.15.06 update on 06GRC power costs.xls Chart 1_4 32 Regulatory Assets and Liabilities  7 06- Exhibit D" xfId="2167"/>
    <cellStyle name="_VC 6.15.06 update on 06GRC power costs.xls Chart 1_4 32 Regulatory Assets and Liabilities  7 06- Exhibit D 2" xfId="2168"/>
    <cellStyle name="_VC 6.15.06 update on 06GRC power costs.xls Chart 1_4 32 Regulatory Assets and Liabilities  7 06- Exhibit D 2 2" xfId="7329"/>
    <cellStyle name="_VC 6.15.06 update on 06GRC power costs.xls Chart 1_4 32 Regulatory Assets and Liabilities  7 06- Exhibit D 3" xfId="7330"/>
    <cellStyle name="_VC 6.15.06 update on 06GRC power costs.xls Chart 1_4 32 Regulatory Assets and Liabilities  7 06- Exhibit D 4" xfId="7331"/>
    <cellStyle name="_VC 6.15.06 update on 06GRC power costs.xls Chart 1_4 32 Regulatory Assets and Liabilities  7 06- Exhibit D_NIM Summary" xfId="7332"/>
    <cellStyle name="_VC 6.15.06 update on 06GRC power costs.xls Chart 1_4 32 Regulatory Assets and Liabilities  7 06- Exhibit D_NIM Summary 2" xfId="7333"/>
    <cellStyle name="_VC 6.15.06 update on 06GRC power costs.xls Chart 1_ACCOUNTS" xfId="7334"/>
    <cellStyle name="_VC 6.15.06 update on 06GRC power costs.xls Chart 1_AURORA Total New" xfId="7335"/>
    <cellStyle name="_VC 6.15.06 update on 06GRC power costs.xls Chart 1_AURORA Total New 2" xfId="7336"/>
    <cellStyle name="_VC 6.15.06 update on 06GRC power costs.xls Chart 1_Book2" xfId="2169"/>
    <cellStyle name="_VC 6.15.06 update on 06GRC power costs.xls Chart 1_Book2 2" xfId="2170"/>
    <cellStyle name="_VC 6.15.06 update on 06GRC power costs.xls Chart 1_Book2 2 2" xfId="7337"/>
    <cellStyle name="_VC 6.15.06 update on 06GRC power costs.xls Chart 1_Book2 3" xfId="7338"/>
    <cellStyle name="_VC 6.15.06 update on 06GRC power costs.xls Chart 1_Book2 4" xfId="7339"/>
    <cellStyle name="_VC 6.15.06 update on 06GRC power costs.xls Chart 1_Book2_Adj Bench DR 3 for Initial Briefs (Electric)" xfId="2171"/>
    <cellStyle name="_VC 6.15.06 update on 06GRC power costs.xls Chart 1_Book2_Adj Bench DR 3 for Initial Briefs (Electric) 2" xfId="2172"/>
    <cellStyle name="_VC 6.15.06 update on 06GRC power costs.xls Chart 1_Book2_Adj Bench DR 3 for Initial Briefs (Electric) 2 2" xfId="7340"/>
    <cellStyle name="_VC 6.15.06 update on 06GRC power costs.xls Chart 1_Book2_Adj Bench DR 3 for Initial Briefs (Electric) 3" xfId="7341"/>
    <cellStyle name="_VC 6.15.06 update on 06GRC power costs.xls Chart 1_Book2_Adj Bench DR 3 for Initial Briefs (Electric) 4" xfId="7342"/>
    <cellStyle name="_VC 6.15.06 update on 06GRC power costs.xls Chart 1_Book2_Electric Rev Req Model (2009 GRC) Rebuttal" xfId="2173"/>
    <cellStyle name="_VC 6.15.06 update on 06GRC power costs.xls Chart 1_Book2_Electric Rev Req Model (2009 GRC) Rebuttal 2" xfId="2174"/>
    <cellStyle name="_VC 6.15.06 update on 06GRC power costs.xls Chart 1_Book2_Electric Rev Req Model (2009 GRC) Rebuttal 2 2" xfId="7343"/>
    <cellStyle name="_VC 6.15.06 update on 06GRC power costs.xls Chart 1_Book2_Electric Rev Req Model (2009 GRC) Rebuttal 3" xfId="7344"/>
    <cellStyle name="_VC 6.15.06 update on 06GRC power costs.xls Chart 1_Book2_Electric Rev Req Model (2009 GRC) Rebuttal 4" xfId="7345"/>
    <cellStyle name="_VC 6.15.06 update on 06GRC power costs.xls Chart 1_Book2_Electric Rev Req Model (2009 GRC) Rebuttal REmoval of New  WH Solar AdjustMI" xfId="2175"/>
    <cellStyle name="_VC 6.15.06 update on 06GRC power costs.xls Chart 1_Book2_Electric Rev Req Model (2009 GRC) Rebuttal REmoval of New  WH Solar AdjustMI 2" xfId="2176"/>
    <cellStyle name="_VC 6.15.06 update on 06GRC power costs.xls Chart 1_Book2_Electric Rev Req Model (2009 GRC) Rebuttal REmoval of New  WH Solar AdjustMI 2 2" xfId="7346"/>
    <cellStyle name="_VC 6.15.06 update on 06GRC power costs.xls Chart 1_Book2_Electric Rev Req Model (2009 GRC) Rebuttal REmoval of New  WH Solar AdjustMI 3" xfId="7347"/>
    <cellStyle name="_VC 6.15.06 update on 06GRC power costs.xls Chart 1_Book2_Electric Rev Req Model (2009 GRC) Rebuttal REmoval of New  WH Solar AdjustMI 4" xfId="7348"/>
    <cellStyle name="_VC 6.15.06 update on 06GRC power costs.xls Chart 1_Book2_Electric Rev Req Model (2009 GRC) Revised 01-18-2010" xfId="2177"/>
    <cellStyle name="_VC 6.15.06 update on 06GRC power costs.xls Chart 1_Book2_Electric Rev Req Model (2009 GRC) Revised 01-18-2010 2" xfId="2178"/>
    <cellStyle name="_VC 6.15.06 update on 06GRC power costs.xls Chart 1_Book2_Electric Rev Req Model (2009 GRC) Revised 01-18-2010 2 2" xfId="7349"/>
    <cellStyle name="_VC 6.15.06 update on 06GRC power costs.xls Chart 1_Book2_Electric Rev Req Model (2009 GRC) Revised 01-18-2010 3" xfId="7350"/>
    <cellStyle name="_VC 6.15.06 update on 06GRC power costs.xls Chart 1_Book2_Electric Rev Req Model (2009 GRC) Revised 01-18-2010 4" xfId="7351"/>
    <cellStyle name="_VC 6.15.06 update on 06GRC power costs.xls Chart 1_Book2_Final Order Electric EXHIBIT A-1" xfId="2179"/>
    <cellStyle name="_VC 6.15.06 update on 06GRC power costs.xls Chart 1_Book2_Final Order Electric EXHIBIT A-1 2" xfId="2180"/>
    <cellStyle name="_VC 6.15.06 update on 06GRC power costs.xls Chart 1_Book2_Final Order Electric EXHIBIT A-1 2 2" xfId="7352"/>
    <cellStyle name="_VC 6.15.06 update on 06GRC power costs.xls Chart 1_Book2_Final Order Electric EXHIBIT A-1 3" xfId="7353"/>
    <cellStyle name="_VC 6.15.06 update on 06GRC power costs.xls Chart 1_Book2_Final Order Electric EXHIBIT A-1 4" xfId="7354"/>
    <cellStyle name="_VC 6.15.06 update on 06GRC power costs.xls Chart 1_Book4" xfId="2181"/>
    <cellStyle name="_VC 6.15.06 update on 06GRC power costs.xls Chart 1_Book4 2" xfId="2182"/>
    <cellStyle name="_VC 6.15.06 update on 06GRC power costs.xls Chart 1_Book4 2 2" xfId="7355"/>
    <cellStyle name="_VC 6.15.06 update on 06GRC power costs.xls Chart 1_Book4 3" xfId="7356"/>
    <cellStyle name="_VC 6.15.06 update on 06GRC power costs.xls Chart 1_Book4 4" xfId="7357"/>
    <cellStyle name="_VC 6.15.06 update on 06GRC power costs.xls Chart 1_Book9" xfId="2183"/>
    <cellStyle name="_VC 6.15.06 update on 06GRC power costs.xls Chart 1_Book9 2" xfId="2184"/>
    <cellStyle name="_VC 6.15.06 update on 06GRC power costs.xls Chart 1_Book9 2 2" xfId="7358"/>
    <cellStyle name="_VC 6.15.06 update on 06GRC power costs.xls Chart 1_Book9 3" xfId="7359"/>
    <cellStyle name="_VC 6.15.06 update on 06GRC power costs.xls Chart 1_Book9 4" xfId="7360"/>
    <cellStyle name="_VC 6.15.06 update on 06GRC power costs.xls Chart 1_Chelan PUD Power Costs (8-10)" xfId="7361"/>
    <cellStyle name="_VC 6.15.06 update on 06GRC power costs.xls Chart 1_Gas Rev Req Model (2010 GRC)" xfId="7362"/>
    <cellStyle name="_VC 6.15.06 update on 06GRC power costs.xls Chart 1_INPUTS" xfId="2185"/>
    <cellStyle name="_VC 6.15.06 update on 06GRC power costs.xls Chart 1_INPUTS 2" xfId="2186"/>
    <cellStyle name="_VC 6.15.06 update on 06GRC power costs.xls Chart 1_INPUTS 2 2" xfId="7363"/>
    <cellStyle name="_VC 6.15.06 update on 06GRC power costs.xls Chart 1_INPUTS 3" xfId="7364"/>
    <cellStyle name="_VC 6.15.06 update on 06GRC power costs.xls Chart 1_NIM Summary" xfId="7365"/>
    <cellStyle name="_VC 6.15.06 update on 06GRC power costs.xls Chart 1_NIM Summary 09GRC" xfId="7366"/>
    <cellStyle name="_VC 6.15.06 update on 06GRC power costs.xls Chart 1_NIM Summary 09GRC 2" xfId="7367"/>
    <cellStyle name="_VC 6.15.06 update on 06GRC power costs.xls Chart 1_NIM Summary 2" xfId="7368"/>
    <cellStyle name="_VC 6.15.06 update on 06GRC power costs.xls Chart 1_NIM Summary 3" xfId="7369"/>
    <cellStyle name="_VC 6.15.06 update on 06GRC power costs.xls Chart 1_NIM Summary 4" xfId="7370"/>
    <cellStyle name="_VC 6.15.06 update on 06GRC power costs.xls Chart 1_NIM Summary 5" xfId="7371"/>
    <cellStyle name="_VC 6.15.06 update on 06GRC power costs.xls Chart 1_NIM Summary 6" xfId="7372"/>
    <cellStyle name="_VC 6.15.06 update on 06GRC power costs.xls Chart 1_NIM Summary 7" xfId="7373"/>
    <cellStyle name="_VC 6.15.06 update on 06GRC power costs.xls Chart 1_NIM Summary 8" xfId="7374"/>
    <cellStyle name="_VC 6.15.06 update on 06GRC power costs.xls Chart 1_NIM Summary 9" xfId="7375"/>
    <cellStyle name="_VC 6.15.06 update on 06GRC power costs.xls Chart 1_PCA 10 -  Exhibit D from A Kellogg Jan 2011" xfId="7376"/>
    <cellStyle name="_VC 6.15.06 update on 06GRC power costs.xls Chart 1_PCA 10 -  Exhibit D from A Kellogg July 2011" xfId="7377"/>
    <cellStyle name="_VC 6.15.06 update on 06GRC power costs.xls Chart 1_PCA 10 -  Exhibit D from S Free Rcv'd 12-11" xfId="7378"/>
    <cellStyle name="_VC 6.15.06 update on 06GRC power costs.xls Chart 1_PCA 9 -  Exhibit D April 2010" xfId="7379"/>
    <cellStyle name="_VC 6.15.06 update on 06GRC power costs.xls Chart 1_PCA 9 -  Exhibit D April 2010 (3)" xfId="7380"/>
    <cellStyle name="_VC 6.15.06 update on 06GRC power costs.xls Chart 1_PCA 9 -  Exhibit D April 2010 (3) 2" xfId="7381"/>
    <cellStyle name="_VC 6.15.06 update on 06GRC power costs.xls Chart 1_PCA 9 -  Exhibit D April 2010 2" xfId="7382"/>
    <cellStyle name="_VC 6.15.06 update on 06GRC power costs.xls Chart 1_PCA 9 -  Exhibit D April 2010 3" xfId="7383"/>
    <cellStyle name="_VC 6.15.06 update on 06GRC power costs.xls Chart 1_PCA 9 -  Exhibit D Nov 2010" xfId="7384"/>
    <cellStyle name="_VC 6.15.06 update on 06GRC power costs.xls Chart 1_PCA 9 -  Exhibit D Nov 2010 2" xfId="7385"/>
    <cellStyle name="_VC 6.15.06 update on 06GRC power costs.xls Chart 1_PCA 9 - Exhibit D at August 2010" xfId="7386"/>
    <cellStyle name="_VC 6.15.06 update on 06GRC power costs.xls Chart 1_PCA 9 - Exhibit D at August 2010 2" xfId="7387"/>
    <cellStyle name="_VC 6.15.06 update on 06GRC power costs.xls Chart 1_PCA 9 - Exhibit D June 2010 GRC" xfId="7388"/>
    <cellStyle name="_VC 6.15.06 update on 06GRC power costs.xls Chart 1_PCA 9 - Exhibit D June 2010 GRC 2" xfId="7389"/>
    <cellStyle name="_VC 6.15.06 update on 06GRC power costs.xls Chart 1_Power Costs - Comparison bx Rbtl-Staff-Jt-PC" xfId="2187"/>
    <cellStyle name="_VC 6.15.06 update on 06GRC power costs.xls Chart 1_Power Costs - Comparison bx Rbtl-Staff-Jt-PC 2" xfId="2188"/>
    <cellStyle name="_VC 6.15.06 update on 06GRC power costs.xls Chart 1_Power Costs - Comparison bx Rbtl-Staff-Jt-PC 2 2" xfId="7390"/>
    <cellStyle name="_VC 6.15.06 update on 06GRC power costs.xls Chart 1_Power Costs - Comparison bx Rbtl-Staff-Jt-PC 3" xfId="7391"/>
    <cellStyle name="_VC 6.15.06 update on 06GRC power costs.xls Chart 1_Power Costs - Comparison bx Rbtl-Staff-Jt-PC 4" xfId="7392"/>
    <cellStyle name="_VC 6.15.06 update on 06GRC power costs.xls Chart 1_Power Costs - Comparison bx Rbtl-Staff-Jt-PC_Adj Bench DR 3 for Initial Briefs (Electric)" xfId="2189"/>
    <cellStyle name="_VC 6.15.06 update on 06GRC power costs.xls Chart 1_Power Costs - Comparison bx Rbtl-Staff-Jt-PC_Adj Bench DR 3 for Initial Briefs (Electric) 2" xfId="2190"/>
    <cellStyle name="_VC 6.15.06 update on 06GRC power costs.xls Chart 1_Power Costs - Comparison bx Rbtl-Staff-Jt-PC_Adj Bench DR 3 for Initial Briefs (Electric) 2 2" xfId="7393"/>
    <cellStyle name="_VC 6.15.06 update on 06GRC power costs.xls Chart 1_Power Costs - Comparison bx Rbtl-Staff-Jt-PC_Adj Bench DR 3 for Initial Briefs (Electric) 3" xfId="7394"/>
    <cellStyle name="_VC 6.15.06 update on 06GRC power costs.xls Chart 1_Power Costs - Comparison bx Rbtl-Staff-Jt-PC_Adj Bench DR 3 for Initial Briefs (Electric) 4" xfId="7395"/>
    <cellStyle name="_VC 6.15.06 update on 06GRC power costs.xls Chart 1_Power Costs - Comparison bx Rbtl-Staff-Jt-PC_Electric Rev Req Model (2009 GRC) Rebuttal" xfId="2191"/>
    <cellStyle name="_VC 6.15.06 update on 06GRC power costs.xls Chart 1_Power Costs - Comparison bx Rbtl-Staff-Jt-PC_Electric Rev Req Model (2009 GRC) Rebuttal 2" xfId="2192"/>
    <cellStyle name="_VC 6.15.06 update on 06GRC power costs.xls Chart 1_Power Costs - Comparison bx Rbtl-Staff-Jt-PC_Electric Rev Req Model (2009 GRC) Rebuttal 2 2" xfId="7396"/>
    <cellStyle name="_VC 6.15.06 update on 06GRC power costs.xls Chart 1_Power Costs - Comparison bx Rbtl-Staff-Jt-PC_Electric Rev Req Model (2009 GRC) Rebuttal 3" xfId="7397"/>
    <cellStyle name="_VC 6.15.06 update on 06GRC power costs.xls Chart 1_Power Costs - Comparison bx Rbtl-Staff-Jt-PC_Electric Rev Req Model (2009 GRC) Rebuttal 4" xfId="7398"/>
    <cellStyle name="_VC 6.15.06 update on 06GRC power costs.xls Chart 1_Power Costs - Comparison bx Rbtl-Staff-Jt-PC_Electric Rev Req Model (2009 GRC) Rebuttal REmoval of New  WH Solar AdjustMI" xfId="2193"/>
    <cellStyle name="_VC 6.15.06 update on 06GRC power costs.xls Chart 1_Power Costs - Comparison bx Rbtl-Staff-Jt-PC_Electric Rev Req Model (2009 GRC) Rebuttal REmoval of New  WH Solar AdjustMI 2" xfId="2194"/>
    <cellStyle name="_VC 6.15.06 update on 06GRC power costs.xls Chart 1_Power Costs - Comparison bx Rbtl-Staff-Jt-PC_Electric Rev Req Model (2009 GRC) Rebuttal REmoval of New  WH Solar AdjustMI 2 2" xfId="7399"/>
    <cellStyle name="_VC 6.15.06 update on 06GRC power costs.xls Chart 1_Power Costs - Comparison bx Rbtl-Staff-Jt-PC_Electric Rev Req Model (2009 GRC) Rebuttal REmoval of New  WH Solar AdjustMI 3" xfId="7400"/>
    <cellStyle name="_VC 6.15.06 update on 06GRC power costs.xls Chart 1_Power Costs - Comparison bx Rbtl-Staff-Jt-PC_Electric Rev Req Model (2009 GRC) Rebuttal REmoval of New  WH Solar AdjustMI 4" xfId="7401"/>
    <cellStyle name="_VC 6.15.06 update on 06GRC power costs.xls Chart 1_Power Costs - Comparison bx Rbtl-Staff-Jt-PC_Electric Rev Req Model (2009 GRC) Revised 01-18-2010" xfId="2195"/>
    <cellStyle name="_VC 6.15.06 update on 06GRC power costs.xls Chart 1_Power Costs - Comparison bx Rbtl-Staff-Jt-PC_Electric Rev Req Model (2009 GRC) Revised 01-18-2010 2" xfId="2196"/>
    <cellStyle name="_VC 6.15.06 update on 06GRC power costs.xls Chart 1_Power Costs - Comparison bx Rbtl-Staff-Jt-PC_Electric Rev Req Model (2009 GRC) Revised 01-18-2010 2 2" xfId="7402"/>
    <cellStyle name="_VC 6.15.06 update on 06GRC power costs.xls Chart 1_Power Costs - Comparison bx Rbtl-Staff-Jt-PC_Electric Rev Req Model (2009 GRC) Revised 01-18-2010 3" xfId="7403"/>
    <cellStyle name="_VC 6.15.06 update on 06GRC power costs.xls Chart 1_Power Costs - Comparison bx Rbtl-Staff-Jt-PC_Electric Rev Req Model (2009 GRC) Revised 01-18-2010 4" xfId="7404"/>
    <cellStyle name="_VC 6.15.06 update on 06GRC power costs.xls Chart 1_Power Costs - Comparison bx Rbtl-Staff-Jt-PC_Final Order Electric EXHIBIT A-1" xfId="2197"/>
    <cellStyle name="_VC 6.15.06 update on 06GRC power costs.xls Chart 1_Power Costs - Comparison bx Rbtl-Staff-Jt-PC_Final Order Electric EXHIBIT A-1 2" xfId="2198"/>
    <cellStyle name="_VC 6.15.06 update on 06GRC power costs.xls Chart 1_Power Costs - Comparison bx Rbtl-Staff-Jt-PC_Final Order Electric EXHIBIT A-1 2 2" xfId="7405"/>
    <cellStyle name="_VC 6.15.06 update on 06GRC power costs.xls Chart 1_Power Costs - Comparison bx Rbtl-Staff-Jt-PC_Final Order Electric EXHIBIT A-1 3" xfId="7406"/>
    <cellStyle name="_VC 6.15.06 update on 06GRC power costs.xls Chart 1_Power Costs - Comparison bx Rbtl-Staff-Jt-PC_Final Order Electric EXHIBIT A-1 4" xfId="7407"/>
    <cellStyle name="_VC 6.15.06 update on 06GRC power costs.xls Chart 1_Production Adj 4.37" xfId="2199"/>
    <cellStyle name="_VC 6.15.06 update on 06GRC power costs.xls Chart 1_Production Adj 4.37 2" xfId="2200"/>
    <cellStyle name="_VC 6.15.06 update on 06GRC power costs.xls Chart 1_Production Adj 4.37 2 2" xfId="7408"/>
    <cellStyle name="_VC 6.15.06 update on 06GRC power costs.xls Chart 1_Production Adj 4.37 3" xfId="7409"/>
    <cellStyle name="_VC 6.15.06 update on 06GRC power costs.xls Chart 1_Purchased Power Adj 4.03" xfId="2201"/>
    <cellStyle name="_VC 6.15.06 update on 06GRC power costs.xls Chart 1_Purchased Power Adj 4.03 2" xfId="2202"/>
    <cellStyle name="_VC 6.15.06 update on 06GRC power costs.xls Chart 1_Purchased Power Adj 4.03 2 2" xfId="7410"/>
    <cellStyle name="_VC 6.15.06 update on 06GRC power costs.xls Chart 1_Purchased Power Adj 4.03 3" xfId="7411"/>
    <cellStyle name="_VC 6.15.06 update on 06GRC power costs.xls Chart 1_Rebuttal Power Costs" xfId="2203"/>
    <cellStyle name="_VC 6.15.06 update on 06GRC power costs.xls Chart 1_Rebuttal Power Costs 2" xfId="2204"/>
    <cellStyle name="_VC 6.15.06 update on 06GRC power costs.xls Chart 1_Rebuttal Power Costs 2 2" xfId="7412"/>
    <cellStyle name="_VC 6.15.06 update on 06GRC power costs.xls Chart 1_Rebuttal Power Costs 3" xfId="7413"/>
    <cellStyle name="_VC 6.15.06 update on 06GRC power costs.xls Chart 1_Rebuttal Power Costs 4" xfId="7414"/>
    <cellStyle name="_VC 6.15.06 update on 06GRC power costs.xls Chart 1_Rebuttal Power Costs_Adj Bench DR 3 for Initial Briefs (Electric)" xfId="2205"/>
    <cellStyle name="_VC 6.15.06 update on 06GRC power costs.xls Chart 1_Rebuttal Power Costs_Adj Bench DR 3 for Initial Briefs (Electric) 2" xfId="2206"/>
    <cellStyle name="_VC 6.15.06 update on 06GRC power costs.xls Chart 1_Rebuttal Power Costs_Adj Bench DR 3 for Initial Briefs (Electric) 2 2" xfId="7415"/>
    <cellStyle name="_VC 6.15.06 update on 06GRC power costs.xls Chart 1_Rebuttal Power Costs_Adj Bench DR 3 for Initial Briefs (Electric) 3" xfId="7416"/>
    <cellStyle name="_VC 6.15.06 update on 06GRC power costs.xls Chart 1_Rebuttal Power Costs_Adj Bench DR 3 for Initial Briefs (Electric) 4" xfId="7417"/>
    <cellStyle name="_VC 6.15.06 update on 06GRC power costs.xls Chart 1_Rebuttal Power Costs_Electric Rev Req Model (2009 GRC) Rebuttal" xfId="2207"/>
    <cellStyle name="_VC 6.15.06 update on 06GRC power costs.xls Chart 1_Rebuttal Power Costs_Electric Rev Req Model (2009 GRC) Rebuttal 2" xfId="2208"/>
    <cellStyle name="_VC 6.15.06 update on 06GRC power costs.xls Chart 1_Rebuttal Power Costs_Electric Rev Req Model (2009 GRC) Rebuttal 2 2" xfId="7418"/>
    <cellStyle name="_VC 6.15.06 update on 06GRC power costs.xls Chart 1_Rebuttal Power Costs_Electric Rev Req Model (2009 GRC) Rebuttal 3" xfId="7419"/>
    <cellStyle name="_VC 6.15.06 update on 06GRC power costs.xls Chart 1_Rebuttal Power Costs_Electric Rev Req Model (2009 GRC) Rebuttal 4" xfId="7420"/>
    <cellStyle name="_VC 6.15.06 update on 06GRC power costs.xls Chart 1_Rebuttal Power Costs_Electric Rev Req Model (2009 GRC) Rebuttal REmoval of New  WH Solar AdjustMI" xfId="2209"/>
    <cellStyle name="_VC 6.15.06 update on 06GRC power costs.xls Chart 1_Rebuttal Power Costs_Electric Rev Req Model (2009 GRC) Rebuttal REmoval of New  WH Solar AdjustMI 2" xfId="2210"/>
    <cellStyle name="_VC 6.15.06 update on 06GRC power costs.xls Chart 1_Rebuttal Power Costs_Electric Rev Req Model (2009 GRC) Rebuttal REmoval of New  WH Solar AdjustMI 2 2" xfId="7421"/>
    <cellStyle name="_VC 6.15.06 update on 06GRC power costs.xls Chart 1_Rebuttal Power Costs_Electric Rev Req Model (2009 GRC) Rebuttal REmoval of New  WH Solar AdjustMI 3" xfId="7422"/>
    <cellStyle name="_VC 6.15.06 update on 06GRC power costs.xls Chart 1_Rebuttal Power Costs_Electric Rev Req Model (2009 GRC) Rebuttal REmoval of New  WH Solar AdjustMI 4" xfId="7423"/>
    <cellStyle name="_VC 6.15.06 update on 06GRC power costs.xls Chart 1_Rebuttal Power Costs_Electric Rev Req Model (2009 GRC) Revised 01-18-2010" xfId="2211"/>
    <cellStyle name="_VC 6.15.06 update on 06GRC power costs.xls Chart 1_Rebuttal Power Costs_Electric Rev Req Model (2009 GRC) Revised 01-18-2010 2" xfId="2212"/>
    <cellStyle name="_VC 6.15.06 update on 06GRC power costs.xls Chart 1_Rebuttal Power Costs_Electric Rev Req Model (2009 GRC) Revised 01-18-2010 2 2" xfId="7424"/>
    <cellStyle name="_VC 6.15.06 update on 06GRC power costs.xls Chart 1_Rebuttal Power Costs_Electric Rev Req Model (2009 GRC) Revised 01-18-2010 3" xfId="7425"/>
    <cellStyle name="_VC 6.15.06 update on 06GRC power costs.xls Chart 1_Rebuttal Power Costs_Electric Rev Req Model (2009 GRC) Revised 01-18-2010 4" xfId="7426"/>
    <cellStyle name="_VC 6.15.06 update on 06GRC power costs.xls Chart 1_Rebuttal Power Costs_Final Order Electric EXHIBIT A-1" xfId="2213"/>
    <cellStyle name="_VC 6.15.06 update on 06GRC power costs.xls Chart 1_Rebuttal Power Costs_Final Order Electric EXHIBIT A-1 2" xfId="2214"/>
    <cellStyle name="_VC 6.15.06 update on 06GRC power costs.xls Chart 1_Rebuttal Power Costs_Final Order Electric EXHIBIT A-1 2 2" xfId="7427"/>
    <cellStyle name="_VC 6.15.06 update on 06GRC power costs.xls Chart 1_Rebuttal Power Costs_Final Order Electric EXHIBIT A-1 3" xfId="7428"/>
    <cellStyle name="_VC 6.15.06 update on 06GRC power costs.xls Chart 1_Rebuttal Power Costs_Final Order Electric EXHIBIT A-1 4" xfId="7429"/>
    <cellStyle name="_VC 6.15.06 update on 06GRC power costs.xls Chart 1_ROR &amp; CONV FACTOR" xfId="2215"/>
    <cellStyle name="_VC 6.15.06 update on 06GRC power costs.xls Chart 1_ROR &amp; CONV FACTOR 2" xfId="2216"/>
    <cellStyle name="_VC 6.15.06 update on 06GRC power costs.xls Chart 1_ROR &amp; CONV FACTOR 2 2" xfId="7430"/>
    <cellStyle name="_VC 6.15.06 update on 06GRC power costs.xls Chart 1_ROR &amp; CONV FACTOR 3" xfId="7431"/>
    <cellStyle name="_VC 6.15.06 update on 06GRC power costs.xls Chart 1_ROR 5.02" xfId="2217"/>
    <cellStyle name="_VC 6.15.06 update on 06GRC power costs.xls Chart 1_ROR 5.02 2" xfId="2218"/>
    <cellStyle name="_VC 6.15.06 update on 06GRC power costs.xls Chart 1_ROR 5.02 2 2" xfId="7432"/>
    <cellStyle name="_VC 6.15.06 update on 06GRC power costs.xls Chart 1_ROR 5.02 3" xfId="7433"/>
    <cellStyle name="_VC 6.15.06 update on 06GRC power costs.xls Chart 1_Wind Integration 10GRC" xfId="7434"/>
    <cellStyle name="_VC 6.15.06 update on 06GRC power costs.xls Chart 1_Wind Integration 10GRC 2" xfId="7435"/>
    <cellStyle name="_VC 6.15.06 update on 06GRC power costs.xls Chart 2" xfId="2219"/>
    <cellStyle name="_VC 6.15.06 update on 06GRC power costs.xls Chart 2 2" xfId="2220"/>
    <cellStyle name="_VC 6.15.06 update on 06GRC power costs.xls Chart 2 2 2" xfId="2221"/>
    <cellStyle name="_VC 6.15.06 update on 06GRC power costs.xls Chart 2 2 2 2" xfId="7436"/>
    <cellStyle name="_VC 6.15.06 update on 06GRC power costs.xls Chart 2 2 3" xfId="7437"/>
    <cellStyle name="_VC 6.15.06 update on 06GRC power costs.xls Chart 2 3" xfId="2222"/>
    <cellStyle name="_VC 6.15.06 update on 06GRC power costs.xls Chart 2 3 2" xfId="2223"/>
    <cellStyle name="_VC 6.15.06 update on 06GRC power costs.xls Chart 2 3 2 2" xfId="7438"/>
    <cellStyle name="_VC 6.15.06 update on 06GRC power costs.xls Chart 2 3 3" xfId="2224"/>
    <cellStyle name="_VC 6.15.06 update on 06GRC power costs.xls Chart 2 3 3 2" xfId="7439"/>
    <cellStyle name="_VC 6.15.06 update on 06GRC power costs.xls Chart 2 3 4" xfId="2225"/>
    <cellStyle name="_VC 6.15.06 update on 06GRC power costs.xls Chart 2 3 4 2" xfId="7440"/>
    <cellStyle name="_VC 6.15.06 update on 06GRC power costs.xls Chart 2 4" xfId="2226"/>
    <cellStyle name="_VC 6.15.06 update on 06GRC power costs.xls Chart 2 4 2" xfId="7441"/>
    <cellStyle name="_VC 6.15.06 update on 06GRC power costs.xls Chart 2 5" xfId="7442"/>
    <cellStyle name="_VC 6.15.06 update on 06GRC power costs.xls Chart 2 6" xfId="7443"/>
    <cellStyle name="_VC 6.15.06 update on 06GRC power costs.xls Chart 2 7" xfId="7444"/>
    <cellStyle name="_VC 6.15.06 update on 06GRC power costs.xls Chart 2_04 07E Wild Horse Wind Expansion (C) (2)" xfId="2227"/>
    <cellStyle name="_VC 6.15.06 update on 06GRC power costs.xls Chart 2_04 07E Wild Horse Wind Expansion (C) (2) 2" xfId="2228"/>
    <cellStyle name="_VC 6.15.06 update on 06GRC power costs.xls Chart 2_04 07E Wild Horse Wind Expansion (C) (2) 2 2" xfId="7445"/>
    <cellStyle name="_VC 6.15.06 update on 06GRC power costs.xls Chart 2_04 07E Wild Horse Wind Expansion (C) (2) 3" xfId="7446"/>
    <cellStyle name="_VC 6.15.06 update on 06GRC power costs.xls Chart 2_04 07E Wild Horse Wind Expansion (C) (2) 4" xfId="7447"/>
    <cellStyle name="_VC 6.15.06 update on 06GRC power costs.xls Chart 2_04 07E Wild Horse Wind Expansion (C) (2)_Adj Bench DR 3 for Initial Briefs (Electric)" xfId="2229"/>
    <cellStyle name="_VC 6.15.06 update on 06GRC power costs.xls Chart 2_04 07E Wild Horse Wind Expansion (C) (2)_Adj Bench DR 3 for Initial Briefs (Electric) 2" xfId="2230"/>
    <cellStyle name="_VC 6.15.06 update on 06GRC power costs.xls Chart 2_04 07E Wild Horse Wind Expansion (C) (2)_Adj Bench DR 3 for Initial Briefs (Electric) 2 2" xfId="7448"/>
    <cellStyle name="_VC 6.15.06 update on 06GRC power costs.xls Chart 2_04 07E Wild Horse Wind Expansion (C) (2)_Adj Bench DR 3 for Initial Briefs (Electric) 3" xfId="7449"/>
    <cellStyle name="_VC 6.15.06 update on 06GRC power costs.xls Chart 2_04 07E Wild Horse Wind Expansion (C) (2)_Adj Bench DR 3 for Initial Briefs (Electric) 4" xfId="7450"/>
    <cellStyle name="_VC 6.15.06 update on 06GRC power costs.xls Chart 2_04 07E Wild Horse Wind Expansion (C) (2)_Book1" xfId="7451"/>
    <cellStyle name="_VC 6.15.06 update on 06GRC power costs.xls Chart 2_04 07E Wild Horse Wind Expansion (C) (2)_Electric Rev Req Model (2009 GRC) " xfId="2231"/>
    <cellStyle name="_VC 6.15.06 update on 06GRC power costs.xls Chart 2_04 07E Wild Horse Wind Expansion (C) (2)_Electric Rev Req Model (2009 GRC)  2" xfId="2232"/>
    <cellStyle name="_VC 6.15.06 update on 06GRC power costs.xls Chart 2_04 07E Wild Horse Wind Expansion (C) (2)_Electric Rev Req Model (2009 GRC)  2 2" xfId="7452"/>
    <cellStyle name="_VC 6.15.06 update on 06GRC power costs.xls Chart 2_04 07E Wild Horse Wind Expansion (C) (2)_Electric Rev Req Model (2009 GRC)  3" xfId="7453"/>
    <cellStyle name="_VC 6.15.06 update on 06GRC power costs.xls Chart 2_04 07E Wild Horse Wind Expansion (C) (2)_Electric Rev Req Model (2009 GRC)  4" xfId="7454"/>
    <cellStyle name="_VC 6.15.06 update on 06GRC power costs.xls Chart 2_04 07E Wild Horse Wind Expansion (C) (2)_Electric Rev Req Model (2009 GRC) Rebuttal" xfId="2233"/>
    <cellStyle name="_VC 6.15.06 update on 06GRC power costs.xls Chart 2_04 07E Wild Horse Wind Expansion (C) (2)_Electric Rev Req Model (2009 GRC) Rebuttal 2" xfId="2234"/>
    <cellStyle name="_VC 6.15.06 update on 06GRC power costs.xls Chart 2_04 07E Wild Horse Wind Expansion (C) (2)_Electric Rev Req Model (2009 GRC) Rebuttal 2 2" xfId="7455"/>
    <cellStyle name="_VC 6.15.06 update on 06GRC power costs.xls Chart 2_04 07E Wild Horse Wind Expansion (C) (2)_Electric Rev Req Model (2009 GRC) Rebuttal 3" xfId="7456"/>
    <cellStyle name="_VC 6.15.06 update on 06GRC power costs.xls Chart 2_04 07E Wild Horse Wind Expansion (C) (2)_Electric Rev Req Model (2009 GRC) Rebuttal 4" xfId="7457"/>
    <cellStyle name="_VC 6.15.06 update on 06GRC power costs.xls Chart 2_04 07E Wild Horse Wind Expansion (C) (2)_Electric Rev Req Model (2009 GRC) Rebuttal REmoval of New  WH Solar AdjustMI" xfId="2235"/>
    <cellStyle name="_VC 6.15.06 update on 06GRC power costs.xls Chart 2_04 07E Wild Horse Wind Expansion (C) (2)_Electric Rev Req Model (2009 GRC) Rebuttal REmoval of New  WH Solar AdjustMI 2" xfId="2236"/>
    <cellStyle name="_VC 6.15.06 update on 06GRC power costs.xls Chart 2_04 07E Wild Horse Wind Expansion (C) (2)_Electric Rev Req Model (2009 GRC) Rebuttal REmoval of New  WH Solar AdjustMI 2 2" xfId="7458"/>
    <cellStyle name="_VC 6.15.06 update on 06GRC power costs.xls Chart 2_04 07E Wild Horse Wind Expansion (C) (2)_Electric Rev Req Model (2009 GRC) Rebuttal REmoval of New  WH Solar AdjustMI 3" xfId="7459"/>
    <cellStyle name="_VC 6.15.06 update on 06GRC power costs.xls Chart 2_04 07E Wild Horse Wind Expansion (C) (2)_Electric Rev Req Model (2009 GRC) Rebuttal REmoval of New  WH Solar AdjustMI 4" xfId="7460"/>
    <cellStyle name="_VC 6.15.06 update on 06GRC power costs.xls Chart 2_04 07E Wild Horse Wind Expansion (C) (2)_Electric Rev Req Model (2009 GRC) Revised 01-18-2010" xfId="2237"/>
    <cellStyle name="_VC 6.15.06 update on 06GRC power costs.xls Chart 2_04 07E Wild Horse Wind Expansion (C) (2)_Electric Rev Req Model (2009 GRC) Revised 01-18-2010 2" xfId="2238"/>
    <cellStyle name="_VC 6.15.06 update on 06GRC power costs.xls Chart 2_04 07E Wild Horse Wind Expansion (C) (2)_Electric Rev Req Model (2009 GRC) Revised 01-18-2010 2 2" xfId="7461"/>
    <cellStyle name="_VC 6.15.06 update on 06GRC power costs.xls Chart 2_04 07E Wild Horse Wind Expansion (C) (2)_Electric Rev Req Model (2009 GRC) Revised 01-18-2010 3" xfId="7462"/>
    <cellStyle name="_VC 6.15.06 update on 06GRC power costs.xls Chart 2_04 07E Wild Horse Wind Expansion (C) (2)_Electric Rev Req Model (2009 GRC) Revised 01-18-2010 4" xfId="7463"/>
    <cellStyle name="_VC 6.15.06 update on 06GRC power costs.xls Chart 2_04 07E Wild Horse Wind Expansion (C) (2)_Electric Rev Req Model (2010 GRC)" xfId="7464"/>
    <cellStyle name="_VC 6.15.06 update on 06GRC power costs.xls Chart 2_04 07E Wild Horse Wind Expansion (C) (2)_Electric Rev Req Model (2010 GRC) SF" xfId="7465"/>
    <cellStyle name="_VC 6.15.06 update on 06GRC power costs.xls Chart 2_04 07E Wild Horse Wind Expansion (C) (2)_Final Order Electric EXHIBIT A-1" xfId="2239"/>
    <cellStyle name="_VC 6.15.06 update on 06GRC power costs.xls Chart 2_04 07E Wild Horse Wind Expansion (C) (2)_Final Order Electric EXHIBIT A-1 2" xfId="2240"/>
    <cellStyle name="_VC 6.15.06 update on 06GRC power costs.xls Chart 2_04 07E Wild Horse Wind Expansion (C) (2)_Final Order Electric EXHIBIT A-1 2 2" xfId="7466"/>
    <cellStyle name="_VC 6.15.06 update on 06GRC power costs.xls Chart 2_04 07E Wild Horse Wind Expansion (C) (2)_Final Order Electric EXHIBIT A-1 3" xfId="7467"/>
    <cellStyle name="_VC 6.15.06 update on 06GRC power costs.xls Chart 2_04 07E Wild Horse Wind Expansion (C) (2)_Final Order Electric EXHIBIT A-1 4" xfId="7468"/>
    <cellStyle name="_VC 6.15.06 update on 06GRC power costs.xls Chart 2_04 07E Wild Horse Wind Expansion (C) (2)_TENASKA REGULATORY ASSET" xfId="2241"/>
    <cellStyle name="_VC 6.15.06 update on 06GRC power costs.xls Chart 2_04 07E Wild Horse Wind Expansion (C) (2)_TENASKA REGULATORY ASSET 2" xfId="2242"/>
    <cellStyle name="_VC 6.15.06 update on 06GRC power costs.xls Chart 2_04 07E Wild Horse Wind Expansion (C) (2)_TENASKA REGULATORY ASSET 2 2" xfId="7469"/>
    <cellStyle name="_VC 6.15.06 update on 06GRC power costs.xls Chart 2_04 07E Wild Horse Wind Expansion (C) (2)_TENASKA REGULATORY ASSET 3" xfId="7470"/>
    <cellStyle name="_VC 6.15.06 update on 06GRC power costs.xls Chart 2_04 07E Wild Horse Wind Expansion (C) (2)_TENASKA REGULATORY ASSET 4" xfId="7471"/>
    <cellStyle name="_VC 6.15.06 update on 06GRC power costs.xls Chart 2_16.37E Wild Horse Expansion DeferralRevwrkingfile SF" xfId="2243"/>
    <cellStyle name="_VC 6.15.06 update on 06GRC power costs.xls Chart 2_16.37E Wild Horse Expansion DeferralRevwrkingfile SF 2" xfId="2244"/>
    <cellStyle name="_VC 6.15.06 update on 06GRC power costs.xls Chart 2_16.37E Wild Horse Expansion DeferralRevwrkingfile SF 2 2" xfId="7472"/>
    <cellStyle name="_VC 6.15.06 update on 06GRC power costs.xls Chart 2_16.37E Wild Horse Expansion DeferralRevwrkingfile SF 3" xfId="7473"/>
    <cellStyle name="_VC 6.15.06 update on 06GRC power costs.xls Chart 2_16.37E Wild Horse Expansion DeferralRevwrkingfile SF 4" xfId="7474"/>
    <cellStyle name="_VC 6.15.06 update on 06GRC power costs.xls Chart 2_2009 Compliance Filing PCA Exhibits for GRC" xfId="7475"/>
    <cellStyle name="_VC 6.15.06 update on 06GRC power costs.xls Chart 2_2009 Compliance Filing PCA Exhibits for GRC 2" xfId="7476"/>
    <cellStyle name="_VC 6.15.06 update on 06GRC power costs.xls Chart 2_2009 GRC Compl Filing - Exhibit D" xfId="7477"/>
    <cellStyle name="_VC 6.15.06 update on 06GRC power costs.xls Chart 2_2009 GRC Compl Filing - Exhibit D 2" xfId="7478"/>
    <cellStyle name="_VC 6.15.06 update on 06GRC power costs.xls Chart 2_2009 GRC Compl Filing - Exhibit D 3" xfId="7479"/>
    <cellStyle name="_VC 6.15.06 update on 06GRC power costs.xls Chart 2_3.01 Income Statement" xfId="7480"/>
    <cellStyle name="_VC 6.15.06 update on 06GRC power costs.xls Chart 2_4 31 Regulatory Assets and Liabilities  7 06- Exhibit D" xfId="2245"/>
    <cellStyle name="_VC 6.15.06 update on 06GRC power costs.xls Chart 2_4 31 Regulatory Assets and Liabilities  7 06- Exhibit D 2" xfId="2246"/>
    <cellStyle name="_VC 6.15.06 update on 06GRC power costs.xls Chart 2_4 31 Regulatory Assets and Liabilities  7 06- Exhibit D 2 2" xfId="7481"/>
    <cellStyle name="_VC 6.15.06 update on 06GRC power costs.xls Chart 2_4 31 Regulatory Assets and Liabilities  7 06- Exhibit D 3" xfId="7482"/>
    <cellStyle name="_VC 6.15.06 update on 06GRC power costs.xls Chart 2_4 31 Regulatory Assets and Liabilities  7 06- Exhibit D 4" xfId="7483"/>
    <cellStyle name="_VC 6.15.06 update on 06GRC power costs.xls Chart 2_4 31 Regulatory Assets and Liabilities  7 06- Exhibit D_NIM Summary" xfId="7484"/>
    <cellStyle name="_VC 6.15.06 update on 06GRC power costs.xls Chart 2_4 31 Regulatory Assets and Liabilities  7 06- Exhibit D_NIM Summary 2" xfId="7485"/>
    <cellStyle name="_VC 6.15.06 update on 06GRC power costs.xls Chart 2_4 32 Regulatory Assets and Liabilities  7 06- Exhibit D" xfId="2247"/>
    <cellStyle name="_VC 6.15.06 update on 06GRC power costs.xls Chart 2_4 32 Regulatory Assets and Liabilities  7 06- Exhibit D 2" xfId="2248"/>
    <cellStyle name="_VC 6.15.06 update on 06GRC power costs.xls Chart 2_4 32 Regulatory Assets and Liabilities  7 06- Exhibit D 2 2" xfId="7486"/>
    <cellStyle name="_VC 6.15.06 update on 06GRC power costs.xls Chart 2_4 32 Regulatory Assets and Liabilities  7 06- Exhibit D 3" xfId="7487"/>
    <cellStyle name="_VC 6.15.06 update on 06GRC power costs.xls Chart 2_4 32 Regulatory Assets and Liabilities  7 06- Exhibit D 4" xfId="7488"/>
    <cellStyle name="_VC 6.15.06 update on 06GRC power costs.xls Chart 2_4 32 Regulatory Assets and Liabilities  7 06- Exhibit D_NIM Summary" xfId="7489"/>
    <cellStyle name="_VC 6.15.06 update on 06GRC power costs.xls Chart 2_4 32 Regulatory Assets and Liabilities  7 06- Exhibit D_NIM Summary 2" xfId="7490"/>
    <cellStyle name="_VC 6.15.06 update on 06GRC power costs.xls Chart 2_ACCOUNTS" xfId="7491"/>
    <cellStyle name="_VC 6.15.06 update on 06GRC power costs.xls Chart 2_AURORA Total New" xfId="7492"/>
    <cellStyle name="_VC 6.15.06 update on 06GRC power costs.xls Chart 2_AURORA Total New 2" xfId="7493"/>
    <cellStyle name="_VC 6.15.06 update on 06GRC power costs.xls Chart 2_Book2" xfId="2249"/>
    <cellStyle name="_VC 6.15.06 update on 06GRC power costs.xls Chart 2_Book2 2" xfId="2250"/>
    <cellStyle name="_VC 6.15.06 update on 06GRC power costs.xls Chart 2_Book2 2 2" xfId="7494"/>
    <cellStyle name="_VC 6.15.06 update on 06GRC power costs.xls Chart 2_Book2 3" xfId="7495"/>
    <cellStyle name="_VC 6.15.06 update on 06GRC power costs.xls Chart 2_Book2 4" xfId="7496"/>
    <cellStyle name="_VC 6.15.06 update on 06GRC power costs.xls Chart 2_Book2_Adj Bench DR 3 for Initial Briefs (Electric)" xfId="2251"/>
    <cellStyle name="_VC 6.15.06 update on 06GRC power costs.xls Chart 2_Book2_Adj Bench DR 3 for Initial Briefs (Electric) 2" xfId="2252"/>
    <cellStyle name="_VC 6.15.06 update on 06GRC power costs.xls Chart 2_Book2_Adj Bench DR 3 for Initial Briefs (Electric) 2 2" xfId="7497"/>
    <cellStyle name="_VC 6.15.06 update on 06GRC power costs.xls Chart 2_Book2_Adj Bench DR 3 for Initial Briefs (Electric) 3" xfId="7498"/>
    <cellStyle name="_VC 6.15.06 update on 06GRC power costs.xls Chart 2_Book2_Adj Bench DR 3 for Initial Briefs (Electric) 4" xfId="7499"/>
    <cellStyle name="_VC 6.15.06 update on 06GRC power costs.xls Chart 2_Book2_Electric Rev Req Model (2009 GRC) Rebuttal" xfId="2253"/>
    <cellStyle name="_VC 6.15.06 update on 06GRC power costs.xls Chart 2_Book2_Electric Rev Req Model (2009 GRC) Rebuttal 2" xfId="2254"/>
    <cellStyle name="_VC 6.15.06 update on 06GRC power costs.xls Chart 2_Book2_Electric Rev Req Model (2009 GRC) Rebuttal 2 2" xfId="7500"/>
    <cellStyle name="_VC 6.15.06 update on 06GRC power costs.xls Chart 2_Book2_Electric Rev Req Model (2009 GRC) Rebuttal 3" xfId="7501"/>
    <cellStyle name="_VC 6.15.06 update on 06GRC power costs.xls Chart 2_Book2_Electric Rev Req Model (2009 GRC) Rebuttal 4" xfId="7502"/>
    <cellStyle name="_VC 6.15.06 update on 06GRC power costs.xls Chart 2_Book2_Electric Rev Req Model (2009 GRC) Rebuttal REmoval of New  WH Solar AdjustMI" xfId="2255"/>
    <cellStyle name="_VC 6.15.06 update on 06GRC power costs.xls Chart 2_Book2_Electric Rev Req Model (2009 GRC) Rebuttal REmoval of New  WH Solar AdjustMI 2" xfId="2256"/>
    <cellStyle name="_VC 6.15.06 update on 06GRC power costs.xls Chart 2_Book2_Electric Rev Req Model (2009 GRC) Rebuttal REmoval of New  WH Solar AdjustMI 2 2" xfId="7503"/>
    <cellStyle name="_VC 6.15.06 update on 06GRC power costs.xls Chart 2_Book2_Electric Rev Req Model (2009 GRC) Rebuttal REmoval of New  WH Solar AdjustMI 3" xfId="7504"/>
    <cellStyle name="_VC 6.15.06 update on 06GRC power costs.xls Chart 2_Book2_Electric Rev Req Model (2009 GRC) Rebuttal REmoval of New  WH Solar AdjustMI 4" xfId="7505"/>
    <cellStyle name="_VC 6.15.06 update on 06GRC power costs.xls Chart 2_Book2_Electric Rev Req Model (2009 GRC) Revised 01-18-2010" xfId="2257"/>
    <cellStyle name="_VC 6.15.06 update on 06GRC power costs.xls Chart 2_Book2_Electric Rev Req Model (2009 GRC) Revised 01-18-2010 2" xfId="2258"/>
    <cellStyle name="_VC 6.15.06 update on 06GRC power costs.xls Chart 2_Book2_Electric Rev Req Model (2009 GRC) Revised 01-18-2010 2 2" xfId="7506"/>
    <cellStyle name="_VC 6.15.06 update on 06GRC power costs.xls Chart 2_Book2_Electric Rev Req Model (2009 GRC) Revised 01-18-2010 3" xfId="7507"/>
    <cellStyle name="_VC 6.15.06 update on 06GRC power costs.xls Chart 2_Book2_Electric Rev Req Model (2009 GRC) Revised 01-18-2010 4" xfId="7508"/>
    <cellStyle name="_VC 6.15.06 update on 06GRC power costs.xls Chart 2_Book2_Final Order Electric EXHIBIT A-1" xfId="2259"/>
    <cellStyle name="_VC 6.15.06 update on 06GRC power costs.xls Chart 2_Book2_Final Order Electric EXHIBIT A-1 2" xfId="2260"/>
    <cellStyle name="_VC 6.15.06 update on 06GRC power costs.xls Chart 2_Book2_Final Order Electric EXHIBIT A-1 2 2" xfId="7509"/>
    <cellStyle name="_VC 6.15.06 update on 06GRC power costs.xls Chart 2_Book2_Final Order Electric EXHIBIT A-1 3" xfId="7510"/>
    <cellStyle name="_VC 6.15.06 update on 06GRC power costs.xls Chart 2_Book2_Final Order Electric EXHIBIT A-1 4" xfId="7511"/>
    <cellStyle name="_VC 6.15.06 update on 06GRC power costs.xls Chart 2_Book4" xfId="2261"/>
    <cellStyle name="_VC 6.15.06 update on 06GRC power costs.xls Chart 2_Book4 2" xfId="2262"/>
    <cellStyle name="_VC 6.15.06 update on 06GRC power costs.xls Chart 2_Book4 2 2" xfId="7512"/>
    <cellStyle name="_VC 6.15.06 update on 06GRC power costs.xls Chart 2_Book4 3" xfId="7513"/>
    <cellStyle name="_VC 6.15.06 update on 06GRC power costs.xls Chart 2_Book4 4" xfId="7514"/>
    <cellStyle name="_VC 6.15.06 update on 06GRC power costs.xls Chart 2_Book9" xfId="2263"/>
    <cellStyle name="_VC 6.15.06 update on 06GRC power costs.xls Chart 2_Book9 2" xfId="2264"/>
    <cellStyle name="_VC 6.15.06 update on 06GRC power costs.xls Chart 2_Book9 2 2" xfId="7515"/>
    <cellStyle name="_VC 6.15.06 update on 06GRC power costs.xls Chart 2_Book9 3" xfId="7516"/>
    <cellStyle name="_VC 6.15.06 update on 06GRC power costs.xls Chart 2_Book9 4" xfId="7517"/>
    <cellStyle name="_VC 6.15.06 update on 06GRC power costs.xls Chart 2_Chelan PUD Power Costs (8-10)" xfId="7518"/>
    <cellStyle name="_VC 6.15.06 update on 06GRC power costs.xls Chart 2_Gas Rev Req Model (2010 GRC)" xfId="7519"/>
    <cellStyle name="_VC 6.15.06 update on 06GRC power costs.xls Chart 2_INPUTS" xfId="2265"/>
    <cellStyle name="_VC 6.15.06 update on 06GRC power costs.xls Chart 2_INPUTS 2" xfId="2266"/>
    <cellStyle name="_VC 6.15.06 update on 06GRC power costs.xls Chart 2_INPUTS 2 2" xfId="7520"/>
    <cellStyle name="_VC 6.15.06 update on 06GRC power costs.xls Chart 2_INPUTS 3" xfId="7521"/>
    <cellStyle name="_VC 6.15.06 update on 06GRC power costs.xls Chart 2_NIM Summary" xfId="7522"/>
    <cellStyle name="_VC 6.15.06 update on 06GRC power costs.xls Chart 2_NIM Summary 09GRC" xfId="7523"/>
    <cellStyle name="_VC 6.15.06 update on 06GRC power costs.xls Chart 2_NIM Summary 09GRC 2" xfId="7524"/>
    <cellStyle name="_VC 6.15.06 update on 06GRC power costs.xls Chart 2_NIM Summary 2" xfId="7525"/>
    <cellStyle name="_VC 6.15.06 update on 06GRC power costs.xls Chart 2_NIM Summary 3" xfId="7526"/>
    <cellStyle name="_VC 6.15.06 update on 06GRC power costs.xls Chart 2_NIM Summary 4" xfId="7527"/>
    <cellStyle name="_VC 6.15.06 update on 06GRC power costs.xls Chart 2_NIM Summary 5" xfId="7528"/>
    <cellStyle name="_VC 6.15.06 update on 06GRC power costs.xls Chart 2_NIM Summary 6" xfId="7529"/>
    <cellStyle name="_VC 6.15.06 update on 06GRC power costs.xls Chart 2_NIM Summary 7" xfId="7530"/>
    <cellStyle name="_VC 6.15.06 update on 06GRC power costs.xls Chart 2_NIM Summary 8" xfId="7531"/>
    <cellStyle name="_VC 6.15.06 update on 06GRC power costs.xls Chart 2_NIM Summary 9" xfId="7532"/>
    <cellStyle name="_VC 6.15.06 update on 06GRC power costs.xls Chart 2_PCA 10 -  Exhibit D from A Kellogg Jan 2011" xfId="7533"/>
    <cellStyle name="_VC 6.15.06 update on 06GRC power costs.xls Chart 2_PCA 10 -  Exhibit D from A Kellogg July 2011" xfId="7534"/>
    <cellStyle name="_VC 6.15.06 update on 06GRC power costs.xls Chart 2_PCA 10 -  Exhibit D from S Free Rcv'd 12-11" xfId="7535"/>
    <cellStyle name="_VC 6.15.06 update on 06GRC power costs.xls Chart 2_PCA 9 -  Exhibit D April 2010" xfId="7536"/>
    <cellStyle name="_VC 6.15.06 update on 06GRC power costs.xls Chart 2_PCA 9 -  Exhibit D April 2010 (3)" xfId="7537"/>
    <cellStyle name="_VC 6.15.06 update on 06GRC power costs.xls Chart 2_PCA 9 -  Exhibit D April 2010 (3) 2" xfId="7538"/>
    <cellStyle name="_VC 6.15.06 update on 06GRC power costs.xls Chart 2_PCA 9 -  Exhibit D April 2010 2" xfId="7539"/>
    <cellStyle name="_VC 6.15.06 update on 06GRC power costs.xls Chart 2_PCA 9 -  Exhibit D April 2010 3" xfId="7540"/>
    <cellStyle name="_VC 6.15.06 update on 06GRC power costs.xls Chart 2_PCA 9 -  Exhibit D Nov 2010" xfId="7541"/>
    <cellStyle name="_VC 6.15.06 update on 06GRC power costs.xls Chart 2_PCA 9 -  Exhibit D Nov 2010 2" xfId="7542"/>
    <cellStyle name="_VC 6.15.06 update on 06GRC power costs.xls Chart 2_PCA 9 - Exhibit D at August 2010" xfId="7543"/>
    <cellStyle name="_VC 6.15.06 update on 06GRC power costs.xls Chart 2_PCA 9 - Exhibit D at August 2010 2" xfId="7544"/>
    <cellStyle name="_VC 6.15.06 update on 06GRC power costs.xls Chart 2_PCA 9 - Exhibit D June 2010 GRC" xfId="7545"/>
    <cellStyle name="_VC 6.15.06 update on 06GRC power costs.xls Chart 2_PCA 9 - Exhibit D June 2010 GRC 2" xfId="7546"/>
    <cellStyle name="_VC 6.15.06 update on 06GRC power costs.xls Chart 2_Power Costs - Comparison bx Rbtl-Staff-Jt-PC" xfId="2267"/>
    <cellStyle name="_VC 6.15.06 update on 06GRC power costs.xls Chart 2_Power Costs - Comparison bx Rbtl-Staff-Jt-PC 2" xfId="2268"/>
    <cellStyle name="_VC 6.15.06 update on 06GRC power costs.xls Chart 2_Power Costs - Comparison bx Rbtl-Staff-Jt-PC 2 2" xfId="7547"/>
    <cellStyle name="_VC 6.15.06 update on 06GRC power costs.xls Chart 2_Power Costs - Comparison bx Rbtl-Staff-Jt-PC 3" xfId="7548"/>
    <cellStyle name="_VC 6.15.06 update on 06GRC power costs.xls Chart 2_Power Costs - Comparison bx Rbtl-Staff-Jt-PC 4" xfId="7549"/>
    <cellStyle name="_VC 6.15.06 update on 06GRC power costs.xls Chart 2_Power Costs - Comparison bx Rbtl-Staff-Jt-PC_Adj Bench DR 3 for Initial Briefs (Electric)" xfId="2269"/>
    <cellStyle name="_VC 6.15.06 update on 06GRC power costs.xls Chart 2_Power Costs - Comparison bx Rbtl-Staff-Jt-PC_Adj Bench DR 3 for Initial Briefs (Electric) 2" xfId="2270"/>
    <cellStyle name="_VC 6.15.06 update on 06GRC power costs.xls Chart 2_Power Costs - Comparison bx Rbtl-Staff-Jt-PC_Adj Bench DR 3 for Initial Briefs (Electric) 2 2" xfId="7550"/>
    <cellStyle name="_VC 6.15.06 update on 06GRC power costs.xls Chart 2_Power Costs - Comparison bx Rbtl-Staff-Jt-PC_Adj Bench DR 3 for Initial Briefs (Electric) 3" xfId="7551"/>
    <cellStyle name="_VC 6.15.06 update on 06GRC power costs.xls Chart 2_Power Costs - Comparison bx Rbtl-Staff-Jt-PC_Adj Bench DR 3 for Initial Briefs (Electric) 4" xfId="7552"/>
    <cellStyle name="_VC 6.15.06 update on 06GRC power costs.xls Chart 2_Power Costs - Comparison bx Rbtl-Staff-Jt-PC_Electric Rev Req Model (2009 GRC) Rebuttal" xfId="2271"/>
    <cellStyle name="_VC 6.15.06 update on 06GRC power costs.xls Chart 2_Power Costs - Comparison bx Rbtl-Staff-Jt-PC_Electric Rev Req Model (2009 GRC) Rebuttal 2" xfId="2272"/>
    <cellStyle name="_VC 6.15.06 update on 06GRC power costs.xls Chart 2_Power Costs - Comparison bx Rbtl-Staff-Jt-PC_Electric Rev Req Model (2009 GRC) Rebuttal 2 2" xfId="7553"/>
    <cellStyle name="_VC 6.15.06 update on 06GRC power costs.xls Chart 2_Power Costs - Comparison bx Rbtl-Staff-Jt-PC_Electric Rev Req Model (2009 GRC) Rebuttal 3" xfId="7554"/>
    <cellStyle name="_VC 6.15.06 update on 06GRC power costs.xls Chart 2_Power Costs - Comparison bx Rbtl-Staff-Jt-PC_Electric Rev Req Model (2009 GRC) Rebuttal 4" xfId="7555"/>
    <cellStyle name="_VC 6.15.06 update on 06GRC power costs.xls Chart 2_Power Costs - Comparison bx Rbtl-Staff-Jt-PC_Electric Rev Req Model (2009 GRC) Rebuttal REmoval of New  WH Solar AdjustMI" xfId="2273"/>
    <cellStyle name="_VC 6.15.06 update on 06GRC power costs.xls Chart 2_Power Costs - Comparison bx Rbtl-Staff-Jt-PC_Electric Rev Req Model (2009 GRC) Rebuttal REmoval of New  WH Solar AdjustMI 2" xfId="2274"/>
    <cellStyle name="_VC 6.15.06 update on 06GRC power costs.xls Chart 2_Power Costs - Comparison bx Rbtl-Staff-Jt-PC_Electric Rev Req Model (2009 GRC) Rebuttal REmoval of New  WH Solar AdjustMI 2 2" xfId="7556"/>
    <cellStyle name="_VC 6.15.06 update on 06GRC power costs.xls Chart 2_Power Costs - Comparison bx Rbtl-Staff-Jt-PC_Electric Rev Req Model (2009 GRC) Rebuttal REmoval of New  WH Solar AdjustMI 3" xfId="7557"/>
    <cellStyle name="_VC 6.15.06 update on 06GRC power costs.xls Chart 2_Power Costs - Comparison bx Rbtl-Staff-Jt-PC_Electric Rev Req Model (2009 GRC) Rebuttal REmoval of New  WH Solar AdjustMI 4" xfId="7558"/>
    <cellStyle name="_VC 6.15.06 update on 06GRC power costs.xls Chart 2_Power Costs - Comparison bx Rbtl-Staff-Jt-PC_Electric Rev Req Model (2009 GRC) Revised 01-18-2010" xfId="2275"/>
    <cellStyle name="_VC 6.15.06 update on 06GRC power costs.xls Chart 2_Power Costs - Comparison bx Rbtl-Staff-Jt-PC_Electric Rev Req Model (2009 GRC) Revised 01-18-2010 2" xfId="2276"/>
    <cellStyle name="_VC 6.15.06 update on 06GRC power costs.xls Chart 2_Power Costs - Comparison bx Rbtl-Staff-Jt-PC_Electric Rev Req Model (2009 GRC) Revised 01-18-2010 2 2" xfId="7559"/>
    <cellStyle name="_VC 6.15.06 update on 06GRC power costs.xls Chart 2_Power Costs - Comparison bx Rbtl-Staff-Jt-PC_Electric Rev Req Model (2009 GRC) Revised 01-18-2010 3" xfId="7560"/>
    <cellStyle name="_VC 6.15.06 update on 06GRC power costs.xls Chart 2_Power Costs - Comparison bx Rbtl-Staff-Jt-PC_Electric Rev Req Model (2009 GRC) Revised 01-18-2010 4" xfId="7561"/>
    <cellStyle name="_VC 6.15.06 update on 06GRC power costs.xls Chart 2_Power Costs - Comparison bx Rbtl-Staff-Jt-PC_Final Order Electric EXHIBIT A-1" xfId="2277"/>
    <cellStyle name="_VC 6.15.06 update on 06GRC power costs.xls Chart 2_Power Costs - Comparison bx Rbtl-Staff-Jt-PC_Final Order Electric EXHIBIT A-1 2" xfId="2278"/>
    <cellStyle name="_VC 6.15.06 update on 06GRC power costs.xls Chart 2_Power Costs - Comparison bx Rbtl-Staff-Jt-PC_Final Order Electric EXHIBIT A-1 2 2" xfId="7562"/>
    <cellStyle name="_VC 6.15.06 update on 06GRC power costs.xls Chart 2_Power Costs - Comparison bx Rbtl-Staff-Jt-PC_Final Order Electric EXHIBIT A-1 3" xfId="7563"/>
    <cellStyle name="_VC 6.15.06 update on 06GRC power costs.xls Chart 2_Power Costs - Comparison bx Rbtl-Staff-Jt-PC_Final Order Electric EXHIBIT A-1 4" xfId="7564"/>
    <cellStyle name="_VC 6.15.06 update on 06GRC power costs.xls Chart 2_Production Adj 4.37" xfId="2279"/>
    <cellStyle name="_VC 6.15.06 update on 06GRC power costs.xls Chart 2_Production Adj 4.37 2" xfId="2280"/>
    <cellStyle name="_VC 6.15.06 update on 06GRC power costs.xls Chart 2_Production Adj 4.37 2 2" xfId="7565"/>
    <cellStyle name="_VC 6.15.06 update on 06GRC power costs.xls Chart 2_Production Adj 4.37 3" xfId="7566"/>
    <cellStyle name="_VC 6.15.06 update on 06GRC power costs.xls Chart 2_Purchased Power Adj 4.03" xfId="2281"/>
    <cellStyle name="_VC 6.15.06 update on 06GRC power costs.xls Chart 2_Purchased Power Adj 4.03 2" xfId="2282"/>
    <cellStyle name="_VC 6.15.06 update on 06GRC power costs.xls Chart 2_Purchased Power Adj 4.03 2 2" xfId="7567"/>
    <cellStyle name="_VC 6.15.06 update on 06GRC power costs.xls Chart 2_Purchased Power Adj 4.03 3" xfId="7568"/>
    <cellStyle name="_VC 6.15.06 update on 06GRC power costs.xls Chart 2_Rebuttal Power Costs" xfId="2283"/>
    <cellStyle name="_VC 6.15.06 update on 06GRC power costs.xls Chart 2_Rebuttal Power Costs 2" xfId="2284"/>
    <cellStyle name="_VC 6.15.06 update on 06GRC power costs.xls Chart 2_Rebuttal Power Costs 2 2" xfId="7569"/>
    <cellStyle name="_VC 6.15.06 update on 06GRC power costs.xls Chart 2_Rebuttal Power Costs 3" xfId="7570"/>
    <cellStyle name="_VC 6.15.06 update on 06GRC power costs.xls Chart 2_Rebuttal Power Costs 4" xfId="7571"/>
    <cellStyle name="_VC 6.15.06 update on 06GRC power costs.xls Chart 2_Rebuttal Power Costs_Adj Bench DR 3 for Initial Briefs (Electric)" xfId="2285"/>
    <cellStyle name="_VC 6.15.06 update on 06GRC power costs.xls Chart 2_Rebuttal Power Costs_Adj Bench DR 3 for Initial Briefs (Electric) 2" xfId="2286"/>
    <cellStyle name="_VC 6.15.06 update on 06GRC power costs.xls Chart 2_Rebuttal Power Costs_Adj Bench DR 3 for Initial Briefs (Electric) 2 2" xfId="7572"/>
    <cellStyle name="_VC 6.15.06 update on 06GRC power costs.xls Chart 2_Rebuttal Power Costs_Adj Bench DR 3 for Initial Briefs (Electric) 3" xfId="7573"/>
    <cellStyle name="_VC 6.15.06 update on 06GRC power costs.xls Chart 2_Rebuttal Power Costs_Adj Bench DR 3 for Initial Briefs (Electric) 4" xfId="7574"/>
    <cellStyle name="_VC 6.15.06 update on 06GRC power costs.xls Chart 2_Rebuttal Power Costs_Electric Rev Req Model (2009 GRC) Rebuttal" xfId="2287"/>
    <cellStyle name="_VC 6.15.06 update on 06GRC power costs.xls Chart 2_Rebuttal Power Costs_Electric Rev Req Model (2009 GRC) Rebuttal 2" xfId="2288"/>
    <cellStyle name="_VC 6.15.06 update on 06GRC power costs.xls Chart 2_Rebuttal Power Costs_Electric Rev Req Model (2009 GRC) Rebuttal 2 2" xfId="7575"/>
    <cellStyle name="_VC 6.15.06 update on 06GRC power costs.xls Chart 2_Rebuttal Power Costs_Electric Rev Req Model (2009 GRC) Rebuttal 3" xfId="7576"/>
    <cellStyle name="_VC 6.15.06 update on 06GRC power costs.xls Chart 2_Rebuttal Power Costs_Electric Rev Req Model (2009 GRC) Rebuttal 4" xfId="7577"/>
    <cellStyle name="_VC 6.15.06 update on 06GRC power costs.xls Chart 2_Rebuttal Power Costs_Electric Rev Req Model (2009 GRC) Rebuttal REmoval of New  WH Solar AdjustMI" xfId="2289"/>
    <cellStyle name="_VC 6.15.06 update on 06GRC power costs.xls Chart 2_Rebuttal Power Costs_Electric Rev Req Model (2009 GRC) Rebuttal REmoval of New  WH Solar AdjustMI 2" xfId="2290"/>
    <cellStyle name="_VC 6.15.06 update on 06GRC power costs.xls Chart 2_Rebuttal Power Costs_Electric Rev Req Model (2009 GRC) Rebuttal REmoval of New  WH Solar AdjustMI 2 2" xfId="7578"/>
    <cellStyle name="_VC 6.15.06 update on 06GRC power costs.xls Chart 2_Rebuttal Power Costs_Electric Rev Req Model (2009 GRC) Rebuttal REmoval of New  WH Solar AdjustMI 3" xfId="7579"/>
    <cellStyle name="_VC 6.15.06 update on 06GRC power costs.xls Chart 2_Rebuttal Power Costs_Electric Rev Req Model (2009 GRC) Rebuttal REmoval of New  WH Solar AdjustMI 4" xfId="7580"/>
    <cellStyle name="_VC 6.15.06 update on 06GRC power costs.xls Chart 2_Rebuttal Power Costs_Electric Rev Req Model (2009 GRC) Revised 01-18-2010" xfId="2291"/>
    <cellStyle name="_VC 6.15.06 update on 06GRC power costs.xls Chart 2_Rebuttal Power Costs_Electric Rev Req Model (2009 GRC) Revised 01-18-2010 2" xfId="2292"/>
    <cellStyle name="_VC 6.15.06 update on 06GRC power costs.xls Chart 2_Rebuttal Power Costs_Electric Rev Req Model (2009 GRC) Revised 01-18-2010 2 2" xfId="7581"/>
    <cellStyle name="_VC 6.15.06 update on 06GRC power costs.xls Chart 2_Rebuttal Power Costs_Electric Rev Req Model (2009 GRC) Revised 01-18-2010 3" xfId="7582"/>
    <cellStyle name="_VC 6.15.06 update on 06GRC power costs.xls Chart 2_Rebuttal Power Costs_Electric Rev Req Model (2009 GRC) Revised 01-18-2010 4" xfId="7583"/>
    <cellStyle name="_VC 6.15.06 update on 06GRC power costs.xls Chart 2_Rebuttal Power Costs_Final Order Electric EXHIBIT A-1" xfId="2293"/>
    <cellStyle name="_VC 6.15.06 update on 06GRC power costs.xls Chart 2_Rebuttal Power Costs_Final Order Electric EXHIBIT A-1 2" xfId="2294"/>
    <cellStyle name="_VC 6.15.06 update on 06GRC power costs.xls Chart 2_Rebuttal Power Costs_Final Order Electric EXHIBIT A-1 2 2" xfId="7584"/>
    <cellStyle name="_VC 6.15.06 update on 06GRC power costs.xls Chart 2_Rebuttal Power Costs_Final Order Electric EXHIBIT A-1 3" xfId="7585"/>
    <cellStyle name="_VC 6.15.06 update on 06GRC power costs.xls Chart 2_Rebuttal Power Costs_Final Order Electric EXHIBIT A-1 4" xfId="7586"/>
    <cellStyle name="_VC 6.15.06 update on 06GRC power costs.xls Chart 2_ROR &amp; CONV FACTOR" xfId="2295"/>
    <cellStyle name="_VC 6.15.06 update on 06GRC power costs.xls Chart 2_ROR &amp; CONV FACTOR 2" xfId="2296"/>
    <cellStyle name="_VC 6.15.06 update on 06GRC power costs.xls Chart 2_ROR &amp; CONV FACTOR 2 2" xfId="7587"/>
    <cellStyle name="_VC 6.15.06 update on 06GRC power costs.xls Chart 2_ROR &amp; CONV FACTOR 3" xfId="7588"/>
    <cellStyle name="_VC 6.15.06 update on 06GRC power costs.xls Chart 2_ROR 5.02" xfId="2297"/>
    <cellStyle name="_VC 6.15.06 update on 06GRC power costs.xls Chart 2_ROR 5.02 2" xfId="2298"/>
    <cellStyle name="_VC 6.15.06 update on 06GRC power costs.xls Chart 2_ROR 5.02 2 2" xfId="7589"/>
    <cellStyle name="_VC 6.15.06 update on 06GRC power costs.xls Chart 2_ROR 5.02 3" xfId="7590"/>
    <cellStyle name="_VC 6.15.06 update on 06GRC power costs.xls Chart 2_Wind Integration 10GRC" xfId="7591"/>
    <cellStyle name="_VC 6.15.06 update on 06GRC power costs.xls Chart 2_Wind Integration 10GRC 2" xfId="7592"/>
    <cellStyle name="_VC 6.15.06 update on 06GRC power costs.xls Chart 3" xfId="2299"/>
    <cellStyle name="_VC 6.15.06 update on 06GRC power costs.xls Chart 3 2" xfId="2300"/>
    <cellStyle name="_VC 6.15.06 update on 06GRC power costs.xls Chart 3 2 2" xfId="2301"/>
    <cellStyle name="_VC 6.15.06 update on 06GRC power costs.xls Chart 3 2 2 2" xfId="7593"/>
    <cellStyle name="_VC 6.15.06 update on 06GRC power costs.xls Chart 3 2 3" xfId="7594"/>
    <cellStyle name="_VC 6.15.06 update on 06GRC power costs.xls Chart 3 3" xfId="2302"/>
    <cellStyle name="_VC 6.15.06 update on 06GRC power costs.xls Chart 3 3 2" xfId="2303"/>
    <cellStyle name="_VC 6.15.06 update on 06GRC power costs.xls Chart 3 3 2 2" xfId="7595"/>
    <cellStyle name="_VC 6.15.06 update on 06GRC power costs.xls Chart 3 3 3" xfId="2304"/>
    <cellStyle name="_VC 6.15.06 update on 06GRC power costs.xls Chart 3 3 3 2" xfId="7596"/>
    <cellStyle name="_VC 6.15.06 update on 06GRC power costs.xls Chart 3 3 4" xfId="2305"/>
    <cellStyle name="_VC 6.15.06 update on 06GRC power costs.xls Chart 3 3 4 2" xfId="7597"/>
    <cellStyle name="_VC 6.15.06 update on 06GRC power costs.xls Chart 3 4" xfId="2306"/>
    <cellStyle name="_VC 6.15.06 update on 06GRC power costs.xls Chart 3 4 2" xfId="7598"/>
    <cellStyle name="_VC 6.15.06 update on 06GRC power costs.xls Chart 3 5" xfId="7599"/>
    <cellStyle name="_VC 6.15.06 update on 06GRC power costs.xls Chart 3 6" xfId="7600"/>
    <cellStyle name="_VC 6.15.06 update on 06GRC power costs.xls Chart 3 7" xfId="7601"/>
    <cellStyle name="_VC 6.15.06 update on 06GRC power costs.xls Chart 3_04 07E Wild Horse Wind Expansion (C) (2)" xfId="2307"/>
    <cellStyle name="_VC 6.15.06 update on 06GRC power costs.xls Chart 3_04 07E Wild Horse Wind Expansion (C) (2) 2" xfId="2308"/>
    <cellStyle name="_VC 6.15.06 update on 06GRC power costs.xls Chart 3_04 07E Wild Horse Wind Expansion (C) (2) 2 2" xfId="7602"/>
    <cellStyle name="_VC 6.15.06 update on 06GRC power costs.xls Chart 3_04 07E Wild Horse Wind Expansion (C) (2) 3" xfId="7603"/>
    <cellStyle name="_VC 6.15.06 update on 06GRC power costs.xls Chart 3_04 07E Wild Horse Wind Expansion (C) (2) 4" xfId="7604"/>
    <cellStyle name="_VC 6.15.06 update on 06GRC power costs.xls Chart 3_04 07E Wild Horse Wind Expansion (C) (2)_Adj Bench DR 3 for Initial Briefs (Electric)" xfId="2309"/>
    <cellStyle name="_VC 6.15.06 update on 06GRC power costs.xls Chart 3_04 07E Wild Horse Wind Expansion (C) (2)_Adj Bench DR 3 for Initial Briefs (Electric) 2" xfId="2310"/>
    <cellStyle name="_VC 6.15.06 update on 06GRC power costs.xls Chart 3_04 07E Wild Horse Wind Expansion (C) (2)_Adj Bench DR 3 for Initial Briefs (Electric) 2 2" xfId="7605"/>
    <cellStyle name="_VC 6.15.06 update on 06GRC power costs.xls Chart 3_04 07E Wild Horse Wind Expansion (C) (2)_Adj Bench DR 3 for Initial Briefs (Electric) 3" xfId="7606"/>
    <cellStyle name="_VC 6.15.06 update on 06GRC power costs.xls Chart 3_04 07E Wild Horse Wind Expansion (C) (2)_Adj Bench DR 3 for Initial Briefs (Electric) 4" xfId="7607"/>
    <cellStyle name="_VC 6.15.06 update on 06GRC power costs.xls Chart 3_04 07E Wild Horse Wind Expansion (C) (2)_Book1" xfId="7608"/>
    <cellStyle name="_VC 6.15.06 update on 06GRC power costs.xls Chart 3_04 07E Wild Horse Wind Expansion (C) (2)_Electric Rev Req Model (2009 GRC) " xfId="2311"/>
    <cellStyle name="_VC 6.15.06 update on 06GRC power costs.xls Chart 3_04 07E Wild Horse Wind Expansion (C) (2)_Electric Rev Req Model (2009 GRC)  2" xfId="2312"/>
    <cellStyle name="_VC 6.15.06 update on 06GRC power costs.xls Chart 3_04 07E Wild Horse Wind Expansion (C) (2)_Electric Rev Req Model (2009 GRC)  2 2" xfId="7609"/>
    <cellStyle name="_VC 6.15.06 update on 06GRC power costs.xls Chart 3_04 07E Wild Horse Wind Expansion (C) (2)_Electric Rev Req Model (2009 GRC)  3" xfId="7610"/>
    <cellStyle name="_VC 6.15.06 update on 06GRC power costs.xls Chart 3_04 07E Wild Horse Wind Expansion (C) (2)_Electric Rev Req Model (2009 GRC)  4" xfId="7611"/>
    <cellStyle name="_VC 6.15.06 update on 06GRC power costs.xls Chart 3_04 07E Wild Horse Wind Expansion (C) (2)_Electric Rev Req Model (2009 GRC) Rebuttal" xfId="2313"/>
    <cellStyle name="_VC 6.15.06 update on 06GRC power costs.xls Chart 3_04 07E Wild Horse Wind Expansion (C) (2)_Electric Rev Req Model (2009 GRC) Rebuttal 2" xfId="2314"/>
    <cellStyle name="_VC 6.15.06 update on 06GRC power costs.xls Chart 3_04 07E Wild Horse Wind Expansion (C) (2)_Electric Rev Req Model (2009 GRC) Rebuttal 2 2" xfId="7612"/>
    <cellStyle name="_VC 6.15.06 update on 06GRC power costs.xls Chart 3_04 07E Wild Horse Wind Expansion (C) (2)_Electric Rev Req Model (2009 GRC) Rebuttal 3" xfId="7613"/>
    <cellStyle name="_VC 6.15.06 update on 06GRC power costs.xls Chart 3_04 07E Wild Horse Wind Expansion (C) (2)_Electric Rev Req Model (2009 GRC) Rebuttal 4" xfId="7614"/>
    <cellStyle name="_VC 6.15.06 update on 06GRC power costs.xls Chart 3_04 07E Wild Horse Wind Expansion (C) (2)_Electric Rev Req Model (2009 GRC) Rebuttal REmoval of New  WH Solar AdjustMI" xfId="2315"/>
    <cellStyle name="_VC 6.15.06 update on 06GRC power costs.xls Chart 3_04 07E Wild Horse Wind Expansion (C) (2)_Electric Rev Req Model (2009 GRC) Rebuttal REmoval of New  WH Solar AdjustMI 2" xfId="2316"/>
    <cellStyle name="_VC 6.15.06 update on 06GRC power costs.xls Chart 3_04 07E Wild Horse Wind Expansion (C) (2)_Electric Rev Req Model (2009 GRC) Rebuttal REmoval of New  WH Solar AdjustMI 2 2" xfId="7615"/>
    <cellStyle name="_VC 6.15.06 update on 06GRC power costs.xls Chart 3_04 07E Wild Horse Wind Expansion (C) (2)_Electric Rev Req Model (2009 GRC) Rebuttal REmoval of New  WH Solar AdjustMI 3" xfId="7616"/>
    <cellStyle name="_VC 6.15.06 update on 06GRC power costs.xls Chart 3_04 07E Wild Horse Wind Expansion (C) (2)_Electric Rev Req Model (2009 GRC) Rebuttal REmoval of New  WH Solar AdjustMI 4" xfId="7617"/>
    <cellStyle name="_VC 6.15.06 update on 06GRC power costs.xls Chart 3_04 07E Wild Horse Wind Expansion (C) (2)_Electric Rev Req Model (2009 GRC) Revised 01-18-2010" xfId="2317"/>
    <cellStyle name="_VC 6.15.06 update on 06GRC power costs.xls Chart 3_04 07E Wild Horse Wind Expansion (C) (2)_Electric Rev Req Model (2009 GRC) Revised 01-18-2010 2" xfId="2318"/>
    <cellStyle name="_VC 6.15.06 update on 06GRC power costs.xls Chart 3_04 07E Wild Horse Wind Expansion (C) (2)_Electric Rev Req Model (2009 GRC) Revised 01-18-2010 2 2" xfId="7618"/>
    <cellStyle name="_VC 6.15.06 update on 06GRC power costs.xls Chart 3_04 07E Wild Horse Wind Expansion (C) (2)_Electric Rev Req Model (2009 GRC) Revised 01-18-2010 3" xfId="7619"/>
    <cellStyle name="_VC 6.15.06 update on 06GRC power costs.xls Chart 3_04 07E Wild Horse Wind Expansion (C) (2)_Electric Rev Req Model (2009 GRC) Revised 01-18-2010 4" xfId="7620"/>
    <cellStyle name="_VC 6.15.06 update on 06GRC power costs.xls Chart 3_04 07E Wild Horse Wind Expansion (C) (2)_Electric Rev Req Model (2010 GRC)" xfId="7621"/>
    <cellStyle name="_VC 6.15.06 update on 06GRC power costs.xls Chart 3_04 07E Wild Horse Wind Expansion (C) (2)_Electric Rev Req Model (2010 GRC) SF" xfId="7622"/>
    <cellStyle name="_VC 6.15.06 update on 06GRC power costs.xls Chart 3_04 07E Wild Horse Wind Expansion (C) (2)_Final Order Electric EXHIBIT A-1" xfId="2319"/>
    <cellStyle name="_VC 6.15.06 update on 06GRC power costs.xls Chart 3_04 07E Wild Horse Wind Expansion (C) (2)_Final Order Electric EXHIBIT A-1 2" xfId="2320"/>
    <cellStyle name="_VC 6.15.06 update on 06GRC power costs.xls Chart 3_04 07E Wild Horse Wind Expansion (C) (2)_Final Order Electric EXHIBIT A-1 2 2" xfId="7623"/>
    <cellStyle name="_VC 6.15.06 update on 06GRC power costs.xls Chart 3_04 07E Wild Horse Wind Expansion (C) (2)_Final Order Electric EXHIBIT A-1 3" xfId="7624"/>
    <cellStyle name="_VC 6.15.06 update on 06GRC power costs.xls Chart 3_04 07E Wild Horse Wind Expansion (C) (2)_Final Order Electric EXHIBIT A-1 4" xfId="7625"/>
    <cellStyle name="_VC 6.15.06 update on 06GRC power costs.xls Chart 3_04 07E Wild Horse Wind Expansion (C) (2)_TENASKA REGULATORY ASSET" xfId="2321"/>
    <cellStyle name="_VC 6.15.06 update on 06GRC power costs.xls Chart 3_04 07E Wild Horse Wind Expansion (C) (2)_TENASKA REGULATORY ASSET 2" xfId="2322"/>
    <cellStyle name="_VC 6.15.06 update on 06GRC power costs.xls Chart 3_04 07E Wild Horse Wind Expansion (C) (2)_TENASKA REGULATORY ASSET 2 2" xfId="7626"/>
    <cellStyle name="_VC 6.15.06 update on 06GRC power costs.xls Chart 3_04 07E Wild Horse Wind Expansion (C) (2)_TENASKA REGULATORY ASSET 3" xfId="7627"/>
    <cellStyle name="_VC 6.15.06 update on 06GRC power costs.xls Chart 3_04 07E Wild Horse Wind Expansion (C) (2)_TENASKA REGULATORY ASSET 4" xfId="7628"/>
    <cellStyle name="_VC 6.15.06 update on 06GRC power costs.xls Chart 3_16.37E Wild Horse Expansion DeferralRevwrkingfile SF" xfId="2323"/>
    <cellStyle name="_VC 6.15.06 update on 06GRC power costs.xls Chart 3_16.37E Wild Horse Expansion DeferralRevwrkingfile SF 2" xfId="2324"/>
    <cellStyle name="_VC 6.15.06 update on 06GRC power costs.xls Chart 3_16.37E Wild Horse Expansion DeferralRevwrkingfile SF 2 2" xfId="7629"/>
    <cellStyle name="_VC 6.15.06 update on 06GRC power costs.xls Chart 3_16.37E Wild Horse Expansion DeferralRevwrkingfile SF 3" xfId="7630"/>
    <cellStyle name="_VC 6.15.06 update on 06GRC power costs.xls Chart 3_16.37E Wild Horse Expansion DeferralRevwrkingfile SF 4" xfId="7631"/>
    <cellStyle name="_VC 6.15.06 update on 06GRC power costs.xls Chart 3_2009 Compliance Filing PCA Exhibits for GRC" xfId="7632"/>
    <cellStyle name="_VC 6.15.06 update on 06GRC power costs.xls Chart 3_2009 Compliance Filing PCA Exhibits for GRC 2" xfId="7633"/>
    <cellStyle name="_VC 6.15.06 update on 06GRC power costs.xls Chart 3_2009 GRC Compl Filing - Exhibit D" xfId="7634"/>
    <cellStyle name="_VC 6.15.06 update on 06GRC power costs.xls Chart 3_2009 GRC Compl Filing - Exhibit D 2" xfId="7635"/>
    <cellStyle name="_VC 6.15.06 update on 06GRC power costs.xls Chart 3_2009 GRC Compl Filing - Exhibit D 3" xfId="7636"/>
    <cellStyle name="_VC 6.15.06 update on 06GRC power costs.xls Chart 3_3.01 Income Statement" xfId="7637"/>
    <cellStyle name="_VC 6.15.06 update on 06GRC power costs.xls Chart 3_4 31 Regulatory Assets and Liabilities  7 06- Exhibit D" xfId="2325"/>
    <cellStyle name="_VC 6.15.06 update on 06GRC power costs.xls Chart 3_4 31 Regulatory Assets and Liabilities  7 06- Exhibit D 2" xfId="2326"/>
    <cellStyle name="_VC 6.15.06 update on 06GRC power costs.xls Chart 3_4 31 Regulatory Assets and Liabilities  7 06- Exhibit D 2 2" xfId="7638"/>
    <cellStyle name="_VC 6.15.06 update on 06GRC power costs.xls Chart 3_4 31 Regulatory Assets and Liabilities  7 06- Exhibit D 3" xfId="7639"/>
    <cellStyle name="_VC 6.15.06 update on 06GRC power costs.xls Chart 3_4 31 Regulatory Assets and Liabilities  7 06- Exhibit D 4" xfId="7640"/>
    <cellStyle name="_VC 6.15.06 update on 06GRC power costs.xls Chart 3_4 31 Regulatory Assets and Liabilities  7 06- Exhibit D_NIM Summary" xfId="7641"/>
    <cellStyle name="_VC 6.15.06 update on 06GRC power costs.xls Chart 3_4 31 Regulatory Assets and Liabilities  7 06- Exhibit D_NIM Summary 2" xfId="7642"/>
    <cellStyle name="_VC 6.15.06 update on 06GRC power costs.xls Chart 3_4 32 Regulatory Assets and Liabilities  7 06- Exhibit D" xfId="2327"/>
    <cellStyle name="_VC 6.15.06 update on 06GRC power costs.xls Chart 3_4 32 Regulatory Assets and Liabilities  7 06- Exhibit D 2" xfId="2328"/>
    <cellStyle name="_VC 6.15.06 update on 06GRC power costs.xls Chart 3_4 32 Regulatory Assets and Liabilities  7 06- Exhibit D 2 2" xfId="7643"/>
    <cellStyle name="_VC 6.15.06 update on 06GRC power costs.xls Chart 3_4 32 Regulatory Assets and Liabilities  7 06- Exhibit D 3" xfId="7644"/>
    <cellStyle name="_VC 6.15.06 update on 06GRC power costs.xls Chart 3_4 32 Regulatory Assets and Liabilities  7 06- Exhibit D 4" xfId="7645"/>
    <cellStyle name="_VC 6.15.06 update on 06GRC power costs.xls Chart 3_4 32 Regulatory Assets and Liabilities  7 06- Exhibit D_NIM Summary" xfId="7646"/>
    <cellStyle name="_VC 6.15.06 update on 06GRC power costs.xls Chart 3_4 32 Regulatory Assets and Liabilities  7 06- Exhibit D_NIM Summary 2" xfId="7647"/>
    <cellStyle name="_VC 6.15.06 update on 06GRC power costs.xls Chart 3_ACCOUNTS" xfId="7648"/>
    <cellStyle name="_VC 6.15.06 update on 06GRC power costs.xls Chart 3_AURORA Total New" xfId="7649"/>
    <cellStyle name="_VC 6.15.06 update on 06GRC power costs.xls Chart 3_AURORA Total New 2" xfId="7650"/>
    <cellStyle name="_VC 6.15.06 update on 06GRC power costs.xls Chart 3_Book2" xfId="2329"/>
    <cellStyle name="_VC 6.15.06 update on 06GRC power costs.xls Chart 3_Book2 2" xfId="2330"/>
    <cellStyle name="_VC 6.15.06 update on 06GRC power costs.xls Chart 3_Book2 2 2" xfId="7651"/>
    <cellStyle name="_VC 6.15.06 update on 06GRC power costs.xls Chart 3_Book2 3" xfId="7652"/>
    <cellStyle name="_VC 6.15.06 update on 06GRC power costs.xls Chart 3_Book2 4" xfId="7653"/>
    <cellStyle name="_VC 6.15.06 update on 06GRC power costs.xls Chart 3_Book2_Adj Bench DR 3 for Initial Briefs (Electric)" xfId="2331"/>
    <cellStyle name="_VC 6.15.06 update on 06GRC power costs.xls Chart 3_Book2_Adj Bench DR 3 for Initial Briefs (Electric) 2" xfId="2332"/>
    <cellStyle name="_VC 6.15.06 update on 06GRC power costs.xls Chart 3_Book2_Adj Bench DR 3 for Initial Briefs (Electric) 2 2" xfId="7654"/>
    <cellStyle name="_VC 6.15.06 update on 06GRC power costs.xls Chart 3_Book2_Adj Bench DR 3 for Initial Briefs (Electric) 3" xfId="7655"/>
    <cellStyle name="_VC 6.15.06 update on 06GRC power costs.xls Chart 3_Book2_Adj Bench DR 3 for Initial Briefs (Electric) 4" xfId="7656"/>
    <cellStyle name="_VC 6.15.06 update on 06GRC power costs.xls Chart 3_Book2_Electric Rev Req Model (2009 GRC) Rebuttal" xfId="2333"/>
    <cellStyle name="_VC 6.15.06 update on 06GRC power costs.xls Chart 3_Book2_Electric Rev Req Model (2009 GRC) Rebuttal 2" xfId="2334"/>
    <cellStyle name="_VC 6.15.06 update on 06GRC power costs.xls Chart 3_Book2_Electric Rev Req Model (2009 GRC) Rebuttal 2 2" xfId="7657"/>
    <cellStyle name="_VC 6.15.06 update on 06GRC power costs.xls Chart 3_Book2_Electric Rev Req Model (2009 GRC) Rebuttal 3" xfId="7658"/>
    <cellStyle name="_VC 6.15.06 update on 06GRC power costs.xls Chart 3_Book2_Electric Rev Req Model (2009 GRC) Rebuttal 4" xfId="7659"/>
    <cellStyle name="_VC 6.15.06 update on 06GRC power costs.xls Chart 3_Book2_Electric Rev Req Model (2009 GRC) Rebuttal REmoval of New  WH Solar AdjustMI" xfId="2335"/>
    <cellStyle name="_VC 6.15.06 update on 06GRC power costs.xls Chart 3_Book2_Electric Rev Req Model (2009 GRC) Rebuttal REmoval of New  WH Solar AdjustMI 2" xfId="2336"/>
    <cellStyle name="_VC 6.15.06 update on 06GRC power costs.xls Chart 3_Book2_Electric Rev Req Model (2009 GRC) Rebuttal REmoval of New  WH Solar AdjustMI 2 2" xfId="7660"/>
    <cellStyle name="_VC 6.15.06 update on 06GRC power costs.xls Chart 3_Book2_Electric Rev Req Model (2009 GRC) Rebuttal REmoval of New  WH Solar AdjustMI 3" xfId="7661"/>
    <cellStyle name="_VC 6.15.06 update on 06GRC power costs.xls Chart 3_Book2_Electric Rev Req Model (2009 GRC) Rebuttal REmoval of New  WH Solar AdjustMI 4" xfId="7662"/>
    <cellStyle name="_VC 6.15.06 update on 06GRC power costs.xls Chart 3_Book2_Electric Rev Req Model (2009 GRC) Revised 01-18-2010" xfId="2337"/>
    <cellStyle name="_VC 6.15.06 update on 06GRC power costs.xls Chart 3_Book2_Electric Rev Req Model (2009 GRC) Revised 01-18-2010 2" xfId="2338"/>
    <cellStyle name="_VC 6.15.06 update on 06GRC power costs.xls Chart 3_Book2_Electric Rev Req Model (2009 GRC) Revised 01-18-2010 2 2" xfId="7663"/>
    <cellStyle name="_VC 6.15.06 update on 06GRC power costs.xls Chart 3_Book2_Electric Rev Req Model (2009 GRC) Revised 01-18-2010 3" xfId="7664"/>
    <cellStyle name="_VC 6.15.06 update on 06GRC power costs.xls Chart 3_Book2_Electric Rev Req Model (2009 GRC) Revised 01-18-2010 4" xfId="7665"/>
    <cellStyle name="_VC 6.15.06 update on 06GRC power costs.xls Chart 3_Book2_Final Order Electric EXHIBIT A-1" xfId="2339"/>
    <cellStyle name="_VC 6.15.06 update on 06GRC power costs.xls Chart 3_Book2_Final Order Electric EXHIBIT A-1 2" xfId="2340"/>
    <cellStyle name="_VC 6.15.06 update on 06GRC power costs.xls Chart 3_Book2_Final Order Electric EXHIBIT A-1 2 2" xfId="7666"/>
    <cellStyle name="_VC 6.15.06 update on 06GRC power costs.xls Chart 3_Book2_Final Order Electric EXHIBIT A-1 3" xfId="7667"/>
    <cellStyle name="_VC 6.15.06 update on 06GRC power costs.xls Chart 3_Book2_Final Order Electric EXHIBIT A-1 4" xfId="7668"/>
    <cellStyle name="_VC 6.15.06 update on 06GRC power costs.xls Chart 3_Book4" xfId="2341"/>
    <cellStyle name="_VC 6.15.06 update on 06GRC power costs.xls Chart 3_Book4 2" xfId="2342"/>
    <cellStyle name="_VC 6.15.06 update on 06GRC power costs.xls Chart 3_Book4 2 2" xfId="7669"/>
    <cellStyle name="_VC 6.15.06 update on 06GRC power costs.xls Chart 3_Book4 3" xfId="7670"/>
    <cellStyle name="_VC 6.15.06 update on 06GRC power costs.xls Chart 3_Book4 4" xfId="7671"/>
    <cellStyle name="_VC 6.15.06 update on 06GRC power costs.xls Chart 3_Book9" xfId="2343"/>
    <cellStyle name="_VC 6.15.06 update on 06GRC power costs.xls Chart 3_Book9 2" xfId="2344"/>
    <cellStyle name="_VC 6.15.06 update on 06GRC power costs.xls Chart 3_Book9 2 2" xfId="7672"/>
    <cellStyle name="_VC 6.15.06 update on 06GRC power costs.xls Chart 3_Book9 3" xfId="7673"/>
    <cellStyle name="_VC 6.15.06 update on 06GRC power costs.xls Chart 3_Book9 4" xfId="7674"/>
    <cellStyle name="_VC 6.15.06 update on 06GRC power costs.xls Chart 3_Chelan PUD Power Costs (8-10)" xfId="7675"/>
    <cellStyle name="_VC 6.15.06 update on 06GRC power costs.xls Chart 3_Gas Rev Req Model (2010 GRC)" xfId="7676"/>
    <cellStyle name="_VC 6.15.06 update on 06GRC power costs.xls Chart 3_INPUTS" xfId="2345"/>
    <cellStyle name="_VC 6.15.06 update on 06GRC power costs.xls Chart 3_INPUTS 2" xfId="2346"/>
    <cellStyle name="_VC 6.15.06 update on 06GRC power costs.xls Chart 3_INPUTS 2 2" xfId="7677"/>
    <cellStyle name="_VC 6.15.06 update on 06GRC power costs.xls Chart 3_INPUTS 3" xfId="7678"/>
    <cellStyle name="_VC 6.15.06 update on 06GRC power costs.xls Chart 3_NIM Summary" xfId="7679"/>
    <cellStyle name="_VC 6.15.06 update on 06GRC power costs.xls Chart 3_NIM Summary 09GRC" xfId="7680"/>
    <cellStyle name="_VC 6.15.06 update on 06GRC power costs.xls Chart 3_NIM Summary 09GRC 2" xfId="7681"/>
    <cellStyle name="_VC 6.15.06 update on 06GRC power costs.xls Chart 3_NIM Summary 2" xfId="7682"/>
    <cellStyle name="_VC 6.15.06 update on 06GRC power costs.xls Chart 3_NIM Summary 3" xfId="7683"/>
    <cellStyle name="_VC 6.15.06 update on 06GRC power costs.xls Chart 3_NIM Summary 4" xfId="7684"/>
    <cellStyle name="_VC 6.15.06 update on 06GRC power costs.xls Chart 3_NIM Summary 5" xfId="7685"/>
    <cellStyle name="_VC 6.15.06 update on 06GRC power costs.xls Chart 3_NIM Summary 6" xfId="7686"/>
    <cellStyle name="_VC 6.15.06 update on 06GRC power costs.xls Chart 3_NIM Summary 7" xfId="7687"/>
    <cellStyle name="_VC 6.15.06 update on 06GRC power costs.xls Chart 3_NIM Summary 8" xfId="7688"/>
    <cellStyle name="_VC 6.15.06 update on 06GRC power costs.xls Chart 3_NIM Summary 9" xfId="7689"/>
    <cellStyle name="_VC 6.15.06 update on 06GRC power costs.xls Chart 3_PCA 10 -  Exhibit D from A Kellogg Jan 2011" xfId="7690"/>
    <cellStyle name="_VC 6.15.06 update on 06GRC power costs.xls Chart 3_PCA 10 -  Exhibit D from A Kellogg July 2011" xfId="7691"/>
    <cellStyle name="_VC 6.15.06 update on 06GRC power costs.xls Chart 3_PCA 10 -  Exhibit D from S Free Rcv'd 12-11" xfId="7692"/>
    <cellStyle name="_VC 6.15.06 update on 06GRC power costs.xls Chart 3_PCA 9 -  Exhibit D April 2010" xfId="7693"/>
    <cellStyle name="_VC 6.15.06 update on 06GRC power costs.xls Chart 3_PCA 9 -  Exhibit D April 2010 (3)" xfId="7694"/>
    <cellStyle name="_VC 6.15.06 update on 06GRC power costs.xls Chart 3_PCA 9 -  Exhibit D April 2010 (3) 2" xfId="7695"/>
    <cellStyle name="_VC 6.15.06 update on 06GRC power costs.xls Chart 3_PCA 9 -  Exhibit D April 2010 2" xfId="7696"/>
    <cellStyle name="_VC 6.15.06 update on 06GRC power costs.xls Chart 3_PCA 9 -  Exhibit D April 2010 3" xfId="7697"/>
    <cellStyle name="_VC 6.15.06 update on 06GRC power costs.xls Chart 3_PCA 9 -  Exhibit D Nov 2010" xfId="7698"/>
    <cellStyle name="_VC 6.15.06 update on 06GRC power costs.xls Chart 3_PCA 9 -  Exhibit D Nov 2010 2" xfId="7699"/>
    <cellStyle name="_VC 6.15.06 update on 06GRC power costs.xls Chart 3_PCA 9 - Exhibit D at August 2010" xfId="7700"/>
    <cellStyle name="_VC 6.15.06 update on 06GRC power costs.xls Chart 3_PCA 9 - Exhibit D at August 2010 2" xfId="7701"/>
    <cellStyle name="_VC 6.15.06 update on 06GRC power costs.xls Chart 3_PCA 9 - Exhibit D June 2010 GRC" xfId="7702"/>
    <cellStyle name="_VC 6.15.06 update on 06GRC power costs.xls Chart 3_PCA 9 - Exhibit D June 2010 GRC 2" xfId="7703"/>
    <cellStyle name="_VC 6.15.06 update on 06GRC power costs.xls Chart 3_Power Costs - Comparison bx Rbtl-Staff-Jt-PC" xfId="2347"/>
    <cellStyle name="_VC 6.15.06 update on 06GRC power costs.xls Chart 3_Power Costs - Comparison bx Rbtl-Staff-Jt-PC 2" xfId="2348"/>
    <cellStyle name="_VC 6.15.06 update on 06GRC power costs.xls Chart 3_Power Costs - Comparison bx Rbtl-Staff-Jt-PC 2 2" xfId="7704"/>
    <cellStyle name="_VC 6.15.06 update on 06GRC power costs.xls Chart 3_Power Costs - Comparison bx Rbtl-Staff-Jt-PC 3" xfId="7705"/>
    <cellStyle name="_VC 6.15.06 update on 06GRC power costs.xls Chart 3_Power Costs - Comparison bx Rbtl-Staff-Jt-PC 4" xfId="7706"/>
    <cellStyle name="_VC 6.15.06 update on 06GRC power costs.xls Chart 3_Power Costs - Comparison bx Rbtl-Staff-Jt-PC_Adj Bench DR 3 for Initial Briefs (Electric)" xfId="2349"/>
    <cellStyle name="_VC 6.15.06 update on 06GRC power costs.xls Chart 3_Power Costs - Comparison bx Rbtl-Staff-Jt-PC_Adj Bench DR 3 for Initial Briefs (Electric) 2" xfId="2350"/>
    <cellStyle name="_VC 6.15.06 update on 06GRC power costs.xls Chart 3_Power Costs - Comparison bx Rbtl-Staff-Jt-PC_Adj Bench DR 3 for Initial Briefs (Electric) 2 2" xfId="7707"/>
    <cellStyle name="_VC 6.15.06 update on 06GRC power costs.xls Chart 3_Power Costs - Comparison bx Rbtl-Staff-Jt-PC_Adj Bench DR 3 for Initial Briefs (Electric) 3" xfId="7708"/>
    <cellStyle name="_VC 6.15.06 update on 06GRC power costs.xls Chart 3_Power Costs - Comparison bx Rbtl-Staff-Jt-PC_Adj Bench DR 3 for Initial Briefs (Electric) 4" xfId="7709"/>
    <cellStyle name="_VC 6.15.06 update on 06GRC power costs.xls Chart 3_Power Costs - Comparison bx Rbtl-Staff-Jt-PC_Electric Rev Req Model (2009 GRC) Rebuttal" xfId="2351"/>
    <cellStyle name="_VC 6.15.06 update on 06GRC power costs.xls Chart 3_Power Costs - Comparison bx Rbtl-Staff-Jt-PC_Electric Rev Req Model (2009 GRC) Rebuttal 2" xfId="2352"/>
    <cellStyle name="_VC 6.15.06 update on 06GRC power costs.xls Chart 3_Power Costs - Comparison bx Rbtl-Staff-Jt-PC_Electric Rev Req Model (2009 GRC) Rebuttal 2 2" xfId="7710"/>
    <cellStyle name="_VC 6.15.06 update on 06GRC power costs.xls Chart 3_Power Costs - Comparison bx Rbtl-Staff-Jt-PC_Electric Rev Req Model (2009 GRC) Rebuttal 3" xfId="7711"/>
    <cellStyle name="_VC 6.15.06 update on 06GRC power costs.xls Chart 3_Power Costs - Comparison bx Rbtl-Staff-Jt-PC_Electric Rev Req Model (2009 GRC) Rebuttal 4" xfId="7712"/>
    <cellStyle name="_VC 6.15.06 update on 06GRC power costs.xls Chart 3_Power Costs - Comparison bx Rbtl-Staff-Jt-PC_Electric Rev Req Model (2009 GRC) Rebuttal REmoval of New  WH Solar AdjustMI" xfId="2353"/>
    <cellStyle name="_VC 6.15.06 update on 06GRC power costs.xls Chart 3_Power Costs - Comparison bx Rbtl-Staff-Jt-PC_Electric Rev Req Model (2009 GRC) Rebuttal REmoval of New  WH Solar AdjustMI 2" xfId="2354"/>
    <cellStyle name="_VC 6.15.06 update on 06GRC power costs.xls Chart 3_Power Costs - Comparison bx Rbtl-Staff-Jt-PC_Electric Rev Req Model (2009 GRC) Rebuttal REmoval of New  WH Solar AdjustMI 2 2" xfId="7713"/>
    <cellStyle name="_VC 6.15.06 update on 06GRC power costs.xls Chart 3_Power Costs - Comparison bx Rbtl-Staff-Jt-PC_Electric Rev Req Model (2009 GRC) Rebuttal REmoval of New  WH Solar AdjustMI 3" xfId="7714"/>
    <cellStyle name="_VC 6.15.06 update on 06GRC power costs.xls Chart 3_Power Costs - Comparison bx Rbtl-Staff-Jt-PC_Electric Rev Req Model (2009 GRC) Rebuttal REmoval of New  WH Solar AdjustMI 4" xfId="7715"/>
    <cellStyle name="_VC 6.15.06 update on 06GRC power costs.xls Chart 3_Power Costs - Comparison bx Rbtl-Staff-Jt-PC_Electric Rev Req Model (2009 GRC) Revised 01-18-2010" xfId="2355"/>
    <cellStyle name="_VC 6.15.06 update on 06GRC power costs.xls Chart 3_Power Costs - Comparison bx Rbtl-Staff-Jt-PC_Electric Rev Req Model (2009 GRC) Revised 01-18-2010 2" xfId="2356"/>
    <cellStyle name="_VC 6.15.06 update on 06GRC power costs.xls Chart 3_Power Costs - Comparison bx Rbtl-Staff-Jt-PC_Electric Rev Req Model (2009 GRC) Revised 01-18-2010 2 2" xfId="7716"/>
    <cellStyle name="_VC 6.15.06 update on 06GRC power costs.xls Chart 3_Power Costs - Comparison bx Rbtl-Staff-Jt-PC_Electric Rev Req Model (2009 GRC) Revised 01-18-2010 3" xfId="7717"/>
    <cellStyle name="_VC 6.15.06 update on 06GRC power costs.xls Chart 3_Power Costs - Comparison bx Rbtl-Staff-Jt-PC_Electric Rev Req Model (2009 GRC) Revised 01-18-2010 4" xfId="7718"/>
    <cellStyle name="_VC 6.15.06 update on 06GRC power costs.xls Chart 3_Power Costs - Comparison bx Rbtl-Staff-Jt-PC_Final Order Electric EXHIBIT A-1" xfId="2357"/>
    <cellStyle name="_VC 6.15.06 update on 06GRC power costs.xls Chart 3_Power Costs - Comparison bx Rbtl-Staff-Jt-PC_Final Order Electric EXHIBIT A-1 2" xfId="2358"/>
    <cellStyle name="_VC 6.15.06 update on 06GRC power costs.xls Chart 3_Power Costs - Comparison bx Rbtl-Staff-Jt-PC_Final Order Electric EXHIBIT A-1 2 2" xfId="7719"/>
    <cellStyle name="_VC 6.15.06 update on 06GRC power costs.xls Chart 3_Power Costs - Comparison bx Rbtl-Staff-Jt-PC_Final Order Electric EXHIBIT A-1 3" xfId="7720"/>
    <cellStyle name="_VC 6.15.06 update on 06GRC power costs.xls Chart 3_Power Costs - Comparison bx Rbtl-Staff-Jt-PC_Final Order Electric EXHIBIT A-1 4" xfId="7721"/>
    <cellStyle name="_VC 6.15.06 update on 06GRC power costs.xls Chart 3_Production Adj 4.37" xfId="2359"/>
    <cellStyle name="_VC 6.15.06 update on 06GRC power costs.xls Chart 3_Production Adj 4.37 2" xfId="2360"/>
    <cellStyle name="_VC 6.15.06 update on 06GRC power costs.xls Chart 3_Production Adj 4.37 2 2" xfId="7722"/>
    <cellStyle name="_VC 6.15.06 update on 06GRC power costs.xls Chart 3_Production Adj 4.37 3" xfId="7723"/>
    <cellStyle name="_VC 6.15.06 update on 06GRC power costs.xls Chart 3_Purchased Power Adj 4.03" xfId="2361"/>
    <cellStyle name="_VC 6.15.06 update on 06GRC power costs.xls Chart 3_Purchased Power Adj 4.03 2" xfId="2362"/>
    <cellStyle name="_VC 6.15.06 update on 06GRC power costs.xls Chart 3_Purchased Power Adj 4.03 2 2" xfId="7724"/>
    <cellStyle name="_VC 6.15.06 update on 06GRC power costs.xls Chart 3_Purchased Power Adj 4.03 3" xfId="7725"/>
    <cellStyle name="_VC 6.15.06 update on 06GRC power costs.xls Chart 3_Rebuttal Power Costs" xfId="2363"/>
    <cellStyle name="_VC 6.15.06 update on 06GRC power costs.xls Chart 3_Rebuttal Power Costs 2" xfId="2364"/>
    <cellStyle name="_VC 6.15.06 update on 06GRC power costs.xls Chart 3_Rebuttal Power Costs 2 2" xfId="7726"/>
    <cellStyle name="_VC 6.15.06 update on 06GRC power costs.xls Chart 3_Rebuttal Power Costs 3" xfId="7727"/>
    <cellStyle name="_VC 6.15.06 update on 06GRC power costs.xls Chart 3_Rebuttal Power Costs 4" xfId="7728"/>
    <cellStyle name="_VC 6.15.06 update on 06GRC power costs.xls Chart 3_Rebuttal Power Costs_Adj Bench DR 3 for Initial Briefs (Electric)" xfId="2365"/>
    <cellStyle name="_VC 6.15.06 update on 06GRC power costs.xls Chart 3_Rebuttal Power Costs_Adj Bench DR 3 for Initial Briefs (Electric) 2" xfId="2366"/>
    <cellStyle name="_VC 6.15.06 update on 06GRC power costs.xls Chart 3_Rebuttal Power Costs_Adj Bench DR 3 for Initial Briefs (Electric) 2 2" xfId="7729"/>
    <cellStyle name="_VC 6.15.06 update on 06GRC power costs.xls Chart 3_Rebuttal Power Costs_Adj Bench DR 3 for Initial Briefs (Electric) 3" xfId="7730"/>
    <cellStyle name="_VC 6.15.06 update on 06GRC power costs.xls Chart 3_Rebuttal Power Costs_Adj Bench DR 3 for Initial Briefs (Electric) 4" xfId="7731"/>
    <cellStyle name="_VC 6.15.06 update on 06GRC power costs.xls Chart 3_Rebuttal Power Costs_Electric Rev Req Model (2009 GRC) Rebuttal" xfId="2367"/>
    <cellStyle name="_VC 6.15.06 update on 06GRC power costs.xls Chart 3_Rebuttal Power Costs_Electric Rev Req Model (2009 GRC) Rebuttal 2" xfId="2368"/>
    <cellStyle name="_VC 6.15.06 update on 06GRC power costs.xls Chart 3_Rebuttal Power Costs_Electric Rev Req Model (2009 GRC) Rebuttal 2 2" xfId="7732"/>
    <cellStyle name="_VC 6.15.06 update on 06GRC power costs.xls Chart 3_Rebuttal Power Costs_Electric Rev Req Model (2009 GRC) Rebuttal 3" xfId="7733"/>
    <cellStyle name="_VC 6.15.06 update on 06GRC power costs.xls Chart 3_Rebuttal Power Costs_Electric Rev Req Model (2009 GRC) Rebuttal 4" xfId="7734"/>
    <cellStyle name="_VC 6.15.06 update on 06GRC power costs.xls Chart 3_Rebuttal Power Costs_Electric Rev Req Model (2009 GRC) Rebuttal REmoval of New  WH Solar AdjustMI" xfId="2369"/>
    <cellStyle name="_VC 6.15.06 update on 06GRC power costs.xls Chart 3_Rebuttal Power Costs_Electric Rev Req Model (2009 GRC) Rebuttal REmoval of New  WH Solar AdjustMI 2" xfId="2370"/>
    <cellStyle name="_VC 6.15.06 update on 06GRC power costs.xls Chart 3_Rebuttal Power Costs_Electric Rev Req Model (2009 GRC) Rebuttal REmoval of New  WH Solar AdjustMI 2 2" xfId="7735"/>
    <cellStyle name="_VC 6.15.06 update on 06GRC power costs.xls Chart 3_Rebuttal Power Costs_Electric Rev Req Model (2009 GRC) Rebuttal REmoval of New  WH Solar AdjustMI 3" xfId="7736"/>
    <cellStyle name="_VC 6.15.06 update on 06GRC power costs.xls Chart 3_Rebuttal Power Costs_Electric Rev Req Model (2009 GRC) Rebuttal REmoval of New  WH Solar AdjustMI 4" xfId="7737"/>
    <cellStyle name="_VC 6.15.06 update on 06GRC power costs.xls Chart 3_Rebuttal Power Costs_Electric Rev Req Model (2009 GRC) Revised 01-18-2010" xfId="2371"/>
    <cellStyle name="_VC 6.15.06 update on 06GRC power costs.xls Chart 3_Rebuttal Power Costs_Electric Rev Req Model (2009 GRC) Revised 01-18-2010 2" xfId="2372"/>
    <cellStyle name="_VC 6.15.06 update on 06GRC power costs.xls Chart 3_Rebuttal Power Costs_Electric Rev Req Model (2009 GRC) Revised 01-18-2010 2 2" xfId="7738"/>
    <cellStyle name="_VC 6.15.06 update on 06GRC power costs.xls Chart 3_Rebuttal Power Costs_Electric Rev Req Model (2009 GRC) Revised 01-18-2010 3" xfId="7739"/>
    <cellStyle name="_VC 6.15.06 update on 06GRC power costs.xls Chart 3_Rebuttal Power Costs_Electric Rev Req Model (2009 GRC) Revised 01-18-2010 4" xfId="7740"/>
    <cellStyle name="_VC 6.15.06 update on 06GRC power costs.xls Chart 3_Rebuttal Power Costs_Final Order Electric EXHIBIT A-1" xfId="2373"/>
    <cellStyle name="_VC 6.15.06 update on 06GRC power costs.xls Chart 3_Rebuttal Power Costs_Final Order Electric EXHIBIT A-1 2" xfId="2374"/>
    <cellStyle name="_VC 6.15.06 update on 06GRC power costs.xls Chart 3_Rebuttal Power Costs_Final Order Electric EXHIBIT A-1 2 2" xfId="7741"/>
    <cellStyle name="_VC 6.15.06 update on 06GRC power costs.xls Chart 3_Rebuttal Power Costs_Final Order Electric EXHIBIT A-1 3" xfId="7742"/>
    <cellStyle name="_VC 6.15.06 update on 06GRC power costs.xls Chart 3_Rebuttal Power Costs_Final Order Electric EXHIBIT A-1 4" xfId="7743"/>
    <cellStyle name="_VC 6.15.06 update on 06GRC power costs.xls Chart 3_ROR &amp; CONV FACTOR" xfId="2375"/>
    <cellStyle name="_VC 6.15.06 update on 06GRC power costs.xls Chart 3_ROR &amp; CONV FACTOR 2" xfId="2376"/>
    <cellStyle name="_VC 6.15.06 update on 06GRC power costs.xls Chart 3_ROR &amp; CONV FACTOR 2 2" xfId="7744"/>
    <cellStyle name="_VC 6.15.06 update on 06GRC power costs.xls Chart 3_ROR &amp; CONV FACTOR 3" xfId="7745"/>
    <cellStyle name="_VC 6.15.06 update on 06GRC power costs.xls Chart 3_ROR 5.02" xfId="2377"/>
    <cellStyle name="_VC 6.15.06 update on 06GRC power costs.xls Chart 3_ROR 5.02 2" xfId="2378"/>
    <cellStyle name="_VC 6.15.06 update on 06GRC power costs.xls Chart 3_ROR 5.02 2 2" xfId="7746"/>
    <cellStyle name="_VC 6.15.06 update on 06GRC power costs.xls Chart 3_ROR 5.02 3" xfId="7747"/>
    <cellStyle name="_VC 6.15.06 update on 06GRC power costs.xls Chart 3_Wind Integration 10GRC" xfId="7748"/>
    <cellStyle name="_VC 6.15.06 update on 06GRC power costs.xls Chart 3_Wind Integration 10GRC 2" xfId="7749"/>
    <cellStyle name="_Worksheet" xfId="7750"/>
    <cellStyle name="_Worksheet 2" xfId="7751"/>
    <cellStyle name="_Worksheet_Chelan PUD Power Costs (8-10)" xfId="7752"/>
    <cellStyle name="_Worksheet_NIM Summary" xfId="7753"/>
    <cellStyle name="_Worksheet_NIM Summary 2" xfId="7754"/>
    <cellStyle name="_Worksheet_Transmission Workbook for May BOD" xfId="7755"/>
    <cellStyle name="_Worksheet_Transmission Workbook for May BOD 2" xfId="7756"/>
    <cellStyle name="_Worksheet_Wind Integration 10GRC" xfId="7757"/>
    <cellStyle name="_Worksheet_Wind Integration 10GRC 2" xfId="7758"/>
    <cellStyle name="0,0_x000d__x000a_NA_x000d__x000a_" xfId="2379"/>
    <cellStyle name="0,0_x000d__x000a_NA_x000d__x000a_ 2" xfId="7759"/>
    <cellStyle name="0000" xfId="7760"/>
    <cellStyle name="000000" xfId="7761"/>
    <cellStyle name="14BLIN - Style8" xfId="7762"/>
    <cellStyle name="14-BT - Style1" xfId="7763"/>
    <cellStyle name="20% - Accent1 2" xfId="2380"/>
    <cellStyle name="20% - Accent1 2 2" xfId="2381"/>
    <cellStyle name="20% - Accent1 2 2 2" xfId="7764"/>
    <cellStyle name="20% - Accent1 2 2 3" xfId="7765"/>
    <cellStyle name="20% - Accent1 2 3" xfId="7766"/>
    <cellStyle name="20% - Accent1 2 3 2" xfId="7767"/>
    <cellStyle name="20% - Accent1 2 4" xfId="7768"/>
    <cellStyle name="20% - Accent1 2 4 2" xfId="7769"/>
    <cellStyle name="20% - Accent1 2 5" xfId="7770"/>
    <cellStyle name="20% - Accent1 2_2009 GRC Compl Filing - Exhibit D" xfId="7771"/>
    <cellStyle name="20% - Accent1 3" xfId="2382"/>
    <cellStyle name="20% - Accent1 3 2" xfId="7772"/>
    <cellStyle name="20% - Accent1 3 3" xfId="7773"/>
    <cellStyle name="20% - Accent1 3 4" xfId="7774"/>
    <cellStyle name="20% - Accent1 4" xfId="2383"/>
    <cellStyle name="20% - Accent1 4 2" xfId="2384"/>
    <cellStyle name="20% - Accent1 4 2 2" xfId="2385"/>
    <cellStyle name="20% - Accent1 4 2 3" xfId="2386"/>
    <cellStyle name="20% - Accent1 4 2 4" xfId="7775"/>
    <cellStyle name="20% - Accent1 4 3" xfId="2387"/>
    <cellStyle name="20% - Accent1 4 3 2" xfId="2388"/>
    <cellStyle name="20% - Accent1 4 4" xfId="2389"/>
    <cellStyle name="20% - Accent1 4 5" xfId="2390"/>
    <cellStyle name="20% - Accent1 4 6" xfId="7776"/>
    <cellStyle name="20% - Accent1 4 7" xfId="7777"/>
    <cellStyle name="20% - Accent1 4 8" xfId="7778"/>
    <cellStyle name="20% - Accent1 5" xfId="7779"/>
    <cellStyle name="20% - Accent1 5 2" xfId="7780"/>
    <cellStyle name="20% - Accent1 6" xfId="7781"/>
    <cellStyle name="20% - Accent1 7" xfId="7782"/>
    <cellStyle name="20% - Accent1 8" xfId="7783"/>
    <cellStyle name="20% - Accent1 9" xfId="7784"/>
    <cellStyle name="20% - Accent2 2" xfId="2391"/>
    <cellStyle name="20% - Accent2 2 2" xfId="2392"/>
    <cellStyle name="20% - Accent2 2 2 2" xfId="7785"/>
    <cellStyle name="20% - Accent2 2 2 3" xfId="7786"/>
    <cellStyle name="20% - Accent2 2 3" xfId="7787"/>
    <cellStyle name="20% - Accent2 2 3 2" xfId="7788"/>
    <cellStyle name="20% - Accent2 2 4" xfId="7789"/>
    <cellStyle name="20% - Accent2 2 4 2" xfId="7790"/>
    <cellStyle name="20% - Accent2 2 5" xfId="7791"/>
    <cellStyle name="20% - Accent2 2_2009 GRC Compl Filing - Exhibit D" xfId="7792"/>
    <cellStyle name="20% - Accent2 3" xfId="2393"/>
    <cellStyle name="20% - Accent2 3 2" xfId="7793"/>
    <cellStyle name="20% - Accent2 3 3" xfId="7794"/>
    <cellStyle name="20% - Accent2 3 4" xfId="7795"/>
    <cellStyle name="20% - Accent2 4" xfId="2394"/>
    <cellStyle name="20% - Accent2 4 2" xfId="2395"/>
    <cellStyle name="20% - Accent2 4 2 2" xfId="2396"/>
    <cellStyle name="20% - Accent2 4 2 3" xfId="2397"/>
    <cellStyle name="20% - Accent2 4 2 4" xfId="7796"/>
    <cellStyle name="20% - Accent2 4 3" xfId="2398"/>
    <cellStyle name="20% - Accent2 4 3 2" xfId="2399"/>
    <cellStyle name="20% - Accent2 4 4" xfId="2400"/>
    <cellStyle name="20% - Accent2 4 5" xfId="2401"/>
    <cellStyle name="20% - Accent2 4 6" xfId="7797"/>
    <cellStyle name="20% - Accent2 4 7" xfId="7798"/>
    <cellStyle name="20% - Accent2 4 8" xfId="7799"/>
    <cellStyle name="20% - Accent2 5" xfId="7800"/>
    <cellStyle name="20% - Accent2 5 2" xfId="7801"/>
    <cellStyle name="20% - Accent2 6" xfId="7802"/>
    <cellStyle name="20% - Accent2 7" xfId="7803"/>
    <cellStyle name="20% - Accent2 8" xfId="7804"/>
    <cellStyle name="20% - Accent2 9" xfId="7805"/>
    <cellStyle name="20% - Accent3 2" xfId="2402"/>
    <cellStyle name="20% - Accent3 2 2" xfId="2403"/>
    <cellStyle name="20% - Accent3 2 2 2" xfId="7806"/>
    <cellStyle name="20% - Accent3 2 2 3" xfId="7807"/>
    <cellStyle name="20% - Accent3 2 3" xfId="7808"/>
    <cellStyle name="20% - Accent3 2 3 2" xfId="7809"/>
    <cellStyle name="20% - Accent3 2 4" xfId="7810"/>
    <cellStyle name="20% - Accent3 2 4 2" xfId="7811"/>
    <cellStyle name="20% - Accent3 2 5" xfId="7812"/>
    <cellStyle name="20% - Accent3 2_2009 GRC Compl Filing - Exhibit D" xfId="7813"/>
    <cellStyle name="20% - Accent3 3" xfId="2404"/>
    <cellStyle name="20% - Accent3 3 2" xfId="7814"/>
    <cellStyle name="20% - Accent3 3 3" xfId="7815"/>
    <cellStyle name="20% - Accent3 3 4" xfId="7816"/>
    <cellStyle name="20% - Accent3 4" xfId="2405"/>
    <cellStyle name="20% - Accent3 4 2" xfId="2406"/>
    <cellStyle name="20% - Accent3 4 2 2" xfId="2407"/>
    <cellStyle name="20% - Accent3 4 2 3" xfId="2408"/>
    <cellStyle name="20% - Accent3 4 2 4" xfId="7817"/>
    <cellStyle name="20% - Accent3 4 3" xfId="2409"/>
    <cellStyle name="20% - Accent3 4 3 2" xfId="2410"/>
    <cellStyle name="20% - Accent3 4 4" xfId="2411"/>
    <cellStyle name="20% - Accent3 4 5" xfId="2412"/>
    <cellStyle name="20% - Accent3 4 6" xfId="7818"/>
    <cellStyle name="20% - Accent3 4 7" xfId="7819"/>
    <cellStyle name="20% - Accent3 4 8" xfId="7820"/>
    <cellStyle name="20% - Accent3 5" xfId="7821"/>
    <cellStyle name="20% - Accent3 5 2" xfId="7822"/>
    <cellStyle name="20% - Accent3 6" xfId="7823"/>
    <cellStyle name="20% - Accent3 7" xfId="7824"/>
    <cellStyle name="20% - Accent3 8" xfId="7825"/>
    <cellStyle name="20% - Accent3 9" xfId="7826"/>
    <cellStyle name="20% - Accent4 2" xfId="2413"/>
    <cellStyle name="20% - Accent4 2 2" xfId="2414"/>
    <cellStyle name="20% - Accent4 2 2 2" xfId="7827"/>
    <cellStyle name="20% - Accent4 2 2 3" xfId="7828"/>
    <cellStyle name="20% - Accent4 2 3" xfId="7829"/>
    <cellStyle name="20% - Accent4 2 3 2" xfId="7830"/>
    <cellStyle name="20% - Accent4 2 4" xfId="7831"/>
    <cellStyle name="20% - Accent4 2 4 2" xfId="7832"/>
    <cellStyle name="20% - Accent4 2 5" xfId="7833"/>
    <cellStyle name="20% - Accent4 2_2009 GRC Compl Filing - Exhibit D" xfId="7834"/>
    <cellStyle name="20% - Accent4 3" xfId="2415"/>
    <cellStyle name="20% - Accent4 3 2" xfId="7835"/>
    <cellStyle name="20% - Accent4 3 3" xfId="7836"/>
    <cellStyle name="20% - Accent4 3 4" xfId="7837"/>
    <cellStyle name="20% - Accent4 4" xfId="2416"/>
    <cellStyle name="20% - Accent4 4 2" xfId="2417"/>
    <cellStyle name="20% - Accent4 4 2 2" xfId="2418"/>
    <cellStyle name="20% - Accent4 4 2 3" xfId="2419"/>
    <cellStyle name="20% - Accent4 4 2 4" xfId="7838"/>
    <cellStyle name="20% - Accent4 4 3" xfId="2420"/>
    <cellStyle name="20% - Accent4 4 3 2" xfId="2421"/>
    <cellStyle name="20% - Accent4 4 4" xfId="2422"/>
    <cellStyle name="20% - Accent4 4 5" xfId="2423"/>
    <cellStyle name="20% - Accent4 4 6" xfId="7839"/>
    <cellStyle name="20% - Accent4 4 7" xfId="7840"/>
    <cellStyle name="20% - Accent4 4 8" xfId="7841"/>
    <cellStyle name="20% - Accent4 5" xfId="7842"/>
    <cellStyle name="20% - Accent4 5 2" xfId="7843"/>
    <cellStyle name="20% - Accent4 6" xfId="7844"/>
    <cellStyle name="20% - Accent4 7" xfId="7845"/>
    <cellStyle name="20% - Accent4 8" xfId="7846"/>
    <cellStyle name="20% - Accent4 9" xfId="7847"/>
    <cellStyle name="20% - Accent5 2" xfId="2424"/>
    <cellStyle name="20% - Accent5 2 2" xfId="2425"/>
    <cellStyle name="20% - Accent5 2 2 2" xfId="7848"/>
    <cellStyle name="20% - Accent5 2 2 3" xfId="7849"/>
    <cellStyle name="20% - Accent5 2 3" xfId="7850"/>
    <cellStyle name="20% - Accent5 2 3 2" xfId="7851"/>
    <cellStyle name="20% - Accent5 2 4" xfId="7852"/>
    <cellStyle name="20% - Accent5 2_2009 GRC Compl Filing - Exhibit D" xfId="7853"/>
    <cellStyle name="20% - Accent5 3" xfId="2426"/>
    <cellStyle name="20% - Accent5 3 2" xfId="7854"/>
    <cellStyle name="20% - Accent5 3 3" xfId="7855"/>
    <cellStyle name="20% - Accent5 3 4" xfId="7856"/>
    <cellStyle name="20% - Accent5 4" xfId="2427"/>
    <cellStyle name="20% - Accent5 4 2" xfId="2428"/>
    <cellStyle name="20% - Accent5 4 3" xfId="2429"/>
    <cellStyle name="20% - Accent5 4 4" xfId="7857"/>
    <cellStyle name="20% - Accent5 5" xfId="2430"/>
    <cellStyle name="20% - Accent5 5 2" xfId="2431"/>
    <cellStyle name="20% - Accent5 6" xfId="2432"/>
    <cellStyle name="20% - Accent5 6 2" xfId="2433"/>
    <cellStyle name="20% - Accent5 7" xfId="2434"/>
    <cellStyle name="20% - Accent5 8" xfId="2435"/>
    <cellStyle name="20% - Accent5 9" xfId="7858"/>
    <cellStyle name="20% - Accent6 2" xfId="2436"/>
    <cellStyle name="20% - Accent6 2 2" xfId="2437"/>
    <cellStyle name="20% - Accent6 2 2 2" xfId="7859"/>
    <cellStyle name="20% - Accent6 2 2 3" xfId="7860"/>
    <cellStyle name="20% - Accent6 2 3" xfId="7861"/>
    <cellStyle name="20% - Accent6 2 3 2" xfId="7862"/>
    <cellStyle name="20% - Accent6 2 4" xfId="7863"/>
    <cellStyle name="20% - Accent6 2 4 2" xfId="7864"/>
    <cellStyle name="20% - Accent6 2 5" xfId="7865"/>
    <cellStyle name="20% - Accent6 2_2009 GRC Compl Filing - Exhibit D" xfId="7866"/>
    <cellStyle name="20% - Accent6 3" xfId="2438"/>
    <cellStyle name="20% - Accent6 3 2" xfId="7867"/>
    <cellStyle name="20% - Accent6 3 3" xfId="7868"/>
    <cellStyle name="20% - Accent6 3 4" xfId="7869"/>
    <cellStyle name="20% - Accent6 4" xfId="2439"/>
    <cellStyle name="20% - Accent6 4 2" xfId="2440"/>
    <cellStyle name="20% - Accent6 4 2 2" xfId="2441"/>
    <cellStyle name="20% - Accent6 4 2 3" xfId="2442"/>
    <cellStyle name="20% - Accent6 4 2 4" xfId="7870"/>
    <cellStyle name="20% - Accent6 4 3" xfId="2443"/>
    <cellStyle name="20% - Accent6 4 3 2" xfId="2444"/>
    <cellStyle name="20% - Accent6 4 4" xfId="2445"/>
    <cellStyle name="20% - Accent6 4 5" xfId="2446"/>
    <cellStyle name="20% - Accent6 4 6" xfId="7871"/>
    <cellStyle name="20% - Accent6 4 7" xfId="7872"/>
    <cellStyle name="20% - Accent6 4 8" xfId="7873"/>
    <cellStyle name="20% - Accent6 5" xfId="7874"/>
    <cellStyle name="20% - Accent6 5 2" xfId="7875"/>
    <cellStyle name="20% - Accent6 6" xfId="7876"/>
    <cellStyle name="20% - Accent6 7" xfId="7877"/>
    <cellStyle name="20% - Accent6 8" xfId="7878"/>
    <cellStyle name="20% - Accent6 9" xfId="7879"/>
    <cellStyle name="40% - Accent1 2" xfId="2447"/>
    <cellStyle name="40% - Accent1 2 2" xfId="2448"/>
    <cellStyle name="40% - Accent1 2 2 2" xfId="7880"/>
    <cellStyle name="40% - Accent1 2 2 3" xfId="7881"/>
    <cellStyle name="40% - Accent1 2 3" xfId="7882"/>
    <cellStyle name="40% - Accent1 2 3 2" xfId="7883"/>
    <cellStyle name="40% - Accent1 2 4" xfId="7884"/>
    <cellStyle name="40% - Accent1 2 4 2" xfId="7885"/>
    <cellStyle name="40% - Accent1 2 5" xfId="7886"/>
    <cellStyle name="40% - Accent1 2_2009 GRC Compl Filing - Exhibit D" xfId="7887"/>
    <cellStyle name="40% - Accent1 3" xfId="2449"/>
    <cellStyle name="40% - Accent1 3 2" xfId="7888"/>
    <cellStyle name="40% - Accent1 3 3" xfId="7889"/>
    <cellStyle name="40% - Accent1 3 4" xfId="7890"/>
    <cellStyle name="40% - Accent1 4" xfId="2450"/>
    <cellStyle name="40% - Accent1 4 2" xfId="2451"/>
    <cellStyle name="40% - Accent1 4 2 2" xfId="2452"/>
    <cellStyle name="40% - Accent1 4 2 3" xfId="2453"/>
    <cellStyle name="40% - Accent1 4 2 4" xfId="7891"/>
    <cellStyle name="40% - Accent1 4 3" xfId="2454"/>
    <cellStyle name="40% - Accent1 4 3 2" xfId="2455"/>
    <cellStyle name="40% - Accent1 4 4" xfId="2456"/>
    <cellStyle name="40% - Accent1 4 5" xfId="2457"/>
    <cellStyle name="40% - Accent1 4 6" xfId="7892"/>
    <cellStyle name="40% - Accent1 4 7" xfId="7893"/>
    <cellStyle name="40% - Accent1 4 8" xfId="7894"/>
    <cellStyle name="40% - Accent1 5" xfId="7895"/>
    <cellStyle name="40% - Accent1 5 2" xfId="7896"/>
    <cellStyle name="40% - Accent1 6" xfId="7897"/>
    <cellStyle name="40% - Accent1 7" xfId="7898"/>
    <cellStyle name="40% - Accent1 8" xfId="7899"/>
    <cellStyle name="40% - Accent1 9" xfId="7900"/>
    <cellStyle name="40% - Accent2 2" xfId="2458"/>
    <cellStyle name="40% - Accent2 2 2" xfId="2459"/>
    <cellStyle name="40% - Accent2 2 2 2" xfId="7901"/>
    <cellStyle name="40% - Accent2 2 2 3" xfId="7902"/>
    <cellStyle name="40% - Accent2 2 3" xfId="7903"/>
    <cellStyle name="40% - Accent2 2 3 2" xfId="7904"/>
    <cellStyle name="40% - Accent2 2 4" xfId="7905"/>
    <cellStyle name="40% - Accent2 2_2009 GRC Compl Filing - Exhibit D" xfId="7906"/>
    <cellStyle name="40% - Accent2 3" xfId="2460"/>
    <cellStyle name="40% - Accent2 3 2" xfId="7907"/>
    <cellStyle name="40% - Accent2 3 3" xfId="7908"/>
    <cellStyle name="40% - Accent2 3 4" xfId="7909"/>
    <cellStyle name="40% - Accent2 4" xfId="2461"/>
    <cellStyle name="40% - Accent2 4 2" xfId="2462"/>
    <cellStyle name="40% - Accent2 4 3" xfId="2463"/>
    <cellStyle name="40% - Accent2 4 4" xfId="7910"/>
    <cellStyle name="40% - Accent2 5" xfId="2464"/>
    <cellStyle name="40% - Accent2 5 2" xfId="2465"/>
    <cellStyle name="40% - Accent2 6" xfId="2466"/>
    <cellStyle name="40% - Accent2 6 2" xfId="2467"/>
    <cellStyle name="40% - Accent2 7" xfId="2468"/>
    <cellStyle name="40% - Accent2 8" xfId="2469"/>
    <cellStyle name="40% - Accent2 9" xfId="7911"/>
    <cellStyle name="40% - Accent3 2" xfId="2470"/>
    <cellStyle name="40% - Accent3 2 2" xfId="2471"/>
    <cellStyle name="40% - Accent3 2 2 2" xfId="7912"/>
    <cellStyle name="40% - Accent3 2 2 3" xfId="7913"/>
    <cellStyle name="40% - Accent3 2 3" xfId="7914"/>
    <cellStyle name="40% - Accent3 2 3 2" xfId="7915"/>
    <cellStyle name="40% - Accent3 2 4" xfId="7916"/>
    <cellStyle name="40% - Accent3 2 4 2" xfId="7917"/>
    <cellStyle name="40% - Accent3 2 5" xfId="7918"/>
    <cellStyle name="40% - Accent3 2_2009 GRC Compl Filing - Exhibit D" xfId="7919"/>
    <cellStyle name="40% - Accent3 3" xfId="2472"/>
    <cellStyle name="40% - Accent3 3 2" xfId="7920"/>
    <cellStyle name="40% - Accent3 3 3" xfId="7921"/>
    <cellStyle name="40% - Accent3 3 4" xfId="7922"/>
    <cellStyle name="40% - Accent3 4" xfId="2473"/>
    <cellStyle name="40% - Accent3 4 2" xfId="2474"/>
    <cellStyle name="40% - Accent3 4 2 2" xfId="2475"/>
    <cellStyle name="40% - Accent3 4 2 3" xfId="2476"/>
    <cellStyle name="40% - Accent3 4 2 4" xfId="7923"/>
    <cellStyle name="40% - Accent3 4 3" xfId="2477"/>
    <cellStyle name="40% - Accent3 4 3 2" xfId="2478"/>
    <cellStyle name="40% - Accent3 4 4" xfId="2479"/>
    <cellStyle name="40% - Accent3 4 5" xfId="2480"/>
    <cellStyle name="40% - Accent3 4 6" xfId="7924"/>
    <cellStyle name="40% - Accent3 4 7" xfId="7925"/>
    <cellStyle name="40% - Accent3 4 8" xfId="7926"/>
    <cellStyle name="40% - Accent3 5" xfId="7927"/>
    <cellStyle name="40% - Accent3 5 2" xfId="7928"/>
    <cellStyle name="40% - Accent3 6" xfId="7929"/>
    <cellStyle name="40% - Accent3 7" xfId="7930"/>
    <cellStyle name="40% - Accent3 8" xfId="7931"/>
    <cellStyle name="40% - Accent3 9" xfId="7932"/>
    <cellStyle name="40% - Accent4 2" xfId="2481"/>
    <cellStyle name="40% - Accent4 2 2" xfId="2482"/>
    <cellStyle name="40% - Accent4 2 2 2" xfId="7933"/>
    <cellStyle name="40% - Accent4 2 2 3" xfId="7934"/>
    <cellStyle name="40% - Accent4 2 3" xfId="7935"/>
    <cellStyle name="40% - Accent4 2 3 2" xfId="7936"/>
    <cellStyle name="40% - Accent4 2 4" xfId="7937"/>
    <cellStyle name="40% - Accent4 2 4 2" xfId="7938"/>
    <cellStyle name="40% - Accent4 2 5" xfId="7939"/>
    <cellStyle name="40% - Accent4 2_2009 GRC Compl Filing - Exhibit D" xfId="7940"/>
    <cellStyle name="40% - Accent4 3" xfId="2483"/>
    <cellStyle name="40% - Accent4 3 2" xfId="7941"/>
    <cellStyle name="40% - Accent4 3 3" xfId="7942"/>
    <cellStyle name="40% - Accent4 3 4" xfId="7943"/>
    <cellStyle name="40% - Accent4 4" xfId="2484"/>
    <cellStyle name="40% - Accent4 4 2" xfId="2485"/>
    <cellStyle name="40% - Accent4 4 2 2" xfId="2486"/>
    <cellStyle name="40% - Accent4 4 2 3" xfId="2487"/>
    <cellStyle name="40% - Accent4 4 2 4" xfId="7944"/>
    <cellStyle name="40% - Accent4 4 3" xfId="2488"/>
    <cellStyle name="40% - Accent4 4 3 2" xfId="2489"/>
    <cellStyle name="40% - Accent4 4 4" xfId="2490"/>
    <cellStyle name="40% - Accent4 4 5" xfId="2491"/>
    <cellStyle name="40% - Accent4 4 6" xfId="7945"/>
    <cellStyle name="40% - Accent4 4 7" xfId="7946"/>
    <cellStyle name="40% - Accent4 4 8" xfId="7947"/>
    <cellStyle name="40% - Accent4 5" xfId="7948"/>
    <cellStyle name="40% - Accent4 5 2" xfId="7949"/>
    <cellStyle name="40% - Accent4 6" xfId="7950"/>
    <cellStyle name="40% - Accent4 7" xfId="7951"/>
    <cellStyle name="40% - Accent4 8" xfId="7952"/>
    <cellStyle name="40% - Accent4 9" xfId="7953"/>
    <cellStyle name="40% - Accent5 2" xfId="2492"/>
    <cellStyle name="40% - Accent5 2 2" xfId="2493"/>
    <cellStyle name="40% - Accent5 2 2 2" xfId="7954"/>
    <cellStyle name="40% - Accent5 2 2 3" xfId="7955"/>
    <cellStyle name="40% - Accent5 2 3" xfId="7956"/>
    <cellStyle name="40% - Accent5 2 3 2" xfId="7957"/>
    <cellStyle name="40% - Accent5 2 4" xfId="7958"/>
    <cellStyle name="40% - Accent5 2 4 2" xfId="7959"/>
    <cellStyle name="40% - Accent5 2 5" xfId="7960"/>
    <cellStyle name="40% - Accent5 2_2009 GRC Compl Filing - Exhibit D" xfId="7961"/>
    <cellStyle name="40% - Accent5 3" xfId="2494"/>
    <cellStyle name="40% - Accent5 3 2" xfId="7962"/>
    <cellStyle name="40% - Accent5 3 3" xfId="7963"/>
    <cellStyle name="40% - Accent5 3 4" xfId="7964"/>
    <cellStyle name="40% - Accent5 4" xfId="2495"/>
    <cellStyle name="40% - Accent5 4 2" xfId="2496"/>
    <cellStyle name="40% - Accent5 4 2 2" xfId="2497"/>
    <cellStyle name="40% - Accent5 4 2 3" xfId="2498"/>
    <cellStyle name="40% - Accent5 4 2 4" xfId="7965"/>
    <cellStyle name="40% - Accent5 4 3" xfId="2499"/>
    <cellStyle name="40% - Accent5 4 3 2" xfId="2500"/>
    <cellStyle name="40% - Accent5 4 4" xfId="2501"/>
    <cellStyle name="40% - Accent5 4 5" xfId="2502"/>
    <cellStyle name="40% - Accent5 4 6" xfId="7966"/>
    <cellStyle name="40% - Accent5 4 7" xfId="7967"/>
    <cellStyle name="40% - Accent5 4 8" xfId="7968"/>
    <cellStyle name="40% - Accent5 5" xfId="7969"/>
    <cellStyle name="40% - Accent5 5 2" xfId="7970"/>
    <cellStyle name="40% - Accent5 6" xfId="7971"/>
    <cellStyle name="40% - Accent5 7" xfId="7972"/>
    <cellStyle name="40% - Accent5 8" xfId="7973"/>
    <cellStyle name="40% - Accent5 9" xfId="7974"/>
    <cellStyle name="40% - Accent6 2" xfId="2503"/>
    <cellStyle name="40% - Accent6 2 2" xfId="2504"/>
    <cellStyle name="40% - Accent6 2 2 2" xfId="7975"/>
    <cellStyle name="40% - Accent6 2 2 3" xfId="7976"/>
    <cellStyle name="40% - Accent6 2 3" xfId="7977"/>
    <cellStyle name="40% - Accent6 2 3 2" xfId="7978"/>
    <cellStyle name="40% - Accent6 2 4" xfId="7979"/>
    <cellStyle name="40% - Accent6 2 4 2" xfId="7980"/>
    <cellStyle name="40% - Accent6 2 5" xfId="7981"/>
    <cellStyle name="40% - Accent6 2_2009 GRC Compl Filing - Exhibit D" xfId="7982"/>
    <cellStyle name="40% - Accent6 3" xfId="2505"/>
    <cellStyle name="40% - Accent6 3 2" xfId="7983"/>
    <cellStyle name="40% - Accent6 3 3" xfId="7984"/>
    <cellStyle name="40% - Accent6 3 4" xfId="7985"/>
    <cellStyle name="40% - Accent6 4" xfId="2506"/>
    <cellStyle name="40% - Accent6 4 2" xfId="2507"/>
    <cellStyle name="40% - Accent6 4 2 2" xfId="2508"/>
    <cellStyle name="40% - Accent6 4 2 3" xfId="2509"/>
    <cellStyle name="40% - Accent6 4 2 4" xfId="7986"/>
    <cellStyle name="40% - Accent6 4 3" xfId="2510"/>
    <cellStyle name="40% - Accent6 4 3 2" xfId="2511"/>
    <cellStyle name="40% - Accent6 4 4" xfId="2512"/>
    <cellStyle name="40% - Accent6 4 5" xfId="2513"/>
    <cellStyle name="40% - Accent6 4 6" xfId="7987"/>
    <cellStyle name="40% - Accent6 4 7" xfId="7988"/>
    <cellStyle name="40% - Accent6 4 8" xfId="7989"/>
    <cellStyle name="40% - Accent6 5" xfId="7990"/>
    <cellStyle name="40% - Accent6 5 2" xfId="7991"/>
    <cellStyle name="40% - Accent6 6" xfId="7992"/>
    <cellStyle name="40% - Accent6 7" xfId="7993"/>
    <cellStyle name="40% - Accent6 8" xfId="7994"/>
    <cellStyle name="40% - Accent6 9" xfId="7995"/>
    <cellStyle name="60% - Accent1 2" xfId="2514"/>
    <cellStyle name="60% - Accent1 2 2" xfId="2515"/>
    <cellStyle name="60% - Accent1 2 2 2" xfId="7996"/>
    <cellStyle name="60% - Accent1 2 3" xfId="7997"/>
    <cellStyle name="60% - Accent1 3" xfId="2516"/>
    <cellStyle name="60% - Accent1 3 2" xfId="2517"/>
    <cellStyle name="60% - Accent1 3 3" xfId="7998"/>
    <cellStyle name="60% - Accent1 3 4" xfId="7999"/>
    <cellStyle name="60% - Accent1 4" xfId="8000"/>
    <cellStyle name="60% - Accent1 5" xfId="8001"/>
    <cellStyle name="60% - Accent1 6" xfId="8002"/>
    <cellStyle name="60% - Accent2 2" xfId="2518"/>
    <cellStyle name="60% - Accent2 2 2" xfId="2519"/>
    <cellStyle name="60% - Accent2 2 2 2" xfId="8003"/>
    <cellStyle name="60% - Accent2 2 3" xfId="8004"/>
    <cellStyle name="60% - Accent2 3" xfId="2520"/>
    <cellStyle name="60% - Accent2 3 2" xfId="2521"/>
    <cellStyle name="60% - Accent2 3 3" xfId="8005"/>
    <cellStyle name="60% - Accent2 3 4" xfId="8006"/>
    <cellStyle name="60% - Accent2 4" xfId="8007"/>
    <cellStyle name="60% - Accent2 5" xfId="8008"/>
    <cellStyle name="60% - Accent2 6" xfId="8009"/>
    <cellStyle name="60% - Accent3 2" xfId="2522"/>
    <cellStyle name="60% - Accent3 2 2" xfId="2523"/>
    <cellStyle name="60% - Accent3 2 2 2" xfId="8010"/>
    <cellStyle name="60% - Accent3 2 3" xfId="8011"/>
    <cellStyle name="60% - Accent3 3" xfId="2524"/>
    <cellStyle name="60% - Accent3 3 2" xfId="2525"/>
    <cellStyle name="60% - Accent3 3 3" xfId="8012"/>
    <cellStyle name="60% - Accent3 3 4" xfId="8013"/>
    <cellStyle name="60% - Accent3 4" xfId="8014"/>
    <cellStyle name="60% - Accent3 5" xfId="8015"/>
    <cellStyle name="60% - Accent3 6" xfId="8016"/>
    <cellStyle name="60% - Accent4 2" xfId="2526"/>
    <cellStyle name="60% - Accent4 2 2" xfId="2527"/>
    <cellStyle name="60% - Accent4 2 2 2" xfId="8017"/>
    <cellStyle name="60% - Accent4 2 3" xfId="8018"/>
    <cellStyle name="60% - Accent4 3" xfId="2528"/>
    <cellStyle name="60% - Accent4 3 2" xfId="2529"/>
    <cellStyle name="60% - Accent4 3 3" xfId="8019"/>
    <cellStyle name="60% - Accent4 3 4" xfId="8020"/>
    <cellStyle name="60% - Accent4 4" xfId="8021"/>
    <cellStyle name="60% - Accent4 5" xfId="8022"/>
    <cellStyle name="60% - Accent4 6" xfId="8023"/>
    <cellStyle name="60% - Accent5 2" xfId="2530"/>
    <cellStyle name="60% - Accent5 2 2" xfId="2531"/>
    <cellStyle name="60% - Accent5 2 2 2" xfId="8024"/>
    <cellStyle name="60% - Accent5 2 3" xfId="8025"/>
    <cellStyle name="60% - Accent5 3" xfId="2532"/>
    <cellStyle name="60% - Accent5 3 2" xfId="2533"/>
    <cellStyle name="60% - Accent5 3 3" xfId="8026"/>
    <cellStyle name="60% - Accent5 3 4" xfId="8027"/>
    <cellStyle name="60% - Accent5 4" xfId="8028"/>
    <cellStyle name="60% - Accent5 5" xfId="8029"/>
    <cellStyle name="60% - Accent5 6" xfId="8030"/>
    <cellStyle name="60% - Accent6 2" xfId="2534"/>
    <cellStyle name="60% - Accent6 2 2" xfId="2535"/>
    <cellStyle name="60% - Accent6 2 2 2" xfId="8031"/>
    <cellStyle name="60% - Accent6 2 3" xfId="8032"/>
    <cellStyle name="60% - Accent6 3" xfId="2536"/>
    <cellStyle name="60% - Accent6 3 2" xfId="2537"/>
    <cellStyle name="60% - Accent6 3 3" xfId="8033"/>
    <cellStyle name="60% - Accent6 3 4" xfId="8034"/>
    <cellStyle name="60% - Accent6 4" xfId="8035"/>
    <cellStyle name="60% - Accent6 5" xfId="8036"/>
    <cellStyle name="60% - Accent6 6" xfId="8037"/>
    <cellStyle name="Accent1 - 20%" xfId="2538"/>
    <cellStyle name="Accent1 - 20% 2" xfId="8038"/>
    <cellStyle name="Accent1 - 40%" xfId="2539"/>
    <cellStyle name="Accent1 - 40% 2" xfId="8039"/>
    <cellStyle name="Accent1 - 60%" xfId="2540"/>
    <cellStyle name="Accent1 10" xfId="8040"/>
    <cellStyle name="Accent1 11" xfId="8041"/>
    <cellStyle name="Accent1 2" xfId="2541"/>
    <cellStyle name="Accent1 2 2" xfId="2542"/>
    <cellStyle name="Accent1 2 2 2" xfId="8042"/>
    <cellStyle name="Accent1 2 3" xfId="8043"/>
    <cellStyle name="Accent1 3" xfId="2543"/>
    <cellStyle name="Accent1 3 2" xfId="2544"/>
    <cellStyle name="Accent1 3 3" xfId="8044"/>
    <cellStyle name="Accent1 3 4" xfId="8045"/>
    <cellStyle name="Accent1 4" xfId="2545"/>
    <cellStyle name="Accent1 4 2" xfId="2546"/>
    <cellStyle name="Accent1 4 3" xfId="8046"/>
    <cellStyle name="Accent1 5" xfId="2547"/>
    <cellStyle name="Accent1 6" xfId="2548"/>
    <cellStyle name="Accent1 7" xfId="2549"/>
    <cellStyle name="Accent1 8" xfId="2550"/>
    <cellStyle name="Accent1 9" xfId="2551"/>
    <cellStyle name="Accent2 - 20%" xfId="2552"/>
    <cellStyle name="Accent2 - 20% 2" xfId="8047"/>
    <cellStyle name="Accent2 - 40%" xfId="2553"/>
    <cellStyle name="Accent2 - 40% 2" xfId="8048"/>
    <cellStyle name="Accent2 - 60%" xfId="2554"/>
    <cellStyle name="Accent2 10" xfId="8049"/>
    <cellStyle name="Accent2 11" xfId="8050"/>
    <cellStyle name="Accent2 2" xfId="2555"/>
    <cellStyle name="Accent2 2 2" xfId="2556"/>
    <cellStyle name="Accent2 2 2 2" xfId="8051"/>
    <cellStyle name="Accent2 2 3" xfId="8052"/>
    <cellStyle name="Accent2 3" xfId="2557"/>
    <cellStyle name="Accent2 3 2" xfId="2558"/>
    <cellStyle name="Accent2 3 3" xfId="8053"/>
    <cellStyle name="Accent2 3 4" xfId="8054"/>
    <cellStyle name="Accent2 4" xfId="2559"/>
    <cellStyle name="Accent2 4 2" xfId="2560"/>
    <cellStyle name="Accent2 4 3" xfId="8055"/>
    <cellStyle name="Accent2 5" xfId="2561"/>
    <cellStyle name="Accent2 6" xfId="2562"/>
    <cellStyle name="Accent2 7" xfId="2563"/>
    <cellStyle name="Accent2 8" xfId="2564"/>
    <cellStyle name="Accent2 9" xfId="2565"/>
    <cellStyle name="Accent3 - 20%" xfId="2566"/>
    <cellStyle name="Accent3 - 20% 2" xfId="8056"/>
    <cellStyle name="Accent3 - 40%" xfId="2567"/>
    <cellStyle name="Accent3 - 40% 2" xfId="8057"/>
    <cellStyle name="Accent3 - 60%" xfId="2568"/>
    <cellStyle name="Accent3 10" xfId="8058"/>
    <cellStyle name="Accent3 11" xfId="8059"/>
    <cellStyle name="Accent3 2" xfId="2569"/>
    <cellStyle name="Accent3 2 2" xfId="2570"/>
    <cellStyle name="Accent3 2 2 2" xfId="8060"/>
    <cellStyle name="Accent3 2 3" xfId="8061"/>
    <cellStyle name="Accent3 3" xfId="2571"/>
    <cellStyle name="Accent3 3 2" xfId="2572"/>
    <cellStyle name="Accent3 3 3" xfId="8062"/>
    <cellStyle name="Accent3 3 4" xfId="8063"/>
    <cellStyle name="Accent3 4" xfId="2573"/>
    <cellStyle name="Accent3 4 2" xfId="2574"/>
    <cellStyle name="Accent3 4 3" xfId="8064"/>
    <cellStyle name="Accent3 5" xfId="2575"/>
    <cellStyle name="Accent3 6" xfId="2576"/>
    <cellStyle name="Accent3 7" xfId="2577"/>
    <cellStyle name="Accent3 8" xfId="2578"/>
    <cellStyle name="Accent3 9" xfId="2579"/>
    <cellStyle name="Accent4 - 20%" xfId="2580"/>
    <cellStyle name="Accent4 - 20% 2" xfId="8065"/>
    <cellStyle name="Accent4 - 40%" xfId="2581"/>
    <cellStyle name="Accent4 - 40% 2" xfId="8066"/>
    <cellStyle name="Accent4 - 60%" xfId="2582"/>
    <cellStyle name="Accent4 10" xfId="8067"/>
    <cellStyle name="Accent4 11" xfId="8068"/>
    <cellStyle name="Accent4 2" xfId="2583"/>
    <cellStyle name="Accent4 2 2" xfId="2584"/>
    <cellStyle name="Accent4 2 2 2" xfId="8069"/>
    <cellStyle name="Accent4 2 3" xfId="8070"/>
    <cellStyle name="Accent4 3" xfId="2585"/>
    <cellStyle name="Accent4 3 2" xfId="2586"/>
    <cellStyle name="Accent4 3 3" xfId="8071"/>
    <cellStyle name="Accent4 3 4" xfId="8072"/>
    <cellStyle name="Accent4 4" xfId="2587"/>
    <cellStyle name="Accent4 4 2" xfId="2588"/>
    <cellStyle name="Accent4 4 3" xfId="8073"/>
    <cellStyle name="Accent4 5" xfId="2589"/>
    <cellStyle name="Accent4 6" xfId="2590"/>
    <cellStyle name="Accent4 7" xfId="2591"/>
    <cellStyle name="Accent4 8" xfId="2592"/>
    <cellStyle name="Accent4 9" xfId="2593"/>
    <cellStyle name="Accent5 - 20%" xfId="2594"/>
    <cellStyle name="Accent5 - 20% 2" xfId="8074"/>
    <cellStyle name="Accent5 - 40%" xfId="2595"/>
    <cellStyle name="Accent5 - 40% 2" xfId="8075"/>
    <cellStyle name="Accent5 - 60%" xfId="2596"/>
    <cellStyle name="Accent5 10" xfId="2597"/>
    <cellStyle name="Accent5 11" xfId="2598"/>
    <cellStyle name="Accent5 12" xfId="2599"/>
    <cellStyle name="Accent5 13" xfId="2600"/>
    <cellStyle name="Accent5 14" xfId="2601"/>
    <cellStyle name="Accent5 15" xfId="2602"/>
    <cellStyle name="Accent5 16" xfId="2603"/>
    <cellStyle name="Accent5 17" xfId="2604"/>
    <cellStyle name="Accent5 18" xfId="2605"/>
    <cellStyle name="Accent5 19" xfId="2606"/>
    <cellStyle name="Accent5 2" xfId="2607"/>
    <cellStyle name="Accent5 2 2" xfId="2608"/>
    <cellStyle name="Accent5 2 2 2" xfId="8076"/>
    <cellStyle name="Accent5 2 3" xfId="8077"/>
    <cellStyle name="Accent5 20" xfId="2609"/>
    <cellStyle name="Accent5 21" xfId="2610"/>
    <cellStyle name="Accent5 22" xfId="2611"/>
    <cellStyle name="Accent5 23" xfId="2612"/>
    <cellStyle name="Accent5 24" xfId="2613"/>
    <cellStyle name="Accent5 25" xfId="2614"/>
    <cellStyle name="Accent5 26" xfId="2615"/>
    <cellStyle name="Accent5 27" xfId="2616"/>
    <cellStyle name="Accent5 28" xfId="2617"/>
    <cellStyle name="Accent5 29" xfId="2618"/>
    <cellStyle name="Accent5 3" xfId="2619"/>
    <cellStyle name="Accent5 3 2" xfId="2620"/>
    <cellStyle name="Accent5 3 3" xfId="2621"/>
    <cellStyle name="Accent5 30" xfId="2622"/>
    <cellStyle name="Accent5 31" xfId="8078"/>
    <cellStyle name="Accent5 32" xfId="8079"/>
    <cellStyle name="Accent5 4" xfId="2623"/>
    <cellStyle name="Accent5 5" xfId="2624"/>
    <cellStyle name="Accent5 6" xfId="2625"/>
    <cellStyle name="Accent5 7" xfId="2626"/>
    <cellStyle name="Accent5 8" xfId="2627"/>
    <cellStyle name="Accent5 9" xfId="2628"/>
    <cellStyle name="Accent6 - 20%" xfId="2629"/>
    <cellStyle name="Accent6 - 20% 2" xfId="8080"/>
    <cellStyle name="Accent6 - 40%" xfId="2630"/>
    <cellStyle name="Accent6 - 40% 2" xfId="8081"/>
    <cellStyle name="Accent6 - 60%" xfId="2631"/>
    <cellStyle name="Accent6 10" xfId="8082"/>
    <cellStyle name="Accent6 11" xfId="8083"/>
    <cellStyle name="Accent6 2" xfId="2632"/>
    <cellStyle name="Accent6 2 2" xfId="2633"/>
    <cellStyle name="Accent6 2 2 2" xfId="8084"/>
    <cellStyle name="Accent6 2 3" xfId="8085"/>
    <cellStyle name="Accent6 3" xfId="2634"/>
    <cellStyle name="Accent6 3 2" xfId="2635"/>
    <cellStyle name="Accent6 3 3" xfId="8086"/>
    <cellStyle name="Accent6 3 4" xfId="8087"/>
    <cellStyle name="Accent6 4" xfId="2636"/>
    <cellStyle name="Accent6 4 2" xfId="2637"/>
    <cellStyle name="Accent6 4 3" xfId="8088"/>
    <cellStyle name="Accent6 5" xfId="2638"/>
    <cellStyle name="Accent6 6" xfId="2639"/>
    <cellStyle name="Accent6 7" xfId="2640"/>
    <cellStyle name="Accent6 8" xfId="2641"/>
    <cellStyle name="Accent6 9" xfId="2642"/>
    <cellStyle name="Bad 2" xfId="2643"/>
    <cellStyle name="Bad 2 2" xfId="2644"/>
    <cellStyle name="Bad 2 2 2" xfId="8089"/>
    <cellStyle name="Bad 2 3" xfId="8090"/>
    <cellStyle name="Bad 3" xfId="2645"/>
    <cellStyle name="Bad 3 2" xfId="2646"/>
    <cellStyle name="Bad 3 3" xfId="8091"/>
    <cellStyle name="Bad 3 4" xfId="8092"/>
    <cellStyle name="Bad 4" xfId="8093"/>
    <cellStyle name="Bad 5" xfId="8094"/>
    <cellStyle name="Bad 6" xfId="8095"/>
    <cellStyle name="blank" xfId="8096"/>
    <cellStyle name="bld-li - Style4" xfId="8097"/>
    <cellStyle name="Calc Currency (0)" xfId="2647"/>
    <cellStyle name="Calc Currency (0) 2" xfId="2648"/>
    <cellStyle name="Calc Currency (0) 2 2" xfId="8098"/>
    <cellStyle name="Calc Currency (0) 3" xfId="8099"/>
    <cellStyle name="Calc Currency (0) 4" xfId="8100"/>
    <cellStyle name="Calculation 2" xfId="2649"/>
    <cellStyle name="Calculation 2 2" xfId="2650"/>
    <cellStyle name="Calculation 2 2 2" xfId="8101"/>
    <cellStyle name="Calculation 2 2 3" xfId="8102"/>
    <cellStyle name="Calculation 2 3" xfId="2651"/>
    <cellStyle name="Calculation 2 3 2" xfId="2652"/>
    <cellStyle name="Calculation 2 3 3" xfId="8103"/>
    <cellStyle name="Calculation 2 3 4" xfId="8104"/>
    <cellStyle name="Calculation 2 4" xfId="2653"/>
    <cellStyle name="Calculation 2 4 2" xfId="8105"/>
    <cellStyle name="Calculation 2 5" xfId="8106"/>
    <cellStyle name="Calculation 3" xfId="2654"/>
    <cellStyle name="Calculation 3 2" xfId="2655"/>
    <cellStyle name="Calculation 3 3" xfId="8107"/>
    <cellStyle name="Calculation 3 4" xfId="8108"/>
    <cellStyle name="Calculation 4" xfId="2656"/>
    <cellStyle name="Calculation 4 2" xfId="2657"/>
    <cellStyle name="Calculation 4 2 2" xfId="8109"/>
    <cellStyle name="Calculation 4 3" xfId="2658"/>
    <cellStyle name="Calculation 4 3 2" xfId="8110"/>
    <cellStyle name="Calculation 4 4" xfId="2659"/>
    <cellStyle name="Calculation 4 4 2" xfId="8111"/>
    <cellStyle name="Calculation 5" xfId="2660"/>
    <cellStyle name="Calculation 5 2" xfId="8112"/>
    <cellStyle name="Calculation 6" xfId="8113"/>
    <cellStyle name="Calculation 7" xfId="8114"/>
    <cellStyle name="Calculation 8" xfId="8115"/>
    <cellStyle name="Calculation 9" xfId="8116"/>
    <cellStyle name="Calculation 9 2" xfId="8117"/>
    <cellStyle name="Check Cell 2" xfId="2661"/>
    <cellStyle name="Check Cell 2 2" xfId="2662"/>
    <cellStyle name="Check Cell 2 2 2" xfId="8118"/>
    <cellStyle name="Check Cell 2 2 3" xfId="8119"/>
    <cellStyle name="Check Cell 2 3" xfId="8120"/>
    <cellStyle name="Check Cell 3" xfId="2663"/>
    <cellStyle name="Check Cell 4" xfId="8121"/>
    <cellStyle name="CheckCell" xfId="2664"/>
    <cellStyle name="CheckCell 2" xfId="2665"/>
    <cellStyle name="CheckCell 2 2" xfId="8122"/>
    <cellStyle name="CheckCell 3" xfId="8123"/>
    <cellStyle name="CheckCell 4" xfId="8124"/>
    <cellStyle name="CheckCell_Electric Rev Req Model (2009 GRC) Rebuttal" xfId="8125"/>
    <cellStyle name="Comma" xfId="3688" builtinId="3"/>
    <cellStyle name="Comma 10" xfId="2666"/>
    <cellStyle name="Comma 10 2" xfId="2667"/>
    <cellStyle name="Comma 10 2 2" xfId="8126"/>
    <cellStyle name="Comma 10 2 3" xfId="8127"/>
    <cellStyle name="Comma 10 3" xfId="8128"/>
    <cellStyle name="Comma 10 4" xfId="8129"/>
    <cellStyle name="Comma 11" xfId="2668"/>
    <cellStyle name="Comma 11 2" xfId="2669"/>
    <cellStyle name="Comma 11 2 2" xfId="8130"/>
    <cellStyle name="Comma 11 3" xfId="8131"/>
    <cellStyle name="Comma 11 4" xfId="8132"/>
    <cellStyle name="Comma 12" xfId="2670"/>
    <cellStyle name="Comma 12 2" xfId="2671"/>
    <cellStyle name="Comma 12 2 2" xfId="8133"/>
    <cellStyle name="Comma 12 3" xfId="8134"/>
    <cellStyle name="Comma 12 4" xfId="8135"/>
    <cellStyle name="Comma 13" xfId="2672"/>
    <cellStyle name="Comma 13 2" xfId="2673"/>
    <cellStyle name="Comma 13 2 2" xfId="8136"/>
    <cellStyle name="Comma 13 3" xfId="8137"/>
    <cellStyle name="Comma 13 4" xfId="8138"/>
    <cellStyle name="Comma 14" xfId="2674"/>
    <cellStyle name="Comma 14 2" xfId="2675"/>
    <cellStyle name="Comma 14 2 2" xfId="8139"/>
    <cellStyle name="Comma 14 3" xfId="8140"/>
    <cellStyle name="Comma 14 4" xfId="8141"/>
    <cellStyle name="Comma 15" xfId="2676"/>
    <cellStyle name="Comma 15 2" xfId="8142"/>
    <cellStyle name="Comma 15 2 2" xfId="8143"/>
    <cellStyle name="Comma 15 3" xfId="8144"/>
    <cellStyle name="Comma 16" xfId="2677"/>
    <cellStyle name="Comma 16 2" xfId="8145"/>
    <cellStyle name="Comma 16 3" xfId="8146"/>
    <cellStyle name="Comma 17" xfId="2678"/>
    <cellStyle name="Comma 17 2" xfId="2679"/>
    <cellStyle name="Comma 17 2 2" xfId="8147"/>
    <cellStyle name="Comma 17 3" xfId="2680"/>
    <cellStyle name="Comma 17 3 2" xfId="8148"/>
    <cellStyle name="Comma 17 4" xfId="2681"/>
    <cellStyle name="Comma 17 4 2" xfId="8149"/>
    <cellStyle name="Comma 17 5" xfId="8150"/>
    <cellStyle name="Comma 18" xfId="2682"/>
    <cellStyle name="Comma 18 2" xfId="2683"/>
    <cellStyle name="Comma 18 3" xfId="2684"/>
    <cellStyle name="Comma 18 4" xfId="2685"/>
    <cellStyle name="Comma 19" xfId="2686"/>
    <cellStyle name="Comma 19 2" xfId="8151"/>
    <cellStyle name="Comma 19 3" xfId="8152"/>
    <cellStyle name="Comma 2" xfId="2687"/>
    <cellStyle name="Comma 2 10" xfId="8153"/>
    <cellStyle name="Comma 2 2" xfId="2688"/>
    <cellStyle name="Comma 2 2 2" xfId="2689"/>
    <cellStyle name="Comma 2 2 2 2" xfId="8154"/>
    <cellStyle name="Comma 2 2 2 3" xfId="8155"/>
    <cellStyle name="Comma 2 2 3" xfId="8156"/>
    <cellStyle name="Comma 2 2 3 2" xfId="8157"/>
    <cellStyle name="Comma 2 2 4" xfId="8158"/>
    <cellStyle name="Comma 2 2 5" xfId="8159"/>
    <cellStyle name="Comma 2 3" xfId="2690"/>
    <cellStyle name="Comma 2 3 2" xfId="8160"/>
    <cellStyle name="Comma 2 3 3" xfId="8161"/>
    <cellStyle name="Comma 2 4" xfId="8162"/>
    <cellStyle name="Comma 2 4 2" xfId="8163"/>
    <cellStyle name="Comma 2 5" xfId="8164"/>
    <cellStyle name="Comma 2 5 2" xfId="8165"/>
    <cellStyle name="Comma 2 6" xfId="8166"/>
    <cellStyle name="Comma 2 6 2" xfId="8167"/>
    <cellStyle name="Comma 2 7" xfId="8168"/>
    <cellStyle name="Comma 2 7 2" xfId="8169"/>
    <cellStyle name="Comma 2 8" xfId="8170"/>
    <cellStyle name="Comma 2 8 2" xfId="8171"/>
    <cellStyle name="Comma 2 9" xfId="8172"/>
    <cellStyle name="Comma 2_Chelan PUD Power Costs (8-10)" xfId="8173"/>
    <cellStyle name="Comma 20" xfId="2691"/>
    <cellStyle name="Comma 20 2" xfId="8174"/>
    <cellStyle name="Comma 21" xfId="3741"/>
    <cellStyle name="Comma 22" xfId="3742"/>
    <cellStyle name="Comma 23" xfId="3743"/>
    <cellStyle name="Comma 24" xfId="3744"/>
    <cellStyle name="Comma 24 2" xfId="3745"/>
    <cellStyle name="Comma 24 3" xfId="8175"/>
    <cellStyle name="Comma 25" xfId="8176"/>
    <cellStyle name="Comma 25 2" xfId="8177"/>
    <cellStyle name="Comma 26" xfId="8178"/>
    <cellStyle name="Comma 26 2" xfId="8179"/>
    <cellStyle name="Comma 27" xfId="8180"/>
    <cellStyle name="Comma 27 2" xfId="8181"/>
    <cellStyle name="Comma 28" xfId="8182"/>
    <cellStyle name="Comma 28 2" xfId="8183"/>
    <cellStyle name="Comma 29" xfId="8184"/>
    <cellStyle name="Comma 3" xfId="2692"/>
    <cellStyle name="Comma 3 2" xfId="2693"/>
    <cellStyle name="Comma 3 2 2" xfId="2694"/>
    <cellStyle name="Comma 3 2 2 2" xfId="8185"/>
    <cellStyle name="Comma 3 2 3" xfId="8186"/>
    <cellStyle name="Comma 3 3" xfId="2695"/>
    <cellStyle name="Comma 3 3 2" xfId="8187"/>
    <cellStyle name="Comma 3 4" xfId="2696"/>
    <cellStyle name="Comma 3 4 2" xfId="8188"/>
    <cellStyle name="Comma 3 5" xfId="8189"/>
    <cellStyle name="Comma 3 6" xfId="8190"/>
    <cellStyle name="Comma 30" xfId="8191"/>
    <cellStyle name="Comma 31" xfId="8192"/>
    <cellStyle name="Comma 31 2" xfId="8193"/>
    <cellStyle name="Comma 31 3" xfId="8194"/>
    <cellStyle name="Comma 32" xfId="8195"/>
    <cellStyle name="Comma 32 2" xfId="8196"/>
    <cellStyle name="Comma 33" xfId="8197"/>
    <cellStyle name="Comma 34" xfId="8198"/>
    <cellStyle name="Comma 35" xfId="8199"/>
    <cellStyle name="Comma 36" xfId="8200"/>
    <cellStyle name="Comma 37" xfId="8201"/>
    <cellStyle name="Comma 38" xfId="8202"/>
    <cellStyle name="Comma 39" xfId="8203"/>
    <cellStyle name="Comma 4" xfId="2697"/>
    <cellStyle name="Comma 4 2" xfId="2698"/>
    <cellStyle name="Comma 4 2 2" xfId="8204"/>
    <cellStyle name="Comma 4 2 3" xfId="8205"/>
    <cellStyle name="Comma 4 3" xfId="2699"/>
    <cellStyle name="Comma 4 3 2" xfId="8206"/>
    <cellStyle name="Comma 4 4" xfId="8207"/>
    <cellStyle name="Comma 4 5" xfId="8208"/>
    <cellStyle name="Comma 4 6" xfId="8209"/>
    <cellStyle name="Comma 40" xfId="8210"/>
    <cellStyle name="Comma 41" xfId="8211"/>
    <cellStyle name="Comma 42" xfId="8212"/>
    <cellStyle name="Comma 43" xfId="8213"/>
    <cellStyle name="Comma 44" xfId="8214"/>
    <cellStyle name="Comma 45" xfId="8215"/>
    <cellStyle name="Comma 46" xfId="8216"/>
    <cellStyle name="Comma 47" xfId="8217"/>
    <cellStyle name="Comma 48" xfId="8218"/>
    <cellStyle name="Comma 49" xfId="8219"/>
    <cellStyle name="Comma 5" xfId="2700"/>
    <cellStyle name="Comma 5 2" xfId="2701"/>
    <cellStyle name="Comma 5 2 2" xfId="8220"/>
    <cellStyle name="Comma 5 3" xfId="8221"/>
    <cellStyle name="Comma 5 4" xfId="8222"/>
    <cellStyle name="Comma 5 5" xfId="8223"/>
    <cellStyle name="Comma 5 6" xfId="8224"/>
    <cellStyle name="Comma 50" xfId="8225"/>
    <cellStyle name="Comma 51" xfId="8226"/>
    <cellStyle name="Comma 51 2" xfId="8227"/>
    <cellStyle name="Comma 52" xfId="8228"/>
    <cellStyle name="Comma 53" xfId="8229"/>
    <cellStyle name="Comma 54" xfId="8230"/>
    <cellStyle name="Comma 55" xfId="8231"/>
    <cellStyle name="Comma 56" xfId="8232"/>
    <cellStyle name="Comma 57" xfId="8233"/>
    <cellStyle name="Comma 58" xfId="8234"/>
    <cellStyle name="Comma 59" xfId="8235"/>
    <cellStyle name="Comma 6" xfId="2702"/>
    <cellStyle name="Comma 6 2" xfId="2703"/>
    <cellStyle name="Comma 6 2 2" xfId="2704"/>
    <cellStyle name="Comma 6 2 2 2" xfId="8236"/>
    <cellStyle name="Comma 6 2 3" xfId="8237"/>
    <cellStyle name="Comma 6 3" xfId="8238"/>
    <cellStyle name="Comma 6 3 2" xfId="8239"/>
    <cellStyle name="Comma 6 4" xfId="8240"/>
    <cellStyle name="Comma 60" xfId="8241"/>
    <cellStyle name="Comma 61" xfId="8242"/>
    <cellStyle name="Comma 62" xfId="8243"/>
    <cellStyle name="Comma 63" xfId="8244"/>
    <cellStyle name="Comma 64" xfId="8245"/>
    <cellStyle name="Comma 65" xfId="8246"/>
    <cellStyle name="Comma 7" xfId="2705"/>
    <cellStyle name="Comma 7 2" xfId="2706"/>
    <cellStyle name="Comma 7 2 2" xfId="8247"/>
    <cellStyle name="Comma 7 3" xfId="8248"/>
    <cellStyle name="Comma 7 4" xfId="8249"/>
    <cellStyle name="Comma 8" xfId="2707"/>
    <cellStyle name="Comma 8 2" xfId="2708"/>
    <cellStyle name="Comma 8 2 2" xfId="2709"/>
    <cellStyle name="Comma 8 2 2 2" xfId="8250"/>
    <cellStyle name="Comma 8 2 3" xfId="8251"/>
    <cellStyle name="Comma 8 3" xfId="2710"/>
    <cellStyle name="Comma 8 3 2" xfId="8252"/>
    <cellStyle name="Comma 8 4" xfId="8253"/>
    <cellStyle name="Comma 8 5" xfId="8254"/>
    <cellStyle name="Comma 9" xfId="2711"/>
    <cellStyle name="Comma 9 2" xfId="2712"/>
    <cellStyle name="Comma 9 2 2" xfId="2713"/>
    <cellStyle name="Comma 9 2 2 2" xfId="8255"/>
    <cellStyle name="Comma 9 2 3" xfId="8256"/>
    <cellStyle name="Comma 9 3" xfId="2714"/>
    <cellStyle name="Comma 9 3 2" xfId="2715"/>
    <cellStyle name="Comma 9 3 3" xfId="8257"/>
    <cellStyle name="Comma 9 3 4" xfId="8258"/>
    <cellStyle name="Comma 9 4" xfId="2716"/>
    <cellStyle name="Comma 9 4 2" xfId="8259"/>
    <cellStyle name="Comma 9 5" xfId="2717"/>
    <cellStyle name="Comma 9 5 2" xfId="8260"/>
    <cellStyle name="Comma 9 6" xfId="2718"/>
    <cellStyle name="Comma 9 7" xfId="8261"/>
    <cellStyle name="Comma 9 8" xfId="8262"/>
    <cellStyle name="Comma 9 9" xfId="8263"/>
    <cellStyle name="Comma0" xfId="2719"/>
    <cellStyle name="Comma0 - Style2" xfId="2720"/>
    <cellStyle name="Comma0 - Style2 2" xfId="8264"/>
    <cellStyle name="Comma0 - Style4" xfId="2721"/>
    <cellStyle name="Comma0 - Style4 2" xfId="8265"/>
    <cellStyle name="Comma0 - Style4 3" xfId="8266"/>
    <cellStyle name="Comma0 - Style5" xfId="2722"/>
    <cellStyle name="Comma0 - Style5 2" xfId="2723"/>
    <cellStyle name="Comma0 - Style5 2 2" xfId="8267"/>
    <cellStyle name="Comma0 - Style5 3" xfId="8268"/>
    <cellStyle name="Comma0 - Style5_ACCOUNTS" xfId="8269"/>
    <cellStyle name="Comma0 10" xfId="2724"/>
    <cellStyle name="Comma0 11" xfId="2725"/>
    <cellStyle name="Comma0 12" xfId="8270"/>
    <cellStyle name="Comma0 13" xfId="8271"/>
    <cellStyle name="Comma0 14" xfId="8272"/>
    <cellStyle name="Comma0 15" xfId="8273"/>
    <cellStyle name="Comma0 16" xfId="8274"/>
    <cellStyle name="Comma0 17" xfId="8275"/>
    <cellStyle name="Comma0 18" xfId="8276"/>
    <cellStyle name="Comma0 19" xfId="8277"/>
    <cellStyle name="Comma0 2" xfId="2726"/>
    <cellStyle name="Comma0 2 2" xfId="8278"/>
    <cellStyle name="Comma0 2 3" xfId="8279"/>
    <cellStyle name="Comma0 20" xfId="8280"/>
    <cellStyle name="Comma0 21" xfId="8281"/>
    <cellStyle name="Comma0 22" xfId="8282"/>
    <cellStyle name="Comma0 23" xfId="8283"/>
    <cellStyle name="Comma0 24" xfId="8284"/>
    <cellStyle name="Comma0 25" xfId="8285"/>
    <cellStyle name="Comma0 26" xfId="8286"/>
    <cellStyle name="Comma0 27" xfId="8287"/>
    <cellStyle name="Comma0 28" xfId="8288"/>
    <cellStyle name="Comma0 29" xfId="8289"/>
    <cellStyle name="Comma0 3" xfId="2727"/>
    <cellStyle name="Comma0 3 2" xfId="8290"/>
    <cellStyle name="Comma0 3 3" xfId="8291"/>
    <cellStyle name="Comma0 30" xfId="8292"/>
    <cellStyle name="Comma0 31" xfId="8293"/>
    <cellStyle name="Comma0 32" xfId="8294"/>
    <cellStyle name="Comma0 33" xfId="8295"/>
    <cellStyle name="Comma0 34" xfId="8296"/>
    <cellStyle name="Comma0 35" xfId="8297"/>
    <cellStyle name="Comma0 36" xfId="8298"/>
    <cellStyle name="Comma0 37" xfId="8299"/>
    <cellStyle name="Comma0 38" xfId="8300"/>
    <cellStyle name="Comma0 39" xfId="8301"/>
    <cellStyle name="Comma0 4" xfId="2728"/>
    <cellStyle name="Comma0 4 2" xfId="8302"/>
    <cellStyle name="Comma0 40" xfId="8303"/>
    <cellStyle name="Comma0 41" xfId="8304"/>
    <cellStyle name="Comma0 42" xfId="8305"/>
    <cellStyle name="Comma0 43" xfId="8306"/>
    <cellStyle name="Comma0 44" xfId="8307"/>
    <cellStyle name="Comma0 45" xfId="8308"/>
    <cellStyle name="Comma0 46" xfId="8309"/>
    <cellStyle name="Comma0 47" xfId="8310"/>
    <cellStyle name="Comma0 5" xfId="2729"/>
    <cellStyle name="Comma0 5 2" xfId="8311"/>
    <cellStyle name="Comma0 5 3" xfId="8312"/>
    <cellStyle name="Comma0 6" xfId="2730"/>
    <cellStyle name="Comma0 7" xfId="2731"/>
    <cellStyle name="Comma0 8" xfId="2732"/>
    <cellStyle name="Comma0 9" xfId="2733"/>
    <cellStyle name="Comma0_00COS Ind Allocators" xfId="2734"/>
    <cellStyle name="Comma1 - Style1" xfId="2735"/>
    <cellStyle name="Comma1 - Style1 2" xfId="2736"/>
    <cellStyle name="Comma1 - Style1 2 2" xfId="8313"/>
    <cellStyle name="Comma1 - Style1 3" xfId="8314"/>
    <cellStyle name="Comma1 - Style1 4" xfId="8315"/>
    <cellStyle name="Comma1 - Style1_ACCOUNTS" xfId="8316"/>
    <cellStyle name="Copied" xfId="2737"/>
    <cellStyle name="Copied 2" xfId="2738"/>
    <cellStyle name="Copied 2 2" xfId="8317"/>
    <cellStyle name="Copied 3" xfId="8318"/>
    <cellStyle name="Copied 4" xfId="8319"/>
    <cellStyle name="COST1" xfId="2739"/>
    <cellStyle name="COST1 2" xfId="2740"/>
    <cellStyle name="COST1 2 2" xfId="8320"/>
    <cellStyle name="COST1 3" xfId="8321"/>
    <cellStyle name="COST1 4" xfId="8322"/>
    <cellStyle name="Curren - Style1" xfId="2741"/>
    <cellStyle name="Curren - Style1 2" xfId="8323"/>
    <cellStyle name="Curren - Style2" xfId="2742"/>
    <cellStyle name="Curren - Style2 2" xfId="2743"/>
    <cellStyle name="Curren - Style2 2 2" xfId="8324"/>
    <cellStyle name="Curren - Style2 3" xfId="8325"/>
    <cellStyle name="Curren - Style2 4" xfId="8326"/>
    <cellStyle name="Curren - Style2_ACCOUNTS" xfId="8327"/>
    <cellStyle name="Curren - Style5" xfId="2744"/>
    <cellStyle name="Curren - Style5 2" xfId="8328"/>
    <cellStyle name="Curren - Style6" xfId="2745"/>
    <cellStyle name="Curren - Style6 2" xfId="2746"/>
    <cellStyle name="Curren - Style6 2 2" xfId="8329"/>
    <cellStyle name="Curren - Style6 3" xfId="8330"/>
    <cellStyle name="Curren - Style6_ACCOUNTS" xfId="8331"/>
    <cellStyle name="Currency" xfId="3689" builtinId="4"/>
    <cellStyle name="Currency 10" xfId="2747"/>
    <cellStyle name="Currency 10 2" xfId="2748"/>
    <cellStyle name="Currency 10 2 2" xfId="8332"/>
    <cellStyle name="Currency 10 3" xfId="8333"/>
    <cellStyle name="Currency 10 4" xfId="8334"/>
    <cellStyle name="Currency 11" xfId="2749"/>
    <cellStyle name="Currency 11 2" xfId="2750"/>
    <cellStyle name="Currency 11 2 2" xfId="8335"/>
    <cellStyle name="Currency 11 3" xfId="8336"/>
    <cellStyle name="Currency 11 4" xfId="8337"/>
    <cellStyle name="Currency 12" xfId="2751"/>
    <cellStyle name="Currency 12 2" xfId="8338"/>
    <cellStyle name="Currency 12 2 2" xfId="8339"/>
    <cellStyle name="Currency 12 3" xfId="8340"/>
    <cellStyle name="Currency 12 3 2" xfId="8341"/>
    <cellStyle name="Currency 12 4" xfId="8342"/>
    <cellStyle name="Currency 12 4 2" xfId="8343"/>
    <cellStyle name="Currency 12 5" xfId="8344"/>
    <cellStyle name="Currency 12 6" xfId="8345"/>
    <cellStyle name="Currency 13" xfId="2752"/>
    <cellStyle name="Currency 13 2" xfId="8346"/>
    <cellStyle name="Currency 13 3" xfId="8347"/>
    <cellStyle name="Currency 14" xfId="2753"/>
    <cellStyle name="Currency 14 2" xfId="2754"/>
    <cellStyle name="Currency 14 2 2" xfId="8348"/>
    <cellStyle name="Currency 14 3" xfId="2755"/>
    <cellStyle name="Currency 14 3 2" xfId="8349"/>
    <cellStyle name="Currency 14 4" xfId="2756"/>
    <cellStyle name="Currency 14 4 2" xfId="8350"/>
    <cellStyle name="Currency 15" xfId="2757"/>
    <cellStyle name="Currency 15 2" xfId="2758"/>
    <cellStyle name="Currency 15 3" xfId="8351"/>
    <cellStyle name="Currency 15 4" xfId="8352"/>
    <cellStyle name="Currency 16" xfId="2759"/>
    <cellStyle name="Currency 16 2" xfId="8353"/>
    <cellStyle name="Currency 16 3" xfId="8354"/>
    <cellStyle name="Currency 16 4" xfId="8355"/>
    <cellStyle name="Currency 17" xfId="2760"/>
    <cellStyle name="Currency 18" xfId="2761"/>
    <cellStyle name="Currency 18 2" xfId="8356"/>
    <cellStyle name="Currency 19" xfId="3746"/>
    <cellStyle name="Currency 19 2" xfId="8357"/>
    <cellStyle name="Currency 2" xfId="2762"/>
    <cellStyle name="Currency 2 2" xfId="2763"/>
    <cellStyle name="Currency 2 2 2" xfId="2764"/>
    <cellStyle name="Currency 2 2 2 2" xfId="8358"/>
    <cellStyle name="Currency 2 2 2 3" xfId="8359"/>
    <cellStyle name="Currency 2 2 3" xfId="8360"/>
    <cellStyle name="Currency 2 2 4" xfId="8361"/>
    <cellStyle name="Currency 2 3" xfId="2765"/>
    <cellStyle name="Currency 2 3 2" xfId="8362"/>
    <cellStyle name="Currency 2 3 3" xfId="8363"/>
    <cellStyle name="Currency 2 4" xfId="8364"/>
    <cellStyle name="Currency 2 4 2" xfId="8365"/>
    <cellStyle name="Currency 2 5" xfId="8366"/>
    <cellStyle name="Currency 2 5 2" xfId="8367"/>
    <cellStyle name="Currency 2 6" xfId="8368"/>
    <cellStyle name="Currency 2 6 2" xfId="8369"/>
    <cellStyle name="Currency 2 7" xfId="8370"/>
    <cellStyle name="Currency 2 7 2" xfId="8371"/>
    <cellStyle name="Currency 2 8" xfId="8372"/>
    <cellStyle name="Currency 2 8 2" xfId="8373"/>
    <cellStyle name="Currency 2 9" xfId="8374"/>
    <cellStyle name="Currency 20" xfId="3747"/>
    <cellStyle name="Currency 21" xfId="3748"/>
    <cellStyle name="Currency 22" xfId="3749"/>
    <cellStyle name="Currency 23" xfId="8375"/>
    <cellStyle name="Currency 24" xfId="8376"/>
    <cellStyle name="Currency 24 2" xfId="8377"/>
    <cellStyle name="Currency 25" xfId="8378"/>
    <cellStyle name="Currency 25 2" xfId="8379"/>
    <cellStyle name="Currency 25 3" xfId="8380"/>
    <cellStyle name="Currency 26" xfId="8381"/>
    <cellStyle name="Currency 27" xfId="8382"/>
    <cellStyle name="Currency 27 2" xfId="8383"/>
    <cellStyle name="Currency 3" xfId="2766"/>
    <cellStyle name="Currency 3 2" xfId="2767"/>
    <cellStyle name="Currency 3 2 2" xfId="2768"/>
    <cellStyle name="Currency 3 2 2 2" xfId="8384"/>
    <cellStyle name="Currency 3 2 3" xfId="8385"/>
    <cellStyle name="Currency 3 3" xfId="2769"/>
    <cellStyle name="Currency 3 3 2" xfId="8386"/>
    <cellStyle name="Currency 3 4" xfId="8387"/>
    <cellStyle name="Currency 3 5" xfId="8388"/>
    <cellStyle name="Currency 4" xfId="2770"/>
    <cellStyle name="Currency 4 2" xfId="2771"/>
    <cellStyle name="Currency 4 2 2" xfId="2772"/>
    <cellStyle name="Currency 4 2 2 2" xfId="8389"/>
    <cellStyle name="Currency 4 2 3" xfId="8390"/>
    <cellStyle name="Currency 4 2 4" xfId="8391"/>
    <cellStyle name="Currency 4 3" xfId="2773"/>
    <cellStyle name="Currency 4 3 2" xfId="2774"/>
    <cellStyle name="Currency 4 3 2 2" xfId="8392"/>
    <cellStyle name="Currency 4 3 3" xfId="2775"/>
    <cellStyle name="Currency 4 3 3 2" xfId="8393"/>
    <cellStyle name="Currency 4 3 4" xfId="2776"/>
    <cellStyle name="Currency 4 3 4 2" xfId="8394"/>
    <cellStyle name="Currency 4 4" xfId="2777"/>
    <cellStyle name="Currency 4 4 2" xfId="8395"/>
    <cellStyle name="Currency 4 5" xfId="8396"/>
    <cellStyle name="Currency 4 6" xfId="8397"/>
    <cellStyle name="Currency 4_2009 GRC Compliance Filing (Electric) for Exh A-1" xfId="8398"/>
    <cellStyle name="Currency 5" xfId="2778"/>
    <cellStyle name="Currency 5 2" xfId="2779"/>
    <cellStyle name="Currency 5 2 2" xfId="8399"/>
    <cellStyle name="Currency 5 3" xfId="8400"/>
    <cellStyle name="Currency 5 4" xfId="8401"/>
    <cellStyle name="Currency 6" xfId="2780"/>
    <cellStyle name="Currency 6 2" xfId="2781"/>
    <cellStyle name="Currency 6 2 2" xfId="8402"/>
    <cellStyle name="Currency 6 3" xfId="8403"/>
    <cellStyle name="Currency 6 4" xfId="8404"/>
    <cellStyle name="Currency 7" xfId="2782"/>
    <cellStyle name="Currency 7 2" xfId="2783"/>
    <cellStyle name="Currency 7 2 2" xfId="8405"/>
    <cellStyle name="Currency 7 3" xfId="8406"/>
    <cellStyle name="Currency 7 4" xfId="8407"/>
    <cellStyle name="Currency 8" xfId="2784"/>
    <cellStyle name="Currency 8 2" xfId="2785"/>
    <cellStyle name="Currency 8 2 2" xfId="2786"/>
    <cellStyle name="Currency 8 2 2 2" xfId="2787"/>
    <cellStyle name="Currency 8 2 2 3" xfId="8408"/>
    <cellStyle name="Currency 8 2 2 4" xfId="8409"/>
    <cellStyle name="Currency 8 2 3" xfId="2788"/>
    <cellStyle name="Currency 8 2 3 2" xfId="8410"/>
    <cellStyle name="Currency 8 2 4" xfId="2789"/>
    <cellStyle name="Currency 8 2 5" xfId="8411"/>
    <cellStyle name="Currency 8 2 6" xfId="8412"/>
    <cellStyle name="Currency 8 3" xfId="2790"/>
    <cellStyle name="Currency 8 3 2" xfId="8413"/>
    <cellStyle name="Currency 8 4" xfId="2791"/>
    <cellStyle name="Currency 8 4 2" xfId="8414"/>
    <cellStyle name="Currency 8 5" xfId="8415"/>
    <cellStyle name="Currency 8 6" xfId="8416"/>
    <cellStyle name="Currency 9" xfId="2792"/>
    <cellStyle name="Currency 9 2" xfId="2793"/>
    <cellStyle name="Currency 9 2 2" xfId="2794"/>
    <cellStyle name="Currency 9 2 2 2" xfId="8417"/>
    <cellStyle name="Currency 9 2 3" xfId="8418"/>
    <cellStyle name="Currency 9 3" xfId="2795"/>
    <cellStyle name="Currency 9 3 2" xfId="2796"/>
    <cellStyle name="Currency 9 3 3" xfId="8419"/>
    <cellStyle name="Currency 9 3 4" xfId="8420"/>
    <cellStyle name="Currency 9 4" xfId="2797"/>
    <cellStyle name="Currency 9 4 2" xfId="8421"/>
    <cellStyle name="Currency 9 5" xfId="2798"/>
    <cellStyle name="Currency 9 5 2" xfId="8422"/>
    <cellStyle name="Currency 9 6" xfId="2799"/>
    <cellStyle name="Currency 9 7" xfId="8423"/>
    <cellStyle name="Currency 9 8" xfId="8424"/>
    <cellStyle name="Currency 9 9" xfId="8425"/>
    <cellStyle name="Currency0" xfId="2800"/>
    <cellStyle name="Currency0 2" xfId="2801"/>
    <cellStyle name="Currency0 2 2" xfId="2802"/>
    <cellStyle name="Currency0 2 2 2" xfId="8426"/>
    <cellStyle name="Currency0 2 3" xfId="8427"/>
    <cellStyle name="Currency0 3" xfId="8428"/>
    <cellStyle name="Currency0 3 2" xfId="8429"/>
    <cellStyle name="Currency0 3 3" xfId="8430"/>
    <cellStyle name="Currency0 4" xfId="8431"/>
    <cellStyle name="Currency0 4 2" xfId="8432"/>
    <cellStyle name="Currency0 4 3" xfId="8433"/>
    <cellStyle name="Currency0 5" xfId="8434"/>
    <cellStyle name="Currency0 6" xfId="8435"/>
    <cellStyle name="Currency0 7" xfId="8436"/>
    <cellStyle name="Currency0_ACCOUNTS" xfId="8437"/>
    <cellStyle name="Date" xfId="2803"/>
    <cellStyle name="Date 2" xfId="2804"/>
    <cellStyle name="Date 2 2" xfId="8438"/>
    <cellStyle name="Date 2 3" xfId="8439"/>
    <cellStyle name="Date 3" xfId="2805"/>
    <cellStyle name="Date 3 2" xfId="8440"/>
    <cellStyle name="Date 3 3" xfId="8441"/>
    <cellStyle name="Date 4" xfId="2806"/>
    <cellStyle name="Date 4 2" xfId="8442"/>
    <cellStyle name="Date 5" xfId="2807"/>
    <cellStyle name="Date 5 2" xfId="8443"/>
    <cellStyle name="Date 5 3" xfId="8444"/>
    <cellStyle name="Date 6" xfId="8445"/>
    <cellStyle name="Date 7" xfId="8446"/>
    <cellStyle name="Date 8" xfId="8447"/>
    <cellStyle name="Date_903 SAP 2-6-09" xfId="2808"/>
    <cellStyle name="drp-sh - Style2" xfId="8448"/>
    <cellStyle name="Emphasis 1" xfId="2809"/>
    <cellStyle name="Emphasis 1 2" xfId="8449"/>
    <cellStyle name="Emphasis 2" xfId="2810"/>
    <cellStyle name="Emphasis 2 2" xfId="8450"/>
    <cellStyle name="Emphasis 3" xfId="2811"/>
    <cellStyle name="Emphasis 3 2" xfId="8451"/>
    <cellStyle name="Entered" xfId="2812"/>
    <cellStyle name="Entered 2" xfId="2813"/>
    <cellStyle name="Entered 2 2" xfId="2814"/>
    <cellStyle name="Entered 2 2 2" xfId="8452"/>
    <cellStyle name="Entered 2 3" xfId="8453"/>
    <cellStyle name="Entered 3" xfId="2815"/>
    <cellStyle name="Entered 3 2" xfId="2816"/>
    <cellStyle name="Entered 3 2 2" xfId="8454"/>
    <cellStyle name="Entered 3 3" xfId="2817"/>
    <cellStyle name="Entered 3 3 2" xfId="8455"/>
    <cellStyle name="Entered 3 4" xfId="2818"/>
    <cellStyle name="Entered 3 4 2" xfId="8456"/>
    <cellStyle name="Entered 4" xfId="2819"/>
    <cellStyle name="Entered 4 2" xfId="8457"/>
    <cellStyle name="Entered 5" xfId="2820"/>
    <cellStyle name="Entered 5 2" xfId="8458"/>
    <cellStyle name="Entered 6" xfId="8459"/>
    <cellStyle name="Entered 7" xfId="8460"/>
    <cellStyle name="Entered 8" xfId="8461"/>
    <cellStyle name="Entered_4.32E Depreciation Study Robs file" xfId="8462"/>
    <cellStyle name="Euro" xfId="2821"/>
    <cellStyle name="Euro 2" xfId="2822"/>
    <cellStyle name="Euro 2 2" xfId="2823"/>
    <cellStyle name="Euro 2 2 2" xfId="8463"/>
    <cellStyle name="Euro 2 3" xfId="8464"/>
    <cellStyle name="Euro 3" xfId="2824"/>
    <cellStyle name="Euro 3 2" xfId="8465"/>
    <cellStyle name="Euro 4" xfId="8466"/>
    <cellStyle name="Euro 5" xfId="8467"/>
    <cellStyle name="Explanatory Text 2" xfId="2825"/>
    <cellStyle name="Explanatory Text 2 2" xfId="2826"/>
    <cellStyle name="Explanatory Text 2 2 2" xfId="8468"/>
    <cellStyle name="Explanatory Text 2 3" xfId="8469"/>
    <cellStyle name="Explanatory Text 3" xfId="2827"/>
    <cellStyle name="Explanatory Text 4" xfId="8470"/>
    <cellStyle name="Fixed" xfId="2828"/>
    <cellStyle name="Fixed 2" xfId="2829"/>
    <cellStyle name="Fixed 2 2" xfId="8471"/>
    <cellStyle name="Fixed 3" xfId="8472"/>
    <cellStyle name="Fixed 4" xfId="8473"/>
    <cellStyle name="Fixed 5" xfId="8474"/>
    <cellStyle name="Fixed 6" xfId="8475"/>
    <cellStyle name="Fixed 7" xfId="8476"/>
    <cellStyle name="Fixed_ACCOUNTS" xfId="8477"/>
    <cellStyle name="Fixed3 - Style3" xfId="2830"/>
    <cellStyle name="Fixed3 - Style3 2" xfId="8478"/>
    <cellStyle name="Good 2" xfId="2831"/>
    <cellStyle name="Good 2 2" xfId="2832"/>
    <cellStyle name="Good 2 2 2" xfId="8479"/>
    <cellStyle name="Good 2 3" xfId="8480"/>
    <cellStyle name="Good 3" xfId="2833"/>
    <cellStyle name="Good 3 2" xfId="2834"/>
    <cellStyle name="Good 3 3" xfId="8481"/>
    <cellStyle name="Good 3 4" xfId="8482"/>
    <cellStyle name="Good 4" xfId="8483"/>
    <cellStyle name="Good 5" xfId="8484"/>
    <cellStyle name="Good 6" xfId="8485"/>
    <cellStyle name="Grey" xfId="2835"/>
    <cellStyle name="Grey 2" xfId="2836"/>
    <cellStyle name="Grey 2 2" xfId="2837"/>
    <cellStyle name="Grey 2 3" xfId="2838"/>
    <cellStyle name="Grey 2 4" xfId="8486"/>
    <cellStyle name="Grey 3" xfId="2839"/>
    <cellStyle name="Grey 3 2" xfId="2840"/>
    <cellStyle name="Grey 3 3" xfId="2841"/>
    <cellStyle name="Grey 3 4" xfId="8487"/>
    <cellStyle name="Grey 4" xfId="2842"/>
    <cellStyle name="Grey 4 2" xfId="2843"/>
    <cellStyle name="Grey 4 3" xfId="2844"/>
    <cellStyle name="Grey 4 4" xfId="8488"/>
    <cellStyle name="Grey 5" xfId="2845"/>
    <cellStyle name="Grey 5 2" xfId="8489"/>
    <cellStyle name="Grey 6" xfId="8490"/>
    <cellStyle name="Grey 6 2" xfId="8491"/>
    <cellStyle name="Grey 7" xfId="8492"/>
    <cellStyle name="Grey 8" xfId="8493"/>
    <cellStyle name="Grey_(C) WHE Proforma with ITC cash grant 10 Yr Amort_for deferral_102809" xfId="2846"/>
    <cellStyle name="g-tota - Style7" xfId="8494"/>
    <cellStyle name="Header" xfId="8495"/>
    <cellStyle name="Header1" xfId="2847"/>
    <cellStyle name="Header1 2" xfId="2848"/>
    <cellStyle name="Header1 3" xfId="8496"/>
    <cellStyle name="Header1 3 2" xfId="8497"/>
    <cellStyle name="Header1 4" xfId="8498"/>
    <cellStyle name="Header1_AURORA Total New" xfId="8499"/>
    <cellStyle name="Header2" xfId="2849"/>
    <cellStyle name="Header2 2" xfId="2850"/>
    <cellStyle name="Header2 3" xfId="8500"/>
    <cellStyle name="Header2 3 2" xfId="8501"/>
    <cellStyle name="Header2 4" xfId="8502"/>
    <cellStyle name="Header2 5" xfId="8503"/>
    <cellStyle name="Header2 6" xfId="8504"/>
    <cellStyle name="Header2_AURORA Total New" xfId="8505"/>
    <cellStyle name="Heading" xfId="8506"/>
    <cellStyle name="Heading 1 2" xfId="2851"/>
    <cellStyle name="Heading 1 2 2" xfId="2852"/>
    <cellStyle name="Heading 1 2 2 2" xfId="8507"/>
    <cellStyle name="Heading 1 2 3" xfId="2853"/>
    <cellStyle name="Heading 1 2 3 2" xfId="2854"/>
    <cellStyle name="Heading 1 2 3 3" xfId="8508"/>
    <cellStyle name="Heading 1 2 3 4" xfId="8509"/>
    <cellStyle name="Heading 1 2 4" xfId="8510"/>
    <cellStyle name="Heading 1 3" xfId="2855"/>
    <cellStyle name="Heading 1 3 2" xfId="2856"/>
    <cellStyle name="Heading 1 3 3" xfId="8511"/>
    <cellStyle name="Heading 1 3 4" xfId="8512"/>
    <cellStyle name="Heading 1 4" xfId="2857"/>
    <cellStyle name="Heading 1 4 2" xfId="8513"/>
    <cellStyle name="Heading 1 5" xfId="8514"/>
    <cellStyle name="Heading 1 6" xfId="8515"/>
    <cellStyle name="Heading 1 9" xfId="8516"/>
    <cellStyle name="Heading 1 9 2" xfId="8517"/>
    <cellStyle name="Heading 2 2" xfId="2858"/>
    <cellStyle name="Heading 2 2 2" xfId="2859"/>
    <cellStyle name="Heading 2 2 2 2" xfId="8518"/>
    <cellStyle name="Heading 2 2 3" xfId="2860"/>
    <cellStyle name="Heading 2 2 3 2" xfId="2861"/>
    <cellStyle name="Heading 2 2 3 3" xfId="8519"/>
    <cellStyle name="Heading 2 2 3 4" xfId="8520"/>
    <cellStyle name="Heading 2 2 4" xfId="8521"/>
    <cellStyle name="Heading 2 3" xfId="2862"/>
    <cellStyle name="Heading 2 3 2" xfId="2863"/>
    <cellStyle name="Heading 2 3 3" xfId="8522"/>
    <cellStyle name="Heading 2 3 4" xfId="8523"/>
    <cellStyle name="Heading 2 4" xfId="2864"/>
    <cellStyle name="Heading 2 4 2" xfId="8524"/>
    <cellStyle name="Heading 2 5" xfId="8525"/>
    <cellStyle name="Heading 2 6" xfId="8526"/>
    <cellStyle name="Heading 2 9" xfId="8527"/>
    <cellStyle name="Heading 2 9 2" xfId="8528"/>
    <cellStyle name="Heading 3 2" xfId="2865"/>
    <cellStyle name="Heading 3 2 2" xfId="2866"/>
    <cellStyle name="Heading 3 2 2 2" xfId="8529"/>
    <cellStyle name="Heading 3 2 3" xfId="8530"/>
    <cellStyle name="Heading 3 3" xfId="2867"/>
    <cellStyle name="Heading 3 3 2" xfId="2868"/>
    <cellStyle name="Heading 3 3 3" xfId="8531"/>
    <cellStyle name="Heading 3 3 4" xfId="8532"/>
    <cellStyle name="Heading 3 4" xfId="8533"/>
    <cellStyle name="Heading 3 5" xfId="8534"/>
    <cellStyle name="Heading 3 6" xfId="8535"/>
    <cellStyle name="Heading 4 2" xfId="2869"/>
    <cellStyle name="Heading 4 2 2" xfId="2870"/>
    <cellStyle name="Heading 4 2 2 2" xfId="8536"/>
    <cellStyle name="Heading 4 2 3" xfId="8537"/>
    <cellStyle name="Heading 4 3" xfId="2871"/>
    <cellStyle name="Heading 4 3 2" xfId="2872"/>
    <cellStyle name="Heading 4 3 3" xfId="8538"/>
    <cellStyle name="Heading 4 3 4" xfId="8539"/>
    <cellStyle name="Heading 4 4" xfId="8540"/>
    <cellStyle name="Heading 4 5" xfId="8541"/>
    <cellStyle name="Heading 4 6" xfId="8542"/>
    <cellStyle name="Heading1" xfId="2873"/>
    <cellStyle name="Heading1 2" xfId="8543"/>
    <cellStyle name="Heading1 2 2" xfId="8544"/>
    <cellStyle name="Heading1 3" xfId="8545"/>
    <cellStyle name="Heading1 3 2" xfId="8546"/>
    <cellStyle name="Heading1 4" xfId="8547"/>
    <cellStyle name="Heading1 5" xfId="8548"/>
    <cellStyle name="Heading1 6" xfId="8549"/>
    <cellStyle name="Heading1 7" xfId="8550"/>
    <cellStyle name="Heading1 8" xfId="8551"/>
    <cellStyle name="Heading1_4.32E Depreciation Study Robs file" xfId="8552"/>
    <cellStyle name="Heading2" xfId="2874"/>
    <cellStyle name="Heading2 2" xfId="8553"/>
    <cellStyle name="Heading2 2 2" xfId="8554"/>
    <cellStyle name="Heading2 3" xfId="8555"/>
    <cellStyle name="Heading2 3 2" xfId="8556"/>
    <cellStyle name="Heading2 4" xfId="8557"/>
    <cellStyle name="Heading2 5" xfId="8558"/>
    <cellStyle name="Heading2 6" xfId="8559"/>
    <cellStyle name="Heading2 7" xfId="8560"/>
    <cellStyle name="Heading2 8" xfId="8561"/>
    <cellStyle name="Heading2_4.32E Depreciation Study Robs file" xfId="8562"/>
    <cellStyle name="Hyperlink 2" xfId="8563"/>
    <cellStyle name="Hyperlink 3" xfId="8564"/>
    <cellStyle name="Input [yellow]" xfId="2875"/>
    <cellStyle name="Input [yellow] 2" xfId="2876"/>
    <cellStyle name="Input [yellow] 2 2" xfId="2877"/>
    <cellStyle name="Input [yellow] 2 3" xfId="2878"/>
    <cellStyle name="Input [yellow] 2 4" xfId="8565"/>
    <cellStyle name="Input [yellow] 2 5" xfId="8566"/>
    <cellStyle name="Input [yellow] 3" xfId="2879"/>
    <cellStyle name="Input [yellow] 3 2" xfId="2880"/>
    <cellStyle name="Input [yellow] 3 3" xfId="2881"/>
    <cellStyle name="Input [yellow] 3 4" xfId="8567"/>
    <cellStyle name="Input [yellow] 3 5" xfId="8568"/>
    <cellStyle name="Input [yellow] 4" xfId="2882"/>
    <cellStyle name="Input [yellow] 4 2" xfId="2883"/>
    <cellStyle name="Input [yellow] 4 3" xfId="2884"/>
    <cellStyle name="Input [yellow] 4 4" xfId="8569"/>
    <cellStyle name="Input [yellow] 4 5" xfId="8570"/>
    <cellStyle name="Input [yellow] 5" xfId="2885"/>
    <cellStyle name="Input [yellow] 5 2" xfId="8571"/>
    <cellStyle name="Input [yellow] 6" xfId="8572"/>
    <cellStyle name="Input [yellow] 7" xfId="8573"/>
    <cellStyle name="Input [yellow] 8" xfId="8574"/>
    <cellStyle name="Input [yellow] 9" xfId="8575"/>
    <cellStyle name="Input [yellow]_(C) WHE Proforma with ITC cash grant 10 Yr Amort_for deferral_102809" xfId="2886"/>
    <cellStyle name="Input 10" xfId="8576"/>
    <cellStyle name="Input 11" xfId="8577"/>
    <cellStyle name="Input 12" xfId="8578"/>
    <cellStyle name="Input 13" xfId="8579"/>
    <cellStyle name="Input 14" xfId="8580"/>
    <cellStyle name="Input 15" xfId="8581"/>
    <cellStyle name="Input 16" xfId="8582"/>
    <cellStyle name="Input 17" xfId="8583"/>
    <cellStyle name="Input 18" xfId="8584"/>
    <cellStyle name="Input 19" xfId="8585"/>
    <cellStyle name="Input 2" xfId="2887"/>
    <cellStyle name="Input 2 2" xfId="2888"/>
    <cellStyle name="Input 2 2 2" xfId="8586"/>
    <cellStyle name="Input 2 2 3" xfId="8587"/>
    <cellStyle name="Input 2 3" xfId="8588"/>
    <cellStyle name="Input 3" xfId="2889"/>
    <cellStyle name="Input 3 2" xfId="2890"/>
    <cellStyle name="Input 3 3" xfId="8589"/>
    <cellStyle name="Input 3 4" xfId="8590"/>
    <cellStyle name="Input 3 5" xfId="8591"/>
    <cellStyle name="Input 4" xfId="2891"/>
    <cellStyle name="Input 4 2" xfId="2892"/>
    <cellStyle name="Input 4 3" xfId="8592"/>
    <cellStyle name="Input 4 4" xfId="8593"/>
    <cellStyle name="Input 5" xfId="2893"/>
    <cellStyle name="Input 6" xfId="2894"/>
    <cellStyle name="Input 7" xfId="2895"/>
    <cellStyle name="Input 8" xfId="2896"/>
    <cellStyle name="Input 9" xfId="2897"/>
    <cellStyle name="Input Cells" xfId="2898"/>
    <cellStyle name="Input Cells 2" xfId="8594"/>
    <cellStyle name="Input Cells 3" xfId="8595"/>
    <cellStyle name="Input Cells Percent" xfId="2899"/>
    <cellStyle name="Input Cells Percent 2" xfId="8596"/>
    <cellStyle name="Input Cells Percent 3" xfId="8597"/>
    <cellStyle name="Input Cells Percent_AURORA Total New" xfId="8598"/>
    <cellStyle name="Input Cells_4.34E Mint Farm Deferral" xfId="2900"/>
    <cellStyle name="line b - Style6" xfId="8599"/>
    <cellStyle name="Lines" xfId="2901"/>
    <cellStyle name="Lines 2" xfId="2902"/>
    <cellStyle name="Lines 3" xfId="2903"/>
    <cellStyle name="Lines 4" xfId="8600"/>
    <cellStyle name="Lines_Electric Rev Req Model (2009 GRC) Rebuttal" xfId="8601"/>
    <cellStyle name="LINKED" xfId="2904"/>
    <cellStyle name="LINKED 2" xfId="8602"/>
    <cellStyle name="LINKED 2 2" xfId="8603"/>
    <cellStyle name="LINKED 3" xfId="8604"/>
    <cellStyle name="LINKED 4" xfId="8605"/>
    <cellStyle name="Linked Cell 2" xfId="2905"/>
    <cellStyle name="Linked Cell 2 2" xfId="2906"/>
    <cellStyle name="Linked Cell 2 2 2" xfId="8606"/>
    <cellStyle name="Linked Cell 2 3" xfId="8607"/>
    <cellStyle name="Linked Cell 3" xfId="2907"/>
    <cellStyle name="Linked Cell 3 2" xfId="2908"/>
    <cellStyle name="Linked Cell 3 3" xfId="8608"/>
    <cellStyle name="Linked Cell 3 4" xfId="8609"/>
    <cellStyle name="Linked Cell 4" xfId="8610"/>
    <cellStyle name="Linked Cell 5" xfId="8611"/>
    <cellStyle name="Linked Cell 6" xfId="8612"/>
    <cellStyle name="Millares [0]_2AV_M_M " xfId="8613"/>
    <cellStyle name="Millares_2AV_M_M " xfId="8614"/>
    <cellStyle name="modified border" xfId="2909"/>
    <cellStyle name="modified border 2" xfId="2910"/>
    <cellStyle name="modified border 2 2" xfId="8615"/>
    <cellStyle name="modified border 2 3" xfId="8616"/>
    <cellStyle name="modified border 3" xfId="2911"/>
    <cellStyle name="modified border 3 2" xfId="8617"/>
    <cellStyle name="modified border 3 3" xfId="8618"/>
    <cellStyle name="modified border 4" xfId="2912"/>
    <cellStyle name="modified border 4 2" xfId="8619"/>
    <cellStyle name="modified border 4 3" xfId="8620"/>
    <cellStyle name="modified border 5" xfId="8621"/>
    <cellStyle name="modified border 5 2" xfId="8622"/>
    <cellStyle name="modified border 6" xfId="8623"/>
    <cellStyle name="modified border 7" xfId="8624"/>
    <cellStyle name="modified border 8" xfId="8625"/>
    <cellStyle name="modified border_4.34E Mint Farm Deferral" xfId="2913"/>
    <cellStyle name="modified border1" xfId="2914"/>
    <cellStyle name="modified border1 2" xfId="2915"/>
    <cellStyle name="modified border1 2 2" xfId="8626"/>
    <cellStyle name="modified border1 2 3" xfId="8627"/>
    <cellStyle name="modified border1 3" xfId="2916"/>
    <cellStyle name="modified border1 3 2" xfId="8628"/>
    <cellStyle name="modified border1 3 3" xfId="8629"/>
    <cellStyle name="modified border1 4" xfId="2917"/>
    <cellStyle name="modified border1 4 2" xfId="8630"/>
    <cellStyle name="modified border1 4 3" xfId="8631"/>
    <cellStyle name="modified border1 5" xfId="8632"/>
    <cellStyle name="modified border1 5 2" xfId="8633"/>
    <cellStyle name="modified border1 6" xfId="8634"/>
    <cellStyle name="modified border1 7" xfId="8635"/>
    <cellStyle name="modified border1 8" xfId="8636"/>
    <cellStyle name="modified border1_4.34E Mint Farm Deferral" xfId="2918"/>
    <cellStyle name="Moneda [0]_2AV_M_M " xfId="8637"/>
    <cellStyle name="Moneda_2AV_M_M " xfId="8638"/>
    <cellStyle name="Neutral 2" xfId="2919"/>
    <cellStyle name="Neutral 2 2" xfId="2920"/>
    <cellStyle name="Neutral 2 2 2" xfId="8639"/>
    <cellStyle name="Neutral 2 3" xfId="8640"/>
    <cellStyle name="Neutral 3" xfId="2921"/>
    <cellStyle name="Neutral 3 2" xfId="2922"/>
    <cellStyle name="Neutral 3 3" xfId="8641"/>
    <cellStyle name="Neutral 3 4" xfId="8642"/>
    <cellStyle name="Neutral 4" xfId="8643"/>
    <cellStyle name="Neutral 5" xfId="8644"/>
    <cellStyle name="Neutral 6" xfId="8645"/>
    <cellStyle name="no dec" xfId="2923"/>
    <cellStyle name="no dec 2" xfId="2924"/>
    <cellStyle name="no dec 2 2" xfId="8646"/>
    <cellStyle name="no dec 3" xfId="8647"/>
    <cellStyle name="no dec 4" xfId="8648"/>
    <cellStyle name="Normal" xfId="0" builtinId="0"/>
    <cellStyle name="Normal - Style1" xfId="2925"/>
    <cellStyle name="Normal - Style1 2" xfId="2926"/>
    <cellStyle name="Normal - Style1 2 2" xfId="2927"/>
    <cellStyle name="Normal - Style1 2 2 2" xfId="8649"/>
    <cellStyle name="Normal - Style1 2 3" xfId="8650"/>
    <cellStyle name="Normal - Style1 2 4" xfId="8651"/>
    <cellStyle name="Normal - Style1 3" xfId="2928"/>
    <cellStyle name="Normal - Style1 3 2" xfId="2929"/>
    <cellStyle name="Normal - Style1 3 2 2" xfId="8652"/>
    <cellStyle name="Normal - Style1 3 3" xfId="8653"/>
    <cellStyle name="Normal - Style1 3 4" xfId="8654"/>
    <cellStyle name="Normal - Style1 4" xfId="2930"/>
    <cellStyle name="Normal - Style1 4 2" xfId="2931"/>
    <cellStyle name="Normal - Style1 4 2 2" xfId="8655"/>
    <cellStyle name="Normal - Style1 4 3" xfId="8656"/>
    <cellStyle name="Normal - Style1 4 4" xfId="8657"/>
    <cellStyle name="Normal - Style1 5" xfId="2932"/>
    <cellStyle name="Normal - Style1 5 2" xfId="2933"/>
    <cellStyle name="Normal - Style1 5 3" xfId="2934"/>
    <cellStyle name="Normal - Style1 5 4" xfId="8658"/>
    <cellStyle name="Normal - Style1 6" xfId="2935"/>
    <cellStyle name="Normal - Style1 6 2" xfId="2936"/>
    <cellStyle name="Normal - Style1 6 2 2" xfId="8659"/>
    <cellStyle name="Normal - Style1 6 3" xfId="8660"/>
    <cellStyle name="Normal - Style1 6 4" xfId="8661"/>
    <cellStyle name="Normal - Style1 7" xfId="8662"/>
    <cellStyle name="Normal - Style1 8" xfId="8663"/>
    <cellStyle name="Normal - Style1_(C) WHE Proforma with ITC cash grant 10 Yr Amort_for deferral_102809" xfId="2937"/>
    <cellStyle name="Normal 1" xfId="8664"/>
    <cellStyle name="Normal 1 2" xfId="8665"/>
    <cellStyle name="Normal 10" xfId="2938"/>
    <cellStyle name="Normal 10 2" xfId="2939"/>
    <cellStyle name="Normal 10 2 2" xfId="2940"/>
    <cellStyle name="Normal 10 2 2 2" xfId="8666"/>
    <cellStyle name="Normal 10 2 2 3" xfId="8667"/>
    <cellStyle name="Normal 10 2 3" xfId="8668"/>
    <cellStyle name="Normal 10 2 4" xfId="8669"/>
    <cellStyle name="Normal 10 3" xfId="2941"/>
    <cellStyle name="Normal 10 3 2" xfId="2942"/>
    <cellStyle name="Normal 10 3 2 2" xfId="8670"/>
    <cellStyle name="Normal 10 3 3" xfId="8671"/>
    <cellStyle name="Normal 10 3 4" xfId="8672"/>
    <cellStyle name="Normal 10 4" xfId="2943"/>
    <cellStyle name="Normal 10 4 2" xfId="2944"/>
    <cellStyle name="Normal 10 4 2 2" xfId="8673"/>
    <cellStyle name="Normal 10 4 3" xfId="8674"/>
    <cellStyle name="Normal 10 5" xfId="2945"/>
    <cellStyle name="Normal 10 5 2" xfId="2946"/>
    <cellStyle name="Normal 10 5 3" xfId="2947"/>
    <cellStyle name="Normal 10 6" xfId="2948"/>
    <cellStyle name="Normal 10 6 2" xfId="2949"/>
    <cellStyle name="Normal 10 7" xfId="2950"/>
    <cellStyle name="Normal 10 8" xfId="2951"/>
    <cellStyle name="Normal 10 9" xfId="8675"/>
    <cellStyle name="Normal 10_ Price Inputs" xfId="8676"/>
    <cellStyle name="Normal 100" xfId="3750"/>
    <cellStyle name="Normal 101" xfId="3772"/>
    <cellStyle name="Normal 102" xfId="8677"/>
    <cellStyle name="Normal 103" xfId="8678"/>
    <cellStyle name="Normal 104" xfId="8679"/>
    <cellStyle name="Normal 105" xfId="8680"/>
    <cellStyle name="Normal 106" xfId="8681"/>
    <cellStyle name="Normal 107" xfId="8682"/>
    <cellStyle name="Normal 108" xfId="8683"/>
    <cellStyle name="Normal 109" xfId="8684"/>
    <cellStyle name="Normal 11" xfId="2952"/>
    <cellStyle name="Normal 11 2" xfId="2953"/>
    <cellStyle name="Normal 11 2 2" xfId="2954"/>
    <cellStyle name="Normal 11 2 2 2" xfId="8685"/>
    <cellStyle name="Normal 11 2 3" xfId="8686"/>
    <cellStyle name="Normal 11 3" xfId="2955"/>
    <cellStyle name="Normal 11 3 2" xfId="2956"/>
    <cellStyle name="Normal 11 3 3" xfId="2957"/>
    <cellStyle name="Normal 11 4" xfId="2958"/>
    <cellStyle name="Normal 11 4 2" xfId="2959"/>
    <cellStyle name="Normal 11 5" xfId="2960"/>
    <cellStyle name="Normal 11 6" xfId="2961"/>
    <cellStyle name="Normal 11 7" xfId="8687"/>
    <cellStyle name="Normal 11_16.37E Wild Horse Expansion DeferralRevwrkingfile SF" xfId="8688"/>
    <cellStyle name="Normal 110" xfId="8689"/>
    <cellStyle name="Normal 111" xfId="8690"/>
    <cellStyle name="Normal 112" xfId="8691"/>
    <cellStyle name="Normal 112 2" xfId="8692"/>
    <cellStyle name="Normal 113" xfId="8693"/>
    <cellStyle name="Normal 114" xfId="8694"/>
    <cellStyle name="Normal 115" xfId="8695"/>
    <cellStyle name="Normal 116" xfId="8696"/>
    <cellStyle name="Normal 116 2" xfId="8697"/>
    <cellStyle name="Normal 117" xfId="8698"/>
    <cellStyle name="Normal 118" xfId="8699"/>
    <cellStyle name="Normal 119" xfId="8700"/>
    <cellStyle name="Normal 12" xfId="2962"/>
    <cellStyle name="Normal 12 2" xfId="2963"/>
    <cellStyle name="Normal 12 2 2" xfId="2964"/>
    <cellStyle name="Normal 12 2 2 2" xfId="8701"/>
    <cellStyle name="Normal 12 2 3" xfId="8702"/>
    <cellStyle name="Normal 12 3" xfId="2965"/>
    <cellStyle name="Normal 12 3 2" xfId="2966"/>
    <cellStyle name="Normal 12 3 3" xfId="2967"/>
    <cellStyle name="Normal 12 4" xfId="2968"/>
    <cellStyle name="Normal 12 4 2" xfId="2969"/>
    <cellStyle name="Normal 12 5" xfId="2970"/>
    <cellStyle name="Normal 12 6" xfId="2971"/>
    <cellStyle name="Normal 12 7" xfId="8703"/>
    <cellStyle name="Normal 12_2011 CBR Rev Calc by schedule" xfId="8704"/>
    <cellStyle name="Normal 120" xfId="8705"/>
    <cellStyle name="Normal 121" xfId="8706"/>
    <cellStyle name="Normal 122" xfId="8707"/>
    <cellStyle name="Normal 123" xfId="8708"/>
    <cellStyle name="Normal 124" xfId="8709"/>
    <cellStyle name="Normal 125" xfId="8710"/>
    <cellStyle name="Normal 126" xfId="8711"/>
    <cellStyle name="Normal 127" xfId="8712"/>
    <cellStyle name="Normal 128" xfId="8713"/>
    <cellStyle name="Normal 129" xfId="8714"/>
    <cellStyle name="Normal 13" xfId="2972"/>
    <cellStyle name="Normal 13 2" xfId="2973"/>
    <cellStyle name="Normal 13 2 2" xfId="2974"/>
    <cellStyle name="Normal 13 2 2 2" xfId="8715"/>
    <cellStyle name="Normal 13 2 3" xfId="8716"/>
    <cellStyle name="Normal 13 3" xfId="2975"/>
    <cellStyle name="Normal 13 3 2" xfId="2976"/>
    <cellStyle name="Normal 13 3 3" xfId="2977"/>
    <cellStyle name="Normal 13 4" xfId="2978"/>
    <cellStyle name="Normal 13 4 2" xfId="2979"/>
    <cellStyle name="Normal 13 5" xfId="2980"/>
    <cellStyle name="Normal 13 6" xfId="2981"/>
    <cellStyle name="Normal 13 7" xfId="8717"/>
    <cellStyle name="Normal 13_2011 CBR Rev Calc by schedule" xfId="8718"/>
    <cellStyle name="Normal 130" xfId="8719"/>
    <cellStyle name="Normal 131" xfId="8720"/>
    <cellStyle name="Normal 132" xfId="8721"/>
    <cellStyle name="Normal 133" xfId="8722"/>
    <cellStyle name="Normal 134" xfId="8723"/>
    <cellStyle name="Normal 135" xfId="8724"/>
    <cellStyle name="Normal 136" xfId="8725"/>
    <cellStyle name="Normal 137" xfId="8726"/>
    <cellStyle name="Normal 138" xfId="8727"/>
    <cellStyle name="Normal 139" xfId="8728"/>
    <cellStyle name="Normal 14" xfId="2982"/>
    <cellStyle name="Normal 14 2" xfId="2983"/>
    <cellStyle name="Normal 14 2 2" xfId="8729"/>
    <cellStyle name="Normal 14 3" xfId="8730"/>
    <cellStyle name="Normal 14 4" xfId="8731"/>
    <cellStyle name="Normal 14_2011 CBR Rev Calc by schedule" xfId="8732"/>
    <cellStyle name="Normal 140" xfId="8733"/>
    <cellStyle name="Normal 141" xfId="8734"/>
    <cellStyle name="Normal 142" xfId="8735"/>
    <cellStyle name="Normal 143" xfId="8736"/>
    <cellStyle name="Normal 144" xfId="8737"/>
    <cellStyle name="Normal 145" xfId="8738"/>
    <cellStyle name="Normal 146" xfId="8739"/>
    <cellStyle name="Normal 147" xfId="8740"/>
    <cellStyle name="Normal 148" xfId="8741"/>
    <cellStyle name="Normal 149" xfId="8742"/>
    <cellStyle name="Normal 15" xfId="2984"/>
    <cellStyle name="Normal 15 2" xfId="2985"/>
    <cellStyle name="Normal 15 3" xfId="2986"/>
    <cellStyle name="Normal 15 3 2" xfId="2987"/>
    <cellStyle name="Normal 15 3 3" xfId="2988"/>
    <cellStyle name="Normal 15 4" xfId="2989"/>
    <cellStyle name="Normal 15 4 2" xfId="2990"/>
    <cellStyle name="Normal 15 5" xfId="2991"/>
    <cellStyle name="Normal 15 6" xfId="2992"/>
    <cellStyle name="Normal 15 7" xfId="8743"/>
    <cellStyle name="Normal 15_2011 CBR Rev Calc by schedule" xfId="8744"/>
    <cellStyle name="Normal 150" xfId="8745"/>
    <cellStyle name="Normal 151" xfId="9504"/>
    <cellStyle name="Normal 16" xfId="2993"/>
    <cellStyle name="Normal 16 2" xfId="2994"/>
    <cellStyle name="Normal 16 3" xfId="2995"/>
    <cellStyle name="Normal 16 3 2" xfId="2996"/>
    <cellStyle name="Normal 16 3 3" xfId="2997"/>
    <cellStyle name="Normal 16 4" xfId="2998"/>
    <cellStyle name="Normal 16 4 2" xfId="2999"/>
    <cellStyle name="Normal 16 5" xfId="3000"/>
    <cellStyle name="Normal 16 6" xfId="3001"/>
    <cellStyle name="Normal 16 7" xfId="8746"/>
    <cellStyle name="Normal 16_2011 CBR Rev Calc by schedule" xfId="8747"/>
    <cellStyle name="Normal 17" xfId="3002"/>
    <cellStyle name="Normal 17 2" xfId="3003"/>
    <cellStyle name="Normal 17 3" xfId="3004"/>
    <cellStyle name="Normal 17 3 2" xfId="8748"/>
    <cellStyle name="Normal 17 4" xfId="8749"/>
    <cellStyle name="Normal 17 5" xfId="8750"/>
    <cellStyle name="Normal 18" xfId="3005"/>
    <cellStyle name="Normal 18 2" xfId="3006"/>
    <cellStyle name="Normal 18 3" xfId="3007"/>
    <cellStyle name="Normal 18 3 2" xfId="8751"/>
    <cellStyle name="Normal 18 4" xfId="8752"/>
    <cellStyle name="Normal 18 5" xfId="8753"/>
    <cellStyle name="Normal 19" xfId="3008"/>
    <cellStyle name="Normal 19 2" xfId="3009"/>
    <cellStyle name="Normal 19 3" xfId="3010"/>
    <cellStyle name="Normal 19 3 2" xfId="8754"/>
    <cellStyle name="Normal 19 4" xfId="8755"/>
    <cellStyle name="Normal 2" xfId="3011"/>
    <cellStyle name="Normal 2 10" xfId="8756"/>
    <cellStyle name="Normal 2 10 2" xfId="8757"/>
    <cellStyle name="Normal 2 10 2 2" xfId="8758"/>
    <cellStyle name="Normal 2 10 3" xfId="8759"/>
    <cellStyle name="Normal 2 11" xfId="8760"/>
    <cellStyle name="Normal 2 11 2" xfId="8761"/>
    <cellStyle name="Normal 2 12" xfId="8762"/>
    <cellStyle name="Normal 2 2" xfId="3012"/>
    <cellStyle name="Normal 2 2 10" xfId="8763"/>
    <cellStyle name="Normal 2 2 11" xfId="8764"/>
    <cellStyle name="Normal 2 2 2" xfId="3013"/>
    <cellStyle name="Normal 2 2 2 2" xfId="8765"/>
    <cellStyle name="Normal 2 2 2 2 2" xfId="8766"/>
    <cellStyle name="Normal 2 2 2 3" xfId="8767"/>
    <cellStyle name="Normal 2 2 2 3 2" xfId="8768"/>
    <cellStyle name="Normal 2 2 2 4" xfId="8769"/>
    <cellStyle name="Normal 2 2 2 5" xfId="8770"/>
    <cellStyle name="Normal 2 2 2 6" xfId="8771"/>
    <cellStyle name="Normal 2 2 2 7" xfId="8772"/>
    <cellStyle name="Normal 2 2 2_Chelan PUD Power Costs (8-10)" xfId="8773"/>
    <cellStyle name="Normal 2 2 3" xfId="3014"/>
    <cellStyle name="Normal 2 2 3 2" xfId="8774"/>
    <cellStyle name="Normal 2 2 3 3" xfId="8775"/>
    <cellStyle name="Normal 2 2 4" xfId="3015"/>
    <cellStyle name="Normal 2 2 4 2" xfId="8776"/>
    <cellStyle name="Normal 2 2 5" xfId="8777"/>
    <cellStyle name="Normal 2 2 6" xfId="8778"/>
    <cellStyle name="Normal 2 2 7" xfId="8779"/>
    <cellStyle name="Normal 2 2 8" xfId="8780"/>
    <cellStyle name="Normal 2 2 9" xfId="8781"/>
    <cellStyle name="Normal 2 2_ Price Inputs" xfId="8782"/>
    <cellStyle name="Normal 2 3" xfId="3016"/>
    <cellStyle name="Normal 2 3 2" xfId="3017"/>
    <cellStyle name="Normal 2 3 3" xfId="8783"/>
    <cellStyle name="Normal 2 3 4" xfId="8784"/>
    <cellStyle name="Normal 2 4" xfId="3018"/>
    <cellStyle name="Normal 2 4 2" xfId="3019"/>
    <cellStyle name="Normal 2 4 3" xfId="8785"/>
    <cellStyle name="Normal 2 5" xfId="3020"/>
    <cellStyle name="Normal 2 5 2" xfId="3021"/>
    <cellStyle name="Normal 2 5 3" xfId="8786"/>
    <cellStyle name="Normal 2 6" xfId="3022"/>
    <cellStyle name="Normal 2 6 2" xfId="3023"/>
    <cellStyle name="Normal 2 6 2 2" xfId="8787"/>
    <cellStyle name="Normal 2 6 3" xfId="8788"/>
    <cellStyle name="Normal 2 6 4" xfId="8789"/>
    <cellStyle name="Normal 2 6 5" xfId="8790"/>
    <cellStyle name="Normal 2 6 6" xfId="8791"/>
    <cellStyle name="Normal 2 7" xfId="3024"/>
    <cellStyle name="Normal 2 7 2" xfId="3025"/>
    <cellStyle name="Normal 2 7 2 2" xfId="8792"/>
    <cellStyle name="Normal 2 7 3" xfId="8793"/>
    <cellStyle name="Normal 2 7 4" xfId="8794"/>
    <cellStyle name="Normal 2 8" xfId="3026"/>
    <cellStyle name="Normal 2 8 2" xfId="3027"/>
    <cellStyle name="Normal 2 8 2 2" xfId="3028"/>
    <cellStyle name="Normal 2 8 2 2 2" xfId="8795"/>
    <cellStyle name="Normal 2 8 2 3" xfId="8796"/>
    <cellStyle name="Normal 2 8 3" xfId="3029"/>
    <cellStyle name="Normal 2 8 3 2" xfId="8797"/>
    <cellStyle name="Normal 2 8 4" xfId="8798"/>
    <cellStyle name="Normal 2 8 5" xfId="8799"/>
    <cellStyle name="Normal 2 9" xfId="3030"/>
    <cellStyle name="Normal 2 9 2" xfId="3031"/>
    <cellStyle name="Normal 2 9 2 2" xfId="8800"/>
    <cellStyle name="Normal 2 9 3" xfId="8801"/>
    <cellStyle name="Normal 2 9 4" xfId="8802"/>
    <cellStyle name="Normal 2_16.37E Wild Horse Expansion DeferralRevwrkingfile SF" xfId="3032"/>
    <cellStyle name="Normal 20" xfId="3033"/>
    <cellStyle name="Normal 20 2" xfId="3034"/>
    <cellStyle name="Normal 20 2 2" xfId="8803"/>
    <cellStyle name="Normal 20 3" xfId="3035"/>
    <cellStyle name="Normal 20 3 2" xfId="8804"/>
    <cellStyle name="Normal 20 4" xfId="3036"/>
    <cellStyle name="Normal 20 4 2" xfId="8805"/>
    <cellStyle name="Normal 20 5" xfId="8806"/>
    <cellStyle name="Normal 20 6" xfId="8807"/>
    <cellStyle name="Normal 21" xfId="3037"/>
    <cellStyle name="Normal 21 2" xfId="3038"/>
    <cellStyle name="Normal 21 2 2" xfId="3039"/>
    <cellStyle name="Normal 21 2 3" xfId="3040"/>
    <cellStyle name="Normal 21 3" xfId="3041"/>
    <cellStyle name="Normal 21 3 2" xfId="3042"/>
    <cellStyle name="Normal 21 4" xfId="3043"/>
    <cellStyle name="Normal 21 5" xfId="3044"/>
    <cellStyle name="Normal 21 6" xfId="8808"/>
    <cellStyle name="Normal 22" xfId="3045"/>
    <cellStyle name="Normal 22 2" xfId="3046"/>
    <cellStyle name="Normal 22 2 2" xfId="3047"/>
    <cellStyle name="Normal 22 2 3" xfId="3048"/>
    <cellStyle name="Normal 22 3" xfId="3049"/>
    <cellStyle name="Normal 22 3 2" xfId="3050"/>
    <cellStyle name="Normal 22 4" xfId="3051"/>
    <cellStyle name="Normal 22 5" xfId="3052"/>
    <cellStyle name="Normal 22 6" xfId="8809"/>
    <cellStyle name="Normal 23" xfId="3053"/>
    <cellStyle name="Normal 23 2" xfId="3054"/>
    <cellStyle name="Normal 23 2 2" xfId="3055"/>
    <cellStyle name="Normal 23 2 3" xfId="3056"/>
    <cellStyle name="Normal 23 3" xfId="3057"/>
    <cellStyle name="Normal 23 3 2" xfId="3058"/>
    <cellStyle name="Normal 23 4" xfId="3059"/>
    <cellStyle name="Normal 23 5" xfId="3060"/>
    <cellStyle name="Normal 23 6" xfId="8810"/>
    <cellStyle name="Normal 24" xfId="3061"/>
    <cellStyle name="Normal 24 2" xfId="3062"/>
    <cellStyle name="Normal 24 2 2" xfId="3063"/>
    <cellStyle name="Normal 24 2 3" xfId="3064"/>
    <cellStyle name="Normal 24 3" xfId="3065"/>
    <cellStyle name="Normal 24 3 2" xfId="3066"/>
    <cellStyle name="Normal 24 4" xfId="3067"/>
    <cellStyle name="Normal 24 5" xfId="3068"/>
    <cellStyle name="Normal 25" xfId="3069"/>
    <cellStyle name="Normal 25 2" xfId="3070"/>
    <cellStyle name="Normal 25 2 2" xfId="3071"/>
    <cellStyle name="Normal 25 2 3" xfId="3072"/>
    <cellStyle name="Normal 25 3" xfId="3073"/>
    <cellStyle name="Normal 25 3 2" xfId="3074"/>
    <cellStyle name="Normal 25 4" xfId="3075"/>
    <cellStyle name="Normal 25 5" xfId="3076"/>
    <cellStyle name="Normal 26" xfId="3077"/>
    <cellStyle name="Normal 26 2" xfId="3078"/>
    <cellStyle name="Normal 26 2 2" xfId="3079"/>
    <cellStyle name="Normal 26 2 3" xfId="3080"/>
    <cellStyle name="Normal 26 3" xfId="3081"/>
    <cellStyle name="Normal 26 3 2" xfId="3082"/>
    <cellStyle name="Normal 26 4" xfId="3083"/>
    <cellStyle name="Normal 26 5" xfId="3084"/>
    <cellStyle name="Normal 27" xfId="3085"/>
    <cellStyle name="Normal 27 2" xfId="3086"/>
    <cellStyle name="Normal 27 2 2" xfId="3087"/>
    <cellStyle name="Normal 27 2 3" xfId="3088"/>
    <cellStyle name="Normal 27 3" xfId="3089"/>
    <cellStyle name="Normal 27 3 2" xfId="3090"/>
    <cellStyle name="Normal 27 4" xfId="3091"/>
    <cellStyle name="Normal 27 5" xfId="3092"/>
    <cellStyle name="Normal 28" xfId="3093"/>
    <cellStyle name="Normal 28 2" xfId="3094"/>
    <cellStyle name="Normal 28 2 2" xfId="3095"/>
    <cellStyle name="Normal 28 2 3" xfId="3096"/>
    <cellStyle name="Normal 28 3" xfId="3097"/>
    <cellStyle name="Normal 28 3 2" xfId="3098"/>
    <cellStyle name="Normal 28 4" xfId="3099"/>
    <cellStyle name="Normal 28 5" xfId="3100"/>
    <cellStyle name="Normal 29" xfId="3101"/>
    <cellStyle name="Normal 29 2" xfId="3102"/>
    <cellStyle name="Normal 29 2 2" xfId="3103"/>
    <cellStyle name="Normal 29 2 3" xfId="3104"/>
    <cellStyle name="Normal 29 3" xfId="3105"/>
    <cellStyle name="Normal 29 3 2" xfId="3106"/>
    <cellStyle name="Normal 29 4" xfId="3107"/>
    <cellStyle name="Normal 29 5" xfId="3108"/>
    <cellStyle name="Normal 3" xfId="3109"/>
    <cellStyle name="Normal 3 10" xfId="8811"/>
    <cellStyle name="Normal 3 2" xfId="3110"/>
    <cellStyle name="Normal 3 2 2" xfId="3111"/>
    <cellStyle name="Normal 3 2 2 2" xfId="8812"/>
    <cellStyle name="Normal 3 2 3" xfId="8813"/>
    <cellStyle name="Normal 3 2 4" xfId="8814"/>
    <cellStyle name="Normal 3 2 5" xfId="8815"/>
    <cellStyle name="Normal 3 2 6" xfId="8816"/>
    <cellStyle name="Normal 3 2_Chelan PUD Power Costs (8-10)" xfId="8817"/>
    <cellStyle name="Normal 3 3" xfId="3112"/>
    <cellStyle name="Normal 3 3 2" xfId="3113"/>
    <cellStyle name="Normal 3 3 2 2" xfId="8818"/>
    <cellStyle name="Normal 3 3 2 3" xfId="8819"/>
    <cellStyle name="Normal 3 3 3" xfId="8820"/>
    <cellStyle name="Normal 3 3 4" xfId="8821"/>
    <cellStyle name="Normal 3 3 5" xfId="8822"/>
    <cellStyle name="Normal 3 3 6" xfId="8823"/>
    <cellStyle name="Normal 3 4" xfId="3114"/>
    <cellStyle name="Normal 3 4 2" xfId="3115"/>
    <cellStyle name="Normal 3 4 2 2" xfId="8824"/>
    <cellStyle name="Normal 3 4 3" xfId="3116"/>
    <cellStyle name="Normal 3 4 3 2" xfId="8825"/>
    <cellStyle name="Normal 3 4 4" xfId="3117"/>
    <cellStyle name="Normal 3 4 4 2" xfId="8826"/>
    <cellStyle name="Normal 3 4 5" xfId="8827"/>
    <cellStyle name="Normal 3 5" xfId="3118"/>
    <cellStyle name="Normal 3 5 2" xfId="3119"/>
    <cellStyle name="Normal 3 6" xfId="8828"/>
    <cellStyle name="Normal 3 6 2" xfId="8829"/>
    <cellStyle name="Normal 3 7" xfId="8830"/>
    <cellStyle name="Normal 3 8" xfId="8831"/>
    <cellStyle name="Normal 3 9" xfId="8832"/>
    <cellStyle name="Normal 3_ Price Inputs" xfId="8833"/>
    <cellStyle name="Normal 30" xfId="3120"/>
    <cellStyle name="Normal 30 2" xfId="3121"/>
    <cellStyle name="Normal 30 2 2" xfId="3122"/>
    <cellStyle name="Normal 30 2 3" xfId="3123"/>
    <cellStyle name="Normal 30 3" xfId="3124"/>
    <cellStyle name="Normal 30 3 2" xfId="3125"/>
    <cellStyle name="Normal 30 4" xfId="3126"/>
    <cellStyle name="Normal 30 5" xfId="3127"/>
    <cellStyle name="Normal 31" xfId="3128"/>
    <cellStyle name="Normal 31 2" xfId="3129"/>
    <cellStyle name="Normal 31 2 2" xfId="3130"/>
    <cellStyle name="Normal 31 2 3" xfId="3131"/>
    <cellStyle name="Normal 31 3" xfId="3132"/>
    <cellStyle name="Normal 31 3 2" xfId="3133"/>
    <cellStyle name="Normal 31 4" xfId="3134"/>
    <cellStyle name="Normal 31 5" xfId="3135"/>
    <cellStyle name="Normal 32" xfId="3136"/>
    <cellStyle name="Normal 32 2" xfId="3137"/>
    <cellStyle name="Normal 32 2 2" xfId="3138"/>
    <cellStyle name="Normal 32 2 3" xfId="3139"/>
    <cellStyle name="Normal 32 3" xfId="3140"/>
    <cellStyle name="Normal 32 3 2" xfId="3141"/>
    <cellStyle name="Normal 32 4" xfId="3142"/>
    <cellStyle name="Normal 32 5" xfId="3143"/>
    <cellStyle name="Normal 33" xfId="3144"/>
    <cellStyle name="Normal 33 2" xfId="3145"/>
    <cellStyle name="Normal 33 2 2" xfId="3146"/>
    <cellStyle name="Normal 33 2 3" xfId="3147"/>
    <cellStyle name="Normal 33 3" xfId="3148"/>
    <cellStyle name="Normal 33 3 2" xfId="3149"/>
    <cellStyle name="Normal 33 4" xfId="3150"/>
    <cellStyle name="Normal 33 5" xfId="3151"/>
    <cellStyle name="Normal 34" xfId="3152"/>
    <cellStyle name="Normal 34 2" xfId="3153"/>
    <cellStyle name="Normal 34 2 2" xfId="3154"/>
    <cellStyle name="Normal 34 2 3" xfId="3155"/>
    <cellStyle name="Normal 34 3" xfId="3156"/>
    <cellStyle name="Normal 34 3 2" xfId="3157"/>
    <cellStyle name="Normal 34 4" xfId="3158"/>
    <cellStyle name="Normal 34 5" xfId="3159"/>
    <cellStyle name="Normal 35" xfId="3160"/>
    <cellStyle name="Normal 35 2" xfId="3161"/>
    <cellStyle name="Normal 35 2 2" xfId="3162"/>
    <cellStyle name="Normal 35 2 3" xfId="3163"/>
    <cellStyle name="Normal 35 3" xfId="3164"/>
    <cellStyle name="Normal 35 3 2" xfId="3165"/>
    <cellStyle name="Normal 35 4" xfId="3166"/>
    <cellStyle name="Normal 35 5" xfId="3167"/>
    <cellStyle name="Normal 36" xfId="3168"/>
    <cellStyle name="Normal 36 2" xfId="3169"/>
    <cellStyle name="Normal 36 2 2" xfId="3170"/>
    <cellStyle name="Normal 36 2 3" xfId="3171"/>
    <cellStyle name="Normal 36 3" xfId="3172"/>
    <cellStyle name="Normal 36 3 2" xfId="3173"/>
    <cellStyle name="Normal 36 4" xfId="3174"/>
    <cellStyle name="Normal 36 5" xfId="3175"/>
    <cellStyle name="Normal 37" xfId="3176"/>
    <cellStyle name="Normal 37 2" xfId="3177"/>
    <cellStyle name="Normal 37 2 2" xfId="3178"/>
    <cellStyle name="Normal 37 2 3" xfId="3179"/>
    <cellStyle name="Normal 37 3" xfId="3180"/>
    <cellStyle name="Normal 37 3 2" xfId="3181"/>
    <cellStyle name="Normal 37 4" xfId="3182"/>
    <cellStyle name="Normal 37 5" xfId="3183"/>
    <cellStyle name="Normal 38" xfId="3184"/>
    <cellStyle name="Normal 38 2" xfId="3185"/>
    <cellStyle name="Normal 38 2 2" xfId="3186"/>
    <cellStyle name="Normal 38 2 3" xfId="3187"/>
    <cellStyle name="Normal 38 3" xfId="3188"/>
    <cellStyle name="Normal 38 3 2" xfId="3189"/>
    <cellStyle name="Normal 38 4" xfId="3190"/>
    <cellStyle name="Normal 38 5" xfId="3191"/>
    <cellStyle name="Normal 39" xfId="3192"/>
    <cellStyle name="Normal 39 2" xfId="3193"/>
    <cellStyle name="Normal 39 2 2" xfId="3194"/>
    <cellStyle name="Normal 39 2 3" xfId="3195"/>
    <cellStyle name="Normal 39 3" xfId="3196"/>
    <cellStyle name="Normal 39 3 2" xfId="3197"/>
    <cellStyle name="Normal 39 4" xfId="3198"/>
    <cellStyle name="Normal 39 5" xfId="3199"/>
    <cellStyle name="Normal 4" xfId="3200"/>
    <cellStyle name="Normal 4 2" xfId="3201"/>
    <cellStyle name="Normal 4 2 2" xfId="3202"/>
    <cellStyle name="Normal 4 2 2 2" xfId="3203"/>
    <cellStyle name="Normal 4 2 2 3" xfId="3204"/>
    <cellStyle name="Normal 4 2 3" xfId="3205"/>
    <cellStyle name="Normal 4 2 3 2" xfId="3206"/>
    <cellStyle name="Normal 4 2 4" xfId="3207"/>
    <cellStyle name="Normal 4 2 5" xfId="3208"/>
    <cellStyle name="Normal 4 2 6" xfId="8834"/>
    <cellStyle name="Normal 4 3" xfId="3209"/>
    <cellStyle name="Normal 4 3 2" xfId="8835"/>
    <cellStyle name="Normal 4 4" xfId="8836"/>
    <cellStyle name="Normal 4 4 2" xfId="8837"/>
    <cellStyle name="Normal 4 5" xfId="8838"/>
    <cellStyle name="Normal 4 5 2" xfId="8839"/>
    <cellStyle name="Normal 4 6" xfId="8840"/>
    <cellStyle name="Normal 4 7" xfId="8841"/>
    <cellStyle name="Normal 4_ Price Inputs" xfId="8842"/>
    <cellStyle name="Normal 40" xfId="3210"/>
    <cellStyle name="Normal 40 2" xfId="8843"/>
    <cellStyle name="Normal 41" xfId="3211"/>
    <cellStyle name="Normal 41 2" xfId="3212"/>
    <cellStyle name="Normal 41 2 2" xfId="8844"/>
    <cellStyle name="Normal 41 3" xfId="3213"/>
    <cellStyle name="Normal 41 3 2" xfId="8845"/>
    <cellStyle name="Normal 41 4" xfId="3214"/>
    <cellStyle name="Normal 41 4 2" xfId="8846"/>
    <cellStyle name="Normal 42" xfId="3215"/>
    <cellStyle name="Normal 42 2" xfId="3216"/>
    <cellStyle name="Normal 42 2 2" xfId="3217"/>
    <cellStyle name="Normal 42 2 2 2" xfId="8847"/>
    <cellStyle name="Normal 42 2 3" xfId="8848"/>
    <cellStyle name="Normal 42 3" xfId="3218"/>
    <cellStyle name="Normal 42 3 2" xfId="8849"/>
    <cellStyle name="Normal 42 4" xfId="3219"/>
    <cellStyle name="Normal 42 4 2" xfId="8850"/>
    <cellStyle name="Normal 42 5" xfId="3220"/>
    <cellStyle name="Normal 42 5 2" xfId="8851"/>
    <cellStyle name="Normal 43" xfId="3221"/>
    <cellStyle name="Normal 43 2" xfId="3222"/>
    <cellStyle name="Normal 43 3" xfId="3223"/>
    <cellStyle name="Normal 43 3 2" xfId="8852"/>
    <cellStyle name="Normal 44" xfId="3224"/>
    <cellStyle name="Normal 44 2" xfId="3225"/>
    <cellStyle name="Normal 44 2 2" xfId="3226"/>
    <cellStyle name="Normal 44 2 2 2" xfId="8853"/>
    <cellStyle name="Normal 44 2 3" xfId="8854"/>
    <cellStyle name="Normal 44 2 4" xfId="8855"/>
    <cellStyle name="Normal 44 3" xfId="3227"/>
    <cellStyle name="Normal 44 3 2" xfId="8856"/>
    <cellStyle name="Normal 44 3 3" xfId="8857"/>
    <cellStyle name="Normal 44 4" xfId="3228"/>
    <cellStyle name="Normal 44 4 2" xfId="8858"/>
    <cellStyle name="Normal 44 5" xfId="3229"/>
    <cellStyle name="Normal 44 5 2" xfId="8859"/>
    <cellStyle name="Normal 44 6" xfId="8860"/>
    <cellStyle name="Normal 44 7" xfId="8861"/>
    <cellStyle name="Normal 45" xfId="3230"/>
    <cellStyle name="Normal 45 2" xfId="3231"/>
    <cellStyle name="Normal 45 2 2" xfId="3232"/>
    <cellStyle name="Normal 45 3" xfId="3233"/>
    <cellStyle name="Normal 45 4" xfId="3234"/>
    <cellStyle name="Normal 45 5" xfId="8862"/>
    <cellStyle name="Normal 45 6" xfId="8863"/>
    <cellStyle name="Normal 46" xfId="3235"/>
    <cellStyle name="Normal 46 2" xfId="3236"/>
    <cellStyle name="Normal 46 2 2" xfId="3237"/>
    <cellStyle name="Normal 46 2 3" xfId="3238"/>
    <cellStyle name="Normal 46 3" xfId="3239"/>
    <cellStyle name="Normal 46 4" xfId="3240"/>
    <cellStyle name="Normal 46 5" xfId="8864"/>
    <cellStyle name="Normal 46 6" xfId="8865"/>
    <cellStyle name="Normal 47" xfId="3241"/>
    <cellStyle name="Normal 47 2" xfId="3242"/>
    <cellStyle name="Normal 47 2 2" xfId="8866"/>
    <cellStyle name="Normal 47 3" xfId="3243"/>
    <cellStyle name="Normal 47 3 2" xfId="8867"/>
    <cellStyle name="Normal 47 4" xfId="3244"/>
    <cellStyle name="Normal 47 4 2" xfId="8868"/>
    <cellStyle name="Normal 47 5" xfId="8869"/>
    <cellStyle name="Normal 48" xfId="3245"/>
    <cellStyle name="Normal 48 2" xfId="3246"/>
    <cellStyle name="Normal 48 2 2" xfId="8870"/>
    <cellStyle name="Normal 48 3" xfId="3247"/>
    <cellStyle name="Normal 48 3 2" xfId="8871"/>
    <cellStyle name="Normal 48 4" xfId="3248"/>
    <cellStyle name="Normal 48 4 2" xfId="8872"/>
    <cellStyle name="Normal 49" xfId="3249"/>
    <cellStyle name="Normal 49 2" xfId="3250"/>
    <cellStyle name="Normal 49 2 2" xfId="8873"/>
    <cellStyle name="Normal 49 3" xfId="3251"/>
    <cellStyle name="Normal 49 3 2" xfId="8874"/>
    <cellStyle name="Normal 49 4" xfId="3252"/>
    <cellStyle name="Normal 49 4 2" xfId="8875"/>
    <cellStyle name="Normal 5" xfId="3253"/>
    <cellStyle name="Normal 5 2" xfId="3254"/>
    <cellStyle name="Normal 5 2 2" xfId="8876"/>
    <cellStyle name="Normal 5 2 3" xfId="8877"/>
    <cellStyle name="Normal 5 3" xfId="8878"/>
    <cellStyle name="Normal 5 3 2" xfId="8879"/>
    <cellStyle name="Normal 5 4" xfId="8880"/>
    <cellStyle name="Normal 5 4 2" xfId="8881"/>
    <cellStyle name="Normal 5 5" xfId="8882"/>
    <cellStyle name="Normal 5 5 2" xfId="8883"/>
    <cellStyle name="Normal 5 6" xfId="8884"/>
    <cellStyle name="Normal 5_2011 CBR Rev Calc by schedule" xfId="8885"/>
    <cellStyle name="Normal 50" xfId="3255"/>
    <cellStyle name="Normal 50 2" xfId="3256"/>
    <cellStyle name="Normal 50 2 2" xfId="8886"/>
    <cellStyle name="Normal 50 3" xfId="3257"/>
    <cellStyle name="Normal 50 3 2" xfId="8887"/>
    <cellStyle name="Normal 50 4" xfId="3258"/>
    <cellStyle name="Normal 50 4 2" xfId="8888"/>
    <cellStyle name="Normal 51" xfId="3259"/>
    <cellStyle name="Normal 51 2" xfId="3260"/>
    <cellStyle name="Normal 51 2 2" xfId="3261"/>
    <cellStyle name="Normal 51 2 3" xfId="3262"/>
    <cellStyle name="Normal 51 3" xfId="3263"/>
    <cellStyle name="Normal 51 4" xfId="3264"/>
    <cellStyle name="Normal 51 5" xfId="8889"/>
    <cellStyle name="Normal 51 6" xfId="8890"/>
    <cellStyle name="Normal 52" xfId="3265"/>
    <cellStyle name="Normal 53" xfId="3266"/>
    <cellStyle name="Normal 53 2" xfId="3267"/>
    <cellStyle name="Normal 53 3" xfId="3268"/>
    <cellStyle name="Normal 53 3 2" xfId="8891"/>
    <cellStyle name="Normal 53 4" xfId="3269"/>
    <cellStyle name="Normal 54" xfId="3270"/>
    <cellStyle name="Normal 54 2" xfId="3271"/>
    <cellStyle name="Normal 54 3" xfId="3272"/>
    <cellStyle name="Normal 54 3 2" xfId="8892"/>
    <cellStyle name="Normal 54 4" xfId="3273"/>
    <cellStyle name="Normal 55" xfId="3274"/>
    <cellStyle name="Normal 55 2" xfId="3275"/>
    <cellStyle name="Normal 55 2 2" xfId="8893"/>
    <cellStyle name="Normal 55 3" xfId="8894"/>
    <cellStyle name="Normal 56" xfId="3276"/>
    <cellStyle name="Normal 56 2" xfId="3277"/>
    <cellStyle name="Normal 56 2 2" xfId="8895"/>
    <cellStyle name="Normal 56 3" xfId="8896"/>
    <cellStyle name="Normal 57" xfId="3278"/>
    <cellStyle name="Normal 57 2" xfId="8897"/>
    <cellStyle name="Normal 58" xfId="3279"/>
    <cellStyle name="Normal 58 2" xfId="8898"/>
    <cellStyle name="Normal 59" xfId="3280"/>
    <cellStyle name="Normal 59 2" xfId="8899"/>
    <cellStyle name="Normal 6" xfId="3281"/>
    <cellStyle name="Normal 6 2" xfId="3282"/>
    <cellStyle name="Normal 6 2 2" xfId="3283"/>
    <cellStyle name="Normal 6 2 2 2" xfId="8900"/>
    <cellStyle name="Normal 6 2 3" xfId="8901"/>
    <cellStyle name="Normal 6 2 4" xfId="8902"/>
    <cellStyle name="Normal 6 3" xfId="8903"/>
    <cellStyle name="Normal 6 3 2" xfId="8904"/>
    <cellStyle name="Normal 6 4" xfId="8905"/>
    <cellStyle name="Normal 6 5" xfId="8906"/>
    <cellStyle name="Normal 6 5 2" xfId="8907"/>
    <cellStyle name="Normal 6 6" xfId="8908"/>
    <cellStyle name="Normal 6_Scenario 1 REC vs PTC Offset" xfId="8909"/>
    <cellStyle name="Normal 60" xfId="3284"/>
    <cellStyle name="Normal 60 2" xfId="8910"/>
    <cellStyle name="Normal 61" xfId="3285"/>
    <cellStyle name="Normal 61 2" xfId="8911"/>
    <cellStyle name="Normal 62" xfId="3286"/>
    <cellStyle name="Normal 62 2" xfId="8912"/>
    <cellStyle name="Normal 63" xfId="3287"/>
    <cellStyle name="Normal 63 2" xfId="8913"/>
    <cellStyle name="Normal 64" xfId="3288"/>
    <cellStyle name="Normal 64 2" xfId="8914"/>
    <cellStyle name="Normal 65" xfId="3289"/>
    <cellStyle name="Normal 65 2" xfId="8915"/>
    <cellStyle name="Normal 66" xfId="3290"/>
    <cellStyle name="Normal 66 2" xfId="8916"/>
    <cellStyle name="Normal 67" xfId="3291"/>
    <cellStyle name="Normal 67 2" xfId="8917"/>
    <cellStyle name="Normal 68" xfId="3292"/>
    <cellStyle name="Normal 68 2" xfId="8918"/>
    <cellStyle name="Normal 69" xfId="3293"/>
    <cellStyle name="Normal 69 2" xfId="8919"/>
    <cellStyle name="Normal 7" xfId="3294"/>
    <cellStyle name="Normal 7 2" xfId="3295"/>
    <cellStyle name="Normal 7 2 2" xfId="3296"/>
    <cellStyle name="Normal 7 2 2 2" xfId="8920"/>
    <cellStyle name="Normal 7 2 3" xfId="8921"/>
    <cellStyle name="Normal 7 3" xfId="8922"/>
    <cellStyle name="Normal 7 4" xfId="8923"/>
    <cellStyle name="Normal 7 4 2" xfId="8924"/>
    <cellStyle name="Normal 7 5" xfId="8925"/>
    <cellStyle name="Normal 70" xfId="3297"/>
    <cellStyle name="Normal 70 2" xfId="8926"/>
    <cellStyle name="Normal 71" xfId="3298"/>
    <cellStyle name="Normal 71 2" xfId="8927"/>
    <cellStyle name="Normal 72" xfId="3299"/>
    <cellStyle name="Normal 72 2" xfId="8928"/>
    <cellStyle name="Normal 73" xfId="3300"/>
    <cellStyle name="Normal 73 2" xfId="8929"/>
    <cellStyle name="Normal 74" xfId="3301"/>
    <cellStyle name="Normal 75" xfId="3302"/>
    <cellStyle name="Normal 76" xfId="3303"/>
    <cellStyle name="Normal 77" xfId="3304"/>
    <cellStyle name="Normal 78" xfId="3305"/>
    <cellStyle name="Normal 79" xfId="3306"/>
    <cellStyle name="Normal 8" xfId="3307"/>
    <cellStyle name="Normal 8 2" xfId="3308"/>
    <cellStyle name="Normal 8 2 2" xfId="3309"/>
    <cellStyle name="Normal 8 2 2 2" xfId="8930"/>
    <cellStyle name="Normal 8 2 3" xfId="8931"/>
    <cellStyle name="Normal 8 2 4" xfId="8932"/>
    <cellStyle name="Normal 8 3" xfId="8933"/>
    <cellStyle name="Normal 8 4" xfId="8934"/>
    <cellStyle name="Normal 8 4 2" xfId="8935"/>
    <cellStyle name="Normal 8 5" xfId="8936"/>
    <cellStyle name="Normal 8 6" xfId="8937"/>
    <cellStyle name="Normal 80" xfId="3310"/>
    <cellStyle name="Normal 81" xfId="3311"/>
    <cellStyle name="Normal 82" xfId="3312"/>
    <cellStyle name="Normal 83" xfId="3313"/>
    <cellStyle name="Normal 84" xfId="3314"/>
    <cellStyle name="Normal 85" xfId="3315"/>
    <cellStyle name="Normal 86" xfId="3316"/>
    <cellStyle name="Normal 87" xfId="3317"/>
    <cellStyle name="Normal 88" xfId="3318"/>
    <cellStyle name="Normal 89" xfId="3319"/>
    <cellStyle name="Normal 9" xfId="3320"/>
    <cellStyle name="Normal 9 2" xfId="3321"/>
    <cellStyle name="Normal 9 2 2" xfId="3322"/>
    <cellStyle name="Normal 9 2 2 2" xfId="8938"/>
    <cellStyle name="Normal 9 2 3" xfId="8939"/>
    <cellStyle name="Normal 9 3" xfId="8940"/>
    <cellStyle name="Normal 9 3 2" xfId="8941"/>
    <cellStyle name="Normal 9 4" xfId="8942"/>
    <cellStyle name="Normal 90" xfId="3323"/>
    <cellStyle name="Normal 91" xfId="3324"/>
    <cellStyle name="Normal 92" xfId="3325"/>
    <cellStyle name="Normal 93" xfId="3326"/>
    <cellStyle name="Normal 94" xfId="3327"/>
    <cellStyle name="Normal 95" xfId="3328"/>
    <cellStyle name="Normal 96" xfId="3751"/>
    <cellStyle name="Normal 96 2" xfId="3752"/>
    <cellStyle name="Normal 97" xfId="3753"/>
    <cellStyle name="Normal 98" xfId="3754"/>
    <cellStyle name="Normal 99" xfId="3755"/>
    <cellStyle name="Note 10" xfId="3329"/>
    <cellStyle name="Note 10 2" xfId="3330"/>
    <cellStyle name="Note 10 2 2" xfId="8943"/>
    <cellStyle name="Note 10 3" xfId="8944"/>
    <cellStyle name="Note 11" xfId="3331"/>
    <cellStyle name="Note 11 2" xfId="3332"/>
    <cellStyle name="Note 11 2 2" xfId="8945"/>
    <cellStyle name="Note 11 3" xfId="8946"/>
    <cellStyle name="Note 12" xfId="3333"/>
    <cellStyle name="Note 12 2" xfId="3334"/>
    <cellStyle name="Note 12 2 2" xfId="8947"/>
    <cellStyle name="Note 12 3" xfId="3335"/>
    <cellStyle name="Note 12 3 2" xfId="8948"/>
    <cellStyle name="Note 12 4" xfId="8949"/>
    <cellStyle name="Note 13" xfId="8950"/>
    <cellStyle name="Note 13 2" xfId="8951"/>
    <cellStyle name="Note 14" xfId="8952"/>
    <cellStyle name="Note 2" xfId="3336"/>
    <cellStyle name="Note 2 2" xfId="3337"/>
    <cellStyle name="Note 2 2 2" xfId="8953"/>
    <cellStyle name="Note 2 2 3" xfId="8954"/>
    <cellStyle name="Note 2 2 4" xfId="8955"/>
    <cellStyle name="Note 2 3" xfId="8956"/>
    <cellStyle name="Note 2 3 2" xfId="8957"/>
    <cellStyle name="Note 2 4" xfId="8958"/>
    <cellStyle name="Note 2 4 2" xfId="8959"/>
    <cellStyle name="Note 2 5" xfId="8960"/>
    <cellStyle name="Note 2_AURORA Total New" xfId="8961"/>
    <cellStyle name="Note 3" xfId="3338"/>
    <cellStyle name="Note 3 2" xfId="8962"/>
    <cellStyle name="Note 3 2 2" xfId="8963"/>
    <cellStyle name="Note 3 3" xfId="8964"/>
    <cellStyle name="Note 3 4" xfId="8965"/>
    <cellStyle name="Note 4" xfId="3339"/>
    <cellStyle name="Note 4 2" xfId="8966"/>
    <cellStyle name="Note 4 2 2" xfId="8967"/>
    <cellStyle name="Note 4 3" xfId="8968"/>
    <cellStyle name="Note 4 4" xfId="8969"/>
    <cellStyle name="Note 5" xfId="3340"/>
    <cellStyle name="Note 5 2" xfId="8970"/>
    <cellStyle name="Note 5 2 2" xfId="8971"/>
    <cellStyle name="Note 5 3" xfId="8972"/>
    <cellStyle name="Note 5 4" xfId="8973"/>
    <cellStyle name="Note 6" xfId="3341"/>
    <cellStyle name="Note 6 2" xfId="8974"/>
    <cellStyle name="Note 6 2 2" xfId="8975"/>
    <cellStyle name="Note 6 3" xfId="8976"/>
    <cellStyle name="Note 6 4" xfId="8977"/>
    <cellStyle name="Note 7" xfId="3342"/>
    <cellStyle name="Note 7 2" xfId="8978"/>
    <cellStyle name="Note 7 2 2" xfId="8979"/>
    <cellStyle name="Note 7 3" xfId="8980"/>
    <cellStyle name="Note 7 4" xfId="8981"/>
    <cellStyle name="Note 8" xfId="3343"/>
    <cellStyle name="Note 8 2" xfId="8982"/>
    <cellStyle name="Note 8 2 2" xfId="8983"/>
    <cellStyle name="Note 8 3" xfId="8984"/>
    <cellStyle name="Note 8 4" xfId="8985"/>
    <cellStyle name="Note 9" xfId="3344"/>
    <cellStyle name="Note 9 2" xfId="8986"/>
    <cellStyle name="Note 9 2 2" xfId="8987"/>
    <cellStyle name="Note 9 3" xfId="8988"/>
    <cellStyle name="Note 9 4" xfId="8989"/>
    <cellStyle name="Output 2" xfId="3345"/>
    <cellStyle name="Output 2 2" xfId="3346"/>
    <cellStyle name="Output 2 2 2" xfId="8990"/>
    <cellStyle name="Output 2 2 3" xfId="8991"/>
    <cellStyle name="Output 2 3" xfId="8992"/>
    <cellStyle name="Output 2 4" xfId="8993"/>
    <cellStyle name="Output 3" xfId="3347"/>
    <cellStyle name="Output 3 2" xfId="3348"/>
    <cellStyle name="Output 3 3" xfId="8994"/>
    <cellStyle name="Output 3 4" xfId="8995"/>
    <cellStyle name="Output 4" xfId="8996"/>
    <cellStyle name="Output 5" xfId="8997"/>
    <cellStyle name="Output 6" xfId="8998"/>
    <cellStyle name="Percen - Style1" xfId="3349"/>
    <cellStyle name="Percen - Style1 2" xfId="8999"/>
    <cellStyle name="Percen - Style2" xfId="3350"/>
    <cellStyle name="Percen - Style2 2" xfId="9000"/>
    <cellStyle name="Percen - Style2 3" xfId="9001"/>
    <cellStyle name="Percen - Style3" xfId="3351"/>
    <cellStyle name="Percen - Style3 2" xfId="3352"/>
    <cellStyle name="Percen - Style3 2 2" xfId="9002"/>
    <cellStyle name="Percen - Style3 3" xfId="9003"/>
    <cellStyle name="Percen - Style3 4" xfId="9004"/>
    <cellStyle name="Percen - Style3_ACCOUNTS" xfId="9005"/>
    <cellStyle name="Percent" xfId="3690" builtinId="5"/>
    <cellStyle name="Percent (0)" xfId="9006"/>
    <cellStyle name="Percent [2]" xfId="3353"/>
    <cellStyle name="Percent [2] 2" xfId="3354"/>
    <cellStyle name="Percent [2] 2 2" xfId="3355"/>
    <cellStyle name="Percent [2] 2 2 2" xfId="9007"/>
    <cellStyle name="Percent [2] 2 3" xfId="9008"/>
    <cellStyle name="Percent [2] 3" xfId="3356"/>
    <cellStyle name="Percent [2] 3 2" xfId="3357"/>
    <cellStyle name="Percent [2] 3 2 2" xfId="9009"/>
    <cellStyle name="Percent [2] 3 3" xfId="3358"/>
    <cellStyle name="Percent [2] 3 3 2" xfId="9010"/>
    <cellStyle name="Percent [2] 3 4" xfId="3359"/>
    <cellStyle name="Percent [2] 3 4 2" xfId="9011"/>
    <cellStyle name="Percent [2] 4" xfId="3360"/>
    <cellStyle name="Percent [2] 4 2" xfId="9012"/>
    <cellStyle name="Percent [2] 5" xfId="9013"/>
    <cellStyle name="Percent [2] 6" xfId="9014"/>
    <cellStyle name="Percent [2] 7" xfId="9015"/>
    <cellStyle name="Percent 10" xfId="3361"/>
    <cellStyle name="Percent 10 2" xfId="3362"/>
    <cellStyle name="Percent 10 3" xfId="3363"/>
    <cellStyle name="Percent 10 3 2" xfId="9016"/>
    <cellStyle name="Percent 10 4" xfId="9017"/>
    <cellStyle name="Percent 100" xfId="9018"/>
    <cellStyle name="Percent 101" xfId="9019"/>
    <cellStyle name="Percent 102" xfId="9020"/>
    <cellStyle name="Percent 103" xfId="9021"/>
    <cellStyle name="Percent 104" xfId="9022"/>
    <cellStyle name="Percent 105" xfId="9023"/>
    <cellStyle name="Percent 106" xfId="9024"/>
    <cellStyle name="Percent 107" xfId="9025"/>
    <cellStyle name="Percent 108" xfId="9026"/>
    <cellStyle name="Percent 109" xfId="9027"/>
    <cellStyle name="Percent 11" xfId="3364"/>
    <cellStyle name="Percent 11 2" xfId="3365"/>
    <cellStyle name="Percent 11 2 2" xfId="9028"/>
    <cellStyle name="Percent 11 3" xfId="3366"/>
    <cellStyle name="Percent 11 3 2" xfId="9029"/>
    <cellStyle name="Percent 11 4" xfId="3367"/>
    <cellStyle name="Percent 11 4 2" xfId="9030"/>
    <cellStyle name="Percent 11 5" xfId="9031"/>
    <cellStyle name="Percent 110" xfId="9032"/>
    <cellStyle name="Percent 111" xfId="9033"/>
    <cellStyle name="Percent 112" xfId="9034"/>
    <cellStyle name="Percent 113" xfId="9035"/>
    <cellStyle name="Percent 114" xfId="9036"/>
    <cellStyle name="Percent 115" xfId="9037"/>
    <cellStyle name="Percent 116" xfId="9038"/>
    <cellStyle name="Percent 117" xfId="9039"/>
    <cellStyle name="Percent 118" xfId="9040"/>
    <cellStyle name="Percent 119" xfId="9041"/>
    <cellStyle name="Percent 12" xfId="3368"/>
    <cellStyle name="Percent 12 2" xfId="3369"/>
    <cellStyle name="Percent 12 2 2" xfId="3370"/>
    <cellStyle name="Percent 12 2 2 2" xfId="9042"/>
    <cellStyle name="Percent 12 2 3" xfId="9043"/>
    <cellStyle name="Percent 12 3" xfId="3371"/>
    <cellStyle name="Percent 12 3 2" xfId="9044"/>
    <cellStyle name="Percent 12 4" xfId="3372"/>
    <cellStyle name="Percent 12 4 2" xfId="9045"/>
    <cellStyle name="Percent 12 5" xfId="3373"/>
    <cellStyle name="Percent 12 5 2" xfId="9046"/>
    <cellStyle name="Percent 120" xfId="9047"/>
    <cellStyle name="Percent 13" xfId="3374"/>
    <cellStyle name="Percent 13 2" xfId="3375"/>
    <cellStyle name="Percent 13 2 2" xfId="3376"/>
    <cellStyle name="Percent 13 2 3" xfId="9048"/>
    <cellStyle name="Percent 13 3" xfId="3377"/>
    <cellStyle name="Percent 13 3 2" xfId="9049"/>
    <cellStyle name="Percent 13 4" xfId="3378"/>
    <cellStyle name="Percent 13 5" xfId="9050"/>
    <cellStyle name="Percent 13 6" xfId="9051"/>
    <cellStyle name="Percent 14" xfId="3379"/>
    <cellStyle name="Percent 14 2" xfId="3380"/>
    <cellStyle name="Percent 14 2 2" xfId="3381"/>
    <cellStyle name="Percent 14 3" xfId="3382"/>
    <cellStyle name="Percent 14 4" xfId="3383"/>
    <cellStyle name="Percent 14 4 2" xfId="9052"/>
    <cellStyle name="Percent 14 5" xfId="3384"/>
    <cellStyle name="Percent 15" xfId="3385"/>
    <cellStyle name="Percent 15 2" xfId="3386"/>
    <cellStyle name="Percent 15 2 2" xfId="3387"/>
    <cellStyle name="Percent 15 2 3" xfId="9053"/>
    <cellStyle name="Percent 15 2 4" xfId="9054"/>
    <cellStyle name="Percent 15 3" xfId="3388"/>
    <cellStyle name="Percent 15 3 2" xfId="9055"/>
    <cellStyle name="Percent 15 4" xfId="3389"/>
    <cellStyle name="Percent 15 4 2" xfId="9056"/>
    <cellStyle name="Percent 15 5" xfId="3390"/>
    <cellStyle name="Percent 15 6" xfId="9057"/>
    <cellStyle name="Percent 16" xfId="3391"/>
    <cellStyle name="Percent 16 2" xfId="3392"/>
    <cellStyle name="Percent 16 2 2" xfId="9058"/>
    <cellStyle name="Percent 16 3" xfId="3393"/>
    <cellStyle name="Percent 16 3 2" xfId="9059"/>
    <cellStyle name="Percent 16 4" xfId="3394"/>
    <cellStyle name="Percent 16 4 2" xfId="9060"/>
    <cellStyle name="Percent 17" xfId="3395"/>
    <cellStyle name="Percent 17 2" xfId="3396"/>
    <cellStyle name="Percent 17 2 2" xfId="9061"/>
    <cellStyle name="Percent 17 2 3" xfId="9062"/>
    <cellStyle name="Percent 17 3" xfId="3397"/>
    <cellStyle name="Percent 17 3 2" xfId="9063"/>
    <cellStyle name="Percent 17 4" xfId="3398"/>
    <cellStyle name="Percent 17 4 2" xfId="9064"/>
    <cellStyle name="Percent 18" xfId="3399"/>
    <cellStyle name="Percent 18 2" xfId="3400"/>
    <cellStyle name="Percent 18 2 2" xfId="9065"/>
    <cellStyle name="Percent 18 3" xfId="3401"/>
    <cellStyle name="Percent 18 3 2" xfId="9066"/>
    <cellStyle name="Percent 18 4" xfId="3402"/>
    <cellStyle name="Percent 18 4 2" xfId="9067"/>
    <cellStyle name="Percent 18 5" xfId="9068"/>
    <cellStyle name="Percent 19" xfId="3403"/>
    <cellStyle name="Percent 19 2" xfId="3404"/>
    <cellStyle name="Percent 19 2 2" xfId="9069"/>
    <cellStyle name="Percent 19 3" xfId="3405"/>
    <cellStyle name="Percent 19 3 2" xfId="9070"/>
    <cellStyle name="Percent 19 4" xfId="3406"/>
    <cellStyle name="Percent 19 4 2" xfId="9071"/>
    <cellStyle name="Percent 2" xfId="3407"/>
    <cellStyle name="Percent 2 2" xfId="3408"/>
    <cellStyle name="Percent 2 2 2" xfId="3409"/>
    <cellStyle name="Percent 2 2 2 2" xfId="9072"/>
    <cellStyle name="Percent 2 2 3" xfId="9073"/>
    <cellStyle name="Percent 2 2 4" xfId="9074"/>
    <cellStyle name="Percent 2 3" xfId="3410"/>
    <cellStyle name="Percent 2 3 2" xfId="9075"/>
    <cellStyle name="Percent 2 3 3" xfId="9076"/>
    <cellStyle name="Percent 2 3 4" xfId="9077"/>
    <cellStyle name="Percent 2 4" xfId="3411"/>
    <cellStyle name="Percent 2 4 2" xfId="9078"/>
    <cellStyle name="Percent 2 5" xfId="9079"/>
    <cellStyle name="Percent 2 6" xfId="9080"/>
    <cellStyle name="Percent 20" xfId="3412"/>
    <cellStyle name="Percent 20 2" xfId="3413"/>
    <cellStyle name="Percent 20 2 2" xfId="3414"/>
    <cellStyle name="Percent 20 2 3" xfId="9081"/>
    <cellStyle name="Percent 20 2 4" xfId="9082"/>
    <cellStyle name="Percent 20 3" xfId="3415"/>
    <cellStyle name="Percent 20 4" xfId="9083"/>
    <cellStyle name="Percent 20 5" xfId="9084"/>
    <cellStyle name="Percent 21" xfId="3416"/>
    <cellStyle name="Percent 21 2" xfId="3417"/>
    <cellStyle name="Percent 21 3" xfId="9085"/>
    <cellStyle name="Percent 22" xfId="3418"/>
    <cellStyle name="Percent 22 2" xfId="3419"/>
    <cellStyle name="Percent 22 3" xfId="3420"/>
    <cellStyle name="Percent 22 3 2" xfId="9086"/>
    <cellStyle name="Percent 22 4" xfId="3421"/>
    <cellStyle name="Percent 23" xfId="3422"/>
    <cellStyle name="Percent 23 2" xfId="3423"/>
    <cellStyle name="Percent 23 3" xfId="3424"/>
    <cellStyle name="Percent 23 3 2" xfId="9087"/>
    <cellStyle name="Percent 23 4" xfId="3425"/>
    <cellStyle name="Percent 24" xfId="3426"/>
    <cellStyle name="Percent 24 2" xfId="3427"/>
    <cellStyle name="Percent 24 2 2" xfId="9088"/>
    <cellStyle name="Percent 24 3" xfId="3428"/>
    <cellStyle name="Percent 24 3 2" xfId="9089"/>
    <cellStyle name="Percent 24 4" xfId="3429"/>
    <cellStyle name="Percent 24 4 2" xfId="9090"/>
    <cellStyle name="Percent 24 5" xfId="9091"/>
    <cellStyle name="Percent 25" xfId="3430"/>
    <cellStyle name="Percent 25 2" xfId="3431"/>
    <cellStyle name="Percent 25 2 2" xfId="9092"/>
    <cellStyle name="Percent 25 3" xfId="9093"/>
    <cellStyle name="Percent 26" xfId="3432"/>
    <cellStyle name="Percent 26 2" xfId="9094"/>
    <cellStyle name="Percent 27" xfId="3433"/>
    <cellStyle name="Percent 27 2" xfId="9095"/>
    <cellStyle name="Percent 28" xfId="3434"/>
    <cellStyle name="Percent 28 2" xfId="9096"/>
    <cellStyle name="Percent 29" xfId="3435"/>
    <cellStyle name="Percent 29 2" xfId="9097"/>
    <cellStyle name="Percent 3" xfId="3436"/>
    <cellStyle name="Percent 3 2" xfId="3437"/>
    <cellStyle name="Percent 3 2 2" xfId="3438"/>
    <cellStyle name="Percent 3 2 2 2" xfId="9098"/>
    <cellStyle name="Percent 3 2 3" xfId="9099"/>
    <cellStyle name="Percent 3 3" xfId="3439"/>
    <cellStyle name="Percent 3 3 2" xfId="9100"/>
    <cellStyle name="Percent 3 4" xfId="9101"/>
    <cellStyle name="Percent 3 5" xfId="9102"/>
    <cellStyle name="Percent 30" xfId="3440"/>
    <cellStyle name="Percent 30 2" xfId="9103"/>
    <cellStyle name="Percent 31" xfId="3441"/>
    <cellStyle name="Percent 31 2" xfId="9104"/>
    <cellStyle name="Percent 32" xfId="3442"/>
    <cellStyle name="Percent 32 2" xfId="9105"/>
    <cellStyle name="Percent 33" xfId="3443"/>
    <cellStyle name="Percent 33 2" xfId="9106"/>
    <cellStyle name="Percent 34" xfId="3444"/>
    <cellStyle name="Percent 34 2" xfId="9107"/>
    <cellStyle name="Percent 35" xfId="3445"/>
    <cellStyle name="Percent 35 2" xfId="9108"/>
    <cellStyle name="Percent 36" xfId="3446"/>
    <cellStyle name="Percent 36 2" xfId="9109"/>
    <cellStyle name="Percent 37" xfId="3447"/>
    <cellStyle name="Percent 37 2" xfId="9110"/>
    <cellStyle name="Percent 38" xfId="3448"/>
    <cellStyle name="Percent 38 2" xfId="9111"/>
    <cellStyle name="Percent 39" xfId="3449"/>
    <cellStyle name="Percent 39 2" xfId="9112"/>
    <cellStyle name="Percent 4" xfId="3450"/>
    <cellStyle name="Percent 4 2" xfId="3451"/>
    <cellStyle name="Percent 4 2 2" xfId="3452"/>
    <cellStyle name="Percent 4 2 3" xfId="3453"/>
    <cellStyle name="Percent 4 2 3 2" xfId="9113"/>
    <cellStyle name="Percent 4 2 4" xfId="9114"/>
    <cellStyle name="Percent 4 2 5" xfId="9115"/>
    <cellStyle name="Percent 4 3" xfId="3454"/>
    <cellStyle name="Percent 4 3 2" xfId="9116"/>
    <cellStyle name="Percent 4 4" xfId="9117"/>
    <cellStyle name="Percent 4 5" xfId="9118"/>
    <cellStyle name="Percent 40" xfId="3455"/>
    <cellStyle name="Percent 40 2" xfId="9119"/>
    <cellStyle name="Percent 41" xfId="3456"/>
    <cellStyle name="Percent 41 2" xfId="9120"/>
    <cellStyle name="Percent 42" xfId="3457"/>
    <cellStyle name="Percent 42 2" xfId="9121"/>
    <cellStyle name="Percent 43" xfId="3458"/>
    <cellStyle name="Percent 43 2" xfId="9122"/>
    <cellStyle name="Percent 44" xfId="3459"/>
    <cellStyle name="Percent 44 2" xfId="9123"/>
    <cellStyle name="Percent 45" xfId="3460"/>
    <cellStyle name="Percent 45 2" xfId="9124"/>
    <cellStyle name="Percent 46" xfId="3461"/>
    <cellStyle name="Percent 47" xfId="3462"/>
    <cellStyle name="Percent 48" xfId="3463"/>
    <cellStyle name="Percent 49" xfId="3464"/>
    <cellStyle name="Percent 5" xfId="3465"/>
    <cellStyle name="Percent 5 2" xfId="3466"/>
    <cellStyle name="Percent 5 2 2" xfId="9125"/>
    <cellStyle name="Percent 5 3" xfId="9126"/>
    <cellStyle name="Percent 5 4" xfId="9127"/>
    <cellStyle name="Percent 50" xfId="3467"/>
    <cellStyle name="Percent 51" xfId="3468"/>
    <cellStyle name="Percent 52" xfId="3469"/>
    <cellStyle name="Percent 53" xfId="3470"/>
    <cellStyle name="Percent 54" xfId="3471"/>
    <cellStyle name="Percent 55" xfId="3472"/>
    <cellStyle name="Percent 56" xfId="3473"/>
    <cellStyle name="Percent 57" xfId="3474"/>
    <cellStyle name="Percent 58" xfId="3475"/>
    <cellStyle name="Percent 59" xfId="3476"/>
    <cellStyle name="Percent 6" xfId="3477"/>
    <cellStyle name="Percent 6 2" xfId="3478"/>
    <cellStyle name="Percent 6 2 2" xfId="3479"/>
    <cellStyle name="Percent 6 2 2 2" xfId="9128"/>
    <cellStyle name="Percent 6 2 3" xfId="9129"/>
    <cellStyle name="Percent 6 3" xfId="3480"/>
    <cellStyle name="Percent 6 3 2" xfId="9130"/>
    <cellStyle name="Percent 6 4" xfId="9131"/>
    <cellStyle name="Percent 6 5" xfId="9132"/>
    <cellStyle name="Percent 60" xfId="3481"/>
    <cellStyle name="Percent 61" xfId="3482"/>
    <cellStyle name="Percent 62" xfId="3483"/>
    <cellStyle name="Percent 63" xfId="3484"/>
    <cellStyle name="Percent 64" xfId="3485"/>
    <cellStyle name="Percent 65" xfId="3486"/>
    <cellStyle name="Percent 66" xfId="3487"/>
    <cellStyle name="Percent 67" xfId="3488"/>
    <cellStyle name="Percent 68" xfId="3756"/>
    <cellStyle name="Percent 69" xfId="3757"/>
    <cellStyle name="Percent 7" xfId="3489"/>
    <cellStyle name="Percent 7 2" xfId="3490"/>
    <cellStyle name="Percent 7 2 2" xfId="9133"/>
    <cellStyle name="Percent 7 2 3" xfId="9134"/>
    <cellStyle name="Percent 7 3" xfId="3491"/>
    <cellStyle name="Percent 7 3 2" xfId="3492"/>
    <cellStyle name="Percent 7 3 3" xfId="9135"/>
    <cellStyle name="Percent 7 3 4" xfId="9136"/>
    <cellStyle name="Percent 7 4" xfId="3493"/>
    <cellStyle name="Percent 7 4 2" xfId="9137"/>
    <cellStyle name="Percent 7 5" xfId="3494"/>
    <cellStyle name="Percent 7 5 2" xfId="9138"/>
    <cellStyle name="Percent 7 6" xfId="3495"/>
    <cellStyle name="Percent 7 7" xfId="9139"/>
    <cellStyle name="Percent 7 8" xfId="9140"/>
    <cellStyle name="Percent 7 9" xfId="9141"/>
    <cellStyle name="Percent 70" xfId="9142"/>
    <cellStyle name="Percent 71" xfId="9143"/>
    <cellStyle name="Percent 72" xfId="9144"/>
    <cellStyle name="Percent 73" xfId="9145"/>
    <cellStyle name="Percent 74" xfId="9146"/>
    <cellStyle name="Percent 75" xfId="9147"/>
    <cellStyle name="Percent 76" xfId="9148"/>
    <cellStyle name="Percent 77" xfId="9149"/>
    <cellStyle name="Percent 78" xfId="9150"/>
    <cellStyle name="Percent 79" xfId="9151"/>
    <cellStyle name="Percent 8" xfId="3496"/>
    <cellStyle name="Percent 8 2" xfId="9152"/>
    <cellStyle name="Percent 8 2 2" xfId="9153"/>
    <cellStyle name="Percent 8 3" xfId="9154"/>
    <cellStyle name="Percent 80" xfId="9155"/>
    <cellStyle name="Percent 81" xfId="9156"/>
    <cellStyle name="Percent 82" xfId="9157"/>
    <cellStyle name="Percent 83" xfId="9158"/>
    <cellStyle name="Percent 84" xfId="9159"/>
    <cellStyle name="Percent 85" xfId="9160"/>
    <cellStyle name="Percent 86" xfId="9161"/>
    <cellStyle name="Percent 87" xfId="9162"/>
    <cellStyle name="Percent 88" xfId="9163"/>
    <cellStyle name="Percent 89" xfId="9164"/>
    <cellStyle name="Percent 9" xfId="3497"/>
    <cellStyle name="Percent 9 2" xfId="3498"/>
    <cellStyle name="Percent 9 2 2" xfId="9165"/>
    <cellStyle name="Percent 9 2 3" xfId="9166"/>
    <cellStyle name="Percent 9 3" xfId="9167"/>
    <cellStyle name="Percent 9 4" xfId="9168"/>
    <cellStyle name="Percent 90" xfId="9169"/>
    <cellStyle name="Percent 91" xfId="9170"/>
    <cellStyle name="Percent 92" xfId="9171"/>
    <cellStyle name="Percent 93" xfId="9172"/>
    <cellStyle name="Percent 94" xfId="9173"/>
    <cellStyle name="Percent 95" xfId="9174"/>
    <cellStyle name="Percent 96" xfId="9175"/>
    <cellStyle name="Percent 97" xfId="9176"/>
    <cellStyle name="Percent 98" xfId="9177"/>
    <cellStyle name="Percent 99" xfId="9178"/>
    <cellStyle name="Processing" xfId="3499"/>
    <cellStyle name="Processing 2" xfId="3500"/>
    <cellStyle name="Processing 2 2" xfId="9179"/>
    <cellStyle name="Processing 3" xfId="9180"/>
    <cellStyle name="Processing 4" xfId="9181"/>
    <cellStyle name="Processing_AURORA Total New" xfId="9182"/>
    <cellStyle name="PSChar" xfId="3501"/>
    <cellStyle name="PSChar 2" xfId="3502"/>
    <cellStyle name="PSChar 2 2" xfId="9183"/>
    <cellStyle name="PSChar 3" xfId="9184"/>
    <cellStyle name="PSChar 4" xfId="9185"/>
    <cellStyle name="PSDate" xfId="3503"/>
    <cellStyle name="PSDate 2" xfId="3504"/>
    <cellStyle name="PSDate 2 2" xfId="9186"/>
    <cellStyle name="PSDate 3" xfId="9187"/>
    <cellStyle name="PSDate 4" xfId="9188"/>
    <cellStyle name="PSDec" xfId="3505"/>
    <cellStyle name="PSDec 2" xfId="3506"/>
    <cellStyle name="PSDec 2 2" xfId="9189"/>
    <cellStyle name="PSDec 3" xfId="9190"/>
    <cellStyle name="PSDec 4" xfId="9191"/>
    <cellStyle name="PSHeading" xfId="3507"/>
    <cellStyle name="PSHeading 2" xfId="3508"/>
    <cellStyle name="PSHeading 2 2" xfId="9192"/>
    <cellStyle name="PSHeading 3" xfId="9193"/>
    <cellStyle name="PSHeading 4" xfId="9194"/>
    <cellStyle name="PSInt" xfId="3509"/>
    <cellStyle name="PSInt 2" xfId="3510"/>
    <cellStyle name="PSInt 2 2" xfId="9195"/>
    <cellStyle name="PSInt 3" xfId="9196"/>
    <cellStyle name="PSInt 4" xfId="9197"/>
    <cellStyle name="PSSpacer" xfId="3511"/>
    <cellStyle name="PSSpacer 2" xfId="3512"/>
    <cellStyle name="PSSpacer 2 2" xfId="9198"/>
    <cellStyle name="PSSpacer 3" xfId="9199"/>
    <cellStyle name="PSSpacer 4" xfId="9200"/>
    <cellStyle name="purple - Style8" xfId="3513"/>
    <cellStyle name="purple - Style8 2" xfId="3514"/>
    <cellStyle name="purple - Style8 2 2" xfId="9201"/>
    <cellStyle name="purple - Style8 3" xfId="9202"/>
    <cellStyle name="purple - Style8_ACCOUNTS" xfId="9203"/>
    <cellStyle name="RED" xfId="3515"/>
    <cellStyle name="Red - Style7" xfId="3516"/>
    <cellStyle name="Red - Style7 2" xfId="3517"/>
    <cellStyle name="Red - Style7 2 2" xfId="9204"/>
    <cellStyle name="Red - Style7 3" xfId="9205"/>
    <cellStyle name="Red - Style7_ACCOUNTS" xfId="9206"/>
    <cellStyle name="RED 10" xfId="9207"/>
    <cellStyle name="RED 11" xfId="9208"/>
    <cellStyle name="RED 12" xfId="9209"/>
    <cellStyle name="RED 13" xfId="9210"/>
    <cellStyle name="RED 14" xfId="9211"/>
    <cellStyle name="RED 15" xfId="9212"/>
    <cellStyle name="RED 16" xfId="9213"/>
    <cellStyle name="RED 17" xfId="9214"/>
    <cellStyle name="RED 18" xfId="9215"/>
    <cellStyle name="RED 19" xfId="9216"/>
    <cellStyle name="RED 2" xfId="9217"/>
    <cellStyle name="RED 2 2" xfId="9218"/>
    <cellStyle name="RED 20" xfId="9219"/>
    <cellStyle name="RED 21" xfId="9220"/>
    <cellStyle name="RED 22" xfId="9221"/>
    <cellStyle name="RED 23" xfId="9222"/>
    <cellStyle name="RED 24" xfId="9223"/>
    <cellStyle name="RED 3" xfId="9224"/>
    <cellStyle name="RED 4" xfId="9225"/>
    <cellStyle name="RED 5" xfId="9226"/>
    <cellStyle name="RED 6" xfId="9227"/>
    <cellStyle name="RED 7" xfId="9228"/>
    <cellStyle name="RED 8" xfId="9229"/>
    <cellStyle name="RED 9" xfId="9230"/>
    <cellStyle name="RED_04 07E Wild Horse Wind Expansion (C) (2)" xfId="3518"/>
    <cellStyle name="Report" xfId="3519"/>
    <cellStyle name="Report - Style5" xfId="3758"/>
    <cellStyle name="Report - Style6" xfId="3759"/>
    <cellStyle name="Report - Style7" xfId="3760"/>
    <cellStyle name="Report - Style8" xfId="3761"/>
    <cellStyle name="Report 2" xfId="3520"/>
    <cellStyle name="Report 2 2" xfId="9231"/>
    <cellStyle name="Report 3" xfId="9232"/>
    <cellStyle name="Report 4" xfId="9233"/>
    <cellStyle name="Report 5" xfId="9234"/>
    <cellStyle name="Report 6" xfId="9235"/>
    <cellStyle name="Report Bar" xfId="3521"/>
    <cellStyle name="Report Bar 2" xfId="3522"/>
    <cellStyle name="Report Bar 2 2" xfId="9236"/>
    <cellStyle name="Report Bar 3" xfId="9237"/>
    <cellStyle name="Report Bar 4" xfId="9238"/>
    <cellStyle name="Report Bar 5" xfId="9239"/>
    <cellStyle name="Report Bar_AURORA Total New" xfId="9240"/>
    <cellStyle name="Report Heading" xfId="3523"/>
    <cellStyle name="Report Heading 2" xfId="3524"/>
    <cellStyle name="Report Heading 3" xfId="9241"/>
    <cellStyle name="Report Heading_Electric Rev Req Model (2009 GRC) Rebuttal" xfId="9242"/>
    <cellStyle name="Report Percent" xfId="3525"/>
    <cellStyle name="Report Percent 2" xfId="3526"/>
    <cellStyle name="Report Percent 2 2" xfId="3527"/>
    <cellStyle name="Report Percent 2 2 2" xfId="9243"/>
    <cellStyle name="Report Percent 2 3" xfId="9244"/>
    <cellStyle name="Report Percent 3" xfId="3528"/>
    <cellStyle name="Report Percent 3 2" xfId="3529"/>
    <cellStyle name="Report Percent 3 2 2" xfId="9245"/>
    <cellStyle name="Report Percent 3 3" xfId="3530"/>
    <cellStyle name="Report Percent 3 3 2" xfId="9246"/>
    <cellStyle name="Report Percent 3 4" xfId="3531"/>
    <cellStyle name="Report Percent 3 4 2" xfId="9247"/>
    <cellStyle name="Report Percent 4" xfId="3532"/>
    <cellStyle name="Report Percent 4 2" xfId="9248"/>
    <cellStyle name="Report Percent 5" xfId="9249"/>
    <cellStyle name="Report Percent 6" xfId="9250"/>
    <cellStyle name="Report Percent 7" xfId="9251"/>
    <cellStyle name="Report Percent_ACCOUNTS" xfId="9252"/>
    <cellStyle name="Report Unit Cost" xfId="3533"/>
    <cellStyle name="Report Unit Cost 2" xfId="3534"/>
    <cellStyle name="Report Unit Cost 2 2" xfId="3535"/>
    <cellStyle name="Report Unit Cost 2 2 2" xfId="9253"/>
    <cellStyle name="Report Unit Cost 2 3" xfId="9254"/>
    <cellStyle name="Report Unit Cost 3" xfId="3536"/>
    <cellStyle name="Report Unit Cost 3 2" xfId="3537"/>
    <cellStyle name="Report Unit Cost 3 2 2" xfId="9255"/>
    <cellStyle name="Report Unit Cost 3 3" xfId="3538"/>
    <cellStyle name="Report Unit Cost 3 3 2" xfId="9256"/>
    <cellStyle name="Report Unit Cost 3 4" xfId="3539"/>
    <cellStyle name="Report Unit Cost 3 4 2" xfId="9257"/>
    <cellStyle name="Report Unit Cost 4" xfId="3540"/>
    <cellStyle name="Report Unit Cost 4 2" xfId="9258"/>
    <cellStyle name="Report Unit Cost 5" xfId="9259"/>
    <cellStyle name="Report Unit Cost 6" xfId="9260"/>
    <cellStyle name="Report Unit Cost 7" xfId="9261"/>
    <cellStyle name="Report Unit Cost_ACCOUNTS" xfId="9262"/>
    <cellStyle name="Report_Adj Bench DR 3 for Initial Briefs (Electric)" xfId="3541"/>
    <cellStyle name="Reports" xfId="3542"/>
    <cellStyle name="Reports 2" xfId="3543"/>
    <cellStyle name="Reports 3" xfId="9263"/>
    <cellStyle name="Reports Total" xfId="3544"/>
    <cellStyle name="Reports Total 2" xfId="3545"/>
    <cellStyle name="Reports Total 2 2" xfId="9264"/>
    <cellStyle name="Reports Total 3" xfId="9265"/>
    <cellStyle name="Reports Total 4" xfId="9266"/>
    <cellStyle name="Reports Total 5" xfId="9267"/>
    <cellStyle name="Reports Total_AURORA Total New" xfId="9268"/>
    <cellStyle name="Reports Unit Cost Total" xfId="3546"/>
    <cellStyle name="Reports Unit Cost Total 2" xfId="9269"/>
    <cellStyle name="Reports Unit Cost Total 3" xfId="9270"/>
    <cellStyle name="Reports_14.21G &amp; 16.28E Incentive Pay" xfId="9271"/>
    <cellStyle name="RevList" xfId="3547"/>
    <cellStyle name="RevList 2" xfId="9272"/>
    <cellStyle name="round100" xfId="3548"/>
    <cellStyle name="round100 2" xfId="3549"/>
    <cellStyle name="round100 2 2" xfId="3550"/>
    <cellStyle name="round100 2 2 2" xfId="9273"/>
    <cellStyle name="round100 2 3" xfId="9274"/>
    <cellStyle name="round100 3" xfId="3551"/>
    <cellStyle name="round100 3 2" xfId="3552"/>
    <cellStyle name="round100 3 2 2" xfId="9275"/>
    <cellStyle name="round100 3 3" xfId="3553"/>
    <cellStyle name="round100 3 3 2" xfId="9276"/>
    <cellStyle name="round100 3 4" xfId="3554"/>
    <cellStyle name="round100 3 4 2" xfId="9277"/>
    <cellStyle name="round100 4" xfId="3555"/>
    <cellStyle name="round100 4 2" xfId="9278"/>
    <cellStyle name="round100 5" xfId="9279"/>
    <cellStyle name="round100 6" xfId="9280"/>
    <cellStyle name="round100 7" xfId="9281"/>
    <cellStyle name="SAPBEXaggData" xfId="3556"/>
    <cellStyle name="SAPBEXaggData 2" xfId="9282"/>
    <cellStyle name="SAPBEXaggData 3" xfId="9283"/>
    <cellStyle name="SAPBEXaggDataEmph" xfId="3557"/>
    <cellStyle name="SAPBEXaggDataEmph 2" xfId="9284"/>
    <cellStyle name="SAPBEXaggDataEmph 3" xfId="9285"/>
    <cellStyle name="SAPBEXaggItem" xfId="3558"/>
    <cellStyle name="SAPBEXaggItem 2" xfId="9286"/>
    <cellStyle name="SAPBEXaggItem 3" xfId="9287"/>
    <cellStyle name="SAPBEXaggItemX" xfId="3559"/>
    <cellStyle name="SAPBEXaggItemX 2" xfId="9288"/>
    <cellStyle name="SAPBEXaggItemX 3" xfId="9289"/>
    <cellStyle name="SAPBEXchaText" xfId="3560"/>
    <cellStyle name="SAPBEXchaText 2" xfId="3561"/>
    <cellStyle name="SAPBEXchaText 2 2" xfId="3562"/>
    <cellStyle name="SAPBEXchaText 2 2 2" xfId="9290"/>
    <cellStyle name="SAPBEXchaText 2 3" xfId="9291"/>
    <cellStyle name="SAPBEXchaText 3" xfId="3563"/>
    <cellStyle name="SAPBEXchaText 3 2" xfId="3564"/>
    <cellStyle name="SAPBEXchaText 3 2 2" xfId="9292"/>
    <cellStyle name="SAPBEXchaText 3 3" xfId="3565"/>
    <cellStyle name="SAPBEXchaText 3 3 2" xfId="9293"/>
    <cellStyle name="SAPBEXchaText 3 4" xfId="3566"/>
    <cellStyle name="SAPBEXchaText 3 4 2" xfId="9294"/>
    <cellStyle name="SAPBEXchaText 4" xfId="3567"/>
    <cellStyle name="SAPBEXchaText 4 2" xfId="9295"/>
    <cellStyle name="SAPBEXchaText 5" xfId="9296"/>
    <cellStyle name="SAPBEXchaText 6" xfId="9297"/>
    <cellStyle name="SAPBEXchaText 7" xfId="9298"/>
    <cellStyle name="SAPBEXchaText 8" xfId="9299"/>
    <cellStyle name="SAPBEXchaText 9" xfId="9300"/>
    <cellStyle name="SAPBEXexcBad7" xfId="3568"/>
    <cellStyle name="SAPBEXexcBad7 2" xfId="9301"/>
    <cellStyle name="SAPBEXexcBad7 3" xfId="9302"/>
    <cellStyle name="SAPBEXexcBad8" xfId="3569"/>
    <cellStyle name="SAPBEXexcBad8 2" xfId="9303"/>
    <cellStyle name="SAPBEXexcBad8 3" xfId="9304"/>
    <cellStyle name="SAPBEXexcBad9" xfId="3570"/>
    <cellStyle name="SAPBEXexcBad9 2" xfId="9305"/>
    <cellStyle name="SAPBEXexcBad9 3" xfId="9306"/>
    <cellStyle name="SAPBEXexcCritical4" xfId="3571"/>
    <cellStyle name="SAPBEXexcCritical4 2" xfId="9307"/>
    <cellStyle name="SAPBEXexcCritical4 3" xfId="9308"/>
    <cellStyle name="SAPBEXexcCritical5" xfId="3572"/>
    <cellStyle name="SAPBEXexcCritical5 2" xfId="9309"/>
    <cellStyle name="SAPBEXexcCritical5 3" xfId="9310"/>
    <cellStyle name="SAPBEXexcCritical6" xfId="3573"/>
    <cellStyle name="SAPBEXexcCritical6 2" xfId="9311"/>
    <cellStyle name="SAPBEXexcCritical6 3" xfId="9312"/>
    <cellStyle name="SAPBEXexcGood1" xfId="3574"/>
    <cellStyle name="SAPBEXexcGood1 2" xfId="9313"/>
    <cellStyle name="SAPBEXexcGood1 3" xfId="9314"/>
    <cellStyle name="SAPBEXexcGood2" xfId="3575"/>
    <cellStyle name="SAPBEXexcGood2 2" xfId="9315"/>
    <cellStyle name="SAPBEXexcGood2 3" xfId="9316"/>
    <cellStyle name="SAPBEXexcGood3" xfId="3576"/>
    <cellStyle name="SAPBEXexcGood3 2" xfId="9317"/>
    <cellStyle name="SAPBEXexcGood3 3" xfId="9318"/>
    <cellStyle name="SAPBEXfilterDrill" xfId="3577"/>
    <cellStyle name="SAPBEXfilterDrill 2" xfId="9319"/>
    <cellStyle name="SAPBEXfilterDrill 3" xfId="9320"/>
    <cellStyle name="SAPBEXfilterDrill 4" xfId="9321"/>
    <cellStyle name="SAPBEXfilterItem" xfId="3578"/>
    <cellStyle name="SAPBEXfilterItem 2" xfId="9322"/>
    <cellStyle name="SAPBEXfilterItem 3" xfId="9323"/>
    <cellStyle name="SAPBEXfilterText" xfId="3579"/>
    <cellStyle name="SAPBEXfilterText 2" xfId="9324"/>
    <cellStyle name="SAPBEXfilterText 3" xfId="9325"/>
    <cellStyle name="SAPBEXformats" xfId="3580"/>
    <cellStyle name="SAPBEXformats 2" xfId="3581"/>
    <cellStyle name="SAPBEXformats 2 2" xfId="9326"/>
    <cellStyle name="SAPBEXformats 3" xfId="9327"/>
    <cellStyle name="SAPBEXformats 4" xfId="9328"/>
    <cellStyle name="SAPBEXheaderItem" xfId="3582"/>
    <cellStyle name="SAPBEXheaderItem 2" xfId="9329"/>
    <cellStyle name="SAPBEXheaderItem 3" xfId="9330"/>
    <cellStyle name="SAPBEXheaderItem 4" xfId="9331"/>
    <cellStyle name="SAPBEXheaderText" xfId="3583"/>
    <cellStyle name="SAPBEXheaderText 2" xfId="9332"/>
    <cellStyle name="SAPBEXheaderText 3" xfId="9333"/>
    <cellStyle name="SAPBEXheaderText 4" xfId="9334"/>
    <cellStyle name="SAPBEXHLevel0" xfId="3584"/>
    <cellStyle name="SAPBEXHLevel0 2" xfId="3585"/>
    <cellStyle name="SAPBEXHLevel0 2 2" xfId="9335"/>
    <cellStyle name="SAPBEXHLevel0 3" xfId="9336"/>
    <cellStyle name="SAPBEXHLevel0 4" xfId="9337"/>
    <cellStyle name="SAPBEXHLevel0X" xfId="3586"/>
    <cellStyle name="SAPBEXHLevel0X 2" xfId="3587"/>
    <cellStyle name="SAPBEXHLevel0X 2 2" xfId="3588"/>
    <cellStyle name="SAPBEXHLevel0X 2 2 2" xfId="9338"/>
    <cellStyle name="SAPBEXHLevel0X 2 3" xfId="9339"/>
    <cellStyle name="SAPBEXHLevel0X 3" xfId="3589"/>
    <cellStyle name="SAPBEXHLevel0X 3 2" xfId="3590"/>
    <cellStyle name="SAPBEXHLevel0X 3 2 2" xfId="9340"/>
    <cellStyle name="SAPBEXHLevel0X 3 3" xfId="3591"/>
    <cellStyle name="SAPBEXHLevel0X 3 3 2" xfId="9341"/>
    <cellStyle name="SAPBEXHLevel0X 3 4" xfId="3592"/>
    <cellStyle name="SAPBEXHLevel0X 3 4 2" xfId="9342"/>
    <cellStyle name="SAPBEXHLevel0X 4" xfId="3593"/>
    <cellStyle name="SAPBEXHLevel0X 4 2" xfId="9343"/>
    <cellStyle name="SAPBEXHLevel0X 5" xfId="9344"/>
    <cellStyle name="SAPBEXHLevel0X 6" xfId="9345"/>
    <cellStyle name="SAPBEXHLevel0X 7" xfId="9346"/>
    <cellStyle name="SAPBEXHLevel0X 8" xfId="9347"/>
    <cellStyle name="SAPBEXHLevel1" xfId="3594"/>
    <cellStyle name="SAPBEXHLevel1 2" xfId="3595"/>
    <cellStyle name="SAPBEXHLevel1 2 2" xfId="9348"/>
    <cellStyle name="SAPBEXHLevel1 3" xfId="9349"/>
    <cellStyle name="SAPBEXHLevel1 4" xfId="9350"/>
    <cellStyle name="SAPBEXHLevel1X" xfId="3596"/>
    <cellStyle name="SAPBEXHLevel1X 2" xfId="3597"/>
    <cellStyle name="SAPBEXHLevel1X 2 2" xfId="9351"/>
    <cellStyle name="SAPBEXHLevel1X 3" xfId="9352"/>
    <cellStyle name="SAPBEXHLevel1X 4" xfId="9353"/>
    <cellStyle name="SAPBEXHLevel2" xfId="3598"/>
    <cellStyle name="SAPBEXHLevel2 2" xfId="3599"/>
    <cellStyle name="SAPBEXHLevel2 2 2" xfId="9354"/>
    <cellStyle name="SAPBEXHLevel2 3" xfId="9355"/>
    <cellStyle name="SAPBEXHLevel2 4" xfId="9356"/>
    <cellStyle name="SAPBEXHLevel2X" xfId="3600"/>
    <cellStyle name="SAPBEXHLevel2X 2" xfId="3601"/>
    <cellStyle name="SAPBEXHLevel2X 2 2" xfId="9357"/>
    <cellStyle name="SAPBEXHLevel2X 3" xfId="9358"/>
    <cellStyle name="SAPBEXHLevel2X 4" xfId="9359"/>
    <cellStyle name="SAPBEXHLevel3" xfId="3602"/>
    <cellStyle name="SAPBEXHLevel3 2" xfId="3603"/>
    <cellStyle name="SAPBEXHLevel3 2 2" xfId="9360"/>
    <cellStyle name="SAPBEXHLevel3 3" xfId="9361"/>
    <cellStyle name="SAPBEXHLevel3 4" xfId="9362"/>
    <cellStyle name="SAPBEXHLevel3X" xfId="3604"/>
    <cellStyle name="SAPBEXHLevel3X 2" xfId="3605"/>
    <cellStyle name="SAPBEXHLevel3X 2 2" xfId="9363"/>
    <cellStyle name="SAPBEXHLevel3X 3" xfId="9364"/>
    <cellStyle name="SAPBEXHLevel3X 4" xfId="9365"/>
    <cellStyle name="SAPBEXinputData" xfId="3606"/>
    <cellStyle name="SAPBEXinputData 2" xfId="3607"/>
    <cellStyle name="SAPBEXinputData 2 2" xfId="9366"/>
    <cellStyle name="SAPBEXinputData 3" xfId="9367"/>
    <cellStyle name="SAPBEXItemHeader" xfId="3762"/>
    <cellStyle name="SAPBEXresData" xfId="3608"/>
    <cellStyle name="SAPBEXresData 2" xfId="9368"/>
    <cellStyle name="SAPBEXresData 3" xfId="9369"/>
    <cellStyle name="SAPBEXresDataEmph" xfId="3609"/>
    <cellStyle name="SAPBEXresDataEmph 2" xfId="9370"/>
    <cellStyle name="SAPBEXresDataEmph 3" xfId="9371"/>
    <cellStyle name="SAPBEXresItem" xfId="3610"/>
    <cellStyle name="SAPBEXresItem 2" xfId="9372"/>
    <cellStyle name="SAPBEXresItem 3" xfId="9373"/>
    <cellStyle name="SAPBEXresItemX" xfId="3611"/>
    <cellStyle name="SAPBEXresItemX 2" xfId="9374"/>
    <cellStyle name="SAPBEXresItemX 3" xfId="9375"/>
    <cellStyle name="SAPBEXstdData" xfId="3612"/>
    <cellStyle name="SAPBEXstdData 2" xfId="9376"/>
    <cellStyle name="SAPBEXstdData 3" xfId="9377"/>
    <cellStyle name="SAPBEXstdData 4" xfId="9378"/>
    <cellStyle name="SAPBEXstdDataEmph" xfId="3613"/>
    <cellStyle name="SAPBEXstdDataEmph 2" xfId="9379"/>
    <cellStyle name="SAPBEXstdDataEmph 3" xfId="9380"/>
    <cellStyle name="SAPBEXstdItem" xfId="3614"/>
    <cellStyle name="SAPBEXstdItem 2" xfId="3615"/>
    <cellStyle name="SAPBEXstdItem 2 2" xfId="3616"/>
    <cellStyle name="SAPBEXstdItem 2 2 2" xfId="9381"/>
    <cellStyle name="SAPBEXstdItem 2 3" xfId="9382"/>
    <cellStyle name="SAPBEXstdItem 3" xfId="3617"/>
    <cellStyle name="SAPBEXstdItem 3 2" xfId="3618"/>
    <cellStyle name="SAPBEXstdItem 3 2 2" xfId="9383"/>
    <cellStyle name="SAPBEXstdItem 3 3" xfId="3619"/>
    <cellStyle name="SAPBEXstdItem 3 3 2" xfId="9384"/>
    <cellStyle name="SAPBEXstdItem 3 4" xfId="3620"/>
    <cellStyle name="SAPBEXstdItem 3 4 2" xfId="9385"/>
    <cellStyle name="SAPBEXstdItem 4" xfId="3621"/>
    <cellStyle name="SAPBEXstdItem 4 2" xfId="9386"/>
    <cellStyle name="SAPBEXstdItem 5" xfId="9387"/>
    <cellStyle name="SAPBEXstdItem 6" xfId="9388"/>
    <cellStyle name="SAPBEXstdItem 7" xfId="9389"/>
    <cellStyle name="SAPBEXstdItem 8" xfId="9390"/>
    <cellStyle name="SAPBEXstdItemX" xfId="3622"/>
    <cellStyle name="SAPBEXstdItemX 2" xfId="3623"/>
    <cellStyle name="SAPBEXstdItemX 2 2" xfId="3624"/>
    <cellStyle name="SAPBEXstdItemX 2 2 2" xfId="9391"/>
    <cellStyle name="SAPBEXstdItemX 2 3" xfId="9392"/>
    <cellStyle name="SAPBEXstdItemX 3" xfId="3625"/>
    <cellStyle name="SAPBEXstdItemX 3 2" xfId="3626"/>
    <cellStyle name="SAPBEXstdItemX 3 2 2" xfId="9393"/>
    <cellStyle name="SAPBEXstdItemX 3 3" xfId="3627"/>
    <cellStyle name="SAPBEXstdItemX 3 3 2" xfId="9394"/>
    <cellStyle name="SAPBEXstdItemX 3 4" xfId="3628"/>
    <cellStyle name="SAPBEXstdItemX 3 4 2" xfId="9395"/>
    <cellStyle name="SAPBEXstdItemX 4" xfId="3629"/>
    <cellStyle name="SAPBEXstdItemX 4 2" xfId="9396"/>
    <cellStyle name="SAPBEXstdItemX 5" xfId="9397"/>
    <cellStyle name="SAPBEXstdItemX 6" xfId="9398"/>
    <cellStyle name="SAPBEXstdItemX 7" xfId="9399"/>
    <cellStyle name="SAPBEXstdItemX 8" xfId="9400"/>
    <cellStyle name="SAPBEXtitle" xfId="3630"/>
    <cellStyle name="SAPBEXtitle 2" xfId="9401"/>
    <cellStyle name="SAPBEXtitle 3" xfId="9402"/>
    <cellStyle name="SAPBEXunassignedItem" xfId="3763"/>
    <cellStyle name="SAPBEXundefined" xfId="3631"/>
    <cellStyle name="SAPBEXundefined 2" xfId="9403"/>
    <cellStyle name="SAPBEXundefined 3" xfId="9404"/>
    <cellStyle name="shade" xfId="3632"/>
    <cellStyle name="shade 2" xfId="3633"/>
    <cellStyle name="shade 2 2" xfId="3634"/>
    <cellStyle name="shade 2 2 2" xfId="9405"/>
    <cellStyle name="shade 2 3" xfId="9406"/>
    <cellStyle name="shade 3" xfId="3635"/>
    <cellStyle name="shade 3 2" xfId="3636"/>
    <cellStyle name="shade 3 2 2" xfId="9407"/>
    <cellStyle name="shade 3 3" xfId="3637"/>
    <cellStyle name="shade 3 3 2" xfId="9408"/>
    <cellStyle name="shade 3 4" xfId="3638"/>
    <cellStyle name="shade 3 4 2" xfId="9409"/>
    <cellStyle name="shade 4" xfId="3639"/>
    <cellStyle name="shade 4 2" xfId="9410"/>
    <cellStyle name="shade 5" xfId="9411"/>
    <cellStyle name="shade 6" xfId="9412"/>
    <cellStyle name="shade 7" xfId="9413"/>
    <cellStyle name="shade_ACCOUNTS" xfId="9414"/>
    <cellStyle name="Sheet Title" xfId="3640"/>
    <cellStyle name="StmtTtl1" xfId="3641"/>
    <cellStyle name="StmtTtl1 2" xfId="3642"/>
    <cellStyle name="StmtTtl1 2 2" xfId="3643"/>
    <cellStyle name="StmtTtl1 2 3" xfId="3644"/>
    <cellStyle name="StmtTtl1 2 4" xfId="9415"/>
    <cellStyle name="StmtTtl1 3" xfId="3645"/>
    <cellStyle name="StmtTtl1 3 2" xfId="3646"/>
    <cellStyle name="StmtTtl1 3 3" xfId="3647"/>
    <cellStyle name="StmtTtl1 3 4" xfId="9416"/>
    <cellStyle name="StmtTtl1 4" xfId="3648"/>
    <cellStyle name="StmtTtl1 4 2" xfId="3649"/>
    <cellStyle name="StmtTtl1 4 3" xfId="3650"/>
    <cellStyle name="StmtTtl1 4 4" xfId="9417"/>
    <cellStyle name="StmtTtl1 5" xfId="3651"/>
    <cellStyle name="StmtTtl1 5 2" xfId="9418"/>
    <cellStyle name="StmtTtl1 6" xfId="9419"/>
    <cellStyle name="StmtTtl1 6 2" xfId="9420"/>
    <cellStyle name="StmtTtl1 7" xfId="9421"/>
    <cellStyle name="StmtTtl1 8" xfId="9422"/>
    <cellStyle name="StmtTtl1_(C) WHE Proforma with ITC cash grant 10 Yr Amort_for deferral_102809" xfId="3652"/>
    <cellStyle name="StmtTtl2" xfId="3653"/>
    <cellStyle name="StmtTtl2 2" xfId="9423"/>
    <cellStyle name="StmtTtl2 2 2" xfId="9424"/>
    <cellStyle name="StmtTtl2 3" xfId="9425"/>
    <cellStyle name="StmtTtl2 3 2" xfId="9426"/>
    <cellStyle name="StmtTtl2 4" xfId="9427"/>
    <cellStyle name="StmtTtl2 5" xfId="9428"/>
    <cellStyle name="StmtTtl2 6" xfId="9429"/>
    <cellStyle name="StmtTtl2 7" xfId="9430"/>
    <cellStyle name="StmtTtl2 8" xfId="9431"/>
    <cellStyle name="StmtTtl2 9" xfId="9432"/>
    <cellStyle name="StmtTtl2_4.32E Depreciation Study Robs file" xfId="9433"/>
    <cellStyle name="STYL1 - Style1" xfId="3654"/>
    <cellStyle name="STYL1 - Style1 2" xfId="9434"/>
    <cellStyle name="Style 1" xfId="3655"/>
    <cellStyle name="Style 1 10" xfId="9435"/>
    <cellStyle name="Style 1 11" xfId="9436"/>
    <cellStyle name="Style 1 2" xfId="3656"/>
    <cellStyle name="Style 1 2 2" xfId="3657"/>
    <cellStyle name="Style 1 2 2 2" xfId="9437"/>
    <cellStyle name="Style 1 2 3" xfId="9438"/>
    <cellStyle name="Style 1 2 4" xfId="9439"/>
    <cellStyle name="Style 1 2 5" xfId="9440"/>
    <cellStyle name="Style 1 2 6" xfId="9441"/>
    <cellStyle name="Style 1 2_Chelan PUD Power Costs (8-10)" xfId="9442"/>
    <cellStyle name="Style 1 3" xfId="3658"/>
    <cellStyle name="Style 1 3 2" xfId="3659"/>
    <cellStyle name="Style 1 3 2 2" xfId="3764"/>
    <cellStyle name="Style 1 3 2 3" xfId="3765"/>
    <cellStyle name="Style 1 3 3" xfId="3766"/>
    <cellStyle name="Style 1 3 3 2" xfId="9443"/>
    <cellStyle name="Style 1 3 4" xfId="3767"/>
    <cellStyle name="Style 1 3 5" xfId="3768"/>
    <cellStyle name="Style 1 4" xfId="3660"/>
    <cellStyle name="Style 1 4 2" xfId="3661"/>
    <cellStyle name="Style 1 4 2 2" xfId="9444"/>
    <cellStyle name="Style 1 4 3" xfId="9445"/>
    <cellStyle name="Style 1 4 4" xfId="9446"/>
    <cellStyle name="Style 1 5" xfId="3662"/>
    <cellStyle name="Style 1 5 2" xfId="3663"/>
    <cellStyle name="Style 1 5 2 2" xfId="9447"/>
    <cellStyle name="Style 1 5 3" xfId="9448"/>
    <cellStyle name="Style 1 5 4" xfId="9449"/>
    <cellStyle name="Style 1 6" xfId="3664"/>
    <cellStyle name="Style 1 6 2" xfId="3665"/>
    <cellStyle name="Style 1 6 2 2" xfId="9450"/>
    <cellStyle name="Style 1 6 2 3" xfId="9451"/>
    <cellStyle name="Style 1 6 3" xfId="9452"/>
    <cellStyle name="Style 1 6 3 2" xfId="9453"/>
    <cellStyle name="Style 1 6 4" xfId="9454"/>
    <cellStyle name="Style 1 6 4 2" xfId="9455"/>
    <cellStyle name="Style 1 6 5" xfId="9456"/>
    <cellStyle name="Style 1 6 5 2" xfId="9457"/>
    <cellStyle name="Style 1 6 6" xfId="9458"/>
    <cellStyle name="Style 1 7" xfId="9459"/>
    <cellStyle name="Style 1 8" xfId="9460"/>
    <cellStyle name="Style 1 9" xfId="9461"/>
    <cellStyle name="Style 1_ Price Inputs" xfId="9462"/>
    <cellStyle name="STYLE1" xfId="9463"/>
    <cellStyle name="STYLE2" xfId="9464"/>
    <cellStyle name="STYLE3" xfId="9465"/>
    <cellStyle name="sub-tl - Style3" xfId="9466"/>
    <cellStyle name="subtot - Style5" xfId="9467"/>
    <cellStyle name="Subtotal" xfId="3666"/>
    <cellStyle name="Sub-total" xfId="3667"/>
    <cellStyle name="Subtotal 2" xfId="9468"/>
    <cellStyle name="Sub-total 2" xfId="9469"/>
    <cellStyle name="Subtotal 3" xfId="9470"/>
    <cellStyle name="Sub-total 3" xfId="9471"/>
    <cellStyle name="taples Plaza" xfId="9472"/>
    <cellStyle name="Test" xfId="3769"/>
    <cellStyle name="Tickmark" xfId="9473"/>
    <cellStyle name="Title 2" xfId="3668"/>
    <cellStyle name="Title 2 2" xfId="3669"/>
    <cellStyle name="Title 2 2 2" xfId="9474"/>
    <cellStyle name="Title 2 3" xfId="9475"/>
    <cellStyle name="Title 3" xfId="3670"/>
    <cellStyle name="Title 3 2" xfId="3671"/>
    <cellStyle name="Title 3 3" xfId="9476"/>
    <cellStyle name="Title 3 4" xfId="9477"/>
    <cellStyle name="Title 4" xfId="9478"/>
    <cellStyle name="Title 5" xfId="9479"/>
    <cellStyle name="Title 6" xfId="9480"/>
    <cellStyle name="Title: - Style3" xfId="3770"/>
    <cellStyle name="Title: - Style4" xfId="3771"/>
    <cellStyle name="Title: Major" xfId="3672"/>
    <cellStyle name="Title: Major 2" xfId="9481"/>
    <cellStyle name="Title: Major 3" xfId="9482"/>
    <cellStyle name="Title: Minor" xfId="3673"/>
    <cellStyle name="Title: Minor 2" xfId="3674"/>
    <cellStyle name="Title: Minor 3" xfId="9483"/>
    <cellStyle name="Title: Minor_Electric Rev Req Model (2009 GRC) Rebuttal" xfId="9484"/>
    <cellStyle name="Title: Worksheet" xfId="3675"/>
    <cellStyle name="Title: Worksheet 2" xfId="9485"/>
    <cellStyle name="Total 2" xfId="3676"/>
    <cellStyle name="Total 2 2" xfId="3677"/>
    <cellStyle name="Total 2 2 2" xfId="9486"/>
    <cellStyle name="Total 2 2 3" xfId="9487"/>
    <cellStyle name="Total 2 3" xfId="3678"/>
    <cellStyle name="Total 2 3 2" xfId="3679"/>
    <cellStyle name="Total 2 3 3" xfId="9488"/>
    <cellStyle name="Total 2 3 4" xfId="9489"/>
    <cellStyle name="Total 2 4" xfId="9490"/>
    <cellStyle name="Total 3" xfId="3680"/>
    <cellStyle name="Total 3 2" xfId="3681"/>
    <cellStyle name="Total 3 3" xfId="9491"/>
    <cellStyle name="Total 3 4" xfId="9492"/>
    <cellStyle name="Total 4" xfId="3682"/>
    <cellStyle name="Total 4 2" xfId="9493"/>
    <cellStyle name="Total 5" xfId="9494"/>
    <cellStyle name="Total 6" xfId="9495"/>
    <cellStyle name="Total 9" xfId="9496"/>
    <cellStyle name="Total 9 2" xfId="9497"/>
    <cellStyle name="Total4 - Style4" xfId="3683"/>
    <cellStyle name="Total4 - Style4 2" xfId="3684"/>
    <cellStyle name="Total4 - Style4 2 2" xfId="9498"/>
    <cellStyle name="Total4 - Style4 3" xfId="9499"/>
    <cellStyle name="Total4 - Style4_ACCOUNTS" xfId="9500"/>
    <cellStyle name="Warning Text 2" xfId="3685"/>
    <cellStyle name="Warning Text 2 2" xfId="3686"/>
    <cellStyle name="Warning Text 2 2 2" xfId="9501"/>
    <cellStyle name="Warning Text 2 3" xfId="9502"/>
    <cellStyle name="Warning Text 3" xfId="3687"/>
    <cellStyle name="Warning Text 4" xfId="950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63" Type="http://schemas.openxmlformats.org/officeDocument/2006/relationships/externalLink" Target="externalLinks/externalLink19.xml"/><Relationship Id="rId68" Type="http://schemas.openxmlformats.org/officeDocument/2006/relationships/externalLink" Target="externalLinks/externalLink2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22.xml"/><Relationship Id="rId74" Type="http://schemas.openxmlformats.org/officeDocument/2006/relationships/sharedStrings" Target="sharedStrings.xml"/><Relationship Id="rId79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externalLink" Target="externalLinks/externalLink20.xml"/><Relationship Id="rId69" Type="http://schemas.openxmlformats.org/officeDocument/2006/relationships/externalLink" Target="externalLinks/externalLink25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Relationship Id="rId67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externalLink" Target="externalLinks/externalLink18.xml"/><Relationship Id="rId70" Type="http://schemas.openxmlformats.org/officeDocument/2006/relationships/externalLink" Target="externalLinks/externalLink26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externalLink" Target="externalLinks/externalLink16.xml"/><Relationship Id="rId65" Type="http://schemas.openxmlformats.org/officeDocument/2006/relationships/externalLink" Target="externalLinks/externalLink21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veal/My%20Documents/2006GRC/Incentive%20Pay/2.29E%20Incentive%20Pa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PCA/New%20Plant-093003/FredDispatch%209.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EL%201204%20(CB%20Report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GS%201204%20(CB%20Report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2.29"/>
      <sheetName val="Incent &amp; Related PR Tax"/>
      <sheetName val="2004-2005"/>
      <sheetName val="2004"/>
      <sheetName val="2005"/>
      <sheetName val="2.29  (4 yr Avg)"/>
      <sheetName val="4 yr avg 2005"/>
      <sheetName val="4 yr avg 2003"/>
      <sheetName val="12 mth ending 09 2005"/>
      <sheetName val="SLIP"/>
      <sheetName val="4 yr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djust Explanation"/>
      <sheetName val="model"/>
      <sheetName val="Unit Cost"/>
      <sheetName val="Combined ROE Matrix"/>
      <sheetName val="ROE matrix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>
        <row r="4">
          <cell r="A4" t="str">
            <v>PUGET SOUND ENERGY-ELECTRIC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djust Explanation"/>
      <sheetName val="model"/>
      <sheetName val="Gas Unit cost"/>
      <sheetName val="Restating Print Macros"/>
      <sheetName val="Module13"/>
      <sheetName val="Module14"/>
      <sheetName val="Module15"/>
      <sheetName val="Module1"/>
      <sheetName val="actual"/>
      <sheetName val="GRB"/>
      <sheetName val="Rollforward"/>
      <sheetName val="PREVIOUS"/>
      <sheetName val="CHANGES"/>
      <sheetName val="Gas Unit Cost Summary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358"/>
  <sheetViews>
    <sheetView workbookViewId="0">
      <selection activeCell="C41" sqref="C41"/>
    </sheetView>
  </sheetViews>
  <sheetFormatPr defaultRowHeight="15"/>
  <cols>
    <col min="1" max="1" width="8.28515625" customWidth="1"/>
    <col min="2" max="2" width="9.5703125" bestFit="1" customWidth="1"/>
    <col min="3" max="3" width="36.5703125" bestFit="1" customWidth="1"/>
    <col min="4" max="4" width="17.85546875" bestFit="1" customWidth="1"/>
    <col min="5" max="5" width="10.7109375" bestFit="1" customWidth="1"/>
    <col min="6" max="6" width="11.7109375" customWidth="1"/>
    <col min="7" max="9" width="10.7109375" bestFit="1" customWidth="1"/>
    <col min="10" max="10" width="11.7109375" customWidth="1"/>
  </cols>
  <sheetData>
    <row r="1" spans="1:10">
      <c r="A1" s="515" t="s">
        <v>19</v>
      </c>
      <c r="B1" s="515"/>
      <c r="C1" s="515"/>
      <c r="D1" s="515"/>
      <c r="E1" s="515"/>
      <c r="F1" s="516"/>
      <c r="G1" s="516"/>
      <c r="H1" s="516"/>
      <c r="I1" s="516"/>
      <c r="J1" s="516"/>
    </row>
    <row r="2" spans="1:10">
      <c r="A2" s="515" t="s">
        <v>18</v>
      </c>
      <c r="B2" s="515"/>
      <c r="C2" s="515"/>
      <c r="D2" s="515"/>
      <c r="E2" s="515"/>
      <c r="F2" s="516"/>
      <c r="G2" s="516"/>
      <c r="H2" s="516"/>
      <c r="I2" s="516"/>
      <c r="J2" s="516"/>
    </row>
    <row r="3" spans="1:10">
      <c r="A3" s="517" t="s">
        <v>864</v>
      </c>
      <c r="B3" s="515"/>
      <c r="C3" s="515"/>
      <c r="D3" s="515"/>
      <c r="E3" s="515"/>
      <c r="F3" s="516"/>
      <c r="G3" s="516"/>
      <c r="H3" s="516"/>
      <c r="I3" s="516"/>
      <c r="J3" s="516"/>
    </row>
    <row r="4" spans="1:10">
      <c r="A4" s="515"/>
      <c r="B4" s="515"/>
      <c r="C4" s="515"/>
      <c r="D4" s="515"/>
      <c r="E4" s="515"/>
      <c r="F4" s="516"/>
      <c r="G4" s="516"/>
      <c r="H4" s="516"/>
      <c r="I4" s="516"/>
      <c r="J4" s="516"/>
    </row>
    <row r="5" spans="1:10">
      <c r="A5" s="10"/>
      <c r="B5" s="10"/>
      <c r="C5" s="10"/>
      <c r="D5" s="10"/>
      <c r="E5" s="10"/>
      <c r="F5" s="10"/>
      <c r="G5" s="10"/>
      <c r="H5" s="10"/>
      <c r="I5" s="10"/>
      <c r="J5" s="10"/>
    </row>
    <row r="6" spans="1:10" ht="15.75" thickBot="1">
      <c r="A6" s="10"/>
      <c r="B6" s="10"/>
      <c r="C6" s="10"/>
      <c r="D6" s="10"/>
      <c r="E6" s="10"/>
      <c r="F6" s="518" t="s">
        <v>853</v>
      </c>
      <c r="G6" s="519"/>
      <c r="H6" s="519"/>
      <c r="I6" s="519"/>
      <c r="J6" s="519"/>
    </row>
    <row r="7" spans="1:10" ht="39">
      <c r="A7" s="289" t="s">
        <v>17</v>
      </c>
      <c r="B7" s="289" t="s">
        <v>117</v>
      </c>
      <c r="C7" s="289" t="s">
        <v>231</v>
      </c>
      <c r="D7" s="460" t="s">
        <v>367</v>
      </c>
      <c r="E7" s="461" t="s">
        <v>366</v>
      </c>
      <c r="F7" s="461" t="s">
        <v>867</v>
      </c>
      <c r="G7" s="462" t="s">
        <v>818</v>
      </c>
      <c r="H7" s="462" t="s">
        <v>819</v>
      </c>
      <c r="I7" s="462" t="s">
        <v>820</v>
      </c>
      <c r="J7" s="462" t="s">
        <v>821</v>
      </c>
    </row>
    <row r="8" spans="1:10">
      <c r="A8" s="1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</row>
    <row r="9" spans="1:10">
      <c r="A9" s="11">
        <v>1</v>
      </c>
      <c r="B9" s="11"/>
      <c r="C9" s="11"/>
      <c r="D9" s="11"/>
      <c r="E9" s="11"/>
      <c r="F9" s="10"/>
      <c r="G9" s="10"/>
      <c r="H9" s="10"/>
      <c r="I9" s="10"/>
      <c r="J9" s="10"/>
    </row>
    <row r="10" spans="1:10">
      <c r="A10" s="11">
        <f>A9+1</f>
        <v>2</v>
      </c>
      <c r="B10" s="11"/>
      <c r="C10" s="290" t="s">
        <v>772</v>
      </c>
      <c r="D10" s="11"/>
      <c r="E10" s="11"/>
      <c r="F10" s="10">
        <f>'JAP-14'!D17</f>
        <v>1.03</v>
      </c>
      <c r="G10" s="10">
        <f>'JAP-14'!D18</f>
        <v>1.03</v>
      </c>
      <c r="H10" s="10">
        <f>'JAP-14'!D19</f>
        <v>1.03</v>
      </c>
      <c r="I10" s="10">
        <f>'JAP-14'!D20</f>
        <v>1.03</v>
      </c>
      <c r="J10" s="10">
        <f>'JAP-14'!D21</f>
        <v>1.03</v>
      </c>
    </row>
    <row r="11" spans="1:10">
      <c r="A11" s="11">
        <f t="shared" ref="A11:A29" si="0">A10+1</f>
        <v>3</v>
      </c>
      <c r="B11" s="11"/>
      <c r="C11" s="290" t="s">
        <v>771</v>
      </c>
      <c r="D11" s="11"/>
      <c r="E11" s="11"/>
      <c r="F11" s="458">
        <v>1</v>
      </c>
      <c r="G11" s="458">
        <f>F11</f>
        <v>1</v>
      </c>
      <c r="H11" s="458">
        <f t="shared" ref="H11" si="1">G11</f>
        <v>1</v>
      </c>
      <c r="I11" s="458">
        <f t="shared" ref="I11" si="2">H11</f>
        <v>1</v>
      </c>
      <c r="J11" s="458">
        <f t="shared" ref="J11" si="3">I11</f>
        <v>1</v>
      </c>
    </row>
    <row r="12" spans="1:10">
      <c r="A12" s="11">
        <f t="shared" si="0"/>
        <v>4</v>
      </c>
      <c r="B12" s="11"/>
      <c r="C12" s="290" t="s">
        <v>854</v>
      </c>
      <c r="D12" s="11"/>
      <c r="E12" s="11"/>
      <c r="F12" s="292">
        <f>ROUND(((F10-1)*F11)+1,4)</f>
        <v>1.03</v>
      </c>
      <c r="G12" s="292">
        <f>ROUND(((G10-1)*G11)+1,4)</f>
        <v>1.03</v>
      </c>
      <c r="H12" s="292">
        <f t="shared" ref="H12:J12" si="4">ROUND(((H10-1)*H11)+1,4)</f>
        <v>1.03</v>
      </c>
      <c r="I12" s="292">
        <f t="shared" si="4"/>
        <v>1.03</v>
      </c>
      <c r="J12" s="292">
        <f t="shared" si="4"/>
        <v>1.03</v>
      </c>
    </row>
    <row r="13" spans="1:10">
      <c r="A13" s="11">
        <f t="shared" si="0"/>
        <v>5</v>
      </c>
      <c r="B13" s="11"/>
      <c r="C13" s="11"/>
      <c r="D13" s="11"/>
      <c r="E13" s="11"/>
      <c r="F13" s="10"/>
      <c r="G13" s="10"/>
      <c r="H13" s="10"/>
      <c r="I13" s="10"/>
      <c r="J13" s="10"/>
    </row>
    <row r="14" spans="1:10">
      <c r="A14" s="11">
        <f t="shared" si="0"/>
        <v>6</v>
      </c>
      <c r="B14" s="11">
        <v>448</v>
      </c>
      <c r="C14" s="290" t="s">
        <v>852</v>
      </c>
      <c r="D14" s="290"/>
      <c r="E14" s="291">
        <v>1865</v>
      </c>
      <c r="F14" s="21">
        <f t="shared" ref="F14" si="5">ROUND($E14*F$12,2)-$E14</f>
        <v>55.950000000000045</v>
      </c>
      <c r="G14" s="21">
        <f t="shared" ref="G14" si="6">ROUND($E14*F$12*G$12,2)-$E14</f>
        <v>113.57999999999993</v>
      </c>
      <c r="H14" s="21">
        <f t="shared" ref="H14" si="7">ROUND($E14*F$12*G$12*H$12,2)-$E14</f>
        <v>172.94000000000005</v>
      </c>
      <c r="I14" s="21">
        <f t="shared" ref="I14" si="8">ROUND($E14*F$12*G$12*H$12*I$12,2)-$E14</f>
        <v>234.07000000000016</v>
      </c>
      <c r="J14" s="21">
        <f t="shared" ref="J14" si="9">ROUND($E14*F$12*G$12*H$12*I$12*J$12,2)-$E14</f>
        <v>297.05000000000018</v>
      </c>
    </row>
    <row r="15" spans="1:10">
      <c r="A15" s="11">
        <f t="shared" si="0"/>
        <v>7</v>
      </c>
      <c r="B15" s="11">
        <v>448</v>
      </c>
      <c r="C15" s="290" t="s">
        <v>865</v>
      </c>
      <c r="D15" s="290"/>
      <c r="E15" s="495">
        <v>1.2979999999999998</v>
      </c>
      <c r="F15" s="512">
        <f>ROUND(E15*F$12,3)-E15</f>
        <v>3.9000000000000146E-2</v>
      </c>
      <c r="G15" s="512">
        <f>ROUND(SUM($E15,F15)*G$12,3)-$E15</f>
        <v>7.9000000000000181E-2</v>
      </c>
      <c r="H15" s="512">
        <f t="shared" ref="H15:J15" si="10">ROUND(SUM($E15,G15)*H$12,3)-$E15</f>
        <v>0.12000000000000011</v>
      </c>
      <c r="I15" s="512">
        <f t="shared" si="10"/>
        <v>0.16300000000000026</v>
      </c>
      <c r="J15" s="512">
        <f t="shared" si="10"/>
        <v>0.20700000000000007</v>
      </c>
    </row>
    <row r="16" spans="1:10">
      <c r="A16" s="11">
        <f t="shared" si="0"/>
        <v>8</v>
      </c>
      <c r="B16" s="11">
        <v>448</v>
      </c>
      <c r="C16" s="88" t="s">
        <v>866</v>
      </c>
      <c r="D16" s="290"/>
      <c r="E16" s="495">
        <v>-0.12</v>
      </c>
      <c r="F16" s="512">
        <f>-(ROUND(E16*F$12,3)-E16)</f>
        <v>4.0000000000000036E-3</v>
      </c>
      <c r="G16" s="512">
        <f>-(ROUND(SUM($E16,-F16)*G$12,3)-$E16)</f>
        <v>8.0000000000000071E-3</v>
      </c>
      <c r="H16" s="512">
        <f>-(ROUND(SUM($E16,-G16)*H$12,3)-$E16)</f>
        <v>1.2000000000000011E-2</v>
      </c>
      <c r="I16" s="512">
        <f t="shared" ref="I16:J16" si="11">-(ROUND(SUM($E16,-H16)*I$12,3)-$E16)</f>
        <v>1.6000000000000014E-2</v>
      </c>
      <c r="J16" s="512">
        <f t="shared" si="11"/>
        <v>2.0000000000000018E-2</v>
      </c>
    </row>
    <row r="17" spans="1:10">
      <c r="A17" s="11">
        <f t="shared" si="0"/>
        <v>9</v>
      </c>
      <c r="B17" s="11"/>
      <c r="C17" s="290"/>
      <c r="D17" s="290"/>
      <c r="E17" s="291"/>
      <c r="F17" s="21"/>
      <c r="G17" s="21"/>
      <c r="H17" s="21"/>
      <c r="I17" s="21"/>
      <c r="J17" s="21"/>
    </row>
    <row r="18" spans="1:10">
      <c r="A18" s="11">
        <f t="shared" si="0"/>
        <v>10</v>
      </c>
      <c r="B18" s="11">
        <v>449</v>
      </c>
      <c r="C18" s="290" t="s">
        <v>852</v>
      </c>
      <c r="D18" s="290"/>
      <c r="E18" s="291">
        <v>1865</v>
      </c>
      <c r="F18" s="21">
        <f>ROUND(E18*F$12,2)-E18</f>
        <v>55.950000000000045</v>
      </c>
      <c r="G18" s="21">
        <f>ROUND(SUM($E18,F18)*G$12,2)-$E18</f>
        <v>113.57999999999993</v>
      </c>
      <c r="H18" s="21">
        <f>ROUND(SUM($E18,G18)*H$12,2)-$E18</f>
        <v>172.94000000000005</v>
      </c>
      <c r="I18" s="21">
        <f t="shared" ref="I18:J18" si="12">ROUND(SUM($E18,H18)*I$12,2)-$E18</f>
        <v>234.07999999999993</v>
      </c>
      <c r="J18" s="21">
        <f t="shared" si="12"/>
        <v>297.05000000000018</v>
      </c>
    </row>
    <row r="19" spans="1:10">
      <c r="A19" s="11">
        <f t="shared" si="0"/>
        <v>11</v>
      </c>
      <c r="B19" s="11">
        <v>449</v>
      </c>
      <c r="C19" s="290" t="s">
        <v>865</v>
      </c>
      <c r="D19" s="290"/>
      <c r="E19" s="495">
        <v>1.2979999999999998</v>
      </c>
      <c r="F19" s="512">
        <f t="shared" ref="F19" si="13">ROUND(E19*F$12,3)-E19</f>
        <v>3.9000000000000146E-2</v>
      </c>
      <c r="G19" s="512">
        <f t="shared" ref="G19:J19" si="14">ROUND(SUM($E19,F19)*G$12,3)-$E19</f>
        <v>7.9000000000000181E-2</v>
      </c>
      <c r="H19" s="512">
        <f t="shared" si="14"/>
        <v>0.12000000000000011</v>
      </c>
      <c r="I19" s="512">
        <f t="shared" si="14"/>
        <v>0.16300000000000026</v>
      </c>
      <c r="J19" s="512">
        <f t="shared" si="14"/>
        <v>0.20700000000000007</v>
      </c>
    </row>
    <row r="20" spans="1:10">
      <c r="A20" s="11">
        <f t="shared" si="0"/>
        <v>12</v>
      </c>
      <c r="B20" s="11">
        <v>449</v>
      </c>
      <c r="C20" s="88" t="s">
        <v>866</v>
      </c>
      <c r="D20" s="290"/>
      <c r="E20" s="495">
        <v>-0.12</v>
      </c>
      <c r="F20" s="512">
        <f>-(ROUND(E20*F$12,3)-E20)</f>
        <v>4.0000000000000036E-3</v>
      </c>
      <c r="G20" s="512">
        <f>-(ROUND(SUM($E20,-F20)*G$12,3)-$E20)</f>
        <v>8.0000000000000071E-3</v>
      </c>
      <c r="H20" s="512">
        <f>-(ROUND(SUM($E20,-G20)*H$12,3)-$E20)</f>
        <v>1.2000000000000011E-2</v>
      </c>
      <c r="I20" s="512">
        <f t="shared" ref="I20:J20" si="15">-(ROUND(SUM($E20,-H20)*I$12,3)-$E20)</f>
        <v>1.6000000000000014E-2</v>
      </c>
      <c r="J20" s="512">
        <f t="shared" si="15"/>
        <v>2.0000000000000018E-2</v>
      </c>
    </row>
    <row r="21" spans="1:10">
      <c r="A21" s="11">
        <f t="shared" si="0"/>
        <v>13</v>
      </c>
      <c r="B21" s="11"/>
      <c r="C21" s="290"/>
      <c r="D21" s="290"/>
      <c r="E21" s="291"/>
      <c r="F21" s="21"/>
      <c r="G21" s="21"/>
      <c r="H21" s="21"/>
      <c r="I21" s="21"/>
      <c r="J21" s="21"/>
    </row>
    <row r="22" spans="1:10">
      <c r="A22" s="11">
        <f t="shared" si="0"/>
        <v>14</v>
      </c>
      <c r="B22" s="11">
        <v>458</v>
      </c>
      <c r="C22" s="290" t="s">
        <v>852</v>
      </c>
      <c r="D22" s="290"/>
      <c r="E22" s="291">
        <v>1865</v>
      </c>
      <c r="F22" s="21">
        <f>ROUND(E22*F$12,2)-E22</f>
        <v>55.950000000000045</v>
      </c>
      <c r="G22" s="21">
        <f>ROUND(SUM($E22,F22)*G$12,2)-$E22</f>
        <v>113.57999999999993</v>
      </c>
      <c r="H22" s="21">
        <f>ROUND(SUM($E22,G22)*H$12,2)-$E22</f>
        <v>172.94000000000005</v>
      </c>
      <c r="I22" s="21">
        <f t="shared" ref="I22:J22" si="16">ROUND(SUM($E22,H22)*I$12,2)-$E22</f>
        <v>234.07999999999993</v>
      </c>
      <c r="J22" s="21">
        <f t="shared" si="16"/>
        <v>297.05000000000018</v>
      </c>
    </row>
    <row r="23" spans="1:10">
      <c r="A23" s="11">
        <f t="shared" si="0"/>
        <v>15</v>
      </c>
      <c r="B23" s="11">
        <v>458</v>
      </c>
      <c r="C23" s="290" t="s">
        <v>865</v>
      </c>
      <c r="D23" s="290"/>
      <c r="E23" s="495">
        <v>1.2979999999999998</v>
      </c>
      <c r="F23" s="512">
        <f t="shared" ref="F23" si="17">ROUND(E23*F$12,3)-E23</f>
        <v>3.9000000000000146E-2</v>
      </c>
      <c r="G23" s="512">
        <f t="shared" ref="G23:J23" si="18">ROUND(SUM($E23,F23)*G$12,3)-$E23</f>
        <v>7.9000000000000181E-2</v>
      </c>
      <c r="H23" s="512">
        <f t="shared" si="18"/>
        <v>0.12000000000000011</v>
      </c>
      <c r="I23" s="512">
        <f t="shared" si="18"/>
        <v>0.16300000000000026</v>
      </c>
      <c r="J23" s="512">
        <f t="shared" si="18"/>
        <v>0.20700000000000007</v>
      </c>
    </row>
    <row r="24" spans="1:10">
      <c r="A24" s="11">
        <f t="shared" si="0"/>
        <v>16</v>
      </c>
      <c r="B24" s="11">
        <v>458</v>
      </c>
      <c r="C24" s="88" t="s">
        <v>866</v>
      </c>
      <c r="D24" s="290"/>
      <c r="E24" s="495">
        <v>-0.12</v>
      </c>
      <c r="F24" s="512">
        <f>-(ROUND(E24*F$12,3)-E24)</f>
        <v>4.0000000000000036E-3</v>
      </c>
      <c r="G24" s="512">
        <f>-(ROUND(SUM($E24,-F24)*G$12,3)-$E24)</f>
        <v>8.0000000000000071E-3</v>
      </c>
      <c r="H24" s="512">
        <f>-(ROUND(SUM($E24,-G24)*H$12,3)-$E24)</f>
        <v>1.2000000000000011E-2</v>
      </c>
      <c r="I24" s="512">
        <f t="shared" ref="I24:J24" si="19">-(ROUND(SUM($E24,-H24)*I$12,3)-$E24)</f>
        <v>1.6000000000000014E-2</v>
      </c>
      <c r="J24" s="512">
        <f t="shared" si="19"/>
        <v>2.0000000000000018E-2</v>
      </c>
    </row>
    <row r="25" spans="1:10">
      <c r="A25" s="11">
        <f t="shared" si="0"/>
        <v>17</v>
      </c>
      <c r="B25" s="11"/>
      <c r="C25" s="290"/>
      <c r="D25" s="290"/>
      <c r="E25" s="291"/>
      <c r="F25" s="21"/>
      <c r="G25" s="21"/>
      <c r="H25" s="21"/>
      <c r="I25" s="21"/>
      <c r="J25" s="21"/>
    </row>
    <row r="26" spans="1:10">
      <c r="A26" s="11">
        <f t="shared" si="0"/>
        <v>18</v>
      </c>
      <c r="B26" s="11">
        <v>459</v>
      </c>
      <c r="C26" s="290" t="s">
        <v>852</v>
      </c>
      <c r="D26" s="290"/>
      <c r="E26" s="291">
        <v>1865</v>
      </c>
      <c r="F26" s="21">
        <f>ROUND(E26*F$12,2)-E26</f>
        <v>55.950000000000045</v>
      </c>
      <c r="G26" s="21">
        <f>ROUND(SUM($E26,F26)*G$12,2)-$E26</f>
        <v>113.57999999999993</v>
      </c>
      <c r="H26" s="21">
        <f>ROUND(SUM($E26,G26)*H$12,2)-$E26</f>
        <v>172.94000000000005</v>
      </c>
      <c r="I26" s="21">
        <f t="shared" ref="I26:J26" si="20">ROUND(SUM($E26,H26)*I$12,2)-$E26</f>
        <v>234.07999999999993</v>
      </c>
      <c r="J26" s="21">
        <f t="shared" si="20"/>
        <v>297.05000000000018</v>
      </c>
    </row>
    <row r="27" spans="1:10">
      <c r="A27" s="11">
        <f t="shared" si="0"/>
        <v>19</v>
      </c>
      <c r="B27" s="11">
        <v>459</v>
      </c>
      <c r="C27" s="290" t="s">
        <v>865</v>
      </c>
      <c r="D27" s="290"/>
      <c r="E27" s="495">
        <v>1.2979999999999998</v>
      </c>
      <c r="F27" s="512">
        <f t="shared" ref="F27" si="21">ROUND(E27*F$12,3)-E27</f>
        <v>3.9000000000000146E-2</v>
      </c>
      <c r="G27" s="512">
        <f t="shared" ref="G27:J27" si="22">ROUND(SUM($E27,F27)*G$12,3)-$E27</f>
        <v>7.9000000000000181E-2</v>
      </c>
      <c r="H27" s="512">
        <f t="shared" si="22"/>
        <v>0.12000000000000011</v>
      </c>
      <c r="I27" s="512">
        <f t="shared" si="22"/>
        <v>0.16300000000000026</v>
      </c>
      <c r="J27" s="512">
        <f t="shared" si="22"/>
        <v>0.20700000000000007</v>
      </c>
    </row>
    <row r="28" spans="1:10">
      <c r="A28" s="11">
        <f t="shared" si="0"/>
        <v>20</v>
      </c>
      <c r="B28" s="496">
        <v>459</v>
      </c>
      <c r="C28" s="497" t="s">
        <v>866</v>
      </c>
      <c r="D28" s="498"/>
      <c r="E28" s="499">
        <v>-0.12</v>
      </c>
      <c r="F28" s="513">
        <f>-(ROUND(E28*F$12,3)-E28)</f>
        <v>4.0000000000000036E-3</v>
      </c>
      <c r="G28" s="513">
        <f>-(ROUND(SUM($E28,-F28)*G$12,3)-$E28)</f>
        <v>8.0000000000000071E-3</v>
      </c>
      <c r="H28" s="513">
        <f>-(ROUND(SUM($E28,-G28)*H$12,3)-$E28)</f>
        <v>1.2000000000000011E-2</v>
      </c>
      <c r="I28" s="513">
        <f t="shared" ref="I28:J28" si="23">-(ROUND(SUM($E28,-H28)*I$12,3)-$E28)</f>
        <v>1.6000000000000014E-2</v>
      </c>
      <c r="J28" s="513">
        <f t="shared" si="23"/>
        <v>2.0000000000000018E-2</v>
      </c>
    </row>
    <row r="29" spans="1:10">
      <c r="A29" s="11">
        <f t="shared" si="0"/>
        <v>21</v>
      </c>
      <c r="B29" s="11"/>
      <c r="C29" s="11"/>
      <c r="D29" s="11"/>
      <c r="E29" s="291"/>
      <c r="F29" s="21"/>
      <c r="G29" s="21"/>
      <c r="H29" s="21"/>
      <c r="I29" s="21"/>
      <c r="J29" s="21"/>
    </row>
    <row r="30" spans="1:10">
      <c r="A30" s="11">
        <f>A29+1</f>
        <v>22</v>
      </c>
      <c r="B30" s="11"/>
      <c r="C30" s="290" t="s">
        <v>772</v>
      </c>
      <c r="D30" s="11"/>
      <c r="E30" s="11"/>
      <c r="F30" s="10">
        <f>'JAP-14'!D17</f>
        <v>1.03</v>
      </c>
      <c r="G30" s="10">
        <f>'JAP-14'!D18</f>
        <v>1.03</v>
      </c>
      <c r="H30" s="10">
        <f>'JAP-14'!D19</f>
        <v>1.03</v>
      </c>
      <c r="I30" s="10">
        <f>'JAP-14'!D20</f>
        <v>1.03</v>
      </c>
      <c r="J30" s="10">
        <f>'JAP-14'!D21</f>
        <v>1.03</v>
      </c>
    </row>
    <row r="31" spans="1:10">
      <c r="A31" s="11">
        <f t="shared" ref="A31:A35" si="24">A30+1</f>
        <v>23</v>
      </c>
      <c r="B31" s="11"/>
      <c r="C31" s="290" t="s">
        <v>771</v>
      </c>
      <c r="D31" s="11"/>
      <c r="E31" s="11"/>
      <c r="F31" s="458">
        <f>ROUND(+'2013 ERF Proforma Proposed Rev'!P33,2)</f>
        <v>0.7</v>
      </c>
      <c r="G31" s="458">
        <f>F31</f>
        <v>0.7</v>
      </c>
      <c r="H31" s="458">
        <f t="shared" ref="H31:J31" si="25">G31</f>
        <v>0.7</v>
      </c>
      <c r="I31" s="458">
        <f t="shared" si="25"/>
        <v>0.7</v>
      </c>
      <c r="J31" s="458">
        <f t="shared" si="25"/>
        <v>0.7</v>
      </c>
    </row>
    <row r="32" spans="1:10">
      <c r="A32" s="11">
        <f t="shared" si="24"/>
        <v>24</v>
      </c>
      <c r="B32" s="11"/>
      <c r="C32" s="290" t="s">
        <v>569</v>
      </c>
      <c r="D32" s="11"/>
      <c r="E32" s="11"/>
      <c r="F32" s="292">
        <f>ROUND(((F30-1)*F31)+1,4)</f>
        <v>1.0209999999999999</v>
      </c>
      <c r="G32" s="292">
        <f>ROUND(((G30-1)*G31)+1,4)</f>
        <v>1.0209999999999999</v>
      </c>
      <c r="H32" s="292">
        <f t="shared" ref="H32:J32" si="26">ROUND(((H30-1)*H31)+1,4)</f>
        <v>1.0209999999999999</v>
      </c>
      <c r="I32" s="292">
        <f t="shared" si="26"/>
        <v>1.0209999999999999</v>
      </c>
      <c r="J32" s="292">
        <f t="shared" si="26"/>
        <v>1.0209999999999999</v>
      </c>
    </row>
    <row r="33" spans="1:10">
      <c r="A33" s="11">
        <f t="shared" si="24"/>
        <v>25</v>
      </c>
      <c r="B33" s="11"/>
      <c r="C33" s="11"/>
      <c r="D33" s="11"/>
      <c r="E33" s="11"/>
      <c r="F33" s="10"/>
      <c r="G33" s="10"/>
      <c r="H33" s="10"/>
      <c r="I33" s="10"/>
      <c r="J33" s="10"/>
    </row>
    <row r="34" spans="1:10">
      <c r="A34" s="11">
        <f t="shared" si="24"/>
        <v>26</v>
      </c>
      <c r="B34" s="11" t="s">
        <v>368</v>
      </c>
      <c r="C34" s="290" t="s">
        <v>369</v>
      </c>
      <c r="D34" s="290" t="s">
        <v>370</v>
      </c>
      <c r="E34" s="291">
        <v>0.9</v>
      </c>
      <c r="F34" s="21">
        <f>ROUND(E34*F$32,2)-E34</f>
        <v>2.0000000000000018E-2</v>
      </c>
      <c r="G34" s="21">
        <f>ROUND(SUM($E34,F34)*G$32,2)-$E34</f>
        <v>3.9999999999999925E-2</v>
      </c>
      <c r="H34" s="21">
        <f>ROUND(SUM($E34,G34)*H$32,2)-$E34</f>
        <v>5.9999999999999942E-2</v>
      </c>
      <c r="I34" s="21">
        <f>ROUND(SUM($E34,H34)*I$32,2)-$E34</f>
        <v>7.999999999999996E-2</v>
      </c>
      <c r="J34" s="21">
        <f>ROUND(SUM($E34,I34)*J$32,2)-$E34</f>
        <v>9.9999999999999978E-2</v>
      </c>
    </row>
    <row r="35" spans="1:10">
      <c r="A35" s="11">
        <f t="shared" si="24"/>
        <v>27</v>
      </c>
      <c r="B35" s="11"/>
      <c r="C35" s="290"/>
      <c r="D35" s="290"/>
      <c r="E35" s="291"/>
      <c r="F35" s="21"/>
      <c r="G35" s="21"/>
      <c r="H35" s="21"/>
      <c r="I35" s="21"/>
      <c r="J35" s="21"/>
    </row>
    <row r="36" spans="1:10">
      <c r="A36" s="11">
        <f t="shared" ref="A36:A93" si="27">A35+1</f>
        <v>28</v>
      </c>
      <c r="B36" s="11">
        <v>50</v>
      </c>
      <c r="C36" s="290" t="s">
        <v>371</v>
      </c>
      <c r="D36" s="290" t="s">
        <v>372</v>
      </c>
      <c r="E36" s="291">
        <v>12.27</v>
      </c>
      <c r="F36" s="21">
        <f>ROUND(E36*F$32,2)-E36</f>
        <v>0.25999999999999979</v>
      </c>
      <c r="G36" s="21">
        <f>ROUND(SUM($E36,F36)*G$32,2)-$E36</f>
        <v>0.51999999999999957</v>
      </c>
      <c r="H36" s="21">
        <f>ROUND(SUM($E36,G36)*H$32,2)-$E36</f>
        <v>0.79000000000000092</v>
      </c>
      <c r="I36" s="21">
        <f>ROUND(SUM($E36,H36)*I$32,2)-$E36</f>
        <v>1.0600000000000005</v>
      </c>
      <c r="J36" s="21">
        <f>ROUND(SUM($E36,I36)*J$32,2)-$E36</f>
        <v>1.3399999999999999</v>
      </c>
    </row>
    <row r="37" spans="1:10">
      <c r="A37" s="11">
        <f t="shared" si="27"/>
        <v>29</v>
      </c>
      <c r="B37" s="11"/>
      <c r="C37" s="290"/>
      <c r="D37" s="290"/>
      <c r="E37" s="291"/>
      <c r="F37" s="21"/>
      <c r="G37" s="21"/>
      <c r="H37" s="21"/>
      <c r="I37" s="21"/>
      <c r="J37" s="21"/>
    </row>
    <row r="38" spans="1:10">
      <c r="A38" s="11">
        <f t="shared" si="27"/>
        <v>30</v>
      </c>
      <c r="B38" s="11">
        <v>50</v>
      </c>
      <c r="C38" s="290" t="s">
        <v>373</v>
      </c>
      <c r="D38" s="290" t="s">
        <v>374</v>
      </c>
      <c r="E38" s="291">
        <v>6.11</v>
      </c>
      <c r="F38" s="21">
        <f t="shared" ref="F38:F40" si="28">ROUND(E38*F$32,2)-E38</f>
        <v>0.12999999999999989</v>
      </c>
      <c r="G38" s="21">
        <f t="shared" ref="G38:J38" si="29">ROUND(SUM($E38,F38)*G$32,2)-$E38</f>
        <v>0.25999999999999979</v>
      </c>
      <c r="H38" s="21">
        <f t="shared" si="29"/>
        <v>0.38999999999999968</v>
      </c>
      <c r="I38" s="21">
        <f t="shared" si="29"/>
        <v>0.52999999999999936</v>
      </c>
      <c r="J38" s="21">
        <f t="shared" si="29"/>
        <v>0.66999999999999993</v>
      </c>
    </row>
    <row r="39" spans="1:10">
      <c r="A39" s="11">
        <f t="shared" si="27"/>
        <v>31</v>
      </c>
      <c r="B39" s="11">
        <v>50</v>
      </c>
      <c r="C39" s="290" t="s">
        <v>373</v>
      </c>
      <c r="D39" s="290" t="s">
        <v>375</v>
      </c>
      <c r="E39" s="291">
        <v>8.99</v>
      </c>
      <c r="F39" s="21">
        <f t="shared" si="28"/>
        <v>0.1899999999999995</v>
      </c>
      <c r="G39" s="21">
        <f t="shared" ref="G39:J39" si="30">ROUND(SUM($E39,F39)*G$32,2)-$E39</f>
        <v>0.37999999999999901</v>
      </c>
      <c r="H39" s="21">
        <f>ROUND(SUM($E39,G39)*H$32,2)-$E39</f>
        <v>0.58000000000000007</v>
      </c>
      <c r="I39" s="21">
        <f t="shared" si="30"/>
        <v>0.77999999999999936</v>
      </c>
      <c r="J39" s="21">
        <f t="shared" si="30"/>
        <v>0.99000000000000021</v>
      </c>
    </row>
    <row r="40" spans="1:10">
      <c r="A40" s="11">
        <f t="shared" si="27"/>
        <v>32</v>
      </c>
      <c r="B40" s="11">
        <v>50</v>
      </c>
      <c r="C40" s="290" t="s">
        <v>373</v>
      </c>
      <c r="D40" s="290" t="s">
        <v>376</v>
      </c>
      <c r="E40" s="291">
        <v>17.649999999999999</v>
      </c>
      <c r="F40" s="21">
        <f t="shared" si="28"/>
        <v>0.37000000000000099</v>
      </c>
      <c r="G40" s="21">
        <f t="shared" ref="G40:J40" si="31">ROUND(SUM($E40,F40)*G$32,2)-$E40</f>
        <v>0.75</v>
      </c>
      <c r="H40" s="21">
        <f t="shared" si="31"/>
        <v>1.1400000000000006</v>
      </c>
      <c r="I40" s="21">
        <f t="shared" si="31"/>
        <v>1.5300000000000011</v>
      </c>
      <c r="J40" s="21">
        <f t="shared" si="31"/>
        <v>1.9299999999999997</v>
      </c>
    </row>
    <row r="41" spans="1:10">
      <c r="A41" s="11">
        <f t="shared" si="27"/>
        <v>33</v>
      </c>
      <c r="B41" s="11"/>
      <c r="C41" s="290"/>
      <c r="D41" s="290"/>
      <c r="E41" s="291"/>
      <c r="F41" s="21"/>
      <c r="G41" s="21"/>
      <c r="H41" s="21"/>
      <c r="I41" s="21"/>
      <c r="J41" s="21"/>
    </row>
    <row r="42" spans="1:10">
      <c r="A42" s="11">
        <f t="shared" si="27"/>
        <v>34</v>
      </c>
      <c r="B42" s="11">
        <v>50</v>
      </c>
      <c r="C42" s="290" t="s">
        <v>377</v>
      </c>
      <c r="D42" s="290" t="s">
        <v>374</v>
      </c>
      <c r="E42" s="291">
        <v>4.17</v>
      </c>
      <c r="F42" s="21">
        <f t="shared" ref="F42:F46" si="32">ROUND(E42*F$32,2)-E42</f>
        <v>8.9999999999999858E-2</v>
      </c>
      <c r="G42" s="21">
        <f t="shared" ref="G42:J42" si="33">ROUND(SUM($E42,F42)*G$32,2)-$E42</f>
        <v>0.17999999999999972</v>
      </c>
      <c r="H42" s="21">
        <f t="shared" si="33"/>
        <v>0.27000000000000046</v>
      </c>
      <c r="I42" s="21">
        <f t="shared" si="33"/>
        <v>0.36000000000000032</v>
      </c>
      <c r="J42" s="21">
        <f t="shared" si="33"/>
        <v>0.45999999999999996</v>
      </c>
    </row>
    <row r="43" spans="1:10">
      <c r="A43" s="11">
        <f t="shared" si="27"/>
        <v>35</v>
      </c>
      <c r="B43" s="11">
        <v>50</v>
      </c>
      <c r="C43" s="290" t="s">
        <v>377</v>
      </c>
      <c r="D43" s="290" t="s">
        <v>375</v>
      </c>
      <c r="E43" s="291">
        <v>7.05</v>
      </c>
      <c r="F43" s="21">
        <f t="shared" si="32"/>
        <v>0.15000000000000036</v>
      </c>
      <c r="G43" s="21">
        <f t="shared" ref="G43:J43" si="34">ROUND(SUM($E43,F43)*G$32,2)-$E43</f>
        <v>0.29999999999999982</v>
      </c>
      <c r="H43" s="21">
        <f t="shared" si="34"/>
        <v>0.45000000000000018</v>
      </c>
      <c r="I43" s="21">
        <f t="shared" si="34"/>
        <v>0.61000000000000032</v>
      </c>
      <c r="J43" s="21">
        <f t="shared" si="34"/>
        <v>0.77000000000000046</v>
      </c>
    </row>
    <row r="44" spans="1:10">
      <c r="A44" s="11">
        <f t="shared" si="27"/>
        <v>36</v>
      </c>
      <c r="B44" s="11">
        <v>50</v>
      </c>
      <c r="C44" s="290" t="s">
        <v>377</v>
      </c>
      <c r="D44" s="290" t="s">
        <v>376</v>
      </c>
      <c r="E44" s="291">
        <v>15.58</v>
      </c>
      <c r="F44" s="21">
        <f t="shared" si="32"/>
        <v>0.33000000000000007</v>
      </c>
      <c r="G44" s="21">
        <f t="shared" ref="G44:J44" si="35">ROUND(SUM($E44,F44)*G$32,2)-$E44</f>
        <v>0.65999999999999837</v>
      </c>
      <c r="H44" s="21">
        <f t="shared" si="35"/>
        <v>0.99999999999999822</v>
      </c>
      <c r="I44" s="21">
        <f t="shared" si="35"/>
        <v>1.3499999999999996</v>
      </c>
      <c r="J44" s="21">
        <f t="shared" si="35"/>
        <v>1.7099999999999991</v>
      </c>
    </row>
    <row r="45" spans="1:10">
      <c r="A45" s="11">
        <f t="shared" si="27"/>
        <v>37</v>
      </c>
      <c r="B45" s="11">
        <v>50</v>
      </c>
      <c r="C45" s="290" t="s">
        <v>377</v>
      </c>
      <c r="D45" s="290" t="s">
        <v>378</v>
      </c>
      <c r="E45" s="291">
        <v>29.4</v>
      </c>
      <c r="F45" s="21">
        <f t="shared" si="32"/>
        <v>0.62000000000000099</v>
      </c>
      <c r="G45" s="21">
        <f t="shared" ref="G45:J45" si="36">ROUND(SUM($E45,F45)*G$32,2)-$E45</f>
        <v>1.25</v>
      </c>
      <c r="H45" s="21">
        <f t="shared" si="36"/>
        <v>1.8900000000000006</v>
      </c>
      <c r="I45" s="21">
        <f t="shared" si="36"/>
        <v>2.5500000000000007</v>
      </c>
      <c r="J45" s="21">
        <f t="shared" si="36"/>
        <v>3.2199999999999989</v>
      </c>
    </row>
    <row r="46" spans="1:10">
      <c r="A46" s="11">
        <f t="shared" si="27"/>
        <v>38</v>
      </c>
      <c r="B46" s="11">
        <v>50</v>
      </c>
      <c r="C46" s="290" t="s">
        <v>377</v>
      </c>
      <c r="D46" s="290" t="s">
        <v>379</v>
      </c>
      <c r="E46" s="291">
        <v>39.76</v>
      </c>
      <c r="F46" s="21">
        <f t="shared" si="32"/>
        <v>0.8300000000000054</v>
      </c>
      <c r="G46" s="21">
        <f t="shared" ref="G46:J46" si="37">ROUND(SUM($E46,F46)*G$32,2)-$E46</f>
        <v>1.6799999999999997</v>
      </c>
      <c r="H46" s="21">
        <f t="shared" si="37"/>
        <v>2.5500000000000043</v>
      </c>
      <c r="I46" s="21">
        <f t="shared" si="37"/>
        <v>3.4400000000000048</v>
      </c>
      <c r="J46" s="21">
        <f t="shared" si="37"/>
        <v>4.3500000000000014</v>
      </c>
    </row>
    <row r="47" spans="1:10">
      <c r="A47" s="11">
        <f t="shared" si="27"/>
        <v>39</v>
      </c>
      <c r="B47" s="11"/>
      <c r="C47" s="290"/>
      <c r="D47" s="290"/>
      <c r="E47" s="291"/>
      <c r="F47" s="21"/>
      <c r="G47" s="21"/>
      <c r="H47" s="21"/>
      <c r="I47" s="21"/>
      <c r="J47" s="21"/>
    </row>
    <row r="48" spans="1:10">
      <c r="A48" s="11">
        <f t="shared" si="27"/>
        <v>40</v>
      </c>
      <c r="B48" s="11">
        <v>51</v>
      </c>
      <c r="C48" s="290" t="s">
        <v>380</v>
      </c>
      <c r="D48" s="290" t="s">
        <v>381</v>
      </c>
      <c r="E48" s="291">
        <v>1.17</v>
      </c>
      <c r="F48" s="21">
        <f t="shared" ref="F48:F101" si="38">ROUND(E48*F$32,2)-E48</f>
        <v>2.0000000000000018E-2</v>
      </c>
      <c r="G48" s="21">
        <f t="shared" ref="G48:J48" si="39">ROUND(SUM($E48,F48)*G$32,2)-$E48</f>
        <v>4.0000000000000036E-2</v>
      </c>
      <c r="H48" s="21">
        <f t="shared" si="39"/>
        <v>7.0000000000000062E-2</v>
      </c>
      <c r="I48" s="21">
        <f t="shared" si="39"/>
        <v>0.10000000000000009</v>
      </c>
      <c r="J48" s="21">
        <f t="shared" si="39"/>
        <v>0.13000000000000012</v>
      </c>
    </row>
    <row r="49" spans="1:10">
      <c r="A49" s="11">
        <f t="shared" si="27"/>
        <v>41</v>
      </c>
      <c r="B49" s="11">
        <v>51</v>
      </c>
      <c r="C49" s="290" t="s">
        <v>380</v>
      </c>
      <c r="D49" s="290" t="s">
        <v>382</v>
      </c>
      <c r="E49" s="291">
        <v>1.39</v>
      </c>
      <c r="F49" s="21">
        <f t="shared" si="38"/>
        <v>3.0000000000000027E-2</v>
      </c>
      <c r="G49" s="21">
        <f t="shared" ref="G49:J49" si="40">ROUND(SUM($E49,F49)*G$32,2)-$E49</f>
        <v>6.0000000000000053E-2</v>
      </c>
      <c r="H49" s="21">
        <f t="shared" si="40"/>
        <v>9.000000000000008E-2</v>
      </c>
      <c r="I49" s="21">
        <f t="shared" si="40"/>
        <v>0.12000000000000011</v>
      </c>
      <c r="J49" s="21">
        <f t="shared" si="40"/>
        <v>0.15000000000000013</v>
      </c>
    </row>
    <row r="50" spans="1:10">
      <c r="A50" s="11">
        <f t="shared" si="27"/>
        <v>42</v>
      </c>
      <c r="B50" s="11">
        <v>51</v>
      </c>
      <c r="C50" s="290" t="s">
        <v>380</v>
      </c>
      <c r="D50" s="290" t="s">
        <v>383</v>
      </c>
      <c r="E50" s="291">
        <v>1.53</v>
      </c>
      <c r="F50" s="21">
        <f t="shared" si="38"/>
        <v>3.0000000000000027E-2</v>
      </c>
      <c r="G50" s="21">
        <f t="shared" ref="G50:J50" si="41">ROUND(SUM($E50,F50)*G$32,2)-$E50</f>
        <v>6.0000000000000053E-2</v>
      </c>
      <c r="H50" s="21">
        <f t="shared" si="41"/>
        <v>9.000000000000008E-2</v>
      </c>
      <c r="I50" s="21">
        <f t="shared" si="41"/>
        <v>0.11999999999999988</v>
      </c>
      <c r="J50" s="21">
        <f t="shared" si="41"/>
        <v>0.14999999999999991</v>
      </c>
    </row>
    <row r="51" spans="1:10">
      <c r="A51" s="11">
        <f t="shared" si="27"/>
        <v>43</v>
      </c>
      <c r="B51" s="11">
        <v>51</v>
      </c>
      <c r="C51" s="290" t="s">
        <v>380</v>
      </c>
      <c r="D51" s="290" t="s">
        <v>384</v>
      </c>
      <c r="E51" s="291">
        <v>1.72</v>
      </c>
      <c r="F51" s="21">
        <f t="shared" si="38"/>
        <v>4.0000000000000036E-2</v>
      </c>
      <c r="G51" s="21">
        <f t="shared" ref="G51:J51" si="42">ROUND(SUM($E51,F51)*G$32,2)-$E51</f>
        <v>8.0000000000000071E-2</v>
      </c>
      <c r="H51" s="21">
        <f t="shared" si="42"/>
        <v>0.12000000000000011</v>
      </c>
      <c r="I51" s="21">
        <f t="shared" si="42"/>
        <v>0.15999999999999992</v>
      </c>
      <c r="J51" s="21">
        <f t="shared" si="42"/>
        <v>0.19999999999999996</v>
      </c>
    </row>
    <row r="52" spans="1:10">
      <c r="A52" s="11">
        <f t="shared" si="27"/>
        <v>44</v>
      </c>
      <c r="B52" s="11">
        <v>51</v>
      </c>
      <c r="C52" s="290" t="s">
        <v>380</v>
      </c>
      <c r="D52" s="290" t="s">
        <v>385</v>
      </c>
      <c r="E52" s="291">
        <v>1.89</v>
      </c>
      <c r="F52" s="21">
        <f t="shared" si="38"/>
        <v>4.0000000000000036E-2</v>
      </c>
      <c r="G52" s="21">
        <f t="shared" ref="G52:J52" si="43">ROUND(SUM($E52,F52)*G$32,2)-$E52</f>
        <v>8.0000000000000071E-2</v>
      </c>
      <c r="H52" s="21">
        <f t="shared" si="43"/>
        <v>0.11999999999999988</v>
      </c>
      <c r="I52" s="21">
        <f t="shared" si="43"/>
        <v>0.15999999999999992</v>
      </c>
      <c r="J52" s="21">
        <f t="shared" si="43"/>
        <v>0.19999999999999996</v>
      </c>
    </row>
    <row r="53" spans="1:10">
      <c r="A53" s="11">
        <f t="shared" si="27"/>
        <v>45</v>
      </c>
      <c r="B53" s="11">
        <v>51</v>
      </c>
      <c r="C53" s="290" t="s">
        <v>380</v>
      </c>
      <c r="D53" s="290" t="s">
        <v>386</v>
      </c>
      <c r="E53" s="291">
        <v>2.09</v>
      </c>
      <c r="F53" s="21">
        <f t="shared" si="38"/>
        <v>4.0000000000000036E-2</v>
      </c>
      <c r="G53" s="21">
        <f t="shared" ref="G53:J53" si="44">ROUND(SUM($E53,F53)*G$32,2)-$E53</f>
        <v>8.0000000000000071E-2</v>
      </c>
      <c r="H53" s="21">
        <f t="shared" si="44"/>
        <v>0.13000000000000034</v>
      </c>
      <c r="I53" s="21">
        <f t="shared" si="44"/>
        <v>0.18000000000000016</v>
      </c>
      <c r="J53" s="21">
        <f t="shared" si="44"/>
        <v>0.22999999999999998</v>
      </c>
    </row>
    <row r="54" spans="1:10">
      <c r="A54" s="11">
        <f t="shared" si="27"/>
        <v>46</v>
      </c>
      <c r="B54" s="11">
        <v>51</v>
      </c>
      <c r="C54" s="290" t="s">
        <v>380</v>
      </c>
      <c r="D54" s="290" t="s">
        <v>387</v>
      </c>
      <c r="E54" s="291">
        <v>2.2599999999999998</v>
      </c>
      <c r="F54" s="21">
        <f t="shared" si="38"/>
        <v>5.0000000000000266E-2</v>
      </c>
      <c r="G54" s="21">
        <f t="shared" ref="G54:J54" si="45">ROUND(SUM($E54,F54)*G$32,2)-$E54</f>
        <v>0.10000000000000009</v>
      </c>
      <c r="H54" s="21">
        <f t="shared" si="45"/>
        <v>0.15000000000000036</v>
      </c>
      <c r="I54" s="21">
        <f t="shared" si="45"/>
        <v>0.20000000000000018</v>
      </c>
      <c r="J54" s="21">
        <f t="shared" si="45"/>
        <v>0.25</v>
      </c>
    </row>
    <row r="55" spans="1:10">
      <c r="A55" s="11">
        <f t="shared" si="27"/>
        <v>47</v>
      </c>
      <c r="B55" s="11">
        <v>51</v>
      </c>
      <c r="C55" s="290" t="s">
        <v>380</v>
      </c>
      <c r="D55" s="290" t="s">
        <v>388</v>
      </c>
      <c r="E55" s="291">
        <v>2.4500000000000002</v>
      </c>
      <c r="F55" s="21">
        <f t="shared" si="38"/>
        <v>4.9999999999999822E-2</v>
      </c>
      <c r="G55" s="21">
        <f t="shared" ref="G55:J55" si="46">ROUND(SUM($E55,F55)*G$32,2)-$E55</f>
        <v>9.9999999999999645E-2</v>
      </c>
      <c r="H55" s="21">
        <f t="shared" si="46"/>
        <v>0.14999999999999991</v>
      </c>
      <c r="I55" s="21">
        <f t="shared" si="46"/>
        <v>0.19999999999999973</v>
      </c>
      <c r="J55" s="21">
        <f t="shared" si="46"/>
        <v>0.25999999999999979</v>
      </c>
    </row>
    <row r="56" spans="1:10">
      <c r="A56" s="11">
        <f t="shared" si="27"/>
        <v>48</v>
      </c>
      <c r="B56" s="11">
        <v>51</v>
      </c>
      <c r="C56" s="290" t="s">
        <v>380</v>
      </c>
      <c r="D56" s="290" t="s">
        <v>389</v>
      </c>
      <c r="E56" s="291">
        <v>2.62</v>
      </c>
      <c r="F56" s="21">
        <f t="shared" si="38"/>
        <v>6.0000000000000053E-2</v>
      </c>
      <c r="G56" s="21">
        <f t="shared" ref="G56:J56" si="47">ROUND(SUM($E56,F56)*G$32,2)-$E56</f>
        <v>0.12000000000000011</v>
      </c>
      <c r="H56" s="21">
        <f t="shared" si="47"/>
        <v>0.17999999999999972</v>
      </c>
      <c r="I56" s="21">
        <f t="shared" si="47"/>
        <v>0.23999999999999977</v>
      </c>
      <c r="J56" s="21">
        <f t="shared" si="47"/>
        <v>0.29999999999999982</v>
      </c>
    </row>
    <row r="57" spans="1:10">
      <c r="A57" s="11">
        <f t="shared" si="27"/>
        <v>49</v>
      </c>
      <c r="B57" s="11">
        <v>51</v>
      </c>
      <c r="C57" s="290" t="s">
        <v>380</v>
      </c>
      <c r="D57" s="290" t="s">
        <v>390</v>
      </c>
      <c r="E57" s="291">
        <v>2.81</v>
      </c>
      <c r="F57" s="21">
        <f t="shared" si="38"/>
        <v>6.0000000000000053E-2</v>
      </c>
      <c r="G57" s="21">
        <f t="shared" ref="G57:J57" si="48">ROUND(SUM($E57,F57)*G$32,2)-$E57</f>
        <v>0.12000000000000011</v>
      </c>
      <c r="H57" s="21">
        <f t="shared" si="48"/>
        <v>0.18000000000000016</v>
      </c>
      <c r="I57" s="21">
        <f t="shared" si="48"/>
        <v>0.23999999999999977</v>
      </c>
      <c r="J57" s="21">
        <f t="shared" si="48"/>
        <v>0.29999999999999982</v>
      </c>
    </row>
    <row r="58" spans="1:10">
      <c r="A58" s="11">
        <f t="shared" si="27"/>
        <v>50</v>
      </c>
      <c r="B58" s="11">
        <v>51</v>
      </c>
      <c r="C58" s="290" t="s">
        <v>380</v>
      </c>
      <c r="D58" s="290" t="s">
        <v>391</v>
      </c>
      <c r="E58" s="291">
        <v>2.98</v>
      </c>
      <c r="F58" s="21">
        <f t="shared" si="38"/>
        <v>6.0000000000000053E-2</v>
      </c>
      <c r="G58" s="21">
        <f t="shared" ref="G58:J58" si="49">ROUND(SUM($E58,F58)*G$32,2)-$E58</f>
        <v>0.12000000000000011</v>
      </c>
      <c r="H58" s="21">
        <f t="shared" si="49"/>
        <v>0.18999999999999995</v>
      </c>
      <c r="I58" s="21">
        <f t="shared" si="49"/>
        <v>0.26000000000000023</v>
      </c>
      <c r="J58" s="21">
        <f t="shared" si="49"/>
        <v>0.33000000000000007</v>
      </c>
    </row>
    <row r="59" spans="1:10">
      <c r="A59" s="11">
        <f t="shared" si="27"/>
        <v>51</v>
      </c>
      <c r="B59" s="11">
        <v>51</v>
      </c>
      <c r="C59" s="290" t="s">
        <v>380</v>
      </c>
      <c r="D59" s="290" t="s">
        <v>392</v>
      </c>
      <c r="E59" s="291">
        <v>3.16</v>
      </c>
      <c r="F59" s="21">
        <f t="shared" si="38"/>
        <v>6.999999999999984E-2</v>
      </c>
      <c r="G59" s="21">
        <f t="shared" ref="G59:J59" si="50">ROUND(SUM($E59,F59)*G$32,2)-$E59</f>
        <v>0.13999999999999968</v>
      </c>
      <c r="H59" s="21">
        <f t="shared" si="50"/>
        <v>0.20999999999999996</v>
      </c>
      <c r="I59" s="21">
        <f t="shared" si="50"/>
        <v>0.2799999999999998</v>
      </c>
      <c r="J59" s="21">
        <f t="shared" si="50"/>
        <v>0.34999999999999964</v>
      </c>
    </row>
    <row r="60" spans="1:10">
      <c r="A60" s="11">
        <f t="shared" si="27"/>
        <v>52</v>
      </c>
      <c r="B60" s="11">
        <v>51</v>
      </c>
      <c r="C60" s="290" t="s">
        <v>380</v>
      </c>
      <c r="D60" s="290" t="s">
        <v>393</v>
      </c>
      <c r="E60" s="291">
        <v>3.35</v>
      </c>
      <c r="F60" s="21">
        <f t="shared" si="38"/>
        <v>6.999999999999984E-2</v>
      </c>
      <c r="G60" s="21">
        <f t="shared" ref="G60:J60" si="51">ROUND(SUM($E60,F60)*G$32,2)-$E60</f>
        <v>0.14000000000000012</v>
      </c>
      <c r="H60" s="21">
        <f t="shared" si="51"/>
        <v>0.20999999999999996</v>
      </c>
      <c r="I60" s="21">
        <f t="shared" si="51"/>
        <v>0.2799999999999998</v>
      </c>
      <c r="J60" s="21">
        <f t="shared" si="51"/>
        <v>0.35999999999999988</v>
      </c>
    </row>
    <row r="61" spans="1:10">
      <c r="A61" s="11">
        <f t="shared" si="27"/>
        <v>53</v>
      </c>
      <c r="B61" s="11">
        <v>51</v>
      </c>
      <c r="C61" s="290" t="s">
        <v>380</v>
      </c>
      <c r="D61" s="290" t="s">
        <v>394</v>
      </c>
      <c r="E61" s="291">
        <v>3.53</v>
      </c>
      <c r="F61" s="21">
        <f t="shared" si="38"/>
        <v>7.0000000000000284E-2</v>
      </c>
      <c r="G61" s="21">
        <f t="shared" ref="G61:J61" si="52">ROUND(SUM($E61,F61)*G$32,2)-$E61</f>
        <v>0.15000000000000036</v>
      </c>
      <c r="H61" s="21">
        <f t="shared" si="52"/>
        <v>0.22999999999999998</v>
      </c>
      <c r="I61" s="21">
        <f t="shared" si="52"/>
        <v>0.31000000000000005</v>
      </c>
      <c r="J61" s="21">
        <f t="shared" si="52"/>
        <v>0.39000000000000012</v>
      </c>
    </row>
    <row r="62" spans="1:10">
      <c r="A62" s="11">
        <f t="shared" si="27"/>
        <v>54</v>
      </c>
      <c r="B62" s="11">
        <v>51</v>
      </c>
      <c r="C62" s="290" t="s">
        <v>380</v>
      </c>
      <c r="D62" s="290" t="s">
        <v>395</v>
      </c>
      <c r="E62" s="291">
        <v>3.71</v>
      </c>
      <c r="F62" s="21">
        <f t="shared" si="38"/>
        <v>8.0000000000000071E-2</v>
      </c>
      <c r="G62" s="21">
        <f t="shared" ref="G62:J62" si="53">ROUND(SUM($E62,F62)*G$32,2)-$E62</f>
        <v>0.16000000000000014</v>
      </c>
      <c r="H62" s="21">
        <f t="shared" si="53"/>
        <v>0.24000000000000021</v>
      </c>
      <c r="I62" s="21">
        <f t="shared" si="53"/>
        <v>0.32000000000000028</v>
      </c>
      <c r="J62" s="21">
        <f t="shared" si="53"/>
        <v>0.40000000000000036</v>
      </c>
    </row>
    <row r="63" spans="1:10">
      <c r="A63" s="11">
        <f t="shared" si="27"/>
        <v>55</v>
      </c>
      <c r="B63" s="11">
        <v>51</v>
      </c>
      <c r="C63" s="290" t="s">
        <v>380</v>
      </c>
      <c r="D63" s="290" t="s">
        <v>396</v>
      </c>
      <c r="E63" s="291">
        <v>3.89</v>
      </c>
      <c r="F63" s="21">
        <f t="shared" si="38"/>
        <v>8.0000000000000071E-2</v>
      </c>
      <c r="G63" s="21">
        <f t="shared" ref="G63:J63" si="54">ROUND(SUM($E63,F63)*G$32,2)-$E63</f>
        <v>0.1599999999999997</v>
      </c>
      <c r="H63" s="21">
        <f t="shared" si="54"/>
        <v>0.24999999999999956</v>
      </c>
      <c r="I63" s="21">
        <f t="shared" si="54"/>
        <v>0.3400000000000003</v>
      </c>
      <c r="J63" s="21">
        <f t="shared" si="54"/>
        <v>0.43000000000000016</v>
      </c>
    </row>
    <row r="64" spans="1:10">
      <c r="A64" s="11">
        <f t="shared" si="27"/>
        <v>56</v>
      </c>
      <c r="B64" s="11">
        <v>51</v>
      </c>
      <c r="C64" s="290" t="s">
        <v>380</v>
      </c>
      <c r="D64" s="290" t="s">
        <v>397</v>
      </c>
      <c r="E64" s="291">
        <v>4.07</v>
      </c>
      <c r="F64" s="21">
        <f t="shared" si="38"/>
        <v>8.9999999999999858E-2</v>
      </c>
      <c r="G64" s="21">
        <f t="shared" ref="G64:J64" si="55">ROUND(SUM($E64,F64)*G$32,2)-$E64</f>
        <v>0.17999999999999972</v>
      </c>
      <c r="H64" s="21">
        <f t="shared" si="55"/>
        <v>0.26999999999999957</v>
      </c>
      <c r="I64" s="21">
        <f t="shared" si="55"/>
        <v>0.35999999999999943</v>
      </c>
      <c r="J64" s="21">
        <f t="shared" si="55"/>
        <v>0.44999999999999929</v>
      </c>
    </row>
    <row r="65" spans="1:10">
      <c r="A65" s="11">
        <f t="shared" si="27"/>
        <v>57</v>
      </c>
      <c r="B65" s="11">
        <v>51</v>
      </c>
      <c r="C65" s="290" t="s">
        <v>380</v>
      </c>
      <c r="D65" s="290" t="s">
        <v>398</v>
      </c>
      <c r="E65" s="291">
        <v>4.25</v>
      </c>
      <c r="F65" s="21">
        <f t="shared" si="38"/>
        <v>8.9999999999999858E-2</v>
      </c>
      <c r="G65" s="21">
        <f t="shared" ref="G65:J65" si="56">ROUND(SUM($E65,F65)*G$32,2)-$E65</f>
        <v>0.17999999999999972</v>
      </c>
      <c r="H65" s="21">
        <f t="shared" si="56"/>
        <v>0.26999999999999957</v>
      </c>
      <c r="I65" s="21">
        <f t="shared" si="56"/>
        <v>0.36000000000000032</v>
      </c>
      <c r="J65" s="21">
        <f t="shared" si="56"/>
        <v>0.45999999999999996</v>
      </c>
    </row>
    <row r="66" spans="1:10">
      <c r="A66" s="11">
        <f t="shared" si="27"/>
        <v>58</v>
      </c>
      <c r="B66" s="11">
        <v>51</v>
      </c>
      <c r="C66" s="290" t="s">
        <v>380</v>
      </c>
      <c r="D66" s="290" t="s">
        <v>399</v>
      </c>
      <c r="E66" s="291">
        <v>4.43</v>
      </c>
      <c r="F66" s="21">
        <f t="shared" si="38"/>
        <v>8.9999999999999858E-2</v>
      </c>
      <c r="G66" s="21">
        <f t="shared" ref="G66:J66" si="57">ROUND(SUM($E66,F66)*G$32,2)-$E66</f>
        <v>0.1800000000000006</v>
      </c>
      <c r="H66" s="21">
        <f t="shared" si="57"/>
        <v>0.28000000000000025</v>
      </c>
      <c r="I66" s="21">
        <f t="shared" si="57"/>
        <v>0.37999999999999989</v>
      </c>
      <c r="J66" s="21">
        <f t="shared" si="57"/>
        <v>0.48000000000000043</v>
      </c>
    </row>
    <row r="67" spans="1:10">
      <c r="A67" s="11">
        <f t="shared" si="27"/>
        <v>59</v>
      </c>
      <c r="B67" s="11">
        <v>51</v>
      </c>
      <c r="C67" s="290" t="s">
        <v>380</v>
      </c>
      <c r="D67" s="290" t="s">
        <v>400</v>
      </c>
      <c r="E67" s="291">
        <v>4.62</v>
      </c>
      <c r="F67" s="21">
        <f t="shared" si="38"/>
        <v>9.9999999999999645E-2</v>
      </c>
      <c r="G67" s="21">
        <f t="shared" ref="G67:J67" si="58">ROUND(SUM($E67,F67)*G$32,2)-$E67</f>
        <v>0.20000000000000018</v>
      </c>
      <c r="H67" s="21">
        <f t="shared" si="58"/>
        <v>0.29999999999999982</v>
      </c>
      <c r="I67" s="21">
        <f t="shared" si="58"/>
        <v>0.39999999999999947</v>
      </c>
      <c r="J67" s="21">
        <f t="shared" si="58"/>
        <v>0.50999999999999979</v>
      </c>
    </row>
    <row r="68" spans="1:10">
      <c r="A68" s="11">
        <f t="shared" si="27"/>
        <v>60</v>
      </c>
      <c r="B68" s="11">
        <v>51</v>
      </c>
      <c r="C68" s="290" t="s">
        <v>380</v>
      </c>
      <c r="D68" s="290" t="s">
        <v>401</v>
      </c>
      <c r="E68" s="291">
        <v>4.8</v>
      </c>
      <c r="F68" s="21">
        <f t="shared" si="38"/>
        <v>0.10000000000000053</v>
      </c>
      <c r="G68" s="21">
        <f t="shared" ref="G68:J68" si="59">ROUND(SUM($E68,F68)*G$32,2)-$E68</f>
        <v>0.20000000000000018</v>
      </c>
      <c r="H68" s="21">
        <f t="shared" si="59"/>
        <v>0.3100000000000005</v>
      </c>
      <c r="I68" s="21">
        <f t="shared" si="59"/>
        <v>0.41999999999999993</v>
      </c>
      <c r="J68" s="21">
        <f t="shared" si="59"/>
        <v>0.53000000000000025</v>
      </c>
    </row>
    <row r="69" spans="1:10">
      <c r="A69" s="11">
        <f t="shared" si="27"/>
        <v>61</v>
      </c>
      <c r="B69" s="11">
        <v>51</v>
      </c>
      <c r="C69" s="290" t="s">
        <v>380</v>
      </c>
      <c r="D69" s="290" t="s">
        <v>402</v>
      </c>
      <c r="E69" s="291">
        <v>4.9800000000000004</v>
      </c>
      <c r="F69" s="21">
        <f t="shared" si="38"/>
        <v>9.9999999999999645E-2</v>
      </c>
      <c r="G69" s="21">
        <f t="shared" ref="G69:J69" si="60">ROUND(SUM($E69,F69)*G$32,2)-$E69</f>
        <v>0.20999999999999996</v>
      </c>
      <c r="H69" s="21">
        <f t="shared" si="60"/>
        <v>0.3199999999999994</v>
      </c>
      <c r="I69" s="21">
        <f t="shared" si="60"/>
        <v>0.42999999999999972</v>
      </c>
      <c r="J69" s="21">
        <f t="shared" si="60"/>
        <v>0.53999999999999915</v>
      </c>
    </row>
    <row r="70" spans="1:10">
      <c r="A70" s="11">
        <f t="shared" si="27"/>
        <v>62</v>
      </c>
      <c r="B70" s="11">
        <v>51</v>
      </c>
      <c r="C70" s="290" t="s">
        <v>380</v>
      </c>
      <c r="D70" s="290" t="s">
        <v>403</v>
      </c>
      <c r="E70" s="291">
        <v>5.16</v>
      </c>
      <c r="F70" s="21">
        <f t="shared" si="38"/>
        <v>0.10999999999999943</v>
      </c>
      <c r="G70" s="21">
        <f t="shared" ref="G70:J70" si="61">ROUND(SUM($E70,F70)*G$32,2)-$E70</f>
        <v>0.21999999999999975</v>
      </c>
      <c r="H70" s="21">
        <f t="shared" si="61"/>
        <v>0.33000000000000007</v>
      </c>
      <c r="I70" s="21">
        <f t="shared" si="61"/>
        <v>0.45000000000000018</v>
      </c>
      <c r="J70" s="21">
        <f t="shared" si="61"/>
        <v>0.57000000000000028</v>
      </c>
    </row>
    <row r="71" spans="1:10">
      <c r="A71" s="11">
        <f t="shared" si="27"/>
        <v>63</v>
      </c>
      <c r="B71" s="11">
        <v>51</v>
      </c>
      <c r="C71" s="290" t="s">
        <v>380</v>
      </c>
      <c r="D71" s="290" t="s">
        <v>404</v>
      </c>
      <c r="E71" s="291">
        <v>5.34</v>
      </c>
      <c r="F71" s="21">
        <f t="shared" si="38"/>
        <v>0.11000000000000032</v>
      </c>
      <c r="G71" s="21">
        <f t="shared" ref="G71:J71" si="62">ROUND(SUM($E71,F71)*G$32,2)-$E71</f>
        <v>0.21999999999999975</v>
      </c>
      <c r="H71" s="21">
        <f t="shared" si="62"/>
        <v>0.33999999999999986</v>
      </c>
      <c r="I71" s="21">
        <f t="shared" si="62"/>
        <v>0.45999999999999996</v>
      </c>
      <c r="J71" s="21">
        <f t="shared" si="62"/>
        <v>0.58000000000000007</v>
      </c>
    </row>
    <row r="72" spans="1:10">
      <c r="A72" s="11">
        <f t="shared" si="27"/>
        <v>64</v>
      </c>
      <c r="B72" s="11">
        <v>51</v>
      </c>
      <c r="C72" s="290" t="s">
        <v>380</v>
      </c>
      <c r="D72" s="290" t="s">
        <v>405</v>
      </c>
      <c r="E72" s="291">
        <v>5.52</v>
      </c>
      <c r="F72" s="21">
        <f t="shared" si="38"/>
        <v>0.12000000000000011</v>
      </c>
      <c r="G72" s="21">
        <f t="shared" ref="G72:J72" si="63">ROUND(SUM($E72,F72)*G$32,2)-$E72</f>
        <v>0.24000000000000021</v>
      </c>
      <c r="H72" s="21">
        <f t="shared" si="63"/>
        <v>0.36000000000000032</v>
      </c>
      <c r="I72" s="21">
        <f t="shared" si="63"/>
        <v>0.48000000000000043</v>
      </c>
      <c r="J72" s="21">
        <f t="shared" si="63"/>
        <v>0.61000000000000032</v>
      </c>
    </row>
    <row r="73" spans="1:10">
      <c r="A73" s="11">
        <f t="shared" si="27"/>
        <v>65</v>
      </c>
      <c r="B73" s="11">
        <v>51</v>
      </c>
      <c r="C73" s="290" t="s">
        <v>380</v>
      </c>
      <c r="D73" s="290" t="s">
        <v>406</v>
      </c>
      <c r="E73" s="291">
        <v>5.7</v>
      </c>
      <c r="F73" s="21">
        <f t="shared" si="38"/>
        <v>0.12000000000000011</v>
      </c>
      <c r="G73" s="21">
        <f t="shared" ref="G73:J73" si="64">ROUND(SUM($E73,F73)*G$32,2)-$E73</f>
        <v>0.24000000000000021</v>
      </c>
      <c r="H73" s="21">
        <f t="shared" si="64"/>
        <v>0.35999999999999943</v>
      </c>
      <c r="I73" s="21">
        <f t="shared" si="64"/>
        <v>0.49000000000000021</v>
      </c>
      <c r="J73" s="21">
        <f t="shared" si="64"/>
        <v>0.62000000000000011</v>
      </c>
    </row>
    <row r="74" spans="1:10">
      <c r="A74" s="11">
        <f t="shared" si="27"/>
        <v>66</v>
      </c>
      <c r="B74" s="11">
        <v>51</v>
      </c>
      <c r="C74" s="290" t="s">
        <v>380</v>
      </c>
      <c r="D74" s="290" t="s">
        <v>407</v>
      </c>
      <c r="E74" s="291">
        <v>5.89</v>
      </c>
      <c r="F74" s="21">
        <f t="shared" si="38"/>
        <v>0.12000000000000011</v>
      </c>
      <c r="G74" s="21">
        <f t="shared" ref="G74:J74" si="65">ROUND(SUM($E74,F74)*G$32,2)-$E74</f>
        <v>0.25</v>
      </c>
      <c r="H74" s="21">
        <f t="shared" si="65"/>
        <v>0.37999999999999989</v>
      </c>
      <c r="I74" s="21">
        <f t="shared" si="65"/>
        <v>0.51000000000000068</v>
      </c>
      <c r="J74" s="21">
        <f t="shared" si="65"/>
        <v>0.64000000000000057</v>
      </c>
    </row>
    <row r="75" spans="1:10">
      <c r="A75" s="11">
        <f t="shared" si="27"/>
        <v>67</v>
      </c>
      <c r="B75" s="11">
        <v>51</v>
      </c>
      <c r="C75" s="290" t="s">
        <v>380</v>
      </c>
      <c r="D75" s="290" t="s">
        <v>408</v>
      </c>
      <c r="E75" s="291">
        <v>6.07</v>
      </c>
      <c r="F75" s="21">
        <f t="shared" si="38"/>
        <v>0.12999999999999989</v>
      </c>
      <c r="G75" s="21">
        <f t="shared" ref="G75:J75" si="66">ROUND(SUM($E75,F75)*G$32,2)-$E75</f>
        <v>0.25999999999999979</v>
      </c>
      <c r="H75" s="21">
        <f t="shared" si="66"/>
        <v>0.38999999999999968</v>
      </c>
      <c r="I75" s="21">
        <f t="shared" si="66"/>
        <v>0.52999999999999936</v>
      </c>
      <c r="J75" s="21">
        <f t="shared" si="66"/>
        <v>0.66999999999999993</v>
      </c>
    </row>
    <row r="76" spans="1:10">
      <c r="A76" s="11">
        <f t="shared" si="27"/>
        <v>68</v>
      </c>
      <c r="B76" s="11">
        <v>51</v>
      </c>
      <c r="C76" s="290" t="s">
        <v>380</v>
      </c>
      <c r="D76" s="290" t="s">
        <v>409</v>
      </c>
      <c r="E76" s="291">
        <v>6.25</v>
      </c>
      <c r="F76" s="21">
        <f t="shared" si="38"/>
        <v>0.12999999999999989</v>
      </c>
      <c r="G76" s="21">
        <f t="shared" ref="G76:J76" si="67">ROUND(SUM($E76,F76)*G$32,2)-$E76</f>
        <v>0.25999999999999979</v>
      </c>
      <c r="H76" s="21">
        <f t="shared" si="67"/>
        <v>0.40000000000000036</v>
      </c>
      <c r="I76" s="21">
        <f t="shared" si="67"/>
        <v>0.54</v>
      </c>
      <c r="J76" s="21">
        <f t="shared" si="67"/>
        <v>0.67999999999999972</v>
      </c>
    </row>
    <row r="77" spans="1:10">
      <c r="A77" s="11">
        <f t="shared" si="27"/>
        <v>69</v>
      </c>
      <c r="B77" s="11">
        <v>51</v>
      </c>
      <c r="C77" s="290" t="s">
        <v>380</v>
      </c>
      <c r="D77" s="290" t="s">
        <v>410</v>
      </c>
      <c r="E77" s="291">
        <v>6.43</v>
      </c>
      <c r="F77" s="21">
        <f t="shared" si="38"/>
        <v>0.14000000000000057</v>
      </c>
      <c r="G77" s="21">
        <f t="shared" ref="G77:J77" si="68">ROUND(SUM($E77,F77)*G$32,2)-$E77</f>
        <v>0.28000000000000025</v>
      </c>
      <c r="H77" s="21">
        <f t="shared" si="68"/>
        <v>0.41999999999999993</v>
      </c>
      <c r="I77" s="21">
        <f t="shared" si="68"/>
        <v>0.5600000000000005</v>
      </c>
      <c r="J77" s="21">
        <f t="shared" si="68"/>
        <v>0.71</v>
      </c>
    </row>
    <row r="78" spans="1:10">
      <c r="A78" s="11">
        <f t="shared" si="27"/>
        <v>70</v>
      </c>
      <c r="B78" s="11">
        <v>51</v>
      </c>
      <c r="C78" s="290" t="s">
        <v>380</v>
      </c>
      <c r="D78" s="290" t="s">
        <v>411</v>
      </c>
      <c r="E78" s="291">
        <v>6.61</v>
      </c>
      <c r="F78" s="21">
        <f t="shared" si="38"/>
        <v>0.13999999999999968</v>
      </c>
      <c r="G78" s="21">
        <f t="shared" ref="G78:J78" si="69">ROUND(SUM($E78,F78)*G$32,2)-$E78</f>
        <v>0.27999999999999936</v>
      </c>
      <c r="H78" s="21">
        <f t="shared" si="69"/>
        <v>0.41999999999999993</v>
      </c>
      <c r="I78" s="21">
        <f t="shared" si="69"/>
        <v>0.5699999999999994</v>
      </c>
      <c r="J78" s="21">
        <f t="shared" si="69"/>
        <v>0.71999999999999975</v>
      </c>
    </row>
    <row r="79" spans="1:10">
      <c r="A79" s="11">
        <f t="shared" si="27"/>
        <v>71</v>
      </c>
      <c r="B79" s="11">
        <v>51</v>
      </c>
      <c r="C79" s="290" t="s">
        <v>380</v>
      </c>
      <c r="D79" s="290" t="s">
        <v>412</v>
      </c>
      <c r="E79" s="291">
        <v>6.78</v>
      </c>
      <c r="F79" s="21">
        <f t="shared" si="38"/>
        <v>0.13999999999999968</v>
      </c>
      <c r="G79" s="21">
        <f t="shared" ref="G79:J79" si="70">ROUND(SUM($E79,F79)*G$32,2)-$E79</f>
        <v>0.29000000000000004</v>
      </c>
      <c r="H79" s="21">
        <f t="shared" si="70"/>
        <v>0.4399999999999995</v>
      </c>
      <c r="I79" s="21">
        <f t="shared" si="70"/>
        <v>0.58999999999999986</v>
      </c>
      <c r="J79" s="21">
        <f t="shared" si="70"/>
        <v>0.73999999999999932</v>
      </c>
    </row>
    <row r="80" spans="1:10">
      <c r="A80" s="11">
        <f t="shared" si="27"/>
        <v>72</v>
      </c>
      <c r="B80" s="11">
        <v>51</v>
      </c>
      <c r="C80" s="290" t="s">
        <v>380</v>
      </c>
      <c r="D80" s="290" t="s">
        <v>413</v>
      </c>
      <c r="E80" s="291">
        <v>6.97</v>
      </c>
      <c r="F80" s="21">
        <f t="shared" si="38"/>
        <v>0.15000000000000036</v>
      </c>
      <c r="G80" s="21">
        <f t="shared" ref="G80:J80" si="71">ROUND(SUM($E80,F80)*G$32,2)-$E80</f>
        <v>0.29999999999999982</v>
      </c>
      <c r="H80" s="21">
        <f t="shared" si="71"/>
        <v>0.45000000000000018</v>
      </c>
      <c r="I80" s="21">
        <f t="shared" si="71"/>
        <v>0.61000000000000032</v>
      </c>
      <c r="J80" s="21">
        <f t="shared" si="71"/>
        <v>0.77000000000000046</v>
      </c>
    </row>
    <row r="81" spans="1:10">
      <c r="A81" s="11">
        <f t="shared" si="27"/>
        <v>73</v>
      </c>
      <c r="B81" s="11">
        <v>51</v>
      </c>
      <c r="C81" s="290" t="s">
        <v>380</v>
      </c>
      <c r="D81" s="290" t="s">
        <v>414</v>
      </c>
      <c r="E81" s="291">
        <v>7.15</v>
      </c>
      <c r="F81" s="21">
        <f t="shared" si="38"/>
        <v>0.14999999999999947</v>
      </c>
      <c r="G81" s="21">
        <f t="shared" ref="G81:J81" si="72">ROUND(SUM($E81,F81)*G$32,2)-$E81</f>
        <v>0.29999999999999982</v>
      </c>
      <c r="H81" s="21">
        <f t="shared" si="72"/>
        <v>0.45999999999999996</v>
      </c>
      <c r="I81" s="21">
        <f t="shared" si="72"/>
        <v>0.61999999999999922</v>
      </c>
      <c r="J81" s="21">
        <f t="shared" si="72"/>
        <v>0.77999999999999936</v>
      </c>
    </row>
    <row r="82" spans="1:10">
      <c r="A82" s="11">
        <f t="shared" si="27"/>
        <v>74</v>
      </c>
      <c r="B82" s="11">
        <v>51</v>
      </c>
      <c r="C82" s="290" t="s">
        <v>380</v>
      </c>
      <c r="D82" s="290" t="s">
        <v>415</v>
      </c>
      <c r="E82" s="291">
        <v>7.34</v>
      </c>
      <c r="F82" s="21">
        <f t="shared" si="38"/>
        <v>0.15000000000000036</v>
      </c>
      <c r="G82" s="21">
        <f t="shared" ref="G82:J82" si="73">ROUND(SUM($E82,F82)*G$32,2)-$E82</f>
        <v>0.3100000000000005</v>
      </c>
      <c r="H82" s="21">
        <f t="shared" si="73"/>
        <v>0.46999999999999975</v>
      </c>
      <c r="I82" s="21">
        <f t="shared" si="73"/>
        <v>0.62999999999999989</v>
      </c>
      <c r="J82" s="21">
        <f t="shared" si="73"/>
        <v>0.80000000000000071</v>
      </c>
    </row>
    <row r="83" spans="1:10">
      <c r="A83" s="11">
        <f t="shared" si="27"/>
        <v>75</v>
      </c>
      <c r="B83" s="11">
        <v>51</v>
      </c>
      <c r="C83" s="290" t="s">
        <v>380</v>
      </c>
      <c r="D83" s="290" t="s">
        <v>416</v>
      </c>
      <c r="E83" s="291">
        <v>7.51</v>
      </c>
      <c r="F83" s="21">
        <f t="shared" si="38"/>
        <v>0.16000000000000014</v>
      </c>
      <c r="G83" s="21">
        <f t="shared" ref="G83:J83" si="74">ROUND(SUM($E83,F83)*G$32,2)-$E83</f>
        <v>0.32000000000000028</v>
      </c>
      <c r="H83" s="21">
        <f t="shared" si="74"/>
        <v>0.48000000000000043</v>
      </c>
      <c r="I83" s="21">
        <f t="shared" si="74"/>
        <v>0.65000000000000036</v>
      </c>
      <c r="J83" s="21">
        <f t="shared" si="74"/>
        <v>0.82000000000000028</v>
      </c>
    </row>
    <row r="84" spans="1:10">
      <c r="A84" s="11">
        <f t="shared" si="27"/>
        <v>76</v>
      </c>
      <c r="B84" s="11">
        <v>51</v>
      </c>
      <c r="C84" s="290" t="s">
        <v>380</v>
      </c>
      <c r="D84" s="290" t="s">
        <v>417</v>
      </c>
      <c r="E84" s="291">
        <v>7.7</v>
      </c>
      <c r="F84" s="21">
        <f t="shared" si="38"/>
        <v>0.16000000000000014</v>
      </c>
      <c r="G84" s="21">
        <f t="shared" ref="G84:J84" si="75">ROUND(SUM($E84,F84)*G$32,2)-$E84</f>
        <v>0.32999999999999918</v>
      </c>
      <c r="H84" s="21">
        <f t="shared" si="75"/>
        <v>0.49999999999999911</v>
      </c>
      <c r="I84" s="21">
        <f t="shared" si="75"/>
        <v>0.66999999999999904</v>
      </c>
      <c r="J84" s="21">
        <f t="shared" si="75"/>
        <v>0.85000000000000053</v>
      </c>
    </row>
    <row r="85" spans="1:10">
      <c r="A85" s="11">
        <f t="shared" si="27"/>
        <v>77</v>
      </c>
      <c r="B85" s="11">
        <v>51</v>
      </c>
      <c r="C85" s="290" t="s">
        <v>380</v>
      </c>
      <c r="D85" s="290" t="s">
        <v>418</v>
      </c>
      <c r="E85" s="291">
        <v>7.87</v>
      </c>
      <c r="F85" s="21">
        <f t="shared" si="38"/>
        <v>0.16999999999999904</v>
      </c>
      <c r="G85" s="21">
        <f t="shared" ref="G85:J85" si="76">ROUND(SUM($E85,F85)*G$32,2)-$E85</f>
        <v>0.34000000000000075</v>
      </c>
      <c r="H85" s="21">
        <f t="shared" si="76"/>
        <v>0.51000000000000068</v>
      </c>
      <c r="I85" s="21">
        <f t="shared" si="76"/>
        <v>0.69000000000000039</v>
      </c>
      <c r="J85" s="21">
        <f t="shared" si="76"/>
        <v>0.87000000000000011</v>
      </c>
    </row>
    <row r="86" spans="1:10">
      <c r="A86" s="11">
        <f t="shared" si="27"/>
        <v>78</v>
      </c>
      <c r="B86" s="11">
        <v>51</v>
      </c>
      <c r="C86" s="290" t="s">
        <v>380</v>
      </c>
      <c r="D86" s="290" t="s">
        <v>419</v>
      </c>
      <c r="E86" s="291">
        <v>8.06</v>
      </c>
      <c r="F86" s="21">
        <f t="shared" si="38"/>
        <v>0.16999999999999993</v>
      </c>
      <c r="G86" s="21">
        <f t="shared" ref="G86:J86" si="77">ROUND(SUM($E86,F86)*G$32,2)-$E86</f>
        <v>0.33999999999999986</v>
      </c>
      <c r="H86" s="21">
        <f t="shared" si="77"/>
        <v>0.51999999999999957</v>
      </c>
      <c r="I86" s="21">
        <f t="shared" si="77"/>
        <v>0.69999999999999929</v>
      </c>
      <c r="J86" s="21">
        <f t="shared" si="77"/>
        <v>0.87999999999999901</v>
      </c>
    </row>
    <row r="87" spans="1:10">
      <c r="A87" s="11">
        <f t="shared" si="27"/>
        <v>79</v>
      </c>
      <c r="B87" s="11">
        <v>51</v>
      </c>
      <c r="C87" s="290" t="s">
        <v>380</v>
      </c>
      <c r="D87" s="290" t="s">
        <v>420</v>
      </c>
      <c r="E87" s="291">
        <v>8.23</v>
      </c>
      <c r="F87" s="21">
        <f t="shared" si="38"/>
        <v>0.16999999999999993</v>
      </c>
      <c r="G87" s="21">
        <f t="shared" ref="G87:J87" si="78">ROUND(SUM($E87,F87)*G$32,2)-$E87</f>
        <v>0.34999999999999964</v>
      </c>
      <c r="H87" s="21">
        <f t="shared" si="78"/>
        <v>0.52999999999999936</v>
      </c>
      <c r="I87" s="21">
        <f t="shared" si="78"/>
        <v>0.70999999999999908</v>
      </c>
      <c r="J87" s="21">
        <f t="shared" si="78"/>
        <v>0.90000000000000036</v>
      </c>
    </row>
    <row r="88" spans="1:10">
      <c r="A88" s="11">
        <f t="shared" si="27"/>
        <v>80</v>
      </c>
      <c r="B88" s="11">
        <v>51</v>
      </c>
      <c r="C88" s="290" t="s">
        <v>380</v>
      </c>
      <c r="D88" s="290" t="s">
        <v>421</v>
      </c>
      <c r="E88" s="291">
        <v>8.43</v>
      </c>
      <c r="F88" s="21">
        <f t="shared" si="38"/>
        <v>0.17999999999999972</v>
      </c>
      <c r="G88" s="21">
        <f t="shared" ref="G88:J88" si="79">ROUND(SUM($E88,F88)*G$32,2)-$E88</f>
        <v>0.35999999999999943</v>
      </c>
      <c r="H88" s="21">
        <f t="shared" si="79"/>
        <v>0.54000000000000092</v>
      </c>
      <c r="I88" s="21">
        <f t="shared" si="79"/>
        <v>0.73000000000000043</v>
      </c>
      <c r="J88" s="21">
        <f t="shared" si="79"/>
        <v>0.91999999999999993</v>
      </c>
    </row>
    <row r="89" spans="1:10">
      <c r="A89" s="11">
        <f t="shared" si="27"/>
        <v>81</v>
      </c>
      <c r="B89" s="11">
        <v>51</v>
      </c>
      <c r="C89" s="290" t="s">
        <v>380</v>
      </c>
      <c r="D89" s="290" t="s">
        <v>422</v>
      </c>
      <c r="E89" s="291">
        <v>8.6</v>
      </c>
      <c r="F89" s="21">
        <f t="shared" si="38"/>
        <v>0.17999999999999972</v>
      </c>
      <c r="G89" s="21">
        <f t="shared" ref="G89:J89" si="80">ROUND(SUM($E89,F89)*G$32,2)-$E89</f>
        <v>0.36000000000000121</v>
      </c>
      <c r="H89" s="21">
        <f t="shared" si="80"/>
        <v>0.55000000000000071</v>
      </c>
      <c r="I89" s="21">
        <f t="shared" si="80"/>
        <v>0.74000000000000021</v>
      </c>
      <c r="J89" s="21">
        <f t="shared" si="80"/>
        <v>0.9399999999999995</v>
      </c>
    </row>
    <row r="90" spans="1:10">
      <c r="A90" s="11">
        <f t="shared" si="27"/>
        <v>82</v>
      </c>
      <c r="B90" s="11">
        <v>51</v>
      </c>
      <c r="C90" s="290" t="s">
        <v>380</v>
      </c>
      <c r="D90" s="290" t="s">
        <v>423</v>
      </c>
      <c r="E90" s="291">
        <v>8.7799999999999994</v>
      </c>
      <c r="F90" s="21">
        <f t="shared" si="38"/>
        <v>0.18000000000000149</v>
      </c>
      <c r="G90" s="21">
        <f t="shared" ref="G90:J90" si="81">ROUND(SUM($E90,F90)*G$32,2)-$E90</f>
        <v>0.37000000000000099</v>
      </c>
      <c r="H90" s="21">
        <f t="shared" si="81"/>
        <v>0.5600000000000005</v>
      </c>
      <c r="I90" s="21">
        <f t="shared" si="81"/>
        <v>0.75999999999999979</v>
      </c>
      <c r="J90" s="21">
        <f t="shared" si="81"/>
        <v>0.96000000000000085</v>
      </c>
    </row>
    <row r="91" spans="1:10">
      <c r="A91" s="11">
        <f t="shared" si="27"/>
        <v>83</v>
      </c>
      <c r="B91" s="11">
        <v>51</v>
      </c>
      <c r="C91" s="290" t="s">
        <v>380</v>
      </c>
      <c r="D91" s="290" t="s">
        <v>424</v>
      </c>
      <c r="E91" s="291">
        <v>8.9600000000000009</v>
      </c>
      <c r="F91" s="21">
        <f t="shared" si="38"/>
        <v>0.1899999999999995</v>
      </c>
      <c r="G91" s="21">
        <f t="shared" ref="G91:J91" si="82">ROUND(SUM($E91,F91)*G$32,2)-$E91</f>
        <v>0.37999999999999901</v>
      </c>
      <c r="H91" s="21">
        <f t="shared" si="82"/>
        <v>0.57999999999999829</v>
      </c>
      <c r="I91" s="21">
        <f t="shared" si="82"/>
        <v>0.77999999999999936</v>
      </c>
      <c r="J91" s="21">
        <f t="shared" si="82"/>
        <v>0.97999999999999865</v>
      </c>
    </row>
    <row r="92" spans="1:10">
      <c r="A92" s="11">
        <f t="shared" si="27"/>
        <v>84</v>
      </c>
      <c r="B92" s="11">
        <v>51</v>
      </c>
      <c r="C92" s="290" t="s">
        <v>380</v>
      </c>
      <c r="D92" s="290" t="s">
        <v>425</v>
      </c>
      <c r="E92" s="291">
        <v>9.14</v>
      </c>
      <c r="F92" s="21">
        <f t="shared" si="38"/>
        <v>0.1899999999999995</v>
      </c>
      <c r="G92" s="21">
        <f t="shared" ref="G92:J92" si="83">ROUND(SUM($E92,F92)*G$32,2)-$E92</f>
        <v>0.38999999999999879</v>
      </c>
      <c r="H92" s="21">
        <f t="shared" si="83"/>
        <v>0.58999999999999986</v>
      </c>
      <c r="I92" s="21">
        <f t="shared" si="83"/>
        <v>0.78999999999999915</v>
      </c>
      <c r="J92" s="21">
        <f t="shared" si="83"/>
        <v>1</v>
      </c>
    </row>
    <row r="93" spans="1:10">
      <c r="A93" s="11">
        <f t="shared" si="27"/>
        <v>85</v>
      </c>
      <c r="B93" s="11">
        <v>51</v>
      </c>
      <c r="C93" s="290" t="s">
        <v>380</v>
      </c>
      <c r="D93" s="290" t="s">
        <v>426</v>
      </c>
      <c r="E93" s="291">
        <v>9.32</v>
      </c>
      <c r="F93" s="21">
        <f t="shared" si="38"/>
        <v>0.19999999999999929</v>
      </c>
      <c r="G93" s="21">
        <f t="shared" ref="G93:J93" si="84">ROUND(SUM($E93,F93)*G$32,2)-$E93</f>
        <v>0.40000000000000036</v>
      </c>
      <c r="H93" s="21">
        <f t="shared" si="84"/>
        <v>0.59999999999999964</v>
      </c>
      <c r="I93" s="21">
        <f t="shared" si="84"/>
        <v>0.8100000000000005</v>
      </c>
      <c r="J93" s="21">
        <f t="shared" si="84"/>
        <v>1.0199999999999996</v>
      </c>
    </row>
    <row r="94" spans="1:10">
      <c r="A94" s="11">
        <f t="shared" ref="A94:A154" si="85">A93+1</f>
        <v>86</v>
      </c>
      <c r="B94" s="11">
        <v>51</v>
      </c>
      <c r="C94" s="290" t="s">
        <v>380</v>
      </c>
      <c r="D94" s="290" t="s">
        <v>427</v>
      </c>
      <c r="E94" s="291">
        <v>9.5</v>
      </c>
      <c r="F94" s="21">
        <f t="shared" si="38"/>
        <v>0.19999999999999929</v>
      </c>
      <c r="G94" s="21">
        <f t="shared" ref="G94:J94" si="86">ROUND(SUM($E94,F94)*G$32,2)-$E94</f>
        <v>0.40000000000000036</v>
      </c>
      <c r="H94" s="21">
        <f t="shared" si="86"/>
        <v>0.60999999999999943</v>
      </c>
      <c r="I94" s="21">
        <f t="shared" si="86"/>
        <v>0.82000000000000028</v>
      </c>
      <c r="J94" s="21">
        <f t="shared" si="86"/>
        <v>1.0399999999999991</v>
      </c>
    </row>
    <row r="95" spans="1:10">
      <c r="A95" s="11">
        <f t="shared" si="85"/>
        <v>87</v>
      </c>
      <c r="B95" s="11">
        <v>51</v>
      </c>
      <c r="C95" s="290" t="s">
        <v>380</v>
      </c>
      <c r="D95" s="290" t="s">
        <v>428</v>
      </c>
      <c r="E95" s="291">
        <v>9.69</v>
      </c>
      <c r="F95" s="21">
        <f t="shared" si="38"/>
        <v>0.20000000000000107</v>
      </c>
      <c r="G95" s="21">
        <f t="shared" ref="G95:J95" si="87">ROUND(SUM($E95,F95)*G$32,2)-$E95</f>
        <v>0.41000000000000014</v>
      </c>
      <c r="H95" s="21">
        <f t="shared" si="87"/>
        <v>0.62000000000000099</v>
      </c>
      <c r="I95" s="21">
        <f t="shared" si="87"/>
        <v>0.83999999999999986</v>
      </c>
      <c r="J95" s="21">
        <f t="shared" si="87"/>
        <v>1.0600000000000005</v>
      </c>
    </row>
    <row r="96" spans="1:10">
      <c r="A96" s="11">
        <f t="shared" si="85"/>
        <v>88</v>
      </c>
      <c r="B96" s="11">
        <v>51</v>
      </c>
      <c r="C96" s="290" t="s">
        <v>380</v>
      </c>
      <c r="D96" s="290" t="s">
        <v>429</v>
      </c>
      <c r="E96" s="291">
        <v>9.8699999999999992</v>
      </c>
      <c r="F96" s="21">
        <f t="shared" si="38"/>
        <v>0.21000000000000085</v>
      </c>
      <c r="G96" s="21">
        <f t="shared" ref="G96:J96" si="88">ROUND(SUM($E96,F96)*G$32,2)-$E96</f>
        <v>0.41999999999999993</v>
      </c>
      <c r="H96" s="21">
        <f t="shared" si="88"/>
        <v>0.64000000000000057</v>
      </c>
      <c r="I96" s="21">
        <f t="shared" si="88"/>
        <v>0.86000000000000121</v>
      </c>
      <c r="J96" s="21">
        <f t="shared" si="88"/>
        <v>1.0900000000000016</v>
      </c>
    </row>
    <row r="97" spans="1:10">
      <c r="A97" s="11">
        <f t="shared" si="85"/>
        <v>89</v>
      </c>
      <c r="B97" s="11">
        <v>51</v>
      </c>
      <c r="C97" s="290" t="s">
        <v>380</v>
      </c>
      <c r="D97" s="290" t="s">
        <v>430</v>
      </c>
      <c r="E97" s="291">
        <v>10.050000000000001</v>
      </c>
      <c r="F97" s="21">
        <f t="shared" si="38"/>
        <v>0.20999999999999908</v>
      </c>
      <c r="G97" s="21">
        <f t="shared" ref="G97:J97" si="89">ROUND(SUM($E97,F97)*G$32,2)-$E97</f>
        <v>0.42999999999999972</v>
      </c>
      <c r="H97" s="21">
        <f t="shared" si="89"/>
        <v>0.64999999999999858</v>
      </c>
      <c r="I97" s="21">
        <f t="shared" si="89"/>
        <v>0.86999999999999922</v>
      </c>
      <c r="J97" s="21">
        <f t="shared" si="89"/>
        <v>1.0999999999999996</v>
      </c>
    </row>
    <row r="98" spans="1:10">
      <c r="A98" s="11">
        <f t="shared" si="85"/>
        <v>90</v>
      </c>
      <c r="B98" s="11">
        <v>51</v>
      </c>
      <c r="C98" s="290" t="s">
        <v>380</v>
      </c>
      <c r="D98" s="290" t="s">
        <v>431</v>
      </c>
      <c r="E98" s="291">
        <v>10.23</v>
      </c>
      <c r="F98" s="21">
        <f t="shared" si="38"/>
        <v>0.20999999999999908</v>
      </c>
      <c r="G98" s="21">
        <f t="shared" ref="G98:J98" si="90">ROUND(SUM($E98,F98)*G$32,2)-$E98</f>
        <v>0.42999999999999972</v>
      </c>
      <c r="H98" s="21">
        <f t="shared" si="90"/>
        <v>0.65000000000000036</v>
      </c>
      <c r="I98" s="21">
        <f t="shared" si="90"/>
        <v>0.87999999999999901</v>
      </c>
      <c r="J98" s="21">
        <f t="shared" si="90"/>
        <v>1.1099999999999994</v>
      </c>
    </row>
    <row r="99" spans="1:10">
      <c r="A99" s="11">
        <f t="shared" si="85"/>
        <v>91</v>
      </c>
      <c r="B99" s="11">
        <v>51</v>
      </c>
      <c r="C99" s="290" t="s">
        <v>380</v>
      </c>
      <c r="D99" s="290" t="s">
        <v>432</v>
      </c>
      <c r="E99" s="291">
        <v>10.41</v>
      </c>
      <c r="F99" s="21">
        <f t="shared" si="38"/>
        <v>0.22000000000000064</v>
      </c>
      <c r="G99" s="21">
        <f t="shared" ref="G99:J99" si="91">ROUND(SUM($E99,F99)*G$32,2)-$E99</f>
        <v>0.4399999999999995</v>
      </c>
      <c r="H99" s="21">
        <f t="shared" si="91"/>
        <v>0.66999999999999993</v>
      </c>
      <c r="I99" s="21">
        <f t="shared" si="91"/>
        <v>0.90000000000000036</v>
      </c>
      <c r="J99" s="21">
        <f t="shared" si="91"/>
        <v>1.1400000000000006</v>
      </c>
    </row>
    <row r="100" spans="1:10">
      <c r="A100" s="11">
        <f t="shared" si="85"/>
        <v>92</v>
      </c>
      <c r="B100" s="11">
        <v>51</v>
      </c>
      <c r="C100" s="290" t="s">
        <v>380</v>
      </c>
      <c r="D100" s="290" t="s">
        <v>433</v>
      </c>
      <c r="E100" s="291">
        <v>10.59</v>
      </c>
      <c r="F100" s="21">
        <f t="shared" si="38"/>
        <v>0.22000000000000064</v>
      </c>
      <c r="G100" s="21">
        <f t="shared" ref="G100:J100" si="92">ROUND(SUM($E100,F100)*G$32,2)-$E100</f>
        <v>0.44999999999999929</v>
      </c>
      <c r="H100" s="21">
        <f t="shared" si="92"/>
        <v>0.67999999999999972</v>
      </c>
      <c r="I100" s="21">
        <f t="shared" si="92"/>
        <v>0.91999999999999993</v>
      </c>
      <c r="J100" s="21">
        <f t="shared" si="92"/>
        <v>1.1600000000000001</v>
      </c>
    </row>
    <row r="101" spans="1:10">
      <c r="A101" s="11">
        <f t="shared" si="85"/>
        <v>93</v>
      </c>
      <c r="B101" s="11">
        <v>51</v>
      </c>
      <c r="C101" s="290" t="s">
        <v>380</v>
      </c>
      <c r="D101" s="290" t="s">
        <v>434</v>
      </c>
      <c r="E101" s="291">
        <v>10.76</v>
      </c>
      <c r="F101" s="21">
        <f t="shared" si="38"/>
        <v>0.23000000000000043</v>
      </c>
      <c r="G101" s="21">
        <f t="shared" ref="G101:J101" si="93">ROUND(SUM($E101,F101)*G$32,2)-$E101</f>
        <v>0.46000000000000085</v>
      </c>
      <c r="H101" s="21">
        <f t="shared" si="93"/>
        <v>0.70000000000000107</v>
      </c>
      <c r="I101" s="21">
        <f t="shared" si="93"/>
        <v>0.9399999999999995</v>
      </c>
      <c r="J101" s="21">
        <f t="shared" si="93"/>
        <v>1.1899999999999995</v>
      </c>
    </row>
    <row r="102" spans="1:10">
      <c r="A102" s="11">
        <f t="shared" si="85"/>
        <v>94</v>
      </c>
      <c r="B102" s="11"/>
      <c r="C102" s="290"/>
      <c r="D102" s="290"/>
      <c r="E102" s="291"/>
      <c r="F102" s="21"/>
      <c r="G102" s="21"/>
      <c r="H102" s="21"/>
      <c r="I102" s="21"/>
      <c r="J102" s="21"/>
    </row>
    <row r="103" spans="1:10">
      <c r="A103" s="11">
        <f t="shared" si="85"/>
        <v>95</v>
      </c>
      <c r="B103" s="11">
        <v>52</v>
      </c>
      <c r="C103" s="290" t="s">
        <v>435</v>
      </c>
      <c r="D103" s="290" t="s">
        <v>436</v>
      </c>
      <c r="E103" s="291">
        <v>2.08</v>
      </c>
      <c r="F103" s="21">
        <f>ROUND(E103*F$32,2)-E103</f>
        <v>4.0000000000000036E-2</v>
      </c>
      <c r="G103" s="21">
        <f>ROUND(SUM($E103,F103)*G$32,2)-$E103</f>
        <v>8.0000000000000071E-2</v>
      </c>
      <c r="H103" s="21">
        <f>ROUND(SUM($E103,G103)*H$32,2)-$E103</f>
        <v>0.12999999999999989</v>
      </c>
      <c r="I103" s="21">
        <f>ROUND(SUM($E103,H103)*I$32,2)-$E103</f>
        <v>0.17999999999999972</v>
      </c>
      <c r="J103" s="21">
        <f>ROUND(SUM($E103,I103)*J$32,2)-$E103</f>
        <v>0.22999999999999998</v>
      </c>
    </row>
    <row r="104" spans="1:10">
      <c r="A104" s="11">
        <f t="shared" si="85"/>
        <v>96</v>
      </c>
      <c r="B104" s="11">
        <v>52</v>
      </c>
      <c r="C104" s="290" t="s">
        <v>435</v>
      </c>
      <c r="D104" s="290" t="s">
        <v>437</v>
      </c>
      <c r="E104" s="291">
        <v>3.03</v>
      </c>
      <c r="F104" s="21">
        <f t="shared" ref="F104:F110" si="94">ROUND(E104*F$32,2)-E104</f>
        <v>6.0000000000000053E-2</v>
      </c>
      <c r="G104" s="21">
        <f t="shared" ref="G104:J104" si="95">ROUND(SUM($E104,F104)*G$32,2)-$E104</f>
        <v>0.12000000000000011</v>
      </c>
      <c r="H104" s="21">
        <f t="shared" si="95"/>
        <v>0.19000000000000039</v>
      </c>
      <c r="I104" s="21">
        <f t="shared" si="95"/>
        <v>0.26000000000000023</v>
      </c>
      <c r="J104" s="21">
        <f t="shared" si="95"/>
        <v>0.33000000000000007</v>
      </c>
    </row>
    <row r="105" spans="1:10">
      <c r="A105" s="11">
        <f t="shared" si="85"/>
        <v>97</v>
      </c>
      <c r="B105" s="11">
        <v>52</v>
      </c>
      <c r="C105" s="290" t="s">
        <v>435</v>
      </c>
      <c r="D105" s="290" t="s">
        <v>374</v>
      </c>
      <c r="E105" s="291">
        <v>4.2699999999999996</v>
      </c>
      <c r="F105" s="21">
        <f t="shared" si="94"/>
        <v>9.0000000000000746E-2</v>
      </c>
      <c r="G105" s="21">
        <f t="shared" ref="G105:J105" si="96">ROUND(SUM($E105,F105)*G$32,2)-$E105</f>
        <v>0.1800000000000006</v>
      </c>
      <c r="H105" s="21">
        <f t="shared" si="96"/>
        <v>0.27000000000000046</v>
      </c>
      <c r="I105" s="21">
        <f t="shared" si="96"/>
        <v>0.37000000000000011</v>
      </c>
      <c r="J105" s="21">
        <f t="shared" si="96"/>
        <v>0.47000000000000064</v>
      </c>
    </row>
    <row r="106" spans="1:10">
      <c r="A106" s="11">
        <f t="shared" si="85"/>
        <v>98</v>
      </c>
      <c r="B106" s="11">
        <v>52</v>
      </c>
      <c r="C106" s="290" t="s">
        <v>435</v>
      </c>
      <c r="D106" s="290" t="s">
        <v>438</v>
      </c>
      <c r="E106" s="291">
        <v>6.19</v>
      </c>
      <c r="F106" s="21">
        <f t="shared" si="94"/>
        <v>0.12999999999999989</v>
      </c>
      <c r="G106" s="21">
        <f t="shared" ref="G106:J106" si="97">ROUND(SUM($E106,F106)*G$32,2)-$E106</f>
        <v>0.25999999999999979</v>
      </c>
      <c r="H106" s="21">
        <f t="shared" si="97"/>
        <v>0.39999999999999947</v>
      </c>
      <c r="I106" s="21">
        <f t="shared" si="97"/>
        <v>0.54</v>
      </c>
      <c r="J106" s="21">
        <f t="shared" si="97"/>
        <v>0.67999999999999972</v>
      </c>
    </row>
    <row r="107" spans="1:10">
      <c r="A107" s="11">
        <f t="shared" si="85"/>
        <v>99</v>
      </c>
      <c r="B107" s="11">
        <v>52</v>
      </c>
      <c r="C107" s="290" t="s">
        <v>435</v>
      </c>
      <c r="D107" s="290" t="s">
        <v>439</v>
      </c>
      <c r="E107" s="291">
        <v>8.1999999999999993</v>
      </c>
      <c r="F107" s="21">
        <f t="shared" si="94"/>
        <v>0.16999999999999993</v>
      </c>
      <c r="G107" s="21">
        <f t="shared" ref="G107:J107" si="98">ROUND(SUM($E107,F107)*G$32,2)-$E107</f>
        <v>0.35000000000000142</v>
      </c>
      <c r="H107" s="21">
        <f t="shared" si="98"/>
        <v>0.53000000000000114</v>
      </c>
      <c r="I107" s="21">
        <f t="shared" si="98"/>
        <v>0.71000000000000085</v>
      </c>
      <c r="J107" s="21">
        <f t="shared" si="98"/>
        <v>0.90000000000000036</v>
      </c>
    </row>
    <row r="108" spans="1:10">
      <c r="A108" s="11">
        <f t="shared" si="85"/>
        <v>100</v>
      </c>
      <c r="B108" s="11">
        <v>52</v>
      </c>
      <c r="C108" s="290" t="s">
        <v>435</v>
      </c>
      <c r="D108" s="290" t="s">
        <v>440</v>
      </c>
      <c r="E108" s="291">
        <v>10.199999999999999</v>
      </c>
      <c r="F108" s="21">
        <f t="shared" si="94"/>
        <v>0.21000000000000085</v>
      </c>
      <c r="G108" s="21">
        <f t="shared" ref="G108:J108" si="99">ROUND(SUM($E108,F108)*G$32,2)-$E108</f>
        <v>0.43000000000000149</v>
      </c>
      <c r="H108" s="21">
        <f t="shared" si="99"/>
        <v>0.65000000000000036</v>
      </c>
      <c r="I108" s="21">
        <f t="shared" si="99"/>
        <v>0.88000000000000078</v>
      </c>
      <c r="J108" s="21">
        <f t="shared" si="99"/>
        <v>1.1100000000000012</v>
      </c>
    </row>
    <row r="109" spans="1:10">
      <c r="A109" s="11">
        <f t="shared" si="85"/>
        <v>101</v>
      </c>
      <c r="B109" s="11">
        <v>52</v>
      </c>
      <c r="C109" s="290" t="s">
        <v>435</v>
      </c>
      <c r="D109" s="290" t="s">
        <v>441</v>
      </c>
      <c r="E109" s="291">
        <v>13.9</v>
      </c>
      <c r="F109" s="21">
        <f t="shared" si="94"/>
        <v>0.28999999999999915</v>
      </c>
      <c r="G109" s="21">
        <f t="shared" ref="G109:J109" si="100">ROUND(SUM($E109,F109)*G$32,2)-$E109</f>
        <v>0.58999999999999986</v>
      </c>
      <c r="H109" s="21">
        <f t="shared" si="100"/>
        <v>0.88999999999999879</v>
      </c>
      <c r="I109" s="21">
        <f t="shared" si="100"/>
        <v>1.1999999999999993</v>
      </c>
      <c r="J109" s="21">
        <f t="shared" si="100"/>
        <v>1.5199999999999996</v>
      </c>
    </row>
    <row r="110" spans="1:10">
      <c r="A110" s="11">
        <f t="shared" si="85"/>
        <v>102</v>
      </c>
      <c r="B110" s="11">
        <v>52</v>
      </c>
      <c r="C110" s="290" t="s">
        <v>435</v>
      </c>
      <c r="D110" s="290" t="s">
        <v>376</v>
      </c>
      <c r="E110" s="291">
        <v>15.9</v>
      </c>
      <c r="F110" s="21">
        <f t="shared" si="94"/>
        <v>0.33000000000000007</v>
      </c>
      <c r="G110" s="21">
        <f t="shared" ref="G110:J110" si="101">ROUND(SUM($E110,F110)*G$32,2)-$E110</f>
        <v>0.66999999999999993</v>
      </c>
      <c r="H110" s="21">
        <f t="shared" si="101"/>
        <v>1.0200000000000014</v>
      </c>
      <c r="I110" s="21">
        <f t="shared" si="101"/>
        <v>1.3800000000000008</v>
      </c>
      <c r="J110" s="21">
        <f t="shared" si="101"/>
        <v>1.7400000000000002</v>
      </c>
    </row>
    <row r="111" spans="1:10">
      <c r="A111" s="11">
        <f t="shared" si="85"/>
        <v>103</v>
      </c>
      <c r="B111" s="11"/>
      <c r="C111" s="290"/>
      <c r="D111" s="290"/>
      <c r="E111" s="291"/>
      <c r="F111" s="21"/>
      <c r="G111" s="21"/>
      <c r="H111" s="21"/>
      <c r="I111" s="21"/>
      <c r="J111" s="21"/>
    </row>
    <row r="112" spans="1:10">
      <c r="A112" s="11">
        <f t="shared" si="85"/>
        <v>104</v>
      </c>
      <c r="B112" s="11">
        <v>52</v>
      </c>
      <c r="C112" s="290" t="s">
        <v>442</v>
      </c>
      <c r="D112" s="290" t="s">
        <v>437</v>
      </c>
      <c r="E112" s="291">
        <v>3.28</v>
      </c>
      <c r="F112" s="21">
        <f t="shared" ref="F112:F118" si="102">ROUND(E112*F$32,2)-E112</f>
        <v>7.0000000000000284E-2</v>
      </c>
      <c r="G112" s="21">
        <f t="shared" ref="G112:J112" si="103">ROUND(SUM($E112,F112)*G$32,2)-$E112</f>
        <v>0.14000000000000012</v>
      </c>
      <c r="H112" s="21">
        <f t="shared" si="103"/>
        <v>0.21000000000000041</v>
      </c>
      <c r="I112" s="21">
        <f t="shared" si="103"/>
        <v>0.28000000000000025</v>
      </c>
      <c r="J112" s="21">
        <f t="shared" si="103"/>
        <v>0.35000000000000009</v>
      </c>
    </row>
    <row r="113" spans="1:10">
      <c r="A113" s="11">
        <f t="shared" si="85"/>
        <v>105</v>
      </c>
      <c r="B113" s="11">
        <v>52</v>
      </c>
      <c r="C113" s="290" t="s">
        <v>442</v>
      </c>
      <c r="D113" s="290" t="s">
        <v>374</v>
      </c>
      <c r="E113" s="291">
        <v>4.18</v>
      </c>
      <c r="F113" s="21">
        <f t="shared" si="102"/>
        <v>8.9999999999999858E-2</v>
      </c>
      <c r="G113" s="21">
        <f t="shared" ref="G113:J113" si="104">ROUND(SUM($E113,F113)*G$32,2)-$E113</f>
        <v>0.1800000000000006</v>
      </c>
      <c r="H113" s="21">
        <f t="shared" si="104"/>
        <v>0.27000000000000046</v>
      </c>
      <c r="I113" s="21">
        <f t="shared" si="104"/>
        <v>0.36000000000000032</v>
      </c>
      <c r="J113" s="21">
        <f t="shared" si="104"/>
        <v>0.45999999999999996</v>
      </c>
    </row>
    <row r="114" spans="1:10">
      <c r="A114" s="11">
        <f t="shared" si="85"/>
        <v>106</v>
      </c>
      <c r="B114" s="11">
        <v>52</v>
      </c>
      <c r="C114" s="290" t="s">
        <v>442</v>
      </c>
      <c r="D114" s="290" t="s">
        <v>438</v>
      </c>
      <c r="E114" s="291">
        <v>6.02</v>
      </c>
      <c r="F114" s="21">
        <f t="shared" si="102"/>
        <v>0.13000000000000078</v>
      </c>
      <c r="G114" s="21">
        <f t="shared" ref="G114:J114" si="105">ROUND(SUM($E114,F114)*G$32,2)-$E114</f>
        <v>0.26000000000000068</v>
      </c>
      <c r="H114" s="21">
        <f t="shared" si="105"/>
        <v>0.39000000000000057</v>
      </c>
      <c r="I114" s="21">
        <f t="shared" si="105"/>
        <v>0.52000000000000046</v>
      </c>
      <c r="J114" s="21">
        <f t="shared" si="105"/>
        <v>0.66000000000000014</v>
      </c>
    </row>
    <row r="115" spans="1:10">
      <c r="A115" s="11">
        <f t="shared" si="85"/>
        <v>107</v>
      </c>
      <c r="B115" s="11">
        <v>52</v>
      </c>
      <c r="C115" s="290" t="s">
        <v>442</v>
      </c>
      <c r="D115" s="290" t="s">
        <v>375</v>
      </c>
      <c r="E115" s="291">
        <v>7.12</v>
      </c>
      <c r="F115" s="21">
        <f t="shared" si="102"/>
        <v>0.14999999999999947</v>
      </c>
      <c r="G115" s="21">
        <f t="shared" ref="G115:J115" si="106">ROUND(SUM($E115,F115)*G$32,2)-$E115</f>
        <v>0.29999999999999982</v>
      </c>
      <c r="H115" s="21">
        <f t="shared" si="106"/>
        <v>0.45999999999999996</v>
      </c>
      <c r="I115" s="21">
        <f t="shared" si="106"/>
        <v>0.62000000000000011</v>
      </c>
      <c r="J115" s="21">
        <f t="shared" si="106"/>
        <v>0.78000000000000025</v>
      </c>
    </row>
    <row r="116" spans="1:10">
      <c r="A116" s="11">
        <f t="shared" si="85"/>
        <v>108</v>
      </c>
      <c r="B116" s="11">
        <v>52</v>
      </c>
      <c r="C116" s="290" t="s">
        <v>442</v>
      </c>
      <c r="D116" s="290" t="s">
        <v>440</v>
      </c>
      <c r="E116" s="291">
        <v>9.68</v>
      </c>
      <c r="F116" s="21">
        <f t="shared" si="102"/>
        <v>0.20000000000000107</v>
      </c>
      <c r="G116" s="21">
        <f t="shared" ref="G116:J116" si="107">ROUND(SUM($E116,F116)*G$32,2)-$E116</f>
        <v>0.41000000000000014</v>
      </c>
      <c r="H116" s="21">
        <f t="shared" si="107"/>
        <v>0.62000000000000099</v>
      </c>
      <c r="I116" s="21">
        <f t="shared" si="107"/>
        <v>0.83999999999999986</v>
      </c>
      <c r="J116" s="21">
        <f t="shared" si="107"/>
        <v>1.0600000000000005</v>
      </c>
    </row>
    <row r="117" spans="1:10">
      <c r="A117" s="11">
        <f t="shared" si="85"/>
        <v>109</v>
      </c>
      <c r="B117" s="11">
        <v>52</v>
      </c>
      <c r="C117" s="290" t="s">
        <v>442</v>
      </c>
      <c r="D117" s="290" t="s">
        <v>376</v>
      </c>
      <c r="E117" s="291">
        <v>15.19</v>
      </c>
      <c r="F117" s="21">
        <f t="shared" si="102"/>
        <v>0.32000000000000028</v>
      </c>
      <c r="G117" s="21">
        <f t="shared" ref="G117:J117" si="108">ROUND(SUM($E117,F117)*G$32,2)-$E117</f>
        <v>0.65000000000000036</v>
      </c>
      <c r="H117" s="21">
        <f t="shared" si="108"/>
        <v>0.9800000000000022</v>
      </c>
      <c r="I117" s="21">
        <f t="shared" si="108"/>
        <v>1.3200000000000021</v>
      </c>
      <c r="J117" s="21">
        <f t="shared" si="108"/>
        <v>1.67</v>
      </c>
    </row>
    <row r="118" spans="1:10">
      <c r="A118" s="11">
        <f t="shared" si="85"/>
        <v>110</v>
      </c>
      <c r="B118" s="11">
        <v>52</v>
      </c>
      <c r="C118" s="290" t="s">
        <v>442</v>
      </c>
      <c r="D118" s="290" t="s">
        <v>443</v>
      </c>
      <c r="E118" s="291">
        <v>36.35</v>
      </c>
      <c r="F118" s="21">
        <f t="shared" si="102"/>
        <v>0.75999999999999801</v>
      </c>
      <c r="G118" s="21">
        <f t="shared" ref="G118:J118" si="109">ROUND(SUM($E118,F118)*G$32,2)-$E118</f>
        <v>1.5399999999999991</v>
      </c>
      <c r="H118" s="21">
        <f t="shared" si="109"/>
        <v>2.3399999999999963</v>
      </c>
      <c r="I118" s="21">
        <f t="shared" si="109"/>
        <v>3.1499999999999986</v>
      </c>
      <c r="J118" s="21">
        <f t="shared" si="109"/>
        <v>3.9799999999999969</v>
      </c>
    </row>
    <row r="119" spans="1:10">
      <c r="A119" s="11">
        <f t="shared" si="85"/>
        <v>111</v>
      </c>
      <c r="B119" s="11"/>
      <c r="C119" s="290"/>
      <c r="D119" s="290"/>
      <c r="E119" s="291"/>
      <c r="F119" s="21"/>
      <c r="G119" s="21"/>
      <c r="H119" s="21"/>
      <c r="I119" s="21"/>
      <c r="J119" s="21"/>
    </row>
    <row r="120" spans="1:10">
      <c r="A120" s="11">
        <f t="shared" si="85"/>
        <v>112</v>
      </c>
      <c r="B120" s="11">
        <v>53</v>
      </c>
      <c r="C120" s="290" t="s">
        <v>444</v>
      </c>
      <c r="D120" s="290" t="s">
        <v>436</v>
      </c>
      <c r="E120" s="291">
        <v>9.3000000000000007</v>
      </c>
      <c r="F120" s="21">
        <f t="shared" ref="F120:F128" si="110">ROUND(E120*F$32,2)-E120</f>
        <v>0.19999999999999929</v>
      </c>
      <c r="G120" s="21">
        <f t="shared" ref="G120:J120" si="111">ROUND(SUM($E120,F120)*G$32,2)-$E120</f>
        <v>0.39999999999999858</v>
      </c>
      <c r="H120" s="21">
        <f t="shared" si="111"/>
        <v>0.59999999999999964</v>
      </c>
      <c r="I120" s="21">
        <f t="shared" si="111"/>
        <v>0.80999999999999872</v>
      </c>
      <c r="J120" s="21">
        <f t="shared" si="111"/>
        <v>1.0199999999999996</v>
      </c>
    </row>
    <row r="121" spans="1:10">
      <c r="A121" s="11">
        <f t="shared" si="85"/>
        <v>113</v>
      </c>
      <c r="B121" s="11">
        <v>53</v>
      </c>
      <c r="C121" s="290" t="s">
        <v>444</v>
      </c>
      <c r="D121" s="290" t="s">
        <v>437</v>
      </c>
      <c r="E121" s="291">
        <v>10.64</v>
      </c>
      <c r="F121" s="21">
        <f t="shared" si="110"/>
        <v>0.21999999999999886</v>
      </c>
      <c r="G121" s="21">
        <f t="shared" ref="G121:J121" si="112">ROUND(SUM($E121,F121)*G$32,2)-$E121</f>
        <v>0.44999999999999929</v>
      </c>
      <c r="H121" s="21">
        <f t="shared" si="112"/>
        <v>0.67999999999999972</v>
      </c>
      <c r="I121" s="21">
        <f t="shared" si="112"/>
        <v>0.91999999999999993</v>
      </c>
      <c r="J121" s="21">
        <f t="shared" si="112"/>
        <v>1.1600000000000001</v>
      </c>
    </row>
    <row r="122" spans="1:10">
      <c r="A122" s="11">
        <f t="shared" si="85"/>
        <v>114</v>
      </c>
      <c r="B122" s="11">
        <v>53</v>
      </c>
      <c r="C122" s="290" t="s">
        <v>444</v>
      </c>
      <c r="D122" s="290" t="s">
        <v>374</v>
      </c>
      <c r="E122" s="291">
        <v>12</v>
      </c>
      <c r="F122" s="21">
        <f t="shared" si="110"/>
        <v>0.25</v>
      </c>
      <c r="G122" s="21">
        <f t="shared" ref="G122:J122" si="113">ROUND(SUM($E122,F122)*G$32,2)-$E122</f>
        <v>0.50999999999999979</v>
      </c>
      <c r="H122" s="21">
        <f t="shared" si="113"/>
        <v>0.76999999999999957</v>
      </c>
      <c r="I122" s="21">
        <f t="shared" si="113"/>
        <v>1.0399999999999991</v>
      </c>
      <c r="J122" s="21">
        <f t="shared" si="113"/>
        <v>1.3100000000000005</v>
      </c>
    </row>
    <row r="123" spans="1:10">
      <c r="A123" s="11">
        <f t="shared" si="85"/>
        <v>115</v>
      </c>
      <c r="B123" s="11">
        <v>53</v>
      </c>
      <c r="C123" s="290" t="s">
        <v>444</v>
      </c>
      <c r="D123" s="290" t="s">
        <v>438</v>
      </c>
      <c r="E123" s="291">
        <v>14.18</v>
      </c>
      <c r="F123" s="21">
        <f t="shared" si="110"/>
        <v>0.30000000000000071</v>
      </c>
      <c r="G123" s="21">
        <f t="shared" ref="G123:J123" si="114">ROUND(SUM($E123,F123)*G$32,2)-$E123</f>
        <v>0.59999999999999964</v>
      </c>
      <c r="H123" s="21">
        <f t="shared" si="114"/>
        <v>0.91000000000000014</v>
      </c>
      <c r="I123" s="21">
        <f t="shared" si="114"/>
        <v>1.2300000000000004</v>
      </c>
      <c r="J123" s="21">
        <f t="shared" si="114"/>
        <v>1.5500000000000007</v>
      </c>
    </row>
    <row r="124" spans="1:10">
      <c r="A124" s="11">
        <f t="shared" si="85"/>
        <v>116</v>
      </c>
      <c r="B124" s="11">
        <v>53</v>
      </c>
      <c r="C124" s="290" t="s">
        <v>444</v>
      </c>
      <c r="D124" s="290" t="s">
        <v>439</v>
      </c>
      <c r="E124" s="291">
        <v>17.05</v>
      </c>
      <c r="F124" s="21">
        <f t="shared" si="110"/>
        <v>0.35999999999999943</v>
      </c>
      <c r="G124" s="21">
        <f t="shared" ref="G124:J124" si="115">ROUND(SUM($E124,F124)*G$32,2)-$E124</f>
        <v>0.73000000000000043</v>
      </c>
      <c r="H124" s="21">
        <f t="shared" si="115"/>
        <v>1.0999999999999979</v>
      </c>
      <c r="I124" s="21">
        <f t="shared" si="115"/>
        <v>1.4800000000000004</v>
      </c>
      <c r="J124" s="21">
        <f t="shared" si="115"/>
        <v>1.870000000000001</v>
      </c>
    </row>
    <row r="125" spans="1:10">
      <c r="A125" s="11">
        <f t="shared" si="85"/>
        <v>117</v>
      </c>
      <c r="B125" s="11">
        <v>53</v>
      </c>
      <c r="C125" s="290" t="s">
        <v>444</v>
      </c>
      <c r="D125" s="290" t="s">
        <v>440</v>
      </c>
      <c r="E125" s="291">
        <v>19.190000000000001</v>
      </c>
      <c r="F125" s="21">
        <f t="shared" si="110"/>
        <v>0.39999999999999858</v>
      </c>
      <c r="G125" s="21">
        <f t="shared" ref="G125:J125" si="116">ROUND(SUM($E125,F125)*G$32,2)-$E125</f>
        <v>0.80999999999999872</v>
      </c>
      <c r="H125" s="21">
        <f t="shared" si="116"/>
        <v>1.2300000000000004</v>
      </c>
      <c r="I125" s="21">
        <f t="shared" si="116"/>
        <v>1.6600000000000001</v>
      </c>
      <c r="J125" s="21">
        <f t="shared" si="116"/>
        <v>2.0999999999999979</v>
      </c>
    </row>
    <row r="126" spans="1:10">
      <c r="A126" s="11">
        <f t="shared" si="85"/>
        <v>118</v>
      </c>
      <c r="B126" s="11">
        <v>53</v>
      </c>
      <c r="C126" s="290" t="s">
        <v>444</v>
      </c>
      <c r="D126" s="290" t="s">
        <v>441</v>
      </c>
      <c r="E126" s="291">
        <v>22.2</v>
      </c>
      <c r="F126" s="21">
        <f t="shared" si="110"/>
        <v>0.47000000000000242</v>
      </c>
      <c r="G126" s="21">
        <f t="shared" ref="G126:J126" si="117">ROUND(SUM($E126,F126)*G$32,2)-$E126</f>
        <v>0.94999999999999929</v>
      </c>
      <c r="H126" s="21">
        <f t="shared" si="117"/>
        <v>1.4400000000000013</v>
      </c>
      <c r="I126" s="21">
        <f t="shared" si="117"/>
        <v>1.9400000000000013</v>
      </c>
      <c r="J126" s="21">
        <f t="shared" si="117"/>
        <v>2.4499999999999993</v>
      </c>
    </row>
    <row r="127" spans="1:10">
      <c r="A127" s="11">
        <f t="shared" si="85"/>
        <v>119</v>
      </c>
      <c r="B127" s="11">
        <v>53</v>
      </c>
      <c r="C127" s="290" t="s">
        <v>444</v>
      </c>
      <c r="D127" s="290" t="s">
        <v>376</v>
      </c>
      <c r="E127" s="291">
        <v>25.94</v>
      </c>
      <c r="F127" s="21">
        <f t="shared" si="110"/>
        <v>0.53999999999999915</v>
      </c>
      <c r="G127" s="21">
        <f t="shared" ref="G127:J127" si="118">ROUND(SUM($E127,F127)*G$32,2)-$E127</f>
        <v>1.0999999999999979</v>
      </c>
      <c r="H127" s="21">
        <f t="shared" si="118"/>
        <v>1.6699999999999982</v>
      </c>
      <c r="I127" s="21">
        <f t="shared" si="118"/>
        <v>2.25</v>
      </c>
      <c r="J127" s="21">
        <f t="shared" si="118"/>
        <v>2.84</v>
      </c>
    </row>
    <row r="128" spans="1:10">
      <c r="A128" s="11">
        <f t="shared" si="85"/>
        <v>120</v>
      </c>
      <c r="B128" s="11">
        <v>53</v>
      </c>
      <c r="C128" s="290" t="s">
        <v>444</v>
      </c>
      <c r="D128" s="290" t="s">
        <v>443</v>
      </c>
      <c r="E128" s="291">
        <v>57.5</v>
      </c>
      <c r="F128" s="21">
        <f t="shared" si="110"/>
        <v>1.2100000000000009</v>
      </c>
      <c r="G128" s="21">
        <f t="shared" ref="G128:J128" si="119">ROUND(SUM($E128,F128)*G$32,2)-$E128</f>
        <v>2.4399999999999977</v>
      </c>
      <c r="H128" s="21">
        <f t="shared" si="119"/>
        <v>3.7000000000000028</v>
      </c>
      <c r="I128" s="21">
        <f t="shared" si="119"/>
        <v>4.990000000000002</v>
      </c>
      <c r="J128" s="21">
        <f t="shared" si="119"/>
        <v>6.2999999999999972</v>
      </c>
    </row>
    <row r="129" spans="1:10">
      <c r="A129" s="11">
        <f t="shared" si="85"/>
        <v>121</v>
      </c>
      <c r="B129" s="11"/>
      <c r="C129" s="290"/>
      <c r="D129" s="290"/>
      <c r="E129" s="291"/>
      <c r="F129" s="21"/>
      <c r="G129" s="21"/>
      <c r="H129" s="21"/>
      <c r="I129" s="21"/>
      <c r="J129" s="21"/>
    </row>
    <row r="130" spans="1:10">
      <c r="A130" s="11">
        <f t="shared" si="85"/>
        <v>122</v>
      </c>
      <c r="B130" s="11">
        <v>53</v>
      </c>
      <c r="C130" s="290" t="s">
        <v>445</v>
      </c>
      <c r="D130" s="290" t="s">
        <v>437</v>
      </c>
      <c r="E130" s="291">
        <v>14.54</v>
      </c>
      <c r="F130" s="21">
        <f t="shared" ref="F130:F134" si="120">ROUND(E130*F$32,2)-E130</f>
        <v>0.3100000000000005</v>
      </c>
      <c r="G130" s="21">
        <f t="shared" ref="G130:J130" si="121">ROUND(SUM($E130,F130)*G$32,2)-$E130</f>
        <v>0.62000000000000099</v>
      </c>
      <c r="H130" s="21">
        <f t="shared" si="121"/>
        <v>0.94000000000000128</v>
      </c>
      <c r="I130" s="21">
        <f t="shared" si="121"/>
        <v>1.2700000000000014</v>
      </c>
      <c r="J130" s="21">
        <f t="shared" si="121"/>
        <v>1.6000000000000014</v>
      </c>
    </row>
    <row r="131" spans="1:10">
      <c r="A131" s="11">
        <f t="shared" si="85"/>
        <v>123</v>
      </c>
      <c r="B131" s="11">
        <v>53</v>
      </c>
      <c r="C131" s="290" t="s">
        <v>445</v>
      </c>
      <c r="D131" s="290" t="s">
        <v>374</v>
      </c>
      <c r="E131" s="291">
        <v>15.55</v>
      </c>
      <c r="F131" s="21">
        <f t="shared" si="120"/>
        <v>0.33000000000000007</v>
      </c>
      <c r="G131" s="21">
        <f t="shared" ref="G131:J131" si="122">ROUND(SUM($E131,F131)*G$32,2)-$E131</f>
        <v>0.66000000000000014</v>
      </c>
      <c r="H131" s="21">
        <f t="shared" si="122"/>
        <v>1</v>
      </c>
      <c r="I131" s="21">
        <f t="shared" si="122"/>
        <v>1.3499999999999979</v>
      </c>
      <c r="J131" s="21">
        <f t="shared" si="122"/>
        <v>1.6999999999999993</v>
      </c>
    </row>
    <row r="132" spans="1:10">
      <c r="A132" s="11">
        <f t="shared" si="85"/>
        <v>124</v>
      </c>
      <c r="B132" s="11">
        <v>53</v>
      </c>
      <c r="C132" s="290" t="s">
        <v>445</v>
      </c>
      <c r="D132" s="290" t="s">
        <v>438</v>
      </c>
      <c r="E132" s="291">
        <v>17.95</v>
      </c>
      <c r="F132" s="21">
        <f t="shared" si="120"/>
        <v>0.37999999999999901</v>
      </c>
      <c r="G132" s="21">
        <f t="shared" ref="G132:J132" si="123">ROUND(SUM($E132,F132)*G$32,2)-$E132</f>
        <v>0.76000000000000156</v>
      </c>
      <c r="H132" s="21">
        <f t="shared" si="123"/>
        <v>1.1500000000000021</v>
      </c>
      <c r="I132" s="21">
        <f t="shared" si="123"/>
        <v>1.5500000000000007</v>
      </c>
      <c r="J132" s="21">
        <f t="shared" si="123"/>
        <v>1.9600000000000009</v>
      </c>
    </row>
    <row r="133" spans="1:10">
      <c r="A133" s="11">
        <f t="shared" si="85"/>
        <v>125</v>
      </c>
      <c r="B133" s="11">
        <v>53</v>
      </c>
      <c r="C133" s="290" t="s">
        <v>445</v>
      </c>
      <c r="D133" s="290" t="s">
        <v>440</v>
      </c>
      <c r="E133" s="291">
        <v>23.08</v>
      </c>
      <c r="F133" s="21">
        <f t="shared" si="120"/>
        <v>0.48000000000000043</v>
      </c>
      <c r="G133" s="21">
        <f t="shared" ref="G133:J133" si="124">ROUND(SUM($E133,F133)*G$32,2)-$E133</f>
        <v>0.97000000000000242</v>
      </c>
      <c r="H133" s="21">
        <f t="shared" si="124"/>
        <v>1.4800000000000004</v>
      </c>
      <c r="I133" s="21">
        <f t="shared" si="124"/>
        <v>2</v>
      </c>
      <c r="J133" s="21">
        <f t="shared" si="124"/>
        <v>2.5300000000000011</v>
      </c>
    </row>
    <row r="134" spans="1:10">
      <c r="A134" s="11">
        <f t="shared" si="85"/>
        <v>126</v>
      </c>
      <c r="B134" s="11">
        <v>53</v>
      </c>
      <c r="C134" s="290" t="s">
        <v>445</v>
      </c>
      <c r="D134" s="290" t="s">
        <v>376</v>
      </c>
      <c r="E134" s="291">
        <v>26.15</v>
      </c>
      <c r="F134" s="21">
        <f t="shared" si="120"/>
        <v>0.55000000000000071</v>
      </c>
      <c r="G134" s="21">
        <f t="shared" ref="G134:J134" si="125">ROUND(SUM($E134,F134)*G$32,2)-$E134</f>
        <v>1.110000000000003</v>
      </c>
      <c r="H134" s="21">
        <f t="shared" si="125"/>
        <v>1.6799999999999997</v>
      </c>
      <c r="I134" s="21">
        <f t="shared" si="125"/>
        <v>2.2600000000000016</v>
      </c>
      <c r="J134" s="21">
        <f t="shared" si="125"/>
        <v>2.860000000000003</v>
      </c>
    </row>
    <row r="135" spans="1:10">
      <c r="A135" s="11">
        <f t="shared" si="85"/>
        <v>127</v>
      </c>
      <c r="B135" s="11"/>
      <c r="C135" s="290"/>
      <c r="D135" s="290"/>
      <c r="E135" s="291"/>
      <c r="F135" s="21"/>
      <c r="G135" s="21"/>
      <c r="H135" s="21"/>
      <c r="I135" s="21"/>
      <c r="J135" s="21"/>
    </row>
    <row r="136" spans="1:10">
      <c r="A136" s="11">
        <f t="shared" si="85"/>
        <v>128</v>
      </c>
      <c r="B136" s="11">
        <v>53</v>
      </c>
      <c r="C136" s="290" t="s">
        <v>446</v>
      </c>
      <c r="D136" s="290" t="s">
        <v>381</v>
      </c>
      <c r="E136" s="291">
        <v>7.65</v>
      </c>
      <c r="F136" s="21">
        <f t="shared" ref="F136:F189" si="126">ROUND(E136*F$32,2)-E136</f>
        <v>0.15999999999999925</v>
      </c>
      <c r="G136" s="21">
        <f t="shared" ref="G136:J136" si="127">ROUND(SUM($E136,F136)*G$32,2)-$E136</f>
        <v>0.3199999999999994</v>
      </c>
      <c r="H136" s="21">
        <f t="shared" si="127"/>
        <v>0.49000000000000021</v>
      </c>
      <c r="I136" s="21">
        <f t="shared" si="127"/>
        <v>0.66000000000000014</v>
      </c>
      <c r="J136" s="21">
        <f t="shared" si="127"/>
        <v>0.83000000000000007</v>
      </c>
    </row>
    <row r="137" spans="1:10">
      <c r="A137" s="11">
        <f t="shared" si="85"/>
        <v>129</v>
      </c>
      <c r="B137" s="11">
        <v>53</v>
      </c>
      <c r="C137" s="290" t="s">
        <v>446</v>
      </c>
      <c r="D137" s="290" t="s">
        <v>382</v>
      </c>
      <c r="E137" s="291">
        <v>7.82</v>
      </c>
      <c r="F137" s="21">
        <f t="shared" si="126"/>
        <v>0.16000000000000014</v>
      </c>
      <c r="G137" s="21">
        <f t="shared" ref="G137:J137" si="128">ROUND(SUM($E137,F137)*G$32,2)-$E137</f>
        <v>0.33000000000000007</v>
      </c>
      <c r="H137" s="21">
        <f t="shared" si="128"/>
        <v>0.5</v>
      </c>
      <c r="I137" s="21">
        <f t="shared" si="128"/>
        <v>0.66999999999999993</v>
      </c>
      <c r="J137" s="21">
        <f t="shared" si="128"/>
        <v>0.84999999999999964</v>
      </c>
    </row>
    <row r="138" spans="1:10">
      <c r="A138" s="11">
        <f t="shared" si="85"/>
        <v>130</v>
      </c>
      <c r="B138" s="11">
        <v>53</v>
      </c>
      <c r="C138" s="290" t="s">
        <v>446</v>
      </c>
      <c r="D138" s="290" t="s">
        <v>383</v>
      </c>
      <c r="E138" s="291">
        <v>8.01</v>
      </c>
      <c r="F138" s="21">
        <f t="shared" si="126"/>
        <v>0.16999999999999993</v>
      </c>
      <c r="G138" s="21">
        <f t="shared" ref="G138:J138" si="129">ROUND(SUM($E138,F138)*G$32,2)-$E138</f>
        <v>0.33999999999999986</v>
      </c>
      <c r="H138" s="21">
        <f t="shared" si="129"/>
        <v>0.51999999999999957</v>
      </c>
      <c r="I138" s="21">
        <f t="shared" si="129"/>
        <v>0.70000000000000107</v>
      </c>
      <c r="J138" s="21">
        <f t="shared" si="129"/>
        <v>0.88000000000000078</v>
      </c>
    </row>
    <row r="139" spans="1:10">
      <c r="A139" s="11">
        <f t="shared" si="85"/>
        <v>131</v>
      </c>
      <c r="B139" s="11">
        <v>53</v>
      </c>
      <c r="C139" s="290" t="s">
        <v>446</v>
      </c>
      <c r="D139" s="290" t="s">
        <v>384</v>
      </c>
      <c r="E139" s="291">
        <v>8.18</v>
      </c>
      <c r="F139" s="21">
        <f t="shared" si="126"/>
        <v>0.16999999999999993</v>
      </c>
      <c r="G139" s="21">
        <f t="shared" ref="G139:J139" si="130">ROUND(SUM($E139,F139)*G$32,2)-$E139</f>
        <v>0.34999999999999964</v>
      </c>
      <c r="H139" s="21">
        <f t="shared" si="130"/>
        <v>0.53000000000000114</v>
      </c>
      <c r="I139" s="21">
        <f t="shared" si="130"/>
        <v>0.71000000000000085</v>
      </c>
      <c r="J139" s="21">
        <f t="shared" si="130"/>
        <v>0.90000000000000036</v>
      </c>
    </row>
    <row r="140" spans="1:10">
      <c r="A140" s="11">
        <f t="shared" si="85"/>
        <v>132</v>
      </c>
      <c r="B140" s="11">
        <v>53</v>
      </c>
      <c r="C140" s="290" t="s">
        <v>446</v>
      </c>
      <c r="D140" s="290" t="s">
        <v>385</v>
      </c>
      <c r="E140" s="291">
        <v>8.3699999999999992</v>
      </c>
      <c r="F140" s="21">
        <f t="shared" si="126"/>
        <v>0.18000000000000149</v>
      </c>
      <c r="G140" s="21">
        <f t="shared" ref="G140:J140" si="131">ROUND(SUM($E140,F140)*G$32,2)-$E140</f>
        <v>0.36000000000000121</v>
      </c>
      <c r="H140" s="21">
        <f t="shared" si="131"/>
        <v>0.54000000000000092</v>
      </c>
      <c r="I140" s="21">
        <f t="shared" si="131"/>
        <v>0.73000000000000043</v>
      </c>
      <c r="J140" s="21">
        <f t="shared" si="131"/>
        <v>0.91999999999999993</v>
      </c>
    </row>
    <row r="141" spans="1:10">
      <c r="A141" s="11">
        <f t="shared" si="85"/>
        <v>133</v>
      </c>
      <c r="B141" s="11">
        <v>53</v>
      </c>
      <c r="C141" s="290" t="s">
        <v>446</v>
      </c>
      <c r="D141" s="290" t="s">
        <v>386</v>
      </c>
      <c r="E141" s="291">
        <v>8.5500000000000007</v>
      </c>
      <c r="F141" s="21">
        <f t="shared" si="126"/>
        <v>0.17999999999999972</v>
      </c>
      <c r="G141" s="21">
        <f t="shared" ref="G141:J141" si="132">ROUND(SUM($E141,F141)*G$32,2)-$E141</f>
        <v>0.35999999999999943</v>
      </c>
      <c r="H141" s="21">
        <f t="shared" si="132"/>
        <v>0.54999999999999893</v>
      </c>
      <c r="I141" s="21">
        <f t="shared" si="132"/>
        <v>0.73999999999999844</v>
      </c>
      <c r="J141" s="21">
        <f t="shared" si="132"/>
        <v>0.9399999999999995</v>
      </c>
    </row>
    <row r="142" spans="1:10">
      <c r="A142" s="11">
        <f t="shared" si="85"/>
        <v>134</v>
      </c>
      <c r="B142" s="11">
        <v>53</v>
      </c>
      <c r="C142" s="290" t="s">
        <v>446</v>
      </c>
      <c r="D142" s="290" t="s">
        <v>387</v>
      </c>
      <c r="E142" s="291">
        <v>9.0299999999999994</v>
      </c>
      <c r="F142" s="21">
        <f t="shared" si="126"/>
        <v>0.19000000000000128</v>
      </c>
      <c r="G142" s="21">
        <f t="shared" ref="G142:J142" si="133">ROUND(SUM($E142,F142)*G$32,2)-$E142</f>
        <v>0.38000000000000078</v>
      </c>
      <c r="H142" s="21">
        <f t="shared" si="133"/>
        <v>0.58000000000000007</v>
      </c>
      <c r="I142" s="21">
        <f t="shared" si="133"/>
        <v>0.78000000000000114</v>
      </c>
      <c r="J142" s="21">
        <f t="shared" si="133"/>
        <v>0.99000000000000021</v>
      </c>
    </row>
    <row r="143" spans="1:10">
      <c r="A143" s="11">
        <f t="shared" si="85"/>
        <v>135</v>
      </c>
      <c r="B143" s="11">
        <v>53</v>
      </c>
      <c r="C143" s="290" t="s">
        <v>446</v>
      </c>
      <c r="D143" s="290" t="s">
        <v>388</v>
      </c>
      <c r="E143" s="291">
        <v>9.2100000000000009</v>
      </c>
      <c r="F143" s="21">
        <f t="shared" si="126"/>
        <v>0.1899999999999995</v>
      </c>
      <c r="G143" s="21">
        <f t="shared" ref="G143:J143" si="134">ROUND(SUM($E143,F143)*G$32,2)-$E143</f>
        <v>0.38999999999999879</v>
      </c>
      <c r="H143" s="21">
        <f t="shared" si="134"/>
        <v>0.58999999999999986</v>
      </c>
      <c r="I143" s="21">
        <f t="shared" si="134"/>
        <v>0.79999999999999893</v>
      </c>
      <c r="J143" s="21">
        <f t="shared" si="134"/>
        <v>1.0099999999999998</v>
      </c>
    </row>
    <row r="144" spans="1:10">
      <c r="A144" s="11">
        <f t="shared" si="85"/>
        <v>136</v>
      </c>
      <c r="B144" s="11">
        <v>53</v>
      </c>
      <c r="C144" s="290" t="s">
        <v>446</v>
      </c>
      <c r="D144" s="290" t="s">
        <v>389</v>
      </c>
      <c r="E144" s="291">
        <v>9.39</v>
      </c>
      <c r="F144" s="21">
        <f t="shared" si="126"/>
        <v>0.19999999999999929</v>
      </c>
      <c r="G144" s="21">
        <f t="shared" ref="G144:J144" si="135">ROUND(SUM($E144,F144)*G$32,2)-$E144</f>
        <v>0.39999999999999858</v>
      </c>
      <c r="H144" s="21">
        <f t="shared" si="135"/>
        <v>0.60999999999999943</v>
      </c>
      <c r="I144" s="21">
        <f t="shared" si="135"/>
        <v>0.82000000000000028</v>
      </c>
      <c r="J144" s="21">
        <f t="shared" si="135"/>
        <v>1.0299999999999994</v>
      </c>
    </row>
    <row r="145" spans="1:10">
      <c r="A145" s="11">
        <f t="shared" si="85"/>
        <v>137</v>
      </c>
      <c r="B145" s="11">
        <v>53</v>
      </c>
      <c r="C145" s="290" t="s">
        <v>446</v>
      </c>
      <c r="D145" s="290" t="s">
        <v>390</v>
      </c>
      <c r="E145" s="291">
        <v>9.57</v>
      </c>
      <c r="F145" s="21">
        <f t="shared" si="126"/>
        <v>0.19999999999999929</v>
      </c>
      <c r="G145" s="21">
        <f t="shared" ref="G145:J145" si="136">ROUND(SUM($E145,F145)*G$32,2)-$E145</f>
        <v>0.41000000000000014</v>
      </c>
      <c r="H145" s="21">
        <f t="shared" si="136"/>
        <v>0.61999999999999922</v>
      </c>
      <c r="I145" s="21">
        <f t="shared" si="136"/>
        <v>0.83000000000000007</v>
      </c>
      <c r="J145" s="21">
        <f t="shared" si="136"/>
        <v>1.0499999999999989</v>
      </c>
    </row>
    <row r="146" spans="1:10">
      <c r="A146" s="11">
        <f t="shared" si="85"/>
        <v>138</v>
      </c>
      <c r="B146" s="11">
        <v>53</v>
      </c>
      <c r="C146" s="290" t="s">
        <v>446</v>
      </c>
      <c r="D146" s="290" t="s">
        <v>391</v>
      </c>
      <c r="E146" s="291">
        <v>9.74</v>
      </c>
      <c r="F146" s="21">
        <f t="shared" si="126"/>
        <v>0.19999999999999929</v>
      </c>
      <c r="G146" s="21">
        <f t="shared" ref="G146:J146" si="137">ROUND(SUM($E146,F146)*G$32,2)-$E146</f>
        <v>0.41000000000000014</v>
      </c>
      <c r="H146" s="21">
        <f t="shared" si="137"/>
        <v>0.61999999999999922</v>
      </c>
      <c r="I146" s="21">
        <f t="shared" si="137"/>
        <v>0.83999999999999986</v>
      </c>
      <c r="J146" s="21">
        <f t="shared" si="137"/>
        <v>1.0600000000000005</v>
      </c>
    </row>
    <row r="147" spans="1:10">
      <c r="A147" s="11">
        <f t="shared" si="85"/>
        <v>139</v>
      </c>
      <c r="B147" s="11">
        <v>53</v>
      </c>
      <c r="C147" s="290" t="s">
        <v>446</v>
      </c>
      <c r="D147" s="290" t="s">
        <v>392</v>
      </c>
      <c r="E147" s="291">
        <v>10.08</v>
      </c>
      <c r="F147" s="21">
        <f t="shared" si="126"/>
        <v>0.20999999999999908</v>
      </c>
      <c r="G147" s="21">
        <f t="shared" ref="G147:J147" si="138">ROUND(SUM($E147,F147)*G$32,2)-$E147</f>
        <v>0.42999999999999972</v>
      </c>
      <c r="H147" s="21">
        <f t="shared" si="138"/>
        <v>0.65000000000000036</v>
      </c>
      <c r="I147" s="21">
        <f t="shared" si="138"/>
        <v>0.88000000000000078</v>
      </c>
      <c r="J147" s="21">
        <f t="shared" si="138"/>
        <v>1.1099999999999994</v>
      </c>
    </row>
    <row r="148" spans="1:10">
      <c r="A148" s="11">
        <f t="shared" si="85"/>
        <v>140</v>
      </c>
      <c r="B148" s="11">
        <v>53</v>
      </c>
      <c r="C148" s="290" t="s">
        <v>446</v>
      </c>
      <c r="D148" s="290" t="s">
        <v>393</v>
      </c>
      <c r="E148" s="291">
        <v>10.27</v>
      </c>
      <c r="F148" s="21">
        <f t="shared" si="126"/>
        <v>0.22000000000000064</v>
      </c>
      <c r="G148" s="21">
        <f t="shared" ref="G148:J148" si="139">ROUND(SUM($E148,F148)*G$32,2)-$E148</f>
        <v>0.44000000000000128</v>
      </c>
      <c r="H148" s="21">
        <f t="shared" si="139"/>
        <v>0.66000000000000014</v>
      </c>
      <c r="I148" s="21">
        <f t="shared" si="139"/>
        <v>0.89000000000000057</v>
      </c>
      <c r="J148" s="21">
        <f t="shared" si="139"/>
        <v>1.120000000000001</v>
      </c>
    </row>
    <row r="149" spans="1:10">
      <c r="A149" s="11">
        <f t="shared" si="85"/>
        <v>141</v>
      </c>
      <c r="B149" s="11">
        <v>53</v>
      </c>
      <c r="C149" s="290" t="s">
        <v>446</v>
      </c>
      <c r="D149" s="290" t="s">
        <v>394</v>
      </c>
      <c r="E149" s="291">
        <v>10.44</v>
      </c>
      <c r="F149" s="21">
        <f t="shared" si="126"/>
        <v>0.22000000000000064</v>
      </c>
      <c r="G149" s="21">
        <f t="shared" ref="G149:J149" si="140">ROUND(SUM($E149,F149)*G$32,2)-$E149</f>
        <v>0.44000000000000128</v>
      </c>
      <c r="H149" s="21">
        <f t="shared" si="140"/>
        <v>0.66999999999999993</v>
      </c>
      <c r="I149" s="21">
        <f t="shared" si="140"/>
        <v>0.90000000000000036</v>
      </c>
      <c r="J149" s="21">
        <f t="shared" si="140"/>
        <v>1.1400000000000006</v>
      </c>
    </row>
    <row r="150" spans="1:10">
      <c r="A150" s="11">
        <f t="shared" si="85"/>
        <v>142</v>
      </c>
      <c r="B150" s="11">
        <v>53</v>
      </c>
      <c r="C150" s="290" t="s">
        <v>446</v>
      </c>
      <c r="D150" s="290" t="s">
        <v>395</v>
      </c>
      <c r="E150" s="291">
        <v>10.63</v>
      </c>
      <c r="F150" s="21">
        <f t="shared" si="126"/>
        <v>0.21999999999999886</v>
      </c>
      <c r="G150" s="21">
        <f t="shared" ref="G150:J150" si="141">ROUND(SUM($E150,F150)*G$32,2)-$E150</f>
        <v>0.44999999999999929</v>
      </c>
      <c r="H150" s="21">
        <f t="shared" si="141"/>
        <v>0.67999999999999972</v>
      </c>
      <c r="I150" s="21">
        <f t="shared" si="141"/>
        <v>0.91999999999999993</v>
      </c>
      <c r="J150" s="21">
        <f t="shared" si="141"/>
        <v>1.1599999999999984</v>
      </c>
    </row>
    <row r="151" spans="1:10">
      <c r="A151" s="11">
        <f t="shared" si="85"/>
        <v>143</v>
      </c>
      <c r="B151" s="11">
        <v>53</v>
      </c>
      <c r="C151" s="290" t="s">
        <v>446</v>
      </c>
      <c r="D151" s="290" t="s">
        <v>396</v>
      </c>
      <c r="E151" s="291">
        <v>10.8</v>
      </c>
      <c r="F151" s="21">
        <f t="shared" si="126"/>
        <v>0.22999999999999865</v>
      </c>
      <c r="G151" s="21">
        <f t="shared" ref="G151:J151" si="142">ROUND(SUM($E151,F151)*G$32,2)-$E151</f>
        <v>0.45999999999999908</v>
      </c>
      <c r="H151" s="21">
        <f t="shared" si="142"/>
        <v>0.69999999999999929</v>
      </c>
      <c r="I151" s="21">
        <f t="shared" si="142"/>
        <v>0.9399999999999995</v>
      </c>
      <c r="J151" s="21">
        <f t="shared" si="142"/>
        <v>1.1899999999999995</v>
      </c>
    </row>
    <row r="152" spans="1:10">
      <c r="A152" s="11">
        <f t="shared" si="85"/>
        <v>144</v>
      </c>
      <c r="B152" s="11">
        <v>53</v>
      </c>
      <c r="C152" s="290" t="s">
        <v>446</v>
      </c>
      <c r="D152" s="290" t="s">
        <v>397</v>
      </c>
      <c r="E152" s="291">
        <v>10.99</v>
      </c>
      <c r="F152" s="21">
        <f t="shared" si="126"/>
        <v>0.23000000000000043</v>
      </c>
      <c r="G152" s="21">
        <f t="shared" ref="G152:J152" si="143">ROUND(SUM($E152,F152)*G$32,2)-$E152</f>
        <v>0.47000000000000064</v>
      </c>
      <c r="H152" s="21">
        <f t="shared" si="143"/>
        <v>0.70999999999999908</v>
      </c>
      <c r="I152" s="21">
        <f t="shared" si="143"/>
        <v>0.95999999999999908</v>
      </c>
      <c r="J152" s="21">
        <f t="shared" si="143"/>
        <v>1.2099999999999991</v>
      </c>
    </row>
    <row r="153" spans="1:10">
      <c r="A153" s="11">
        <f t="shared" si="85"/>
        <v>145</v>
      </c>
      <c r="B153" s="11">
        <v>53</v>
      </c>
      <c r="C153" s="290" t="s">
        <v>446</v>
      </c>
      <c r="D153" s="290" t="s">
        <v>398</v>
      </c>
      <c r="E153" s="291">
        <v>11.16</v>
      </c>
      <c r="F153" s="21">
        <f t="shared" si="126"/>
        <v>0.23000000000000043</v>
      </c>
      <c r="G153" s="21">
        <f t="shared" ref="G153:J153" si="144">ROUND(SUM($E153,F153)*G$32,2)-$E153</f>
        <v>0.47000000000000064</v>
      </c>
      <c r="H153" s="21">
        <f t="shared" si="144"/>
        <v>0.70999999999999908</v>
      </c>
      <c r="I153" s="21">
        <f t="shared" si="144"/>
        <v>0.95999999999999908</v>
      </c>
      <c r="J153" s="21">
        <f t="shared" si="144"/>
        <v>1.2099999999999991</v>
      </c>
    </row>
    <row r="154" spans="1:10">
      <c r="A154" s="11">
        <f t="shared" si="85"/>
        <v>146</v>
      </c>
      <c r="B154" s="11">
        <v>53</v>
      </c>
      <c r="C154" s="290" t="s">
        <v>446</v>
      </c>
      <c r="D154" s="290" t="s">
        <v>399</v>
      </c>
      <c r="E154" s="291">
        <v>11.35</v>
      </c>
      <c r="F154" s="21">
        <f t="shared" si="126"/>
        <v>0.24000000000000021</v>
      </c>
      <c r="G154" s="21">
        <f t="shared" ref="G154:J154" si="145">ROUND(SUM($E154,F154)*G$32,2)-$E154</f>
        <v>0.48000000000000043</v>
      </c>
      <c r="H154" s="21">
        <f t="shared" si="145"/>
        <v>0.73000000000000043</v>
      </c>
      <c r="I154" s="21">
        <f t="shared" si="145"/>
        <v>0.98000000000000043</v>
      </c>
      <c r="J154" s="21">
        <f t="shared" si="145"/>
        <v>1.2400000000000002</v>
      </c>
    </row>
    <row r="155" spans="1:10">
      <c r="A155" s="11">
        <f t="shared" ref="A155:A218" si="146">A154+1</f>
        <v>147</v>
      </c>
      <c r="B155" s="11">
        <v>53</v>
      </c>
      <c r="C155" s="290" t="s">
        <v>446</v>
      </c>
      <c r="D155" s="290" t="s">
        <v>400</v>
      </c>
      <c r="E155" s="291">
        <v>11.72</v>
      </c>
      <c r="F155" s="21">
        <f t="shared" si="126"/>
        <v>0.25</v>
      </c>
      <c r="G155" s="21">
        <f t="shared" ref="G155:J155" si="147">ROUND(SUM($E155,F155)*G$32,2)-$E155</f>
        <v>0.5</v>
      </c>
      <c r="H155" s="21">
        <f t="shared" si="147"/>
        <v>0.75999999999999979</v>
      </c>
      <c r="I155" s="21">
        <f t="shared" si="147"/>
        <v>1.0199999999999996</v>
      </c>
      <c r="J155" s="21">
        <f t="shared" si="147"/>
        <v>1.2899999999999991</v>
      </c>
    </row>
    <row r="156" spans="1:10">
      <c r="A156" s="11">
        <f t="shared" si="146"/>
        <v>148</v>
      </c>
      <c r="B156" s="11">
        <v>53</v>
      </c>
      <c r="C156" s="290" t="s">
        <v>446</v>
      </c>
      <c r="D156" s="290" t="s">
        <v>401</v>
      </c>
      <c r="E156" s="291">
        <v>11.9</v>
      </c>
      <c r="F156" s="21">
        <f t="shared" si="126"/>
        <v>0.25</v>
      </c>
      <c r="G156" s="21">
        <f t="shared" ref="G156:J156" si="148">ROUND(SUM($E156,F156)*G$32,2)-$E156</f>
        <v>0.50999999999999979</v>
      </c>
      <c r="H156" s="21">
        <f t="shared" si="148"/>
        <v>0.76999999999999957</v>
      </c>
      <c r="I156" s="21">
        <f t="shared" si="148"/>
        <v>1.0399999999999991</v>
      </c>
      <c r="J156" s="21">
        <f t="shared" si="148"/>
        <v>1.3100000000000005</v>
      </c>
    </row>
    <row r="157" spans="1:10">
      <c r="A157" s="11">
        <f t="shared" si="146"/>
        <v>149</v>
      </c>
      <c r="B157" s="11">
        <v>53</v>
      </c>
      <c r="C157" s="290" t="s">
        <v>446</v>
      </c>
      <c r="D157" s="290" t="s">
        <v>402</v>
      </c>
      <c r="E157" s="291">
        <v>12.07</v>
      </c>
      <c r="F157" s="21">
        <f t="shared" si="126"/>
        <v>0.25</v>
      </c>
      <c r="G157" s="21">
        <f t="shared" ref="G157:J157" si="149">ROUND(SUM($E157,F157)*G$32,2)-$E157</f>
        <v>0.50999999999999979</v>
      </c>
      <c r="H157" s="21">
        <f t="shared" si="149"/>
        <v>0.76999999999999957</v>
      </c>
      <c r="I157" s="21">
        <f t="shared" si="149"/>
        <v>1.0399999999999991</v>
      </c>
      <c r="J157" s="21">
        <f t="shared" si="149"/>
        <v>1.3200000000000003</v>
      </c>
    </row>
    <row r="158" spans="1:10">
      <c r="A158" s="11">
        <f t="shared" si="146"/>
        <v>150</v>
      </c>
      <c r="B158" s="11">
        <v>53</v>
      </c>
      <c r="C158" s="290" t="s">
        <v>446</v>
      </c>
      <c r="D158" s="290" t="s">
        <v>403</v>
      </c>
      <c r="E158" s="291">
        <v>12.26</v>
      </c>
      <c r="F158" s="21">
        <f t="shared" si="126"/>
        <v>0.25999999999999979</v>
      </c>
      <c r="G158" s="21">
        <f t="shared" ref="G158:J158" si="150">ROUND(SUM($E158,F158)*G$32,2)-$E158</f>
        <v>0.51999999999999957</v>
      </c>
      <c r="H158" s="21">
        <f t="shared" si="150"/>
        <v>0.79000000000000092</v>
      </c>
      <c r="I158" s="21">
        <f t="shared" si="150"/>
        <v>1.0600000000000005</v>
      </c>
      <c r="J158" s="21">
        <f t="shared" si="150"/>
        <v>1.3399999999999999</v>
      </c>
    </row>
    <row r="159" spans="1:10">
      <c r="A159" s="11">
        <f t="shared" si="146"/>
        <v>151</v>
      </c>
      <c r="B159" s="11">
        <v>53</v>
      </c>
      <c r="C159" s="290" t="s">
        <v>446</v>
      </c>
      <c r="D159" s="290" t="s">
        <v>404</v>
      </c>
      <c r="E159" s="291">
        <v>12.43</v>
      </c>
      <c r="F159" s="21">
        <f t="shared" si="126"/>
        <v>0.25999999999999979</v>
      </c>
      <c r="G159" s="21">
        <f t="shared" ref="G159:J159" si="151">ROUND(SUM($E159,F159)*G$32,2)-$E159</f>
        <v>0.53000000000000114</v>
      </c>
      <c r="H159" s="21">
        <f t="shared" si="151"/>
        <v>0.80000000000000071</v>
      </c>
      <c r="I159" s="21">
        <f t="shared" si="151"/>
        <v>1.08</v>
      </c>
      <c r="J159" s="21">
        <f t="shared" si="151"/>
        <v>1.3599999999999994</v>
      </c>
    </row>
    <row r="160" spans="1:10">
      <c r="A160" s="11">
        <f t="shared" si="146"/>
        <v>152</v>
      </c>
      <c r="B160" s="11">
        <v>53</v>
      </c>
      <c r="C160" s="290" t="s">
        <v>446</v>
      </c>
      <c r="D160" s="290" t="s">
        <v>405</v>
      </c>
      <c r="E160" s="291">
        <v>12.62</v>
      </c>
      <c r="F160" s="21">
        <f t="shared" si="126"/>
        <v>0.27000000000000135</v>
      </c>
      <c r="G160" s="21">
        <f t="shared" ref="G160:J160" si="152">ROUND(SUM($E160,F160)*G$32,2)-$E160</f>
        <v>0.54000000000000092</v>
      </c>
      <c r="H160" s="21">
        <f t="shared" si="152"/>
        <v>0.82000000000000028</v>
      </c>
      <c r="I160" s="21">
        <f t="shared" si="152"/>
        <v>1.1000000000000014</v>
      </c>
      <c r="J160" s="21">
        <f t="shared" si="152"/>
        <v>1.3900000000000006</v>
      </c>
    </row>
    <row r="161" spans="1:10">
      <c r="A161" s="11">
        <f t="shared" si="146"/>
        <v>153</v>
      </c>
      <c r="B161" s="11">
        <v>53</v>
      </c>
      <c r="C161" s="290" t="s">
        <v>446</v>
      </c>
      <c r="D161" s="290" t="s">
        <v>406</v>
      </c>
      <c r="E161" s="291">
        <v>12.79</v>
      </c>
      <c r="F161" s="21">
        <f t="shared" si="126"/>
        <v>0.27000000000000135</v>
      </c>
      <c r="G161" s="21">
        <f t="shared" ref="G161:J161" si="153">ROUND(SUM($E161,F161)*G$32,2)-$E161</f>
        <v>0.54000000000000092</v>
      </c>
      <c r="H161" s="21">
        <f t="shared" si="153"/>
        <v>0.82000000000000028</v>
      </c>
      <c r="I161" s="21">
        <f t="shared" si="153"/>
        <v>1.1100000000000012</v>
      </c>
      <c r="J161" s="21">
        <f t="shared" si="153"/>
        <v>1.4000000000000004</v>
      </c>
    </row>
    <row r="162" spans="1:10">
      <c r="A162" s="11">
        <f t="shared" si="146"/>
        <v>154</v>
      </c>
      <c r="B162" s="11">
        <v>53</v>
      </c>
      <c r="C162" s="290" t="s">
        <v>446</v>
      </c>
      <c r="D162" s="290" t="s">
        <v>407</v>
      </c>
      <c r="E162" s="291">
        <v>12.99</v>
      </c>
      <c r="F162" s="21">
        <f t="shared" si="126"/>
        <v>0.26999999999999957</v>
      </c>
      <c r="G162" s="21">
        <f t="shared" ref="G162:J162" si="154">ROUND(SUM($E162,F162)*G$32,2)-$E162</f>
        <v>0.54999999999999893</v>
      </c>
      <c r="H162" s="21">
        <f t="shared" si="154"/>
        <v>0.83000000000000007</v>
      </c>
      <c r="I162" s="21">
        <f t="shared" si="154"/>
        <v>1.1199999999999992</v>
      </c>
      <c r="J162" s="21">
        <f t="shared" si="154"/>
        <v>1.42</v>
      </c>
    </row>
    <row r="163" spans="1:10">
      <c r="A163" s="11">
        <f t="shared" si="146"/>
        <v>155</v>
      </c>
      <c r="B163" s="11">
        <v>53</v>
      </c>
      <c r="C163" s="290" t="s">
        <v>446</v>
      </c>
      <c r="D163" s="290" t="s">
        <v>408</v>
      </c>
      <c r="E163" s="291">
        <v>13.16</v>
      </c>
      <c r="F163" s="21">
        <f t="shared" si="126"/>
        <v>0.27999999999999936</v>
      </c>
      <c r="G163" s="21">
        <f t="shared" ref="G163:J163" si="155">ROUND(SUM($E163,F163)*G$32,2)-$E163</f>
        <v>0.5600000000000005</v>
      </c>
      <c r="H163" s="21">
        <f t="shared" si="155"/>
        <v>0.84999999999999964</v>
      </c>
      <c r="I163" s="21">
        <f t="shared" si="155"/>
        <v>1.1400000000000006</v>
      </c>
      <c r="J163" s="21">
        <f t="shared" si="155"/>
        <v>1.4399999999999995</v>
      </c>
    </row>
    <row r="164" spans="1:10">
      <c r="A164" s="11">
        <f t="shared" si="146"/>
        <v>156</v>
      </c>
      <c r="B164" s="11">
        <v>53</v>
      </c>
      <c r="C164" s="290" t="s">
        <v>446</v>
      </c>
      <c r="D164" s="290" t="s">
        <v>409</v>
      </c>
      <c r="E164" s="291">
        <v>13.35</v>
      </c>
      <c r="F164" s="21">
        <f t="shared" si="126"/>
        <v>0.28000000000000114</v>
      </c>
      <c r="G164" s="21">
        <f t="shared" ref="G164:J164" si="156">ROUND(SUM($E164,F164)*G$32,2)-$E164</f>
        <v>0.57000000000000028</v>
      </c>
      <c r="H164" s="21">
        <f t="shared" si="156"/>
        <v>0.86000000000000121</v>
      </c>
      <c r="I164" s="21">
        <f t="shared" si="156"/>
        <v>1.1600000000000001</v>
      </c>
      <c r="J164" s="21">
        <f t="shared" si="156"/>
        <v>1.4600000000000009</v>
      </c>
    </row>
    <row r="165" spans="1:10">
      <c r="A165" s="11">
        <f t="shared" si="146"/>
        <v>157</v>
      </c>
      <c r="B165" s="11">
        <v>53</v>
      </c>
      <c r="C165" s="290" t="s">
        <v>446</v>
      </c>
      <c r="D165" s="290" t="s">
        <v>410</v>
      </c>
      <c r="E165" s="291">
        <v>14.43</v>
      </c>
      <c r="F165" s="21">
        <f t="shared" si="126"/>
        <v>0.30000000000000071</v>
      </c>
      <c r="G165" s="21">
        <f t="shared" ref="G165:J165" si="157">ROUND(SUM($E165,F165)*G$32,2)-$E165</f>
        <v>0.60999999999999943</v>
      </c>
      <c r="H165" s="21">
        <f t="shared" si="157"/>
        <v>0.92999999999999972</v>
      </c>
      <c r="I165" s="21">
        <f t="shared" si="157"/>
        <v>1.25</v>
      </c>
      <c r="J165" s="21">
        <f t="shared" si="157"/>
        <v>1.5800000000000018</v>
      </c>
    </row>
    <row r="166" spans="1:10">
      <c r="A166" s="11">
        <f t="shared" si="146"/>
        <v>158</v>
      </c>
      <c r="B166" s="11">
        <v>53</v>
      </c>
      <c r="C166" s="290" t="s">
        <v>446</v>
      </c>
      <c r="D166" s="290" t="s">
        <v>411</v>
      </c>
      <c r="E166" s="291">
        <v>14.61</v>
      </c>
      <c r="F166" s="21">
        <f t="shared" si="126"/>
        <v>0.3100000000000005</v>
      </c>
      <c r="G166" s="21">
        <f t="shared" ref="G166:J166" si="158">ROUND(SUM($E166,F166)*G$32,2)-$E166</f>
        <v>0.62000000000000099</v>
      </c>
      <c r="H166" s="21">
        <f t="shared" si="158"/>
        <v>0.94000000000000128</v>
      </c>
      <c r="I166" s="21">
        <f t="shared" si="158"/>
        <v>1.2700000000000014</v>
      </c>
      <c r="J166" s="21">
        <f t="shared" si="158"/>
        <v>1.6000000000000014</v>
      </c>
    </row>
    <row r="167" spans="1:10">
      <c r="A167" s="11">
        <f t="shared" si="146"/>
        <v>159</v>
      </c>
      <c r="B167" s="11">
        <v>53</v>
      </c>
      <c r="C167" s="290" t="s">
        <v>446</v>
      </c>
      <c r="D167" s="290" t="s">
        <v>412</v>
      </c>
      <c r="E167" s="291">
        <v>14.79</v>
      </c>
      <c r="F167" s="21">
        <f t="shared" si="126"/>
        <v>0.3100000000000005</v>
      </c>
      <c r="G167" s="21">
        <f t="shared" ref="G167:J167" si="159">ROUND(SUM($E167,F167)*G$32,2)-$E167</f>
        <v>0.63000000000000078</v>
      </c>
      <c r="H167" s="21">
        <f t="shared" si="159"/>
        <v>0.95000000000000107</v>
      </c>
      <c r="I167" s="21">
        <f t="shared" si="159"/>
        <v>1.2800000000000011</v>
      </c>
      <c r="J167" s="21">
        <f t="shared" si="159"/>
        <v>1.620000000000001</v>
      </c>
    </row>
    <row r="168" spans="1:10">
      <c r="A168" s="11">
        <f t="shared" si="146"/>
        <v>160</v>
      </c>
      <c r="B168" s="11">
        <v>53</v>
      </c>
      <c r="C168" s="290" t="s">
        <v>446</v>
      </c>
      <c r="D168" s="290" t="s">
        <v>413</v>
      </c>
      <c r="E168" s="291">
        <v>14.97</v>
      </c>
      <c r="F168" s="21">
        <f t="shared" si="126"/>
        <v>0.30999999999999872</v>
      </c>
      <c r="G168" s="21">
        <f t="shared" ref="G168:J168" si="160">ROUND(SUM($E168,F168)*G$32,2)-$E168</f>
        <v>0.62999999999999901</v>
      </c>
      <c r="H168" s="21">
        <f t="shared" si="160"/>
        <v>0.95999999999999908</v>
      </c>
      <c r="I168" s="21">
        <f t="shared" si="160"/>
        <v>1.2900000000000009</v>
      </c>
      <c r="J168" s="21">
        <f t="shared" si="160"/>
        <v>1.6300000000000008</v>
      </c>
    </row>
    <row r="169" spans="1:10">
      <c r="A169" s="11">
        <f t="shared" si="146"/>
        <v>161</v>
      </c>
      <c r="B169" s="11">
        <v>53</v>
      </c>
      <c r="C169" s="290" t="s">
        <v>446</v>
      </c>
      <c r="D169" s="290" t="s">
        <v>414</v>
      </c>
      <c r="E169" s="291">
        <v>15.16</v>
      </c>
      <c r="F169" s="21">
        <f t="shared" si="126"/>
        <v>0.32000000000000028</v>
      </c>
      <c r="G169" s="21">
        <f t="shared" ref="G169:J169" si="161">ROUND(SUM($E169,F169)*G$32,2)-$E169</f>
        <v>0.65000000000000036</v>
      </c>
      <c r="H169" s="21">
        <f t="shared" si="161"/>
        <v>0.98000000000000043</v>
      </c>
      <c r="I169" s="21">
        <f t="shared" si="161"/>
        <v>1.3200000000000003</v>
      </c>
      <c r="J169" s="21">
        <f t="shared" si="161"/>
        <v>1.6699999999999982</v>
      </c>
    </row>
    <row r="170" spans="1:10">
      <c r="A170" s="11">
        <f t="shared" si="146"/>
        <v>162</v>
      </c>
      <c r="B170" s="11">
        <v>53</v>
      </c>
      <c r="C170" s="290" t="s">
        <v>446</v>
      </c>
      <c r="D170" s="290" t="s">
        <v>415</v>
      </c>
      <c r="E170" s="291">
        <v>15.34</v>
      </c>
      <c r="F170" s="21">
        <f t="shared" si="126"/>
        <v>0.32000000000000028</v>
      </c>
      <c r="G170" s="21">
        <f t="shared" ref="G170:J170" si="162">ROUND(SUM($E170,F170)*G$32,2)-$E170</f>
        <v>0.65000000000000036</v>
      </c>
      <c r="H170" s="21">
        <f t="shared" si="162"/>
        <v>0.98999999999999844</v>
      </c>
      <c r="I170" s="21">
        <f t="shared" si="162"/>
        <v>1.3300000000000018</v>
      </c>
      <c r="J170" s="21">
        <f t="shared" si="162"/>
        <v>1.6799999999999997</v>
      </c>
    </row>
    <row r="171" spans="1:10">
      <c r="A171" s="11">
        <f t="shared" si="146"/>
        <v>163</v>
      </c>
      <c r="B171" s="11">
        <v>53</v>
      </c>
      <c r="C171" s="290" t="s">
        <v>446</v>
      </c>
      <c r="D171" s="290" t="s">
        <v>416</v>
      </c>
      <c r="E171" s="291">
        <v>15.52</v>
      </c>
      <c r="F171" s="21">
        <f t="shared" si="126"/>
        <v>0.33000000000000007</v>
      </c>
      <c r="G171" s="21">
        <f t="shared" ref="G171:J171" si="163">ROUND(SUM($E171,F171)*G$32,2)-$E171</f>
        <v>0.66000000000000014</v>
      </c>
      <c r="H171" s="21">
        <f t="shared" si="163"/>
        <v>1</v>
      </c>
      <c r="I171" s="21">
        <f t="shared" si="163"/>
        <v>1.3500000000000014</v>
      </c>
      <c r="J171" s="21">
        <f t="shared" si="163"/>
        <v>1.6999999999999993</v>
      </c>
    </row>
    <row r="172" spans="1:10">
      <c r="A172" s="11">
        <f t="shared" si="146"/>
        <v>164</v>
      </c>
      <c r="B172" s="11">
        <v>53</v>
      </c>
      <c r="C172" s="290" t="s">
        <v>446</v>
      </c>
      <c r="D172" s="290" t="s">
        <v>417</v>
      </c>
      <c r="E172" s="291">
        <v>15.7</v>
      </c>
      <c r="F172" s="21">
        <f t="shared" si="126"/>
        <v>0.33000000000000185</v>
      </c>
      <c r="G172" s="21">
        <f t="shared" ref="G172:J172" si="164">ROUND(SUM($E172,F172)*G$32,2)-$E172</f>
        <v>0.67000000000000171</v>
      </c>
      <c r="H172" s="21">
        <f t="shared" si="164"/>
        <v>1.0100000000000016</v>
      </c>
      <c r="I172" s="21">
        <f t="shared" si="164"/>
        <v>1.3599999999999994</v>
      </c>
      <c r="J172" s="21">
        <f t="shared" si="164"/>
        <v>1.7200000000000024</v>
      </c>
    </row>
    <row r="173" spans="1:10">
      <c r="A173" s="11">
        <f t="shared" si="146"/>
        <v>165</v>
      </c>
      <c r="B173" s="11">
        <v>53</v>
      </c>
      <c r="C173" s="290" t="s">
        <v>446</v>
      </c>
      <c r="D173" s="290" t="s">
        <v>418</v>
      </c>
      <c r="E173" s="291">
        <v>15.88</v>
      </c>
      <c r="F173" s="21">
        <f t="shared" si="126"/>
        <v>0.33000000000000007</v>
      </c>
      <c r="G173" s="21">
        <f t="shared" ref="G173:J173" si="165">ROUND(SUM($E173,F173)*G$32,2)-$E173</f>
        <v>0.66999999999999993</v>
      </c>
      <c r="H173" s="21">
        <f t="shared" si="165"/>
        <v>1.0199999999999978</v>
      </c>
      <c r="I173" s="21">
        <f t="shared" si="165"/>
        <v>1.3699999999999992</v>
      </c>
      <c r="J173" s="21">
        <f t="shared" si="165"/>
        <v>1.7299999999999986</v>
      </c>
    </row>
    <row r="174" spans="1:10">
      <c r="A174" s="11">
        <f t="shared" si="146"/>
        <v>166</v>
      </c>
      <c r="B174" s="11">
        <v>53</v>
      </c>
      <c r="C174" s="290" t="s">
        <v>446</v>
      </c>
      <c r="D174" s="290" t="s">
        <v>419</v>
      </c>
      <c r="E174" s="291">
        <v>16.05</v>
      </c>
      <c r="F174" s="21">
        <f t="shared" si="126"/>
        <v>0.33999999999999986</v>
      </c>
      <c r="G174" s="21">
        <f t="shared" ref="G174:J174" si="166">ROUND(SUM($E174,F174)*G$32,2)-$E174</f>
        <v>0.67999999999999972</v>
      </c>
      <c r="H174" s="21">
        <f t="shared" si="166"/>
        <v>1.0299999999999976</v>
      </c>
      <c r="I174" s="21">
        <f t="shared" si="166"/>
        <v>1.3900000000000006</v>
      </c>
      <c r="J174" s="21">
        <f t="shared" si="166"/>
        <v>1.759999999999998</v>
      </c>
    </row>
    <row r="175" spans="1:10">
      <c r="A175" s="11">
        <f t="shared" si="146"/>
        <v>167</v>
      </c>
      <c r="B175" s="11">
        <v>53</v>
      </c>
      <c r="C175" s="290" t="s">
        <v>446</v>
      </c>
      <c r="D175" s="290" t="s">
        <v>420</v>
      </c>
      <c r="E175" s="291">
        <v>16.32</v>
      </c>
      <c r="F175" s="21">
        <f t="shared" si="126"/>
        <v>0.33999999999999986</v>
      </c>
      <c r="G175" s="21">
        <f t="shared" ref="G175:J175" si="167">ROUND(SUM($E175,F175)*G$32,2)-$E175</f>
        <v>0.69000000000000128</v>
      </c>
      <c r="H175" s="21">
        <f t="shared" si="167"/>
        <v>1.0500000000000007</v>
      </c>
      <c r="I175" s="21">
        <f t="shared" si="167"/>
        <v>1.4100000000000001</v>
      </c>
      <c r="J175" s="21">
        <f t="shared" si="167"/>
        <v>1.7800000000000011</v>
      </c>
    </row>
    <row r="176" spans="1:10">
      <c r="A176" s="11">
        <f t="shared" si="146"/>
        <v>168</v>
      </c>
      <c r="B176" s="11">
        <v>53</v>
      </c>
      <c r="C176" s="290" t="s">
        <v>446</v>
      </c>
      <c r="D176" s="290" t="s">
        <v>421</v>
      </c>
      <c r="E176" s="291">
        <v>16.510000000000002</v>
      </c>
      <c r="F176" s="21">
        <f t="shared" si="126"/>
        <v>0.34999999999999787</v>
      </c>
      <c r="G176" s="21">
        <f t="shared" ref="G176:J176" si="168">ROUND(SUM($E176,F176)*G$32,2)-$E176</f>
        <v>0.69999999999999929</v>
      </c>
      <c r="H176" s="21">
        <f t="shared" si="168"/>
        <v>1.0599999999999987</v>
      </c>
      <c r="I176" s="21">
        <f t="shared" si="168"/>
        <v>1.4299999999999997</v>
      </c>
      <c r="J176" s="21">
        <f t="shared" si="168"/>
        <v>1.8099999999999987</v>
      </c>
    </row>
    <row r="177" spans="1:10">
      <c r="A177" s="11">
        <f t="shared" si="146"/>
        <v>169</v>
      </c>
      <c r="B177" s="11">
        <v>53</v>
      </c>
      <c r="C177" s="290" t="s">
        <v>446</v>
      </c>
      <c r="D177" s="290" t="s">
        <v>422</v>
      </c>
      <c r="E177" s="291">
        <v>16.690000000000001</v>
      </c>
      <c r="F177" s="21">
        <f t="shared" si="126"/>
        <v>0.34999999999999787</v>
      </c>
      <c r="G177" s="21">
        <f t="shared" ref="G177:J177" si="169">ROUND(SUM($E177,F177)*G$32,2)-$E177</f>
        <v>0.7099999999999973</v>
      </c>
      <c r="H177" s="21">
        <f t="shared" si="169"/>
        <v>1.0799999999999983</v>
      </c>
      <c r="I177" s="21">
        <f t="shared" si="169"/>
        <v>1.4499999999999993</v>
      </c>
      <c r="J177" s="21">
        <f t="shared" si="169"/>
        <v>1.8299999999999983</v>
      </c>
    </row>
    <row r="178" spans="1:10">
      <c r="A178" s="11">
        <f t="shared" si="146"/>
        <v>170</v>
      </c>
      <c r="B178" s="11">
        <v>53</v>
      </c>
      <c r="C178" s="290" t="s">
        <v>446</v>
      </c>
      <c r="D178" s="290" t="s">
        <v>423</v>
      </c>
      <c r="E178" s="291">
        <v>16.87</v>
      </c>
      <c r="F178" s="21">
        <f t="shared" si="126"/>
        <v>0.34999999999999787</v>
      </c>
      <c r="G178" s="21">
        <f t="shared" ref="G178:J178" si="170">ROUND(SUM($E178,F178)*G$32,2)-$E178</f>
        <v>0.7099999999999973</v>
      </c>
      <c r="H178" s="21">
        <f t="shared" si="170"/>
        <v>1.0799999999999983</v>
      </c>
      <c r="I178" s="21">
        <f t="shared" si="170"/>
        <v>1.4599999999999973</v>
      </c>
      <c r="J178" s="21">
        <f t="shared" si="170"/>
        <v>1.8399999999999999</v>
      </c>
    </row>
    <row r="179" spans="1:10">
      <c r="A179" s="11">
        <f t="shared" si="146"/>
        <v>171</v>
      </c>
      <c r="B179" s="11">
        <v>53</v>
      </c>
      <c r="C179" s="290" t="s">
        <v>446</v>
      </c>
      <c r="D179" s="290" t="s">
        <v>424</v>
      </c>
      <c r="E179" s="291">
        <v>17.04</v>
      </c>
      <c r="F179" s="21">
        <f t="shared" si="126"/>
        <v>0.35999999999999943</v>
      </c>
      <c r="G179" s="21">
        <f t="shared" ref="G179:J179" si="171">ROUND(SUM($E179,F179)*G$32,2)-$E179</f>
        <v>0.73000000000000043</v>
      </c>
      <c r="H179" s="21">
        <f t="shared" si="171"/>
        <v>1.1000000000000014</v>
      </c>
      <c r="I179" s="21">
        <f t="shared" si="171"/>
        <v>1.4800000000000004</v>
      </c>
      <c r="J179" s="21">
        <f t="shared" si="171"/>
        <v>1.870000000000001</v>
      </c>
    </row>
    <row r="180" spans="1:10">
      <c r="A180" s="11">
        <f t="shared" si="146"/>
        <v>172</v>
      </c>
      <c r="B180" s="11">
        <v>53</v>
      </c>
      <c r="C180" s="290" t="s">
        <v>446</v>
      </c>
      <c r="D180" s="290" t="s">
        <v>425</v>
      </c>
      <c r="E180" s="291">
        <v>17.23</v>
      </c>
      <c r="F180" s="21">
        <f t="shared" si="126"/>
        <v>0.35999999999999943</v>
      </c>
      <c r="G180" s="21">
        <f t="shared" ref="G180:J180" si="172">ROUND(SUM($E180,F180)*G$32,2)-$E180</f>
        <v>0.73000000000000043</v>
      </c>
      <c r="H180" s="21">
        <f t="shared" si="172"/>
        <v>1.1099999999999994</v>
      </c>
      <c r="I180" s="21">
        <f t="shared" si="172"/>
        <v>1.5</v>
      </c>
      <c r="J180" s="21">
        <f t="shared" si="172"/>
        <v>1.8900000000000006</v>
      </c>
    </row>
    <row r="181" spans="1:10">
      <c r="A181" s="11">
        <f t="shared" si="146"/>
        <v>173</v>
      </c>
      <c r="B181" s="11">
        <v>53</v>
      </c>
      <c r="C181" s="290" t="s">
        <v>446</v>
      </c>
      <c r="D181" s="290" t="s">
        <v>426</v>
      </c>
      <c r="E181" s="291">
        <v>17.399999999999999</v>
      </c>
      <c r="F181" s="21">
        <f t="shared" si="126"/>
        <v>0.37000000000000099</v>
      </c>
      <c r="G181" s="21">
        <f t="shared" ref="G181:J181" si="173">ROUND(SUM($E181,F181)*G$32,2)-$E181</f>
        <v>0.74000000000000199</v>
      </c>
      <c r="H181" s="21">
        <f t="shared" si="173"/>
        <v>1.120000000000001</v>
      </c>
      <c r="I181" s="21">
        <f t="shared" si="173"/>
        <v>1.5100000000000016</v>
      </c>
      <c r="J181" s="21">
        <f t="shared" si="173"/>
        <v>1.9100000000000001</v>
      </c>
    </row>
    <row r="182" spans="1:10">
      <c r="A182" s="11">
        <f t="shared" si="146"/>
        <v>174</v>
      </c>
      <c r="B182" s="11">
        <v>53</v>
      </c>
      <c r="C182" s="290" t="s">
        <v>446</v>
      </c>
      <c r="D182" s="290" t="s">
        <v>427</v>
      </c>
      <c r="E182" s="291">
        <v>17.59</v>
      </c>
      <c r="F182" s="21">
        <f t="shared" si="126"/>
        <v>0.37000000000000099</v>
      </c>
      <c r="G182" s="21">
        <f t="shared" ref="G182:J182" si="174">ROUND(SUM($E182,F182)*G$32,2)-$E182</f>
        <v>0.75</v>
      </c>
      <c r="H182" s="21">
        <f t="shared" si="174"/>
        <v>1.1400000000000006</v>
      </c>
      <c r="I182" s="21">
        <f t="shared" si="174"/>
        <v>1.5300000000000011</v>
      </c>
      <c r="J182" s="21">
        <f t="shared" si="174"/>
        <v>1.9299999999999997</v>
      </c>
    </row>
    <row r="183" spans="1:10">
      <c r="A183" s="11">
        <f t="shared" si="146"/>
        <v>175</v>
      </c>
      <c r="B183" s="11">
        <v>53</v>
      </c>
      <c r="C183" s="290" t="s">
        <v>446</v>
      </c>
      <c r="D183" s="290" t="s">
        <v>428</v>
      </c>
      <c r="E183" s="291">
        <v>17.77</v>
      </c>
      <c r="F183" s="21">
        <f t="shared" si="126"/>
        <v>0.37000000000000099</v>
      </c>
      <c r="G183" s="21">
        <f t="shared" ref="G183:J183" si="175">ROUND(SUM($E183,F183)*G$32,2)-$E183</f>
        <v>0.75</v>
      </c>
      <c r="H183" s="21">
        <f t="shared" si="175"/>
        <v>1.1400000000000006</v>
      </c>
      <c r="I183" s="21">
        <f t="shared" si="175"/>
        <v>1.5399999999999991</v>
      </c>
      <c r="J183" s="21">
        <f t="shared" si="175"/>
        <v>1.9499999999999993</v>
      </c>
    </row>
    <row r="184" spans="1:10">
      <c r="A184" s="11">
        <f t="shared" si="146"/>
        <v>176</v>
      </c>
      <c r="B184" s="11">
        <v>53</v>
      </c>
      <c r="C184" s="290" t="s">
        <v>446</v>
      </c>
      <c r="D184" s="290" t="s">
        <v>429</v>
      </c>
      <c r="E184" s="291">
        <v>17.96</v>
      </c>
      <c r="F184" s="21">
        <f t="shared" si="126"/>
        <v>0.37999999999999901</v>
      </c>
      <c r="G184" s="21">
        <f t="shared" ref="G184:J184" si="176">ROUND(SUM($E184,F184)*G$32,2)-$E184</f>
        <v>0.76999999999999957</v>
      </c>
      <c r="H184" s="21">
        <f t="shared" si="176"/>
        <v>1.1600000000000001</v>
      </c>
      <c r="I184" s="21">
        <f t="shared" si="176"/>
        <v>1.5599999999999987</v>
      </c>
      <c r="J184" s="21">
        <f t="shared" si="176"/>
        <v>1.9699999999999989</v>
      </c>
    </row>
    <row r="185" spans="1:10">
      <c r="A185" s="11">
        <f t="shared" si="146"/>
        <v>177</v>
      </c>
      <c r="B185" s="11">
        <v>53</v>
      </c>
      <c r="C185" s="290" t="s">
        <v>446</v>
      </c>
      <c r="D185" s="290" t="s">
        <v>430</v>
      </c>
      <c r="E185" s="291">
        <v>18.13</v>
      </c>
      <c r="F185" s="21">
        <f t="shared" si="126"/>
        <v>0.38000000000000256</v>
      </c>
      <c r="G185" s="21">
        <f t="shared" ref="G185:J185" si="177">ROUND(SUM($E185,F185)*G$32,2)-$E185</f>
        <v>0.76999999999999957</v>
      </c>
      <c r="H185" s="21">
        <f t="shared" si="177"/>
        <v>1.1700000000000017</v>
      </c>
      <c r="I185" s="21">
        <f t="shared" si="177"/>
        <v>1.5800000000000018</v>
      </c>
      <c r="J185" s="21">
        <f t="shared" si="177"/>
        <v>1.990000000000002</v>
      </c>
    </row>
    <row r="186" spans="1:10">
      <c r="A186" s="11">
        <f t="shared" si="146"/>
        <v>178</v>
      </c>
      <c r="B186" s="11">
        <v>53</v>
      </c>
      <c r="C186" s="290" t="s">
        <v>446</v>
      </c>
      <c r="D186" s="290" t="s">
        <v>431</v>
      </c>
      <c r="E186" s="291">
        <v>18.75</v>
      </c>
      <c r="F186" s="21">
        <f t="shared" si="126"/>
        <v>0.39000000000000057</v>
      </c>
      <c r="G186" s="21">
        <f t="shared" ref="G186:J186" si="178">ROUND(SUM($E186,F186)*G$32,2)-$E186</f>
        <v>0.78999999999999915</v>
      </c>
      <c r="H186" s="21">
        <f t="shared" si="178"/>
        <v>1.1999999999999993</v>
      </c>
      <c r="I186" s="21">
        <f t="shared" si="178"/>
        <v>1.620000000000001</v>
      </c>
      <c r="J186" s="21">
        <f t="shared" si="178"/>
        <v>2.0500000000000007</v>
      </c>
    </row>
    <row r="187" spans="1:10">
      <c r="A187" s="11">
        <f t="shared" si="146"/>
        <v>179</v>
      </c>
      <c r="B187" s="11">
        <v>53</v>
      </c>
      <c r="C187" s="290" t="s">
        <v>446</v>
      </c>
      <c r="D187" s="290" t="s">
        <v>432</v>
      </c>
      <c r="E187" s="291">
        <v>18.93</v>
      </c>
      <c r="F187" s="21">
        <f t="shared" si="126"/>
        <v>0.39999999999999858</v>
      </c>
      <c r="G187" s="21">
        <f t="shared" ref="G187:J187" si="179">ROUND(SUM($E187,F187)*G$32,2)-$E187</f>
        <v>0.80999999999999872</v>
      </c>
      <c r="H187" s="21">
        <f t="shared" si="179"/>
        <v>1.2199999999999989</v>
      </c>
      <c r="I187" s="21">
        <f t="shared" si="179"/>
        <v>1.6400000000000006</v>
      </c>
      <c r="J187" s="21">
        <f t="shared" si="179"/>
        <v>2.0700000000000003</v>
      </c>
    </row>
    <row r="188" spans="1:10">
      <c r="A188" s="11">
        <f t="shared" si="146"/>
        <v>180</v>
      </c>
      <c r="B188" s="11">
        <v>53</v>
      </c>
      <c r="C188" s="290" t="s">
        <v>446</v>
      </c>
      <c r="D188" s="290" t="s">
        <v>433</v>
      </c>
      <c r="E188" s="291">
        <v>19.11</v>
      </c>
      <c r="F188" s="21">
        <f t="shared" si="126"/>
        <v>0.40000000000000213</v>
      </c>
      <c r="G188" s="21">
        <f t="shared" ref="G188:J188" si="180">ROUND(SUM($E188,F188)*G$32,2)-$E188</f>
        <v>0.81000000000000227</v>
      </c>
      <c r="H188" s="21">
        <f t="shared" si="180"/>
        <v>1.2300000000000004</v>
      </c>
      <c r="I188" s="21">
        <f t="shared" si="180"/>
        <v>1.6600000000000001</v>
      </c>
      <c r="J188" s="21">
        <f t="shared" si="180"/>
        <v>2.1000000000000014</v>
      </c>
    </row>
    <row r="189" spans="1:10">
      <c r="A189" s="11">
        <f t="shared" si="146"/>
        <v>181</v>
      </c>
      <c r="B189" s="11">
        <v>53</v>
      </c>
      <c r="C189" s="290" t="s">
        <v>446</v>
      </c>
      <c r="D189" s="290" t="s">
        <v>434</v>
      </c>
      <c r="E189" s="291">
        <v>19.29</v>
      </c>
      <c r="F189" s="21">
        <f t="shared" si="126"/>
        <v>0.41000000000000014</v>
      </c>
      <c r="G189" s="21">
        <f t="shared" ref="G189:J189" si="181">ROUND(SUM($E189,F189)*G$32,2)-$E189</f>
        <v>0.82000000000000028</v>
      </c>
      <c r="H189" s="21">
        <f t="shared" si="181"/>
        <v>1.240000000000002</v>
      </c>
      <c r="I189" s="21">
        <f t="shared" si="181"/>
        <v>1.6700000000000017</v>
      </c>
      <c r="J189" s="21">
        <f t="shared" si="181"/>
        <v>2.1099999999999994</v>
      </c>
    </row>
    <row r="190" spans="1:10">
      <c r="A190" s="11">
        <f t="shared" si="146"/>
        <v>182</v>
      </c>
      <c r="B190" s="11"/>
      <c r="C190" s="290"/>
      <c r="D190" s="290"/>
      <c r="E190" s="291"/>
      <c r="F190" s="21"/>
      <c r="G190" s="21"/>
      <c r="H190" s="21"/>
      <c r="I190" s="21"/>
      <c r="J190" s="21"/>
    </row>
    <row r="191" spans="1:10">
      <c r="A191" s="11">
        <f t="shared" si="146"/>
        <v>183</v>
      </c>
      <c r="B191" s="11">
        <v>53</v>
      </c>
      <c r="C191" s="290" t="s">
        <v>447</v>
      </c>
      <c r="D191" s="290" t="s">
        <v>436</v>
      </c>
      <c r="E191" s="291">
        <v>4.22</v>
      </c>
      <c r="F191" s="21">
        <f t="shared" ref="F191:F199" si="182">ROUND(E191*F$32,2)-E191</f>
        <v>8.9999999999999858E-2</v>
      </c>
      <c r="G191" s="21">
        <f t="shared" ref="G191:J191" si="183">ROUND(SUM($E191,F191)*G$32,2)-$E191</f>
        <v>0.1800000000000006</v>
      </c>
      <c r="H191" s="21">
        <f t="shared" si="183"/>
        <v>0.27000000000000046</v>
      </c>
      <c r="I191" s="21">
        <f t="shared" si="183"/>
        <v>0.36000000000000032</v>
      </c>
      <c r="J191" s="21">
        <f t="shared" si="183"/>
        <v>0.45999999999999996</v>
      </c>
    </row>
    <row r="192" spans="1:10">
      <c r="A192" s="11">
        <f t="shared" si="146"/>
        <v>184</v>
      </c>
      <c r="B192" s="11">
        <v>53</v>
      </c>
      <c r="C192" s="290" t="s">
        <v>447</v>
      </c>
      <c r="D192" s="290" t="s">
        <v>437</v>
      </c>
      <c r="E192" s="291">
        <v>5.26</v>
      </c>
      <c r="F192" s="21">
        <f t="shared" si="182"/>
        <v>0.11000000000000032</v>
      </c>
      <c r="G192" s="21">
        <f t="shared" ref="G192:J192" si="184">ROUND(SUM($E192,F192)*G$32,2)-$E192</f>
        <v>0.22000000000000064</v>
      </c>
      <c r="H192" s="21">
        <f t="shared" si="184"/>
        <v>0.33999999999999986</v>
      </c>
      <c r="I192" s="21">
        <f t="shared" si="184"/>
        <v>0.45999999999999996</v>
      </c>
      <c r="J192" s="21">
        <f t="shared" si="184"/>
        <v>0.58000000000000007</v>
      </c>
    </row>
    <row r="193" spans="1:10">
      <c r="A193" s="11">
        <f t="shared" si="146"/>
        <v>185</v>
      </c>
      <c r="B193" s="11">
        <v>53</v>
      </c>
      <c r="C193" s="290" t="s">
        <v>447</v>
      </c>
      <c r="D193" s="290" t="s">
        <v>374</v>
      </c>
      <c r="E193" s="291">
        <v>6.46</v>
      </c>
      <c r="F193" s="21">
        <f t="shared" si="182"/>
        <v>0.13999999999999968</v>
      </c>
      <c r="G193" s="21">
        <f t="shared" ref="G193:J193" si="185">ROUND(SUM($E193,F193)*G$32,2)-$E193</f>
        <v>0.28000000000000025</v>
      </c>
      <c r="H193" s="21">
        <f t="shared" si="185"/>
        <v>0.41999999999999993</v>
      </c>
      <c r="I193" s="21">
        <f t="shared" si="185"/>
        <v>0.55999999999999961</v>
      </c>
      <c r="J193" s="21">
        <f t="shared" si="185"/>
        <v>0.71</v>
      </c>
    </row>
    <row r="194" spans="1:10">
      <c r="A194" s="11">
        <f t="shared" si="146"/>
        <v>186</v>
      </c>
      <c r="B194" s="11">
        <v>53</v>
      </c>
      <c r="C194" s="290" t="s">
        <v>447</v>
      </c>
      <c r="D194" s="290" t="s">
        <v>438</v>
      </c>
      <c r="E194" s="291">
        <v>8.4499999999999993</v>
      </c>
      <c r="F194" s="21">
        <f t="shared" si="182"/>
        <v>0.18000000000000149</v>
      </c>
      <c r="G194" s="21">
        <f t="shared" ref="G194:J194" si="186">ROUND(SUM($E194,F194)*G$32,2)-$E194</f>
        <v>0.36000000000000121</v>
      </c>
      <c r="H194" s="21">
        <f t="shared" si="186"/>
        <v>0.55000000000000071</v>
      </c>
      <c r="I194" s="21">
        <f t="shared" si="186"/>
        <v>0.74000000000000021</v>
      </c>
      <c r="J194" s="21">
        <f t="shared" si="186"/>
        <v>0.93000000000000149</v>
      </c>
    </row>
    <row r="195" spans="1:10">
      <c r="A195" s="11">
        <f t="shared" si="146"/>
        <v>187</v>
      </c>
      <c r="B195" s="11">
        <v>53</v>
      </c>
      <c r="C195" s="290" t="s">
        <v>447</v>
      </c>
      <c r="D195" s="290" t="s">
        <v>439</v>
      </c>
      <c r="E195" s="291">
        <v>10.43</v>
      </c>
      <c r="F195" s="21">
        <f t="shared" si="182"/>
        <v>0.22000000000000064</v>
      </c>
      <c r="G195" s="21">
        <f t="shared" ref="G195:J195" si="187">ROUND(SUM($E195,F195)*G$32,2)-$E195</f>
        <v>0.4399999999999995</v>
      </c>
      <c r="H195" s="21">
        <f t="shared" si="187"/>
        <v>0.66999999999999993</v>
      </c>
      <c r="I195" s="21">
        <f t="shared" si="187"/>
        <v>0.90000000000000036</v>
      </c>
      <c r="J195" s="21">
        <f t="shared" si="187"/>
        <v>1.1400000000000006</v>
      </c>
    </row>
    <row r="196" spans="1:10">
      <c r="A196" s="11">
        <f t="shared" si="146"/>
        <v>188</v>
      </c>
      <c r="B196" s="11">
        <v>53</v>
      </c>
      <c r="C196" s="290" t="s">
        <v>447</v>
      </c>
      <c r="D196" s="290" t="s">
        <v>440</v>
      </c>
      <c r="E196" s="291">
        <v>12.49</v>
      </c>
      <c r="F196" s="21">
        <f t="shared" si="182"/>
        <v>0.25999999999999979</v>
      </c>
      <c r="G196" s="21">
        <f t="shared" ref="G196:J196" si="188">ROUND(SUM($E196,F196)*G$32,2)-$E196</f>
        <v>0.52999999999999936</v>
      </c>
      <c r="H196" s="21">
        <f t="shared" si="188"/>
        <v>0.79999999999999893</v>
      </c>
      <c r="I196" s="21">
        <f t="shared" si="188"/>
        <v>1.08</v>
      </c>
      <c r="J196" s="21">
        <f t="shared" si="188"/>
        <v>1.3599999999999994</v>
      </c>
    </row>
    <row r="197" spans="1:10">
      <c r="A197" s="11">
        <f t="shared" si="146"/>
        <v>189</v>
      </c>
      <c r="B197" s="11">
        <v>53</v>
      </c>
      <c r="C197" s="290" t="s">
        <v>447</v>
      </c>
      <c r="D197" s="290" t="s">
        <v>441</v>
      </c>
      <c r="E197" s="291">
        <v>15.05</v>
      </c>
      <c r="F197" s="21">
        <f t="shared" si="182"/>
        <v>0.31999999999999851</v>
      </c>
      <c r="G197" s="21">
        <f t="shared" ref="G197:J197" si="189">ROUND(SUM($E197,F197)*G$32,2)-$E197</f>
        <v>0.63999999999999879</v>
      </c>
      <c r="H197" s="21">
        <f t="shared" si="189"/>
        <v>0.96999999999999886</v>
      </c>
      <c r="I197" s="21">
        <f t="shared" si="189"/>
        <v>1.3099999999999987</v>
      </c>
      <c r="J197" s="21">
        <f t="shared" si="189"/>
        <v>1.6499999999999986</v>
      </c>
    </row>
    <row r="198" spans="1:10">
      <c r="A198" s="11">
        <f t="shared" si="146"/>
        <v>190</v>
      </c>
      <c r="B198" s="11">
        <v>53</v>
      </c>
      <c r="C198" s="290" t="s">
        <v>447</v>
      </c>
      <c r="D198" s="290" t="s">
        <v>376</v>
      </c>
      <c r="E198" s="291">
        <v>18.2</v>
      </c>
      <c r="F198" s="21">
        <f t="shared" si="182"/>
        <v>0.37999999999999901</v>
      </c>
      <c r="G198" s="21">
        <f t="shared" ref="G198:J198" si="190">ROUND(SUM($E198,F198)*G$32,2)-$E198</f>
        <v>0.76999999999999957</v>
      </c>
      <c r="H198" s="21">
        <f t="shared" si="190"/>
        <v>1.1700000000000017</v>
      </c>
      <c r="I198" s="21">
        <f t="shared" si="190"/>
        <v>1.5800000000000018</v>
      </c>
      <c r="J198" s="21">
        <f t="shared" si="190"/>
        <v>2</v>
      </c>
    </row>
    <row r="199" spans="1:10">
      <c r="A199" s="11">
        <f t="shared" si="146"/>
        <v>191</v>
      </c>
      <c r="B199" s="11">
        <v>53</v>
      </c>
      <c r="C199" s="290" t="s">
        <v>447</v>
      </c>
      <c r="D199" s="290" t="s">
        <v>443</v>
      </c>
      <c r="E199" s="291">
        <v>44.03</v>
      </c>
      <c r="F199" s="21">
        <f t="shared" si="182"/>
        <v>0.92000000000000171</v>
      </c>
      <c r="G199" s="21">
        <f t="shared" ref="G199:J199" si="191">ROUND(SUM($E199,F199)*G$32,2)-$E199</f>
        <v>1.8599999999999994</v>
      </c>
      <c r="H199" s="21">
        <f t="shared" si="191"/>
        <v>2.8200000000000003</v>
      </c>
      <c r="I199" s="21">
        <f t="shared" si="191"/>
        <v>3.7999999999999972</v>
      </c>
      <c r="J199" s="21">
        <f t="shared" si="191"/>
        <v>4.7999999999999972</v>
      </c>
    </row>
    <row r="200" spans="1:10">
      <c r="A200" s="11">
        <f t="shared" si="146"/>
        <v>192</v>
      </c>
      <c r="B200" s="11"/>
      <c r="C200" s="290"/>
      <c r="D200" s="290"/>
      <c r="E200" s="291"/>
      <c r="F200" s="21"/>
      <c r="G200" s="21"/>
      <c r="H200" s="21"/>
      <c r="I200" s="21"/>
      <c r="J200" s="21"/>
    </row>
    <row r="201" spans="1:10">
      <c r="A201" s="11">
        <f t="shared" si="146"/>
        <v>193</v>
      </c>
      <c r="B201" s="11">
        <v>53</v>
      </c>
      <c r="C201" s="290" t="s">
        <v>448</v>
      </c>
      <c r="D201" s="290" t="s">
        <v>437</v>
      </c>
      <c r="E201" s="291">
        <v>9.3699999999999992</v>
      </c>
      <c r="F201" s="21">
        <f t="shared" ref="F201:F206" si="192">ROUND(E201*F$32,2)-E201</f>
        <v>0.20000000000000107</v>
      </c>
      <c r="G201" s="21">
        <f t="shared" ref="G201:J201" si="193">ROUND(SUM($E201,F201)*G$32,2)-$E201</f>
        <v>0.40000000000000036</v>
      </c>
      <c r="H201" s="21">
        <f t="shared" si="193"/>
        <v>0.61000000000000121</v>
      </c>
      <c r="I201" s="21">
        <f t="shared" si="193"/>
        <v>0.82000000000000028</v>
      </c>
      <c r="J201" s="21">
        <f t="shared" si="193"/>
        <v>1.0300000000000011</v>
      </c>
    </row>
    <row r="202" spans="1:10">
      <c r="A202" s="11">
        <f t="shared" si="146"/>
        <v>194</v>
      </c>
      <c r="B202" s="11">
        <v>53</v>
      </c>
      <c r="C202" s="290" t="s">
        <v>448</v>
      </c>
      <c r="D202" s="290" t="s">
        <v>374</v>
      </c>
      <c r="E202" s="291">
        <v>10.27</v>
      </c>
      <c r="F202" s="21">
        <f t="shared" si="192"/>
        <v>0.22000000000000064</v>
      </c>
      <c r="G202" s="21">
        <f t="shared" ref="G202:J202" si="194">ROUND(SUM($E202,F202)*G$32,2)-$E202</f>
        <v>0.44000000000000128</v>
      </c>
      <c r="H202" s="21">
        <f t="shared" si="194"/>
        <v>0.66000000000000014</v>
      </c>
      <c r="I202" s="21">
        <f t="shared" si="194"/>
        <v>0.89000000000000057</v>
      </c>
      <c r="J202" s="21">
        <f t="shared" si="194"/>
        <v>1.120000000000001</v>
      </c>
    </row>
    <row r="203" spans="1:10">
      <c r="A203" s="11">
        <f t="shared" si="146"/>
        <v>195</v>
      </c>
      <c r="B203" s="11">
        <v>53</v>
      </c>
      <c r="C203" s="290" t="s">
        <v>448</v>
      </c>
      <c r="D203" s="290" t="s">
        <v>438</v>
      </c>
      <c r="E203" s="291">
        <v>12.44</v>
      </c>
      <c r="F203" s="21">
        <f t="shared" si="192"/>
        <v>0.25999999999999979</v>
      </c>
      <c r="G203" s="21">
        <f t="shared" ref="G203:J203" si="195">ROUND(SUM($E203,F203)*G$32,2)-$E203</f>
        <v>0.53000000000000114</v>
      </c>
      <c r="H203" s="21">
        <f t="shared" si="195"/>
        <v>0.80000000000000071</v>
      </c>
      <c r="I203" s="21">
        <f t="shared" si="195"/>
        <v>1.08</v>
      </c>
      <c r="J203" s="21">
        <f t="shared" si="195"/>
        <v>1.3600000000000012</v>
      </c>
    </row>
    <row r="204" spans="1:10">
      <c r="A204" s="11">
        <f t="shared" si="146"/>
        <v>196</v>
      </c>
      <c r="B204" s="11">
        <v>53</v>
      </c>
      <c r="C204" s="290" t="s">
        <v>448</v>
      </c>
      <c r="D204" s="290" t="s">
        <v>375</v>
      </c>
      <c r="E204" s="291">
        <v>16.03</v>
      </c>
      <c r="F204" s="21">
        <f t="shared" si="192"/>
        <v>0.33999999999999986</v>
      </c>
      <c r="G204" s="21">
        <f t="shared" ref="G204:J204" si="196">ROUND(SUM($E204,F204)*G$32,2)-$E204</f>
        <v>0.67999999999999972</v>
      </c>
      <c r="H204" s="21">
        <f t="shared" si="196"/>
        <v>1.0299999999999976</v>
      </c>
      <c r="I204" s="21">
        <f t="shared" si="196"/>
        <v>1.3900000000000006</v>
      </c>
      <c r="J204" s="21">
        <f t="shared" si="196"/>
        <v>1.759999999999998</v>
      </c>
    </row>
    <row r="205" spans="1:10">
      <c r="A205" s="11">
        <f t="shared" si="146"/>
        <v>197</v>
      </c>
      <c r="B205" s="11">
        <v>53</v>
      </c>
      <c r="C205" s="290" t="s">
        <v>448</v>
      </c>
      <c r="D205" s="290" t="s">
        <v>440</v>
      </c>
      <c r="E205" s="291">
        <v>16.55</v>
      </c>
      <c r="F205" s="21">
        <f t="shared" si="192"/>
        <v>0.34999999999999787</v>
      </c>
      <c r="G205" s="21">
        <f t="shared" ref="G205:J205" si="197">ROUND(SUM($E205,F205)*G$32,2)-$E205</f>
        <v>0.69999999999999929</v>
      </c>
      <c r="H205" s="21">
        <f t="shared" si="197"/>
        <v>1.0599999999999987</v>
      </c>
      <c r="I205" s="21">
        <f t="shared" si="197"/>
        <v>1.4299999999999997</v>
      </c>
      <c r="J205" s="21">
        <f t="shared" si="197"/>
        <v>1.8099999999999987</v>
      </c>
    </row>
    <row r="206" spans="1:10">
      <c r="A206" s="11">
        <f t="shared" si="146"/>
        <v>198</v>
      </c>
      <c r="B206" s="11">
        <v>53</v>
      </c>
      <c r="C206" s="290" t="s">
        <v>448</v>
      </c>
      <c r="D206" s="290" t="s">
        <v>376</v>
      </c>
      <c r="E206" s="291">
        <v>18.61</v>
      </c>
      <c r="F206" s="21">
        <f t="shared" si="192"/>
        <v>0.39000000000000057</v>
      </c>
      <c r="G206" s="21">
        <f t="shared" ref="G206:J206" si="198">ROUND(SUM($E206,F206)*G$32,2)-$E206</f>
        <v>0.78999999999999915</v>
      </c>
      <c r="H206" s="21">
        <f t="shared" si="198"/>
        <v>1.1999999999999993</v>
      </c>
      <c r="I206" s="21">
        <f t="shared" si="198"/>
        <v>1.620000000000001</v>
      </c>
      <c r="J206" s="21">
        <f t="shared" si="198"/>
        <v>2.0399999999999991</v>
      </c>
    </row>
    <row r="207" spans="1:10">
      <c r="A207" s="11">
        <f t="shared" si="146"/>
        <v>199</v>
      </c>
      <c r="B207" s="11"/>
      <c r="C207" s="290"/>
      <c r="D207" s="290"/>
      <c r="E207" s="291"/>
      <c r="F207" s="21"/>
      <c r="G207" s="21"/>
      <c r="H207" s="21"/>
      <c r="I207" s="21"/>
      <c r="J207" s="21"/>
    </row>
    <row r="208" spans="1:10">
      <c r="A208" s="11">
        <f t="shared" si="146"/>
        <v>200</v>
      </c>
      <c r="B208" s="11">
        <v>53</v>
      </c>
      <c r="C208" s="290" t="s">
        <v>449</v>
      </c>
      <c r="D208" s="290" t="s">
        <v>381</v>
      </c>
      <c r="E208" s="291">
        <v>2.56</v>
      </c>
      <c r="F208" s="21">
        <f t="shared" ref="F208:F261" si="199">ROUND(E208*F$32,2)-E208</f>
        <v>4.9999999999999822E-2</v>
      </c>
      <c r="G208" s="21">
        <f t="shared" ref="G208:J208" si="200">ROUND(SUM($E208,F208)*G$32,2)-$E208</f>
        <v>0.10000000000000009</v>
      </c>
      <c r="H208" s="21">
        <f t="shared" si="200"/>
        <v>0.16000000000000014</v>
      </c>
      <c r="I208" s="21">
        <f t="shared" si="200"/>
        <v>0.21999999999999975</v>
      </c>
      <c r="J208" s="21">
        <f t="shared" si="200"/>
        <v>0.2799999999999998</v>
      </c>
    </row>
    <row r="209" spans="1:10">
      <c r="A209" s="11">
        <f t="shared" si="146"/>
        <v>201</v>
      </c>
      <c r="B209" s="11">
        <v>53</v>
      </c>
      <c r="C209" s="290" t="s">
        <v>449</v>
      </c>
      <c r="D209" s="290" t="s">
        <v>382</v>
      </c>
      <c r="E209" s="291">
        <v>2.75</v>
      </c>
      <c r="F209" s="21">
        <f t="shared" si="199"/>
        <v>6.0000000000000053E-2</v>
      </c>
      <c r="G209" s="21">
        <f t="shared" ref="G209:J209" si="201">ROUND(SUM($E209,F209)*G$32,2)-$E209</f>
        <v>0.12000000000000011</v>
      </c>
      <c r="H209" s="21">
        <f t="shared" si="201"/>
        <v>0.18000000000000016</v>
      </c>
      <c r="I209" s="21">
        <f t="shared" si="201"/>
        <v>0.24000000000000021</v>
      </c>
      <c r="J209" s="21">
        <f t="shared" si="201"/>
        <v>0.29999999999999982</v>
      </c>
    </row>
    <row r="210" spans="1:10">
      <c r="A210" s="11">
        <f t="shared" si="146"/>
        <v>202</v>
      </c>
      <c r="B210" s="11">
        <v>53</v>
      </c>
      <c r="C210" s="290" t="s">
        <v>449</v>
      </c>
      <c r="D210" s="290" t="s">
        <v>383</v>
      </c>
      <c r="E210" s="291">
        <v>2.92</v>
      </c>
      <c r="F210" s="21">
        <f t="shared" si="199"/>
        <v>6.0000000000000053E-2</v>
      </c>
      <c r="G210" s="21">
        <f t="shared" ref="G210:J210" si="202">ROUND(SUM($E210,F210)*G$32,2)-$E210</f>
        <v>0.12000000000000011</v>
      </c>
      <c r="H210" s="21">
        <f t="shared" si="202"/>
        <v>0.18000000000000016</v>
      </c>
      <c r="I210" s="21">
        <f t="shared" si="202"/>
        <v>0.25</v>
      </c>
      <c r="J210" s="21">
        <f t="shared" si="202"/>
        <v>0.32000000000000028</v>
      </c>
    </row>
    <row r="211" spans="1:10">
      <c r="A211" s="11">
        <f t="shared" si="146"/>
        <v>203</v>
      </c>
      <c r="B211" s="11">
        <v>53</v>
      </c>
      <c r="C211" s="290" t="s">
        <v>449</v>
      </c>
      <c r="D211" s="290" t="s">
        <v>384</v>
      </c>
      <c r="E211" s="291">
        <v>3.11</v>
      </c>
      <c r="F211" s="21">
        <f t="shared" si="199"/>
        <v>7.0000000000000284E-2</v>
      </c>
      <c r="G211" s="21">
        <f t="shared" ref="G211:J211" si="203">ROUND(SUM($E211,F211)*G$32,2)-$E211</f>
        <v>0.14000000000000012</v>
      </c>
      <c r="H211" s="21">
        <f t="shared" si="203"/>
        <v>0.20999999999999996</v>
      </c>
      <c r="I211" s="21">
        <f t="shared" si="203"/>
        <v>0.28000000000000025</v>
      </c>
      <c r="J211" s="21">
        <f t="shared" si="203"/>
        <v>0.35000000000000009</v>
      </c>
    </row>
    <row r="212" spans="1:10">
      <c r="A212" s="11">
        <f t="shared" si="146"/>
        <v>204</v>
      </c>
      <c r="B212" s="11">
        <v>53</v>
      </c>
      <c r="C212" s="290" t="s">
        <v>449</v>
      </c>
      <c r="D212" s="290" t="s">
        <v>385</v>
      </c>
      <c r="E212" s="291">
        <v>3.28</v>
      </c>
      <c r="F212" s="21">
        <f t="shared" si="199"/>
        <v>7.0000000000000284E-2</v>
      </c>
      <c r="G212" s="21">
        <f t="shared" ref="G212:J212" si="204">ROUND(SUM($E212,F212)*G$32,2)-$E212</f>
        <v>0.14000000000000012</v>
      </c>
      <c r="H212" s="21">
        <f t="shared" si="204"/>
        <v>0.21000000000000041</v>
      </c>
      <c r="I212" s="21">
        <f t="shared" si="204"/>
        <v>0.28000000000000025</v>
      </c>
      <c r="J212" s="21">
        <f t="shared" si="204"/>
        <v>0.35000000000000009</v>
      </c>
    </row>
    <row r="213" spans="1:10">
      <c r="A213" s="11">
        <f t="shared" si="146"/>
        <v>205</v>
      </c>
      <c r="B213" s="11">
        <v>53</v>
      </c>
      <c r="C213" s="290" t="s">
        <v>449</v>
      </c>
      <c r="D213" s="290" t="s">
        <v>386</v>
      </c>
      <c r="E213" s="291">
        <v>3.47</v>
      </c>
      <c r="F213" s="21">
        <f t="shared" si="199"/>
        <v>6.999999999999984E-2</v>
      </c>
      <c r="G213" s="21">
        <f t="shared" ref="G213:J213" si="205">ROUND(SUM($E213,F213)*G$32,2)-$E213</f>
        <v>0.13999999999999968</v>
      </c>
      <c r="H213" s="21">
        <f t="shared" si="205"/>
        <v>0.21999999999999975</v>
      </c>
      <c r="I213" s="21">
        <f t="shared" si="205"/>
        <v>0.29999999999999982</v>
      </c>
      <c r="J213" s="21">
        <f t="shared" si="205"/>
        <v>0.37999999999999989</v>
      </c>
    </row>
    <row r="214" spans="1:10">
      <c r="A214" s="11">
        <f t="shared" si="146"/>
        <v>206</v>
      </c>
      <c r="B214" s="11">
        <v>53</v>
      </c>
      <c r="C214" s="290" t="s">
        <v>449</v>
      </c>
      <c r="D214" s="290" t="s">
        <v>387</v>
      </c>
      <c r="E214" s="291">
        <v>3.65</v>
      </c>
      <c r="F214" s="21">
        <f t="shared" si="199"/>
        <v>8.0000000000000071E-2</v>
      </c>
      <c r="G214" s="21">
        <f t="shared" ref="G214:J214" si="206">ROUND(SUM($E214,F214)*G$32,2)-$E214</f>
        <v>0.16000000000000014</v>
      </c>
      <c r="H214" s="21">
        <f t="shared" si="206"/>
        <v>0.24000000000000021</v>
      </c>
      <c r="I214" s="21">
        <f t="shared" si="206"/>
        <v>0.32000000000000028</v>
      </c>
      <c r="J214" s="21">
        <f t="shared" si="206"/>
        <v>0.39999999999999991</v>
      </c>
    </row>
    <row r="215" spans="1:10">
      <c r="A215" s="11">
        <f t="shared" si="146"/>
        <v>207</v>
      </c>
      <c r="B215" s="11">
        <v>53</v>
      </c>
      <c r="C215" s="290" t="s">
        <v>449</v>
      </c>
      <c r="D215" s="290" t="s">
        <v>388</v>
      </c>
      <c r="E215" s="291">
        <v>3.83</v>
      </c>
      <c r="F215" s="21">
        <f t="shared" si="199"/>
        <v>8.0000000000000071E-2</v>
      </c>
      <c r="G215" s="21">
        <f t="shared" ref="G215:J215" si="207">ROUND(SUM($E215,F215)*G$32,2)-$E215</f>
        <v>0.16000000000000014</v>
      </c>
      <c r="H215" s="21">
        <f t="shared" si="207"/>
        <v>0.24000000000000021</v>
      </c>
      <c r="I215" s="21">
        <f t="shared" si="207"/>
        <v>0.33000000000000007</v>
      </c>
      <c r="J215" s="21">
        <f t="shared" si="207"/>
        <v>0.41999999999999993</v>
      </c>
    </row>
    <row r="216" spans="1:10">
      <c r="A216" s="11">
        <f t="shared" si="146"/>
        <v>208</v>
      </c>
      <c r="B216" s="11">
        <v>53</v>
      </c>
      <c r="C216" s="290" t="s">
        <v>449</v>
      </c>
      <c r="D216" s="290" t="s">
        <v>389</v>
      </c>
      <c r="E216" s="291">
        <v>4.01</v>
      </c>
      <c r="F216" s="21">
        <f t="shared" si="199"/>
        <v>8.0000000000000071E-2</v>
      </c>
      <c r="G216" s="21">
        <f t="shared" ref="G216:J216" si="208">ROUND(SUM($E216,F216)*G$32,2)-$E216</f>
        <v>0.16999999999999993</v>
      </c>
      <c r="H216" s="21">
        <f t="shared" si="208"/>
        <v>0.25999999999999979</v>
      </c>
      <c r="I216" s="21">
        <f t="shared" si="208"/>
        <v>0.35000000000000053</v>
      </c>
      <c r="J216" s="21">
        <f t="shared" si="208"/>
        <v>0.44000000000000039</v>
      </c>
    </row>
    <row r="217" spans="1:10">
      <c r="A217" s="11">
        <f t="shared" si="146"/>
        <v>209</v>
      </c>
      <c r="B217" s="11">
        <v>53</v>
      </c>
      <c r="C217" s="290" t="s">
        <v>449</v>
      </c>
      <c r="D217" s="290" t="s">
        <v>390</v>
      </c>
      <c r="E217" s="291">
        <v>4.1900000000000004</v>
      </c>
      <c r="F217" s="21">
        <f t="shared" si="199"/>
        <v>8.9999999999999858E-2</v>
      </c>
      <c r="G217" s="21">
        <f t="shared" ref="G217:J217" si="209">ROUND(SUM($E217,F217)*G$32,2)-$E217</f>
        <v>0.17999999999999972</v>
      </c>
      <c r="H217" s="21">
        <f t="shared" si="209"/>
        <v>0.26999999999999957</v>
      </c>
      <c r="I217" s="21">
        <f t="shared" si="209"/>
        <v>0.35999999999999943</v>
      </c>
      <c r="J217" s="21">
        <f t="shared" si="209"/>
        <v>0.45999999999999996</v>
      </c>
    </row>
    <row r="218" spans="1:10">
      <c r="A218" s="11">
        <f t="shared" si="146"/>
        <v>210</v>
      </c>
      <c r="B218" s="11">
        <v>53</v>
      </c>
      <c r="C218" s="290" t="s">
        <v>449</v>
      </c>
      <c r="D218" s="290" t="s">
        <v>391</v>
      </c>
      <c r="E218" s="291">
        <v>4.37</v>
      </c>
      <c r="F218" s="21">
        <f t="shared" si="199"/>
        <v>8.9999999999999858E-2</v>
      </c>
      <c r="G218" s="21">
        <f t="shared" ref="G218:J218" si="210">ROUND(SUM($E218,F218)*G$32,2)-$E218</f>
        <v>0.17999999999999972</v>
      </c>
      <c r="H218" s="21">
        <f t="shared" si="210"/>
        <v>0.28000000000000025</v>
      </c>
      <c r="I218" s="21">
        <f t="shared" si="210"/>
        <v>0.37999999999999989</v>
      </c>
      <c r="J218" s="21">
        <f t="shared" si="210"/>
        <v>0.47999999999999954</v>
      </c>
    </row>
    <row r="219" spans="1:10">
      <c r="A219" s="11">
        <f t="shared" ref="A219:A282" si="211">A218+1</f>
        <v>211</v>
      </c>
      <c r="B219" s="11">
        <v>53</v>
      </c>
      <c r="C219" s="290" t="s">
        <v>449</v>
      </c>
      <c r="D219" s="290" t="s">
        <v>392</v>
      </c>
      <c r="E219" s="291">
        <v>4.55</v>
      </c>
      <c r="F219" s="21">
        <f t="shared" si="199"/>
        <v>0.10000000000000053</v>
      </c>
      <c r="G219" s="21">
        <f t="shared" ref="G219:J219" si="212">ROUND(SUM($E219,F219)*G$32,2)-$E219</f>
        <v>0.20000000000000018</v>
      </c>
      <c r="H219" s="21">
        <f t="shared" si="212"/>
        <v>0.29999999999999982</v>
      </c>
      <c r="I219" s="21">
        <f t="shared" si="212"/>
        <v>0.40000000000000036</v>
      </c>
      <c r="J219" s="21">
        <f t="shared" si="212"/>
        <v>0.5</v>
      </c>
    </row>
    <row r="220" spans="1:10">
      <c r="A220" s="11">
        <f t="shared" si="211"/>
        <v>212</v>
      </c>
      <c r="B220" s="11">
        <v>53</v>
      </c>
      <c r="C220" s="290" t="s">
        <v>449</v>
      </c>
      <c r="D220" s="290" t="s">
        <v>393</v>
      </c>
      <c r="E220" s="291">
        <v>4.74</v>
      </c>
      <c r="F220" s="21">
        <f t="shared" si="199"/>
        <v>9.9999999999999645E-2</v>
      </c>
      <c r="G220" s="21">
        <f t="shared" ref="G220:J220" si="213">ROUND(SUM($E220,F220)*G$32,2)-$E220</f>
        <v>0.20000000000000018</v>
      </c>
      <c r="H220" s="21">
        <f t="shared" si="213"/>
        <v>0.29999999999999982</v>
      </c>
      <c r="I220" s="21">
        <f t="shared" si="213"/>
        <v>0.41000000000000014</v>
      </c>
      <c r="J220" s="21">
        <f t="shared" si="213"/>
        <v>0.51999999999999957</v>
      </c>
    </row>
    <row r="221" spans="1:10">
      <c r="A221" s="11">
        <f t="shared" si="211"/>
        <v>213</v>
      </c>
      <c r="B221" s="11">
        <v>53</v>
      </c>
      <c r="C221" s="290" t="s">
        <v>449</v>
      </c>
      <c r="D221" s="290" t="s">
        <v>394</v>
      </c>
      <c r="E221" s="291">
        <v>4.92</v>
      </c>
      <c r="F221" s="21">
        <f t="shared" si="199"/>
        <v>9.9999999999999645E-2</v>
      </c>
      <c r="G221" s="21">
        <f t="shared" ref="G221:J221" si="214">ROUND(SUM($E221,F221)*G$32,2)-$E221</f>
        <v>0.20999999999999996</v>
      </c>
      <c r="H221" s="21">
        <f t="shared" si="214"/>
        <v>0.32000000000000028</v>
      </c>
      <c r="I221" s="21">
        <f t="shared" si="214"/>
        <v>0.42999999999999972</v>
      </c>
      <c r="J221" s="21">
        <f t="shared" si="214"/>
        <v>0.54</v>
      </c>
    </row>
    <row r="222" spans="1:10">
      <c r="A222" s="11">
        <f t="shared" si="211"/>
        <v>214</v>
      </c>
      <c r="B222" s="11">
        <v>53</v>
      </c>
      <c r="C222" s="290" t="s">
        <v>449</v>
      </c>
      <c r="D222" s="290" t="s">
        <v>395</v>
      </c>
      <c r="E222" s="291">
        <v>5.0999999999999996</v>
      </c>
      <c r="F222" s="21">
        <f t="shared" si="199"/>
        <v>0.11000000000000032</v>
      </c>
      <c r="G222" s="21">
        <f t="shared" ref="G222:J222" si="215">ROUND(SUM($E222,F222)*G$32,2)-$E222</f>
        <v>0.22000000000000064</v>
      </c>
      <c r="H222" s="21">
        <f t="shared" si="215"/>
        <v>0.33000000000000007</v>
      </c>
      <c r="I222" s="21">
        <f t="shared" si="215"/>
        <v>0.44000000000000039</v>
      </c>
      <c r="J222" s="21">
        <f t="shared" si="215"/>
        <v>0.5600000000000005</v>
      </c>
    </row>
    <row r="223" spans="1:10">
      <c r="A223" s="11">
        <f t="shared" si="211"/>
        <v>215</v>
      </c>
      <c r="B223" s="11">
        <v>53</v>
      </c>
      <c r="C223" s="290" t="s">
        <v>449</v>
      </c>
      <c r="D223" s="290" t="s">
        <v>396</v>
      </c>
      <c r="E223" s="291">
        <v>5.28</v>
      </c>
      <c r="F223" s="21">
        <f t="shared" si="199"/>
        <v>0.10999999999999943</v>
      </c>
      <c r="G223" s="21">
        <f t="shared" ref="G223:J223" si="216">ROUND(SUM($E223,F223)*G$32,2)-$E223</f>
        <v>0.21999999999999975</v>
      </c>
      <c r="H223" s="21">
        <f t="shared" si="216"/>
        <v>0.33999999999999986</v>
      </c>
      <c r="I223" s="21">
        <f t="shared" si="216"/>
        <v>0.45999999999999996</v>
      </c>
      <c r="J223" s="21">
        <f t="shared" si="216"/>
        <v>0.58000000000000007</v>
      </c>
    </row>
    <row r="224" spans="1:10">
      <c r="A224" s="11">
        <f t="shared" si="211"/>
        <v>216</v>
      </c>
      <c r="B224" s="11">
        <v>53</v>
      </c>
      <c r="C224" s="290" t="s">
        <v>449</v>
      </c>
      <c r="D224" s="290" t="s">
        <v>397</v>
      </c>
      <c r="E224" s="291">
        <v>5.45</v>
      </c>
      <c r="F224" s="21">
        <f t="shared" si="199"/>
        <v>0.10999999999999943</v>
      </c>
      <c r="G224" s="21">
        <f t="shared" ref="G224:J224" si="217">ROUND(SUM($E224,F224)*G$32,2)-$E224</f>
        <v>0.22999999999999954</v>
      </c>
      <c r="H224" s="21">
        <f t="shared" si="217"/>
        <v>0.34999999999999964</v>
      </c>
      <c r="I224" s="21">
        <f t="shared" si="217"/>
        <v>0.46999999999999975</v>
      </c>
      <c r="J224" s="21">
        <f t="shared" si="217"/>
        <v>0.58999999999999986</v>
      </c>
    </row>
    <row r="225" spans="1:10">
      <c r="A225" s="11">
        <f t="shared" si="211"/>
        <v>217</v>
      </c>
      <c r="B225" s="11">
        <v>53</v>
      </c>
      <c r="C225" s="290" t="s">
        <v>449</v>
      </c>
      <c r="D225" s="290" t="s">
        <v>398</v>
      </c>
      <c r="E225" s="291">
        <v>5.64</v>
      </c>
      <c r="F225" s="21">
        <f t="shared" si="199"/>
        <v>0.12000000000000011</v>
      </c>
      <c r="G225" s="21">
        <f t="shared" ref="G225:J225" si="218">ROUND(SUM($E225,F225)*G$32,2)-$E225</f>
        <v>0.24000000000000021</v>
      </c>
      <c r="H225" s="21">
        <f t="shared" si="218"/>
        <v>0.36000000000000032</v>
      </c>
      <c r="I225" s="21">
        <f t="shared" si="218"/>
        <v>0.49000000000000021</v>
      </c>
      <c r="J225" s="21">
        <f t="shared" si="218"/>
        <v>0.62000000000000011</v>
      </c>
    </row>
    <row r="226" spans="1:10">
      <c r="A226" s="11">
        <f t="shared" si="211"/>
        <v>218</v>
      </c>
      <c r="B226" s="11">
        <v>53</v>
      </c>
      <c r="C226" s="290" t="s">
        <v>449</v>
      </c>
      <c r="D226" s="290" t="s">
        <v>399</v>
      </c>
      <c r="E226" s="291">
        <v>5.81</v>
      </c>
      <c r="F226" s="21">
        <f t="shared" si="199"/>
        <v>0.12000000000000011</v>
      </c>
      <c r="G226" s="21">
        <f t="shared" ref="G226:J226" si="219">ROUND(SUM($E226,F226)*G$32,2)-$E226</f>
        <v>0.24000000000000021</v>
      </c>
      <c r="H226" s="21">
        <f t="shared" si="219"/>
        <v>0.37000000000000011</v>
      </c>
      <c r="I226" s="21">
        <f t="shared" si="219"/>
        <v>0.5</v>
      </c>
      <c r="J226" s="21">
        <f t="shared" si="219"/>
        <v>0.63000000000000078</v>
      </c>
    </row>
    <row r="227" spans="1:10">
      <c r="A227" s="11">
        <f t="shared" si="211"/>
        <v>219</v>
      </c>
      <c r="B227" s="11">
        <v>53</v>
      </c>
      <c r="C227" s="290" t="s">
        <v>449</v>
      </c>
      <c r="D227" s="290" t="s">
        <v>400</v>
      </c>
      <c r="E227" s="291">
        <v>6.01</v>
      </c>
      <c r="F227" s="21">
        <f t="shared" si="199"/>
        <v>0.12999999999999989</v>
      </c>
      <c r="G227" s="21">
        <f t="shared" ref="G227:J227" si="220">ROUND(SUM($E227,F227)*G$32,2)-$E227</f>
        <v>0.25999999999999979</v>
      </c>
      <c r="H227" s="21">
        <f t="shared" si="220"/>
        <v>0.39000000000000057</v>
      </c>
      <c r="I227" s="21">
        <f t="shared" si="220"/>
        <v>0.52000000000000046</v>
      </c>
      <c r="J227" s="21">
        <f t="shared" si="220"/>
        <v>0.66000000000000014</v>
      </c>
    </row>
    <row r="228" spans="1:10">
      <c r="A228" s="11">
        <f t="shared" si="211"/>
        <v>220</v>
      </c>
      <c r="B228" s="11">
        <v>53</v>
      </c>
      <c r="C228" s="290" t="s">
        <v>449</v>
      </c>
      <c r="D228" s="290" t="s">
        <v>401</v>
      </c>
      <c r="E228" s="291">
        <v>6.18</v>
      </c>
      <c r="F228" s="21">
        <f t="shared" si="199"/>
        <v>0.12999999999999989</v>
      </c>
      <c r="G228" s="21">
        <f t="shared" ref="G228:J228" si="221">ROUND(SUM($E228,F228)*G$32,2)-$E228</f>
        <v>0.26000000000000068</v>
      </c>
      <c r="H228" s="21">
        <f t="shared" si="221"/>
        <v>0.40000000000000036</v>
      </c>
      <c r="I228" s="21">
        <f t="shared" si="221"/>
        <v>0.54</v>
      </c>
      <c r="J228" s="21">
        <f t="shared" si="221"/>
        <v>0.6800000000000006</v>
      </c>
    </row>
    <row r="229" spans="1:10">
      <c r="A229" s="11">
        <f t="shared" si="211"/>
        <v>221</v>
      </c>
      <c r="B229" s="11">
        <v>53</v>
      </c>
      <c r="C229" s="290" t="s">
        <v>449</v>
      </c>
      <c r="D229" s="290" t="s">
        <v>402</v>
      </c>
      <c r="E229" s="291">
        <v>6.37</v>
      </c>
      <c r="F229" s="21">
        <f t="shared" si="199"/>
        <v>0.12999999999999989</v>
      </c>
      <c r="G229" s="21">
        <f t="shared" ref="G229:J229" si="222">ROUND(SUM($E229,F229)*G$32,2)-$E229</f>
        <v>0.26999999999999957</v>
      </c>
      <c r="H229" s="21">
        <f t="shared" si="222"/>
        <v>0.41000000000000014</v>
      </c>
      <c r="I229" s="21">
        <f t="shared" si="222"/>
        <v>0.54999999999999982</v>
      </c>
      <c r="J229" s="21">
        <f t="shared" si="222"/>
        <v>0.70000000000000018</v>
      </c>
    </row>
    <row r="230" spans="1:10">
      <c r="A230" s="11">
        <f t="shared" si="211"/>
        <v>222</v>
      </c>
      <c r="B230" s="11">
        <v>53</v>
      </c>
      <c r="C230" s="290" t="s">
        <v>449</v>
      </c>
      <c r="D230" s="290" t="s">
        <v>403</v>
      </c>
      <c r="E230" s="291">
        <v>6.54</v>
      </c>
      <c r="F230" s="21">
        <f t="shared" si="199"/>
        <v>0.13999999999999968</v>
      </c>
      <c r="G230" s="21">
        <f t="shared" ref="G230:J230" si="223">ROUND(SUM($E230,F230)*G$32,2)-$E230</f>
        <v>0.28000000000000025</v>
      </c>
      <c r="H230" s="21">
        <f t="shared" si="223"/>
        <v>0.41999999999999993</v>
      </c>
      <c r="I230" s="21">
        <f t="shared" si="223"/>
        <v>0.57000000000000028</v>
      </c>
      <c r="J230" s="21">
        <f t="shared" si="223"/>
        <v>0.71999999999999975</v>
      </c>
    </row>
    <row r="231" spans="1:10">
      <c r="A231" s="11">
        <f t="shared" si="211"/>
        <v>223</v>
      </c>
      <c r="B231" s="11">
        <v>53</v>
      </c>
      <c r="C231" s="290" t="s">
        <v>449</v>
      </c>
      <c r="D231" s="290" t="s">
        <v>404</v>
      </c>
      <c r="E231" s="291">
        <v>6.73</v>
      </c>
      <c r="F231" s="21">
        <f t="shared" si="199"/>
        <v>0.13999999999999968</v>
      </c>
      <c r="G231" s="21">
        <f t="shared" ref="G231:J231" si="224">ROUND(SUM($E231,F231)*G$32,2)-$E231</f>
        <v>0.27999999999999936</v>
      </c>
      <c r="H231" s="21">
        <f t="shared" si="224"/>
        <v>0.42999999999999972</v>
      </c>
      <c r="I231" s="21">
        <f t="shared" si="224"/>
        <v>0.57999999999999918</v>
      </c>
      <c r="J231" s="21">
        <f t="shared" si="224"/>
        <v>0.72999999999999954</v>
      </c>
    </row>
    <row r="232" spans="1:10">
      <c r="A232" s="11">
        <f t="shared" si="211"/>
        <v>224</v>
      </c>
      <c r="B232" s="11">
        <v>53</v>
      </c>
      <c r="C232" s="290" t="s">
        <v>449</v>
      </c>
      <c r="D232" s="290" t="s">
        <v>405</v>
      </c>
      <c r="E232" s="291">
        <v>6.9</v>
      </c>
      <c r="F232" s="21">
        <f t="shared" si="199"/>
        <v>0.13999999999999968</v>
      </c>
      <c r="G232" s="21">
        <f t="shared" ref="G232:J232" si="225">ROUND(SUM($E232,F232)*G$32,2)-$E232</f>
        <v>0.29000000000000004</v>
      </c>
      <c r="H232" s="21">
        <f t="shared" si="225"/>
        <v>0.4399999999999995</v>
      </c>
      <c r="I232" s="21">
        <f t="shared" si="225"/>
        <v>0.58999999999999986</v>
      </c>
      <c r="J232" s="21">
        <f t="shared" si="225"/>
        <v>0.75</v>
      </c>
    </row>
    <row r="233" spans="1:10">
      <c r="A233" s="11">
        <f t="shared" si="211"/>
        <v>225</v>
      </c>
      <c r="B233" s="11">
        <v>53</v>
      </c>
      <c r="C233" s="290" t="s">
        <v>449</v>
      </c>
      <c r="D233" s="290" t="s">
        <v>406</v>
      </c>
      <c r="E233" s="291">
        <v>7.09</v>
      </c>
      <c r="F233" s="21">
        <f t="shared" si="199"/>
        <v>0.15000000000000036</v>
      </c>
      <c r="G233" s="21">
        <f t="shared" ref="G233:J233" si="226">ROUND(SUM($E233,F233)*G$32,2)-$E233</f>
        <v>0.29999999999999982</v>
      </c>
      <c r="H233" s="21">
        <f t="shared" si="226"/>
        <v>0.45999999999999996</v>
      </c>
      <c r="I233" s="21">
        <f t="shared" si="226"/>
        <v>0.62000000000000011</v>
      </c>
      <c r="J233" s="21">
        <f t="shared" si="226"/>
        <v>0.78000000000000025</v>
      </c>
    </row>
    <row r="234" spans="1:10">
      <c r="A234" s="11">
        <f t="shared" si="211"/>
        <v>226</v>
      </c>
      <c r="B234" s="11">
        <v>53</v>
      </c>
      <c r="C234" s="290" t="s">
        <v>449</v>
      </c>
      <c r="D234" s="290" t="s">
        <v>407</v>
      </c>
      <c r="E234" s="291">
        <v>7.28</v>
      </c>
      <c r="F234" s="21">
        <f t="shared" si="199"/>
        <v>0.14999999999999947</v>
      </c>
      <c r="G234" s="21">
        <f t="shared" ref="G234:J234" si="227">ROUND(SUM($E234,F234)*G$32,2)-$E234</f>
        <v>0.30999999999999961</v>
      </c>
      <c r="H234" s="21">
        <f t="shared" si="227"/>
        <v>0.46999999999999975</v>
      </c>
      <c r="I234" s="21">
        <f t="shared" si="227"/>
        <v>0.62999999999999989</v>
      </c>
      <c r="J234" s="21">
        <f t="shared" si="227"/>
        <v>0.79999999999999982</v>
      </c>
    </row>
    <row r="235" spans="1:10">
      <c r="A235" s="11">
        <f t="shared" si="211"/>
        <v>227</v>
      </c>
      <c r="B235" s="11">
        <v>53</v>
      </c>
      <c r="C235" s="290" t="s">
        <v>449</v>
      </c>
      <c r="D235" s="290" t="s">
        <v>408</v>
      </c>
      <c r="E235" s="291">
        <v>7.45</v>
      </c>
      <c r="F235" s="21">
        <f t="shared" si="199"/>
        <v>0.16000000000000014</v>
      </c>
      <c r="G235" s="21">
        <f t="shared" ref="G235:J235" si="228">ROUND(SUM($E235,F235)*G$32,2)-$E235</f>
        <v>0.3199999999999994</v>
      </c>
      <c r="H235" s="21">
        <f t="shared" si="228"/>
        <v>0.47999999999999954</v>
      </c>
      <c r="I235" s="21">
        <f t="shared" si="228"/>
        <v>0.64999999999999947</v>
      </c>
      <c r="J235" s="21">
        <f t="shared" si="228"/>
        <v>0.8199999999999994</v>
      </c>
    </row>
    <row r="236" spans="1:10">
      <c r="A236" s="11">
        <f t="shared" si="211"/>
        <v>228</v>
      </c>
      <c r="B236" s="11">
        <v>53</v>
      </c>
      <c r="C236" s="290" t="s">
        <v>449</v>
      </c>
      <c r="D236" s="290" t="s">
        <v>409</v>
      </c>
      <c r="E236" s="291">
        <v>7.64</v>
      </c>
      <c r="F236" s="21">
        <f t="shared" si="199"/>
        <v>0.16000000000000014</v>
      </c>
      <c r="G236" s="21">
        <f t="shared" ref="G236:J236" si="229">ROUND(SUM($E236,F236)*G$32,2)-$E236</f>
        <v>0.32000000000000028</v>
      </c>
      <c r="H236" s="21">
        <f t="shared" si="229"/>
        <v>0.4900000000000011</v>
      </c>
      <c r="I236" s="21">
        <f t="shared" si="229"/>
        <v>0.66000000000000103</v>
      </c>
      <c r="J236" s="21">
        <f t="shared" si="229"/>
        <v>0.83000000000000096</v>
      </c>
    </row>
    <row r="237" spans="1:10">
      <c r="A237" s="11">
        <f t="shared" si="211"/>
        <v>229</v>
      </c>
      <c r="B237" s="11">
        <v>53</v>
      </c>
      <c r="C237" s="290" t="s">
        <v>449</v>
      </c>
      <c r="D237" s="290" t="s">
        <v>410</v>
      </c>
      <c r="E237" s="291">
        <v>7.81</v>
      </c>
      <c r="F237" s="21">
        <f t="shared" si="199"/>
        <v>0.16000000000000014</v>
      </c>
      <c r="G237" s="21">
        <f t="shared" ref="G237:J237" si="230">ROUND(SUM($E237,F237)*G$32,2)-$E237</f>
        <v>0.33000000000000096</v>
      </c>
      <c r="H237" s="21">
        <f t="shared" si="230"/>
        <v>0.50000000000000089</v>
      </c>
      <c r="I237" s="21">
        <f t="shared" si="230"/>
        <v>0.67000000000000082</v>
      </c>
      <c r="J237" s="21">
        <f t="shared" si="230"/>
        <v>0.85000000000000053</v>
      </c>
    </row>
    <row r="238" spans="1:10">
      <c r="A238" s="11">
        <f t="shared" si="211"/>
        <v>230</v>
      </c>
      <c r="B238" s="11">
        <v>53</v>
      </c>
      <c r="C238" s="290" t="s">
        <v>449</v>
      </c>
      <c r="D238" s="290" t="s">
        <v>411</v>
      </c>
      <c r="E238" s="291">
        <v>8</v>
      </c>
      <c r="F238" s="21">
        <f t="shared" si="199"/>
        <v>0.16999999999999993</v>
      </c>
      <c r="G238" s="21">
        <f t="shared" ref="G238:J238" si="231">ROUND(SUM($E238,F238)*G$32,2)-$E238</f>
        <v>0.33999999999999986</v>
      </c>
      <c r="H238" s="21">
        <f t="shared" si="231"/>
        <v>0.51999999999999957</v>
      </c>
      <c r="I238" s="21">
        <f t="shared" si="231"/>
        <v>0.69999999999999929</v>
      </c>
      <c r="J238" s="21">
        <f t="shared" si="231"/>
        <v>0.88000000000000078</v>
      </c>
    </row>
    <row r="239" spans="1:10">
      <c r="A239" s="11">
        <f t="shared" si="211"/>
        <v>231</v>
      </c>
      <c r="B239" s="11">
        <v>53</v>
      </c>
      <c r="C239" s="290" t="s">
        <v>449</v>
      </c>
      <c r="D239" s="290" t="s">
        <v>412</v>
      </c>
      <c r="E239" s="291">
        <v>8.17</v>
      </c>
      <c r="F239" s="21">
        <f t="shared" si="199"/>
        <v>0.16999999999999993</v>
      </c>
      <c r="G239" s="21">
        <f t="shared" ref="G239:J239" si="232">ROUND(SUM($E239,F239)*G$32,2)-$E239</f>
        <v>0.34999999999999964</v>
      </c>
      <c r="H239" s="21">
        <f t="shared" si="232"/>
        <v>0.52999999999999936</v>
      </c>
      <c r="I239" s="21">
        <f t="shared" si="232"/>
        <v>0.71000000000000085</v>
      </c>
      <c r="J239" s="21">
        <f t="shared" si="232"/>
        <v>0.90000000000000036</v>
      </c>
    </row>
    <row r="240" spans="1:10">
      <c r="A240" s="11">
        <f t="shared" si="211"/>
        <v>232</v>
      </c>
      <c r="B240" s="11">
        <v>53</v>
      </c>
      <c r="C240" s="290" t="s">
        <v>449</v>
      </c>
      <c r="D240" s="290" t="s">
        <v>413</v>
      </c>
      <c r="E240" s="291">
        <v>8.36</v>
      </c>
      <c r="F240" s="21">
        <f t="shared" si="199"/>
        <v>0.17999999999999972</v>
      </c>
      <c r="G240" s="21">
        <f t="shared" ref="G240:J240" si="233">ROUND(SUM($E240,F240)*G$32,2)-$E240</f>
        <v>0.36000000000000121</v>
      </c>
      <c r="H240" s="21">
        <f t="shared" si="233"/>
        <v>0.54000000000000092</v>
      </c>
      <c r="I240" s="21">
        <f t="shared" si="233"/>
        <v>0.73000000000000043</v>
      </c>
      <c r="J240" s="21">
        <f t="shared" si="233"/>
        <v>0.91999999999999993</v>
      </c>
    </row>
    <row r="241" spans="1:10">
      <c r="A241" s="11">
        <f t="shared" si="211"/>
        <v>233</v>
      </c>
      <c r="B241" s="11">
        <v>53</v>
      </c>
      <c r="C241" s="290" t="s">
        <v>449</v>
      </c>
      <c r="D241" s="290" t="s">
        <v>414</v>
      </c>
      <c r="E241" s="291">
        <v>8.5399999999999991</v>
      </c>
      <c r="F241" s="21">
        <f t="shared" si="199"/>
        <v>0.18000000000000149</v>
      </c>
      <c r="G241" s="21">
        <f t="shared" ref="G241:J241" si="234">ROUND(SUM($E241,F241)*G$32,2)-$E241</f>
        <v>0.36000000000000121</v>
      </c>
      <c r="H241" s="21">
        <f t="shared" si="234"/>
        <v>0.55000000000000071</v>
      </c>
      <c r="I241" s="21">
        <f t="shared" si="234"/>
        <v>0.74000000000000021</v>
      </c>
      <c r="J241" s="21">
        <f t="shared" si="234"/>
        <v>0.93000000000000149</v>
      </c>
    </row>
    <row r="242" spans="1:10">
      <c r="A242" s="11">
        <f t="shared" si="211"/>
        <v>234</v>
      </c>
      <c r="B242" s="11">
        <v>53</v>
      </c>
      <c r="C242" s="290" t="s">
        <v>449</v>
      </c>
      <c r="D242" s="290" t="s">
        <v>415</v>
      </c>
      <c r="E242" s="291">
        <v>8.73</v>
      </c>
      <c r="F242" s="21">
        <f t="shared" si="199"/>
        <v>0.17999999999999972</v>
      </c>
      <c r="G242" s="21">
        <f t="shared" ref="G242:J242" si="235">ROUND(SUM($E242,F242)*G$32,2)-$E242</f>
        <v>0.36999999999999922</v>
      </c>
      <c r="H242" s="21">
        <f t="shared" si="235"/>
        <v>0.55999999999999872</v>
      </c>
      <c r="I242" s="21">
        <f t="shared" si="235"/>
        <v>0.75999999999999979</v>
      </c>
      <c r="J242" s="21">
        <f t="shared" si="235"/>
        <v>0.95999999999999908</v>
      </c>
    </row>
    <row r="243" spans="1:10">
      <c r="A243" s="11">
        <f t="shared" si="211"/>
        <v>235</v>
      </c>
      <c r="B243" s="11">
        <v>53</v>
      </c>
      <c r="C243" s="290" t="s">
        <v>449</v>
      </c>
      <c r="D243" s="290" t="s">
        <v>416</v>
      </c>
      <c r="E243" s="291">
        <v>8.9</v>
      </c>
      <c r="F243" s="21">
        <f t="shared" si="199"/>
        <v>0.1899999999999995</v>
      </c>
      <c r="G243" s="21">
        <f t="shared" ref="G243:J243" si="236">ROUND(SUM($E243,F243)*G$32,2)-$E243</f>
        <v>0.37999999999999901</v>
      </c>
      <c r="H243" s="21">
        <f t="shared" si="236"/>
        <v>0.57000000000000028</v>
      </c>
      <c r="I243" s="21">
        <f t="shared" si="236"/>
        <v>0.76999999999999957</v>
      </c>
      <c r="J243" s="21">
        <f t="shared" si="236"/>
        <v>0.96999999999999886</v>
      </c>
    </row>
    <row r="244" spans="1:10">
      <c r="A244" s="11">
        <f t="shared" si="211"/>
        <v>236</v>
      </c>
      <c r="B244" s="11">
        <v>53</v>
      </c>
      <c r="C244" s="290" t="s">
        <v>449</v>
      </c>
      <c r="D244" s="290" t="s">
        <v>417</v>
      </c>
      <c r="E244" s="291">
        <v>9.09</v>
      </c>
      <c r="F244" s="21">
        <f t="shared" si="199"/>
        <v>0.1899999999999995</v>
      </c>
      <c r="G244" s="21">
        <f t="shared" ref="G244:J244" si="237">ROUND(SUM($E244,F244)*G$32,2)-$E244</f>
        <v>0.38000000000000078</v>
      </c>
      <c r="H244" s="21">
        <f t="shared" si="237"/>
        <v>0.58000000000000007</v>
      </c>
      <c r="I244" s="21">
        <f t="shared" si="237"/>
        <v>0.77999999999999936</v>
      </c>
      <c r="J244" s="21">
        <f t="shared" si="237"/>
        <v>0.99000000000000021</v>
      </c>
    </row>
    <row r="245" spans="1:10">
      <c r="A245" s="11">
        <f t="shared" si="211"/>
        <v>237</v>
      </c>
      <c r="B245" s="11">
        <v>53</v>
      </c>
      <c r="C245" s="290" t="s">
        <v>449</v>
      </c>
      <c r="D245" s="290" t="s">
        <v>418</v>
      </c>
      <c r="E245" s="291">
        <v>9.26</v>
      </c>
      <c r="F245" s="21">
        <f t="shared" si="199"/>
        <v>0.1899999999999995</v>
      </c>
      <c r="G245" s="21">
        <f t="shared" ref="G245:J245" si="238">ROUND(SUM($E245,F245)*G$32,2)-$E245</f>
        <v>0.39000000000000057</v>
      </c>
      <c r="H245" s="21">
        <f t="shared" si="238"/>
        <v>0.58999999999999986</v>
      </c>
      <c r="I245" s="21">
        <f t="shared" si="238"/>
        <v>0.80000000000000071</v>
      </c>
      <c r="J245" s="21">
        <f t="shared" si="238"/>
        <v>1.0099999999999998</v>
      </c>
    </row>
    <row r="246" spans="1:10">
      <c r="A246" s="11">
        <f t="shared" si="211"/>
        <v>238</v>
      </c>
      <c r="B246" s="11">
        <v>53</v>
      </c>
      <c r="C246" s="290" t="s">
        <v>449</v>
      </c>
      <c r="D246" s="290" t="s">
        <v>419</v>
      </c>
      <c r="E246" s="291">
        <v>9.44</v>
      </c>
      <c r="F246" s="21">
        <f t="shared" si="199"/>
        <v>0.20000000000000107</v>
      </c>
      <c r="G246" s="21">
        <f t="shared" ref="G246:J246" si="239">ROUND(SUM($E246,F246)*G$32,2)-$E246</f>
        <v>0.40000000000000036</v>
      </c>
      <c r="H246" s="21">
        <f t="shared" si="239"/>
        <v>0.61000000000000121</v>
      </c>
      <c r="I246" s="21">
        <f t="shared" si="239"/>
        <v>0.82000000000000028</v>
      </c>
      <c r="J246" s="21">
        <f t="shared" si="239"/>
        <v>1.0400000000000009</v>
      </c>
    </row>
    <row r="247" spans="1:10">
      <c r="A247" s="11">
        <f t="shared" si="211"/>
        <v>239</v>
      </c>
      <c r="B247" s="11">
        <v>53</v>
      </c>
      <c r="C247" s="290" t="s">
        <v>449</v>
      </c>
      <c r="D247" s="290" t="s">
        <v>420</v>
      </c>
      <c r="E247" s="291">
        <v>9.6199999999999992</v>
      </c>
      <c r="F247" s="21">
        <f t="shared" si="199"/>
        <v>0.20000000000000107</v>
      </c>
      <c r="G247" s="21">
        <f t="shared" ref="G247:J247" si="240">ROUND(SUM($E247,F247)*G$32,2)-$E247</f>
        <v>0.41000000000000014</v>
      </c>
      <c r="H247" s="21">
        <f t="shared" si="240"/>
        <v>0.62000000000000099</v>
      </c>
      <c r="I247" s="21">
        <f t="shared" si="240"/>
        <v>0.84000000000000163</v>
      </c>
      <c r="J247" s="21">
        <f t="shared" si="240"/>
        <v>1.0600000000000005</v>
      </c>
    </row>
    <row r="248" spans="1:10">
      <c r="A248" s="11">
        <f t="shared" si="211"/>
        <v>240</v>
      </c>
      <c r="B248" s="11">
        <v>53</v>
      </c>
      <c r="C248" s="290" t="s">
        <v>449</v>
      </c>
      <c r="D248" s="290" t="s">
        <v>421</v>
      </c>
      <c r="E248" s="291">
        <v>9.81</v>
      </c>
      <c r="F248" s="21">
        <f t="shared" si="199"/>
        <v>0.20999999999999908</v>
      </c>
      <c r="G248" s="21">
        <f t="shared" ref="G248:J248" si="241">ROUND(SUM($E248,F248)*G$32,2)-$E248</f>
        <v>0.41999999999999993</v>
      </c>
      <c r="H248" s="21">
        <f t="shared" si="241"/>
        <v>0.62999999999999901</v>
      </c>
      <c r="I248" s="21">
        <f t="shared" si="241"/>
        <v>0.84999999999999964</v>
      </c>
      <c r="J248" s="21">
        <f t="shared" si="241"/>
        <v>1.0700000000000003</v>
      </c>
    </row>
    <row r="249" spans="1:10">
      <c r="A249" s="11">
        <f t="shared" si="211"/>
        <v>241</v>
      </c>
      <c r="B249" s="11">
        <v>53</v>
      </c>
      <c r="C249" s="290" t="s">
        <v>449</v>
      </c>
      <c r="D249" s="290" t="s">
        <v>422</v>
      </c>
      <c r="E249" s="291">
        <v>9.99</v>
      </c>
      <c r="F249" s="21">
        <f t="shared" si="199"/>
        <v>0.20999999999999908</v>
      </c>
      <c r="G249" s="21">
        <f t="shared" ref="G249:J249" si="242">ROUND(SUM($E249,F249)*G$32,2)-$E249</f>
        <v>0.41999999999999993</v>
      </c>
      <c r="H249" s="21">
        <f t="shared" si="242"/>
        <v>0.64000000000000057</v>
      </c>
      <c r="I249" s="21">
        <f t="shared" si="242"/>
        <v>0.85999999999999943</v>
      </c>
      <c r="J249" s="21">
        <f t="shared" si="242"/>
        <v>1.0899999999999999</v>
      </c>
    </row>
    <row r="250" spans="1:10">
      <c r="A250" s="11">
        <f t="shared" si="211"/>
        <v>242</v>
      </c>
      <c r="B250" s="11">
        <v>53</v>
      </c>
      <c r="C250" s="290" t="s">
        <v>449</v>
      </c>
      <c r="D250" s="290" t="s">
        <v>423</v>
      </c>
      <c r="E250" s="291">
        <v>10.17</v>
      </c>
      <c r="F250" s="21">
        <f t="shared" si="199"/>
        <v>0.21000000000000085</v>
      </c>
      <c r="G250" s="21">
        <f t="shared" ref="G250:J250" si="243">ROUND(SUM($E250,F250)*G$32,2)-$E250</f>
        <v>0.42999999999999972</v>
      </c>
      <c r="H250" s="21">
        <f t="shared" si="243"/>
        <v>0.65000000000000036</v>
      </c>
      <c r="I250" s="21">
        <f t="shared" si="243"/>
        <v>0.88000000000000078</v>
      </c>
      <c r="J250" s="21">
        <f t="shared" si="243"/>
        <v>1.1099999999999994</v>
      </c>
    </row>
    <row r="251" spans="1:10">
      <c r="A251" s="11">
        <f t="shared" si="211"/>
        <v>243</v>
      </c>
      <c r="B251" s="11">
        <v>53</v>
      </c>
      <c r="C251" s="290" t="s">
        <v>449</v>
      </c>
      <c r="D251" s="290" t="s">
        <v>424</v>
      </c>
      <c r="E251" s="291">
        <v>10.35</v>
      </c>
      <c r="F251" s="21">
        <f t="shared" si="199"/>
        <v>0.22000000000000064</v>
      </c>
      <c r="G251" s="21">
        <f t="shared" ref="G251:J251" si="244">ROUND(SUM($E251,F251)*G$32,2)-$E251</f>
        <v>0.4399999999999995</v>
      </c>
      <c r="H251" s="21">
        <f t="shared" si="244"/>
        <v>0.66999999999999993</v>
      </c>
      <c r="I251" s="21">
        <f t="shared" si="244"/>
        <v>0.90000000000000036</v>
      </c>
      <c r="J251" s="21">
        <f t="shared" si="244"/>
        <v>1.1400000000000006</v>
      </c>
    </row>
    <row r="252" spans="1:10">
      <c r="A252" s="11">
        <f t="shared" si="211"/>
        <v>244</v>
      </c>
      <c r="B252" s="11">
        <v>53</v>
      </c>
      <c r="C252" s="290" t="s">
        <v>449</v>
      </c>
      <c r="D252" s="290" t="s">
        <v>425</v>
      </c>
      <c r="E252" s="291">
        <v>10.53</v>
      </c>
      <c r="F252" s="21">
        <f t="shared" si="199"/>
        <v>0.22000000000000064</v>
      </c>
      <c r="G252" s="21">
        <f t="shared" ref="G252:J252" si="245">ROUND(SUM($E252,F252)*G$32,2)-$E252</f>
        <v>0.45000000000000107</v>
      </c>
      <c r="H252" s="21">
        <f t="shared" si="245"/>
        <v>0.68000000000000149</v>
      </c>
      <c r="I252" s="21">
        <f t="shared" si="245"/>
        <v>0.91999999999999993</v>
      </c>
      <c r="J252" s="21">
        <f t="shared" si="245"/>
        <v>1.1600000000000001</v>
      </c>
    </row>
    <row r="253" spans="1:10">
      <c r="A253" s="11">
        <f t="shared" si="211"/>
        <v>245</v>
      </c>
      <c r="B253" s="11">
        <v>53</v>
      </c>
      <c r="C253" s="290" t="s">
        <v>449</v>
      </c>
      <c r="D253" s="290" t="s">
        <v>426</v>
      </c>
      <c r="E253" s="291">
        <v>10.71</v>
      </c>
      <c r="F253" s="21">
        <f t="shared" si="199"/>
        <v>0.21999999999999886</v>
      </c>
      <c r="G253" s="21">
        <f t="shared" ref="G253:J253" si="246">ROUND(SUM($E253,F253)*G$32,2)-$E253</f>
        <v>0.44999999999999929</v>
      </c>
      <c r="H253" s="21">
        <f t="shared" si="246"/>
        <v>0.67999999999999972</v>
      </c>
      <c r="I253" s="21">
        <f t="shared" si="246"/>
        <v>0.91999999999999993</v>
      </c>
      <c r="J253" s="21">
        <f t="shared" si="246"/>
        <v>1.1599999999999984</v>
      </c>
    </row>
    <row r="254" spans="1:10">
      <c r="A254" s="11">
        <f t="shared" si="211"/>
        <v>246</v>
      </c>
      <c r="B254" s="11">
        <v>53</v>
      </c>
      <c r="C254" s="290" t="s">
        <v>449</v>
      </c>
      <c r="D254" s="290" t="s">
        <v>427</v>
      </c>
      <c r="E254" s="291">
        <v>10.89</v>
      </c>
      <c r="F254" s="21">
        <f t="shared" si="199"/>
        <v>0.22999999999999865</v>
      </c>
      <c r="G254" s="21">
        <f t="shared" ref="G254:J254" si="247">ROUND(SUM($E254,F254)*G$32,2)-$E254</f>
        <v>0.45999999999999908</v>
      </c>
      <c r="H254" s="21">
        <f t="shared" si="247"/>
        <v>0.69999999999999929</v>
      </c>
      <c r="I254" s="21">
        <f t="shared" si="247"/>
        <v>0.9399999999999995</v>
      </c>
      <c r="J254" s="21">
        <f t="shared" si="247"/>
        <v>1.1899999999999995</v>
      </c>
    </row>
    <row r="255" spans="1:10">
      <c r="A255" s="11">
        <f t="shared" si="211"/>
        <v>247</v>
      </c>
      <c r="B255" s="11">
        <v>53</v>
      </c>
      <c r="C255" s="290" t="s">
        <v>449</v>
      </c>
      <c r="D255" s="290" t="s">
        <v>428</v>
      </c>
      <c r="E255" s="291">
        <v>11.07</v>
      </c>
      <c r="F255" s="21">
        <f t="shared" si="199"/>
        <v>0.23000000000000043</v>
      </c>
      <c r="G255" s="21">
        <f t="shared" ref="G255:J255" si="248">ROUND(SUM($E255,F255)*G$32,2)-$E255</f>
        <v>0.46999999999999886</v>
      </c>
      <c r="H255" s="21">
        <f t="shared" si="248"/>
        <v>0.70999999999999908</v>
      </c>
      <c r="I255" s="21">
        <f t="shared" si="248"/>
        <v>0.95999999999999908</v>
      </c>
      <c r="J255" s="21">
        <f t="shared" si="248"/>
        <v>1.2099999999999991</v>
      </c>
    </row>
    <row r="256" spans="1:10">
      <c r="A256" s="11">
        <f t="shared" si="211"/>
        <v>248</v>
      </c>
      <c r="B256" s="11">
        <v>53</v>
      </c>
      <c r="C256" s="290" t="s">
        <v>449</v>
      </c>
      <c r="D256" s="290" t="s">
        <v>429</v>
      </c>
      <c r="E256" s="291">
        <v>11.26</v>
      </c>
      <c r="F256" s="21">
        <f t="shared" si="199"/>
        <v>0.24000000000000021</v>
      </c>
      <c r="G256" s="21">
        <f t="shared" ref="G256:J256" si="249">ROUND(SUM($E256,F256)*G$32,2)-$E256</f>
        <v>0.48000000000000043</v>
      </c>
      <c r="H256" s="21">
        <f t="shared" si="249"/>
        <v>0.73000000000000043</v>
      </c>
      <c r="I256" s="21">
        <f t="shared" si="249"/>
        <v>0.98000000000000043</v>
      </c>
      <c r="J256" s="21">
        <f t="shared" si="249"/>
        <v>1.2400000000000002</v>
      </c>
    </row>
    <row r="257" spans="1:10">
      <c r="A257" s="11">
        <f t="shared" si="211"/>
        <v>249</v>
      </c>
      <c r="B257" s="11">
        <v>53</v>
      </c>
      <c r="C257" s="290" t="s">
        <v>449</v>
      </c>
      <c r="D257" s="290" t="s">
        <v>430</v>
      </c>
      <c r="E257" s="291">
        <v>11.43</v>
      </c>
      <c r="F257" s="21">
        <f t="shared" si="199"/>
        <v>0.24000000000000021</v>
      </c>
      <c r="G257" s="21">
        <f t="shared" ref="G257:J257" si="250">ROUND(SUM($E257,F257)*G$32,2)-$E257</f>
        <v>0.49000000000000021</v>
      </c>
      <c r="H257" s="21">
        <f t="shared" si="250"/>
        <v>0.74000000000000021</v>
      </c>
      <c r="I257" s="21">
        <f t="shared" si="250"/>
        <v>1</v>
      </c>
      <c r="J257" s="21">
        <f t="shared" si="250"/>
        <v>1.2599999999999998</v>
      </c>
    </row>
    <row r="258" spans="1:10">
      <c r="A258" s="11">
        <f t="shared" si="211"/>
        <v>250</v>
      </c>
      <c r="B258" s="11">
        <v>53</v>
      </c>
      <c r="C258" s="290" t="s">
        <v>449</v>
      </c>
      <c r="D258" s="290" t="s">
        <v>431</v>
      </c>
      <c r="E258" s="291">
        <v>11.62</v>
      </c>
      <c r="F258" s="21">
        <f t="shared" si="199"/>
        <v>0.24000000000000021</v>
      </c>
      <c r="G258" s="21">
        <f t="shared" ref="G258:J258" si="251">ROUND(SUM($E258,F258)*G$32,2)-$E258</f>
        <v>0.49000000000000021</v>
      </c>
      <c r="H258" s="21">
        <f t="shared" si="251"/>
        <v>0.74000000000000021</v>
      </c>
      <c r="I258" s="21">
        <f t="shared" si="251"/>
        <v>1</v>
      </c>
      <c r="J258" s="21">
        <f t="shared" si="251"/>
        <v>1.2700000000000014</v>
      </c>
    </row>
    <row r="259" spans="1:10">
      <c r="A259" s="11">
        <f t="shared" si="211"/>
        <v>251</v>
      </c>
      <c r="B259" s="11">
        <v>53</v>
      </c>
      <c r="C259" s="290" t="s">
        <v>449</v>
      </c>
      <c r="D259" s="290" t="s">
        <v>432</v>
      </c>
      <c r="E259" s="291">
        <v>11.79</v>
      </c>
      <c r="F259" s="21">
        <f t="shared" si="199"/>
        <v>0.25</v>
      </c>
      <c r="G259" s="21">
        <f t="shared" ref="G259:J259" si="252">ROUND(SUM($E259,F259)*G$32,2)-$E259</f>
        <v>0.5</v>
      </c>
      <c r="H259" s="21">
        <f t="shared" si="252"/>
        <v>0.76000000000000156</v>
      </c>
      <c r="I259" s="21">
        <f t="shared" si="252"/>
        <v>1.0200000000000014</v>
      </c>
      <c r="J259" s="21">
        <f t="shared" si="252"/>
        <v>1.2900000000000009</v>
      </c>
    </row>
    <row r="260" spans="1:10">
      <c r="A260" s="11">
        <f t="shared" si="211"/>
        <v>252</v>
      </c>
      <c r="B260" s="11">
        <v>53</v>
      </c>
      <c r="C260" s="290" t="s">
        <v>449</v>
      </c>
      <c r="D260" s="290" t="s">
        <v>433</v>
      </c>
      <c r="E260" s="291">
        <v>11.98</v>
      </c>
      <c r="F260" s="21">
        <f t="shared" si="199"/>
        <v>0.25</v>
      </c>
      <c r="G260" s="21">
        <f t="shared" ref="G260:J260" si="253">ROUND(SUM($E260,F260)*G$32,2)-$E260</f>
        <v>0.50999999999999979</v>
      </c>
      <c r="H260" s="21">
        <f t="shared" si="253"/>
        <v>0.76999999999999957</v>
      </c>
      <c r="I260" s="21">
        <f t="shared" si="253"/>
        <v>1.0399999999999991</v>
      </c>
      <c r="J260" s="21">
        <f t="shared" si="253"/>
        <v>1.3099999999999987</v>
      </c>
    </row>
    <row r="261" spans="1:10">
      <c r="A261" s="11">
        <f t="shared" si="211"/>
        <v>253</v>
      </c>
      <c r="B261" s="11">
        <v>53</v>
      </c>
      <c r="C261" s="290" t="s">
        <v>449</v>
      </c>
      <c r="D261" s="290" t="s">
        <v>434</v>
      </c>
      <c r="E261" s="291">
        <v>12.15</v>
      </c>
      <c r="F261" s="21">
        <f t="shared" si="199"/>
        <v>0.25999999999999979</v>
      </c>
      <c r="G261" s="21">
        <f t="shared" ref="G261:J261" si="254">ROUND(SUM($E261,F261)*G$32,2)-$E261</f>
        <v>0.51999999999999957</v>
      </c>
      <c r="H261" s="21">
        <f t="shared" si="254"/>
        <v>0.78999999999999915</v>
      </c>
      <c r="I261" s="21">
        <f t="shared" si="254"/>
        <v>1.0600000000000005</v>
      </c>
      <c r="J261" s="21">
        <f t="shared" si="254"/>
        <v>1.3399999999999999</v>
      </c>
    </row>
    <row r="262" spans="1:10">
      <c r="A262" s="11">
        <f t="shared" si="211"/>
        <v>254</v>
      </c>
      <c r="B262" s="11"/>
      <c r="C262" s="290"/>
      <c r="D262" s="290"/>
      <c r="E262" s="291"/>
      <c r="F262" s="21"/>
      <c r="G262" s="21"/>
      <c r="H262" s="21"/>
      <c r="I262" s="21"/>
      <c r="J262" s="21"/>
    </row>
    <row r="263" spans="1:10">
      <c r="A263" s="11">
        <f t="shared" si="211"/>
        <v>255</v>
      </c>
      <c r="B263" s="11">
        <v>54</v>
      </c>
      <c r="C263" s="290" t="s">
        <v>450</v>
      </c>
      <c r="D263" s="290" t="s">
        <v>436</v>
      </c>
      <c r="E263" s="291">
        <v>2.08</v>
      </c>
      <c r="F263" s="21">
        <f t="shared" ref="F263:F271" si="255">ROUND(E263*F$32,2)-E263</f>
        <v>4.0000000000000036E-2</v>
      </c>
      <c r="G263" s="21">
        <f t="shared" ref="G263:J263" si="256">ROUND(SUM($E263,F263)*G$32,2)-$E263</f>
        <v>8.0000000000000071E-2</v>
      </c>
      <c r="H263" s="21">
        <f t="shared" si="256"/>
        <v>0.12999999999999989</v>
      </c>
      <c r="I263" s="21">
        <f t="shared" si="256"/>
        <v>0.17999999999999972</v>
      </c>
      <c r="J263" s="21">
        <f t="shared" si="256"/>
        <v>0.22999999999999998</v>
      </c>
    </row>
    <row r="264" spans="1:10">
      <c r="A264" s="11">
        <f t="shared" si="211"/>
        <v>256</v>
      </c>
      <c r="B264" s="11">
        <v>54</v>
      </c>
      <c r="C264" s="290" t="s">
        <v>450</v>
      </c>
      <c r="D264" s="290" t="s">
        <v>437</v>
      </c>
      <c r="E264" s="291">
        <v>3.03</v>
      </c>
      <c r="F264" s="21">
        <f t="shared" si="255"/>
        <v>6.0000000000000053E-2</v>
      </c>
      <c r="G264" s="21">
        <f t="shared" ref="G264:J264" si="257">ROUND(SUM($E264,F264)*G$32,2)-$E264</f>
        <v>0.12000000000000011</v>
      </c>
      <c r="H264" s="21">
        <f t="shared" si="257"/>
        <v>0.19000000000000039</v>
      </c>
      <c r="I264" s="21">
        <f t="shared" si="257"/>
        <v>0.26000000000000023</v>
      </c>
      <c r="J264" s="21">
        <f t="shared" si="257"/>
        <v>0.33000000000000007</v>
      </c>
    </row>
    <row r="265" spans="1:10">
      <c r="A265" s="11">
        <f t="shared" si="211"/>
        <v>257</v>
      </c>
      <c r="B265" s="11">
        <v>54</v>
      </c>
      <c r="C265" s="290" t="s">
        <v>450</v>
      </c>
      <c r="D265" s="290" t="s">
        <v>374</v>
      </c>
      <c r="E265" s="291">
        <v>4.26</v>
      </c>
      <c r="F265" s="21">
        <f t="shared" si="255"/>
        <v>8.9999999999999858E-2</v>
      </c>
      <c r="G265" s="21">
        <f t="shared" ref="G265:J265" si="258">ROUND(SUM($E265,F265)*G$32,2)-$E265</f>
        <v>0.1800000000000006</v>
      </c>
      <c r="H265" s="21">
        <f t="shared" si="258"/>
        <v>0.27000000000000046</v>
      </c>
      <c r="I265" s="21">
        <f t="shared" si="258"/>
        <v>0.37000000000000011</v>
      </c>
      <c r="J265" s="21">
        <f t="shared" si="258"/>
        <v>0.47000000000000064</v>
      </c>
    </row>
    <row r="266" spans="1:10">
      <c r="A266" s="11">
        <f t="shared" si="211"/>
        <v>258</v>
      </c>
      <c r="B266" s="11">
        <v>54</v>
      </c>
      <c r="C266" s="290" t="s">
        <v>450</v>
      </c>
      <c r="D266" s="290" t="s">
        <v>438</v>
      </c>
      <c r="E266" s="291">
        <v>6.18</v>
      </c>
      <c r="F266" s="21">
        <f t="shared" si="255"/>
        <v>0.12999999999999989</v>
      </c>
      <c r="G266" s="21">
        <f t="shared" ref="G266:J266" si="259">ROUND(SUM($E266,F266)*G$32,2)-$E266</f>
        <v>0.26000000000000068</v>
      </c>
      <c r="H266" s="21">
        <f t="shared" si="259"/>
        <v>0.40000000000000036</v>
      </c>
      <c r="I266" s="21">
        <f t="shared" si="259"/>
        <v>0.54</v>
      </c>
      <c r="J266" s="21">
        <f t="shared" si="259"/>
        <v>0.6800000000000006</v>
      </c>
    </row>
    <row r="267" spans="1:10">
      <c r="A267" s="11">
        <f t="shared" si="211"/>
        <v>259</v>
      </c>
      <c r="B267" s="11">
        <v>54</v>
      </c>
      <c r="C267" s="290" t="s">
        <v>450</v>
      </c>
      <c r="D267" s="290" t="s">
        <v>439</v>
      </c>
      <c r="E267" s="291">
        <v>8.19</v>
      </c>
      <c r="F267" s="21">
        <f t="shared" si="255"/>
        <v>0.16999999999999993</v>
      </c>
      <c r="G267" s="21">
        <f t="shared" ref="G267:J267" si="260">ROUND(SUM($E267,F267)*G$32,2)-$E267</f>
        <v>0.34999999999999964</v>
      </c>
      <c r="H267" s="21">
        <f t="shared" si="260"/>
        <v>0.53000000000000114</v>
      </c>
      <c r="I267" s="21">
        <f t="shared" si="260"/>
        <v>0.71000000000000085</v>
      </c>
      <c r="J267" s="21">
        <f t="shared" si="260"/>
        <v>0.90000000000000036</v>
      </c>
    </row>
    <row r="268" spans="1:10">
      <c r="A268" s="11">
        <f t="shared" si="211"/>
        <v>260</v>
      </c>
      <c r="B268" s="11">
        <v>54</v>
      </c>
      <c r="C268" s="290" t="s">
        <v>450</v>
      </c>
      <c r="D268" s="290" t="s">
        <v>440</v>
      </c>
      <c r="E268" s="291">
        <v>10.17</v>
      </c>
      <c r="F268" s="21">
        <f t="shared" si="255"/>
        <v>0.21000000000000085</v>
      </c>
      <c r="G268" s="21">
        <f t="shared" ref="G268:J268" si="261">ROUND(SUM($E268,F268)*G$32,2)-$E268</f>
        <v>0.42999999999999972</v>
      </c>
      <c r="H268" s="21">
        <f t="shared" si="261"/>
        <v>0.65000000000000036</v>
      </c>
      <c r="I268" s="21">
        <f t="shared" si="261"/>
        <v>0.88000000000000078</v>
      </c>
      <c r="J268" s="21">
        <f t="shared" si="261"/>
        <v>1.1099999999999994</v>
      </c>
    </row>
    <row r="269" spans="1:10">
      <c r="A269" s="11">
        <f t="shared" si="211"/>
        <v>261</v>
      </c>
      <c r="B269" s="11">
        <v>54</v>
      </c>
      <c r="C269" s="290" t="s">
        <v>450</v>
      </c>
      <c r="D269" s="290" t="s">
        <v>441</v>
      </c>
      <c r="E269" s="291">
        <v>13.88</v>
      </c>
      <c r="F269" s="21">
        <f t="shared" si="255"/>
        <v>0.28999999999999915</v>
      </c>
      <c r="G269" s="21">
        <f t="shared" ref="G269:J269" si="262">ROUND(SUM($E269,F269)*G$32,2)-$E269</f>
        <v>0.58999999999999986</v>
      </c>
      <c r="H269" s="21">
        <f t="shared" si="262"/>
        <v>0.88999999999999879</v>
      </c>
      <c r="I269" s="21">
        <f t="shared" si="262"/>
        <v>1.1999999999999993</v>
      </c>
      <c r="J269" s="21">
        <f t="shared" si="262"/>
        <v>1.5199999999999996</v>
      </c>
    </row>
    <row r="270" spans="1:10">
      <c r="A270" s="11">
        <f t="shared" si="211"/>
        <v>262</v>
      </c>
      <c r="B270" s="11">
        <v>54</v>
      </c>
      <c r="C270" s="290" t="s">
        <v>450</v>
      </c>
      <c r="D270" s="290" t="s">
        <v>376</v>
      </c>
      <c r="E270" s="291">
        <v>15.88</v>
      </c>
      <c r="F270" s="21">
        <f t="shared" si="255"/>
        <v>0.33000000000000007</v>
      </c>
      <c r="G270" s="21">
        <f t="shared" ref="G270:J270" si="263">ROUND(SUM($E270,F270)*G$32,2)-$E270</f>
        <v>0.66999999999999993</v>
      </c>
      <c r="H270" s="21">
        <f t="shared" si="263"/>
        <v>1.0199999999999978</v>
      </c>
      <c r="I270" s="21">
        <f t="shared" si="263"/>
        <v>1.3699999999999992</v>
      </c>
      <c r="J270" s="21">
        <f t="shared" si="263"/>
        <v>1.7299999999999986</v>
      </c>
    </row>
    <row r="271" spans="1:10">
      <c r="A271" s="11">
        <f t="shared" si="211"/>
        <v>263</v>
      </c>
      <c r="B271" s="11">
        <v>54</v>
      </c>
      <c r="C271" s="290" t="s">
        <v>450</v>
      </c>
      <c r="D271" s="290" t="s">
        <v>443</v>
      </c>
      <c r="E271" s="291">
        <v>39.97</v>
      </c>
      <c r="F271" s="21">
        <f t="shared" si="255"/>
        <v>0.84000000000000341</v>
      </c>
      <c r="G271" s="21">
        <f t="shared" ref="G271:J271" si="264">ROUND(SUM($E271,F271)*G$32,2)-$E271</f>
        <v>1.7000000000000028</v>
      </c>
      <c r="H271" s="21">
        <f t="shared" si="264"/>
        <v>2.5799999999999983</v>
      </c>
      <c r="I271" s="21">
        <f t="shared" si="264"/>
        <v>3.4699999999999989</v>
      </c>
      <c r="J271" s="21">
        <f t="shared" si="264"/>
        <v>4.3800000000000026</v>
      </c>
    </row>
    <row r="272" spans="1:10">
      <c r="A272" s="11">
        <f t="shared" si="211"/>
        <v>264</v>
      </c>
      <c r="B272" s="11"/>
      <c r="C272" s="290"/>
      <c r="D272" s="290"/>
      <c r="E272" s="291"/>
      <c r="F272" s="21"/>
      <c r="G272" s="21"/>
      <c r="H272" s="21"/>
      <c r="I272" s="21"/>
      <c r="J272" s="21"/>
    </row>
    <row r="273" spans="1:10">
      <c r="A273" s="11">
        <f t="shared" si="211"/>
        <v>265</v>
      </c>
      <c r="B273" s="11">
        <v>54</v>
      </c>
      <c r="C273" s="290" t="s">
        <v>451</v>
      </c>
      <c r="D273" s="290" t="s">
        <v>381</v>
      </c>
      <c r="E273" s="291">
        <v>1.17</v>
      </c>
      <c r="F273" s="21">
        <f t="shared" ref="F273:F326" si="265">ROUND(E273*F$32,2)-E273</f>
        <v>2.0000000000000018E-2</v>
      </c>
      <c r="G273" s="21">
        <f t="shared" ref="G273:J273" si="266">ROUND(SUM($E273,F273)*G$32,2)-$E273</f>
        <v>4.0000000000000036E-2</v>
      </c>
      <c r="H273" s="21">
        <f t="shared" si="266"/>
        <v>7.0000000000000062E-2</v>
      </c>
      <c r="I273" s="21">
        <f t="shared" si="266"/>
        <v>0.10000000000000009</v>
      </c>
      <c r="J273" s="21">
        <f t="shared" si="266"/>
        <v>0.13000000000000012</v>
      </c>
    </row>
    <row r="274" spans="1:10">
      <c r="A274" s="11">
        <f t="shared" si="211"/>
        <v>266</v>
      </c>
      <c r="B274" s="11">
        <v>54</v>
      </c>
      <c r="C274" s="290" t="s">
        <v>451</v>
      </c>
      <c r="D274" s="290" t="s">
        <v>382</v>
      </c>
      <c r="E274" s="291">
        <v>1.39</v>
      </c>
      <c r="F274" s="21">
        <f t="shared" si="265"/>
        <v>3.0000000000000027E-2</v>
      </c>
      <c r="G274" s="21">
        <f t="shared" ref="G274:J274" si="267">ROUND(SUM($E274,F274)*G$32,2)-$E274</f>
        <v>6.0000000000000053E-2</v>
      </c>
      <c r="H274" s="21">
        <f t="shared" si="267"/>
        <v>9.000000000000008E-2</v>
      </c>
      <c r="I274" s="21">
        <f t="shared" si="267"/>
        <v>0.12000000000000011</v>
      </c>
      <c r="J274" s="21">
        <f t="shared" si="267"/>
        <v>0.15000000000000013</v>
      </c>
    </row>
    <row r="275" spans="1:10">
      <c r="A275" s="11">
        <f t="shared" si="211"/>
        <v>267</v>
      </c>
      <c r="B275" s="11">
        <v>54</v>
      </c>
      <c r="C275" s="290" t="s">
        <v>451</v>
      </c>
      <c r="D275" s="290" t="s">
        <v>383</v>
      </c>
      <c r="E275" s="291">
        <v>1.53</v>
      </c>
      <c r="F275" s="21">
        <f t="shared" si="265"/>
        <v>3.0000000000000027E-2</v>
      </c>
      <c r="G275" s="21">
        <f t="shared" ref="G275:J275" si="268">ROUND(SUM($E275,F275)*G$32,2)-$E275</f>
        <v>6.0000000000000053E-2</v>
      </c>
      <c r="H275" s="21">
        <f t="shared" si="268"/>
        <v>9.000000000000008E-2</v>
      </c>
      <c r="I275" s="21">
        <f t="shared" si="268"/>
        <v>0.11999999999999988</v>
      </c>
      <c r="J275" s="21">
        <f t="shared" si="268"/>
        <v>0.14999999999999991</v>
      </c>
    </row>
    <row r="276" spans="1:10">
      <c r="A276" s="11">
        <f t="shared" si="211"/>
        <v>268</v>
      </c>
      <c r="B276" s="11">
        <v>54</v>
      </c>
      <c r="C276" s="290" t="s">
        <v>451</v>
      </c>
      <c r="D276" s="290" t="s">
        <v>384</v>
      </c>
      <c r="E276" s="291">
        <v>1.72</v>
      </c>
      <c r="F276" s="21">
        <f t="shared" si="265"/>
        <v>4.0000000000000036E-2</v>
      </c>
      <c r="G276" s="21">
        <f t="shared" ref="G276:J276" si="269">ROUND(SUM($E276,F276)*G$32,2)-$E276</f>
        <v>8.0000000000000071E-2</v>
      </c>
      <c r="H276" s="21">
        <f t="shared" si="269"/>
        <v>0.12000000000000011</v>
      </c>
      <c r="I276" s="21">
        <f t="shared" si="269"/>
        <v>0.15999999999999992</v>
      </c>
      <c r="J276" s="21">
        <f t="shared" si="269"/>
        <v>0.19999999999999996</v>
      </c>
    </row>
    <row r="277" spans="1:10">
      <c r="A277" s="11">
        <f t="shared" si="211"/>
        <v>269</v>
      </c>
      <c r="B277" s="11">
        <v>54</v>
      </c>
      <c r="C277" s="290" t="s">
        <v>451</v>
      </c>
      <c r="D277" s="290" t="s">
        <v>385</v>
      </c>
      <c r="E277" s="291">
        <v>1.89</v>
      </c>
      <c r="F277" s="21">
        <f t="shared" si="265"/>
        <v>4.0000000000000036E-2</v>
      </c>
      <c r="G277" s="21">
        <f t="shared" ref="G277:J277" si="270">ROUND(SUM($E277,F277)*G$32,2)-$E277</f>
        <v>8.0000000000000071E-2</v>
      </c>
      <c r="H277" s="21">
        <f t="shared" si="270"/>
        <v>0.11999999999999988</v>
      </c>
      <c r="I277" s="21">
        <f t="shared" si="270"/>
        <v>0.15999999999999992</v>
      </c>
      <c r="J277" s="21">
        <f t="shared" si="270"/>
        <v>0.19999999999999996</v>
      </c>
    </row>
    <row r="278" spans="1:10">
      <c r="A278" s="11">
        <f t="shared" si="211"/>
        <v>270</v>
      </c>
      <c r="B278" s="11">
        <v>54</v>
      </c>
      <c r="C278" s="290" t="s">
        <v>451</v>
      </c>
      <c r="D278" s="290" t="s">
        <v>386</v>
      </c>
      <c r="E278" s="291">
        <v>2.09</v>
      </c>
      <c r="F278" s="21">
        <f t="shared" si="265"/>
        <v>4.0000000000000036E-2</v>
      </c>
      <c r="G278" s="21">
        <f t="shared" ref="G278:J278" si="271">ROUND(SUM($E278,F278)*G$32,2)-$E278</f>
        <v>8.0000000000000071E-2</v>
      </c>
      <c r="H278" s="21">
        <f t="shared" si="271"/>
        <v>0.13000000000000034</v>
      </c>
      <c r="I278" s="21">
        <f t="shared" si="271"/>
        <v>0.18000000000000016</v>
      </c>
      <c r="J278" s="21">
        <f t="shared" si="271"/>
        <v>0.22999999999999998</v>
      </c>
    </row>
    <row r="279" spans="1:10">
      <c r="A279" s="11">
        <f t="shared" si="211"/>
        <v>271</v>
      </c>
      <c r="B279" s="11">
        <v>54</v>
      </c>
      <c r="C279" s="290" t="s">
        <v>451</v>
      </c>
      <c r="D279" s="290" t="s">
        <v>387</v>
      </c>
      <c r="E279" s="291">
        <v>2.2599999999999998</v>
      </c>
      <c r="F279" s="21">
        <f t="shared" si="265"/>
        <v>5.0000000000000266E-2</v>
      </c>
      <c r="G279" s="21">
        <f t="shared" ref="G279:J279" si="272">ROUND(SUM($E279,F279)*G$32,2)-$E279</f>
        <v>0.10000000000000009</v>
      </c>
      <c r="H279" s="21">
        <f t="shared" si="272"/>
        <v>0.15000000000000036</v>
      </c>
      <c r="I279" s="21">
        <f t="shared" si="272"/>
        <v>0.20000000000000018</v>
      </c>
      <c r="J279" s="21">
        <f t="shared" si="272"/>
        <v>0.25</v>
      </c>
    </row>
    <row r="280" spans="1:10">
      <c r="A280" s="11">
        <f t="shared" si="211"/>
        <v>272</v>
      </c>
      <c r="B280" s="11">
        <v>54</v>
      </c>
      <c r="C280" s="290" t="s">
        <v>451</v>
      </c>
      <c r="D280" s="290" t="s">
        <v>388</v>
      </c>
      <c r="E280" s="291">
        <v>2.4500000000000002</v>
      </c>
      <c r="F280" s="21">
        <f t="shared" si="265"/>
        <v>4.9999999999999822E-2</v>
      </c>
      <c r="G280" s="21">
        <f t="shared" ref="G280:J280" si="273">ROUND(SUM($E280,F280)*G$32,2)-$E280</f>
        <v>9.9999999999999645E-2</v>
      </c>
      <c r="H280" s="21">
        <f t="shared" si="273"/>
        <v>0.14999999999999991</v>
      </c>
      <c r="I280" s="21">
        <f t="shared" si="273"/>
        <v>0.19999999999999973</v>
      </c>
      <c r="J280" s="21">
        <f t="shared" si="273"/>
        <v>0.25999999999999979</v>
      </c>
    </row>
    <row r="281" spans="1:10">
      <c r="A281" s="11">
        <f t="shared" si="211"/>
        <v>273</v>
      </c>
      <c r="B281" s="11">
        <v>54</v>
      </c>
      <c r="C281" s="290" t="s">
        <v>451</v>
      </c>
      <c r="D281" s="290" t="s">
        <v>389</v>
      </c>
      <c r="E281" s="291">
        <v>2.62</v>
      </c>
      <c r="F281" s="21">
        <f t="shared" si="265"/>
        <v>6.0000000000000053E-2</v>
      </c>
      <c r="G281" s="21">
        <f t="shared" ref="G281:J281" si="274">ROUND(SUM($E281,F281)*G$32,2)-$E281</f>
        <v>0.12000000000000011</v>
      </c>
      <c r="H281" s="21">
        <f t="shared" si="274"/>
        <v>0.17999999999999972</v>
      </c>
      <c r="I281" s="21">
        <f t="shared" si="274"/>
        <v>0.23999999999999977</v>
      </c>
      <c r="J281" s="21">
        <f t="shared" si="274"/>
        <v>0.29999999999999982</v>
      </c>
    </row>
    <row r="282" spans="1:10">
      <c r="A282" s="11">
        <f t="shared" si="211"/>
        <v>274</v>
      </c>
      <c r="B282" s="11">
        <v>54</v>
      </c>
      <c r="C282" s="290" t="s">
        <v>451</v>
      </c>
      <c r="D282" s="290" t="s">
        <v>390</v>
      </c>
      <c r="E282" s="291">
        <v>2.81</v>
      </c>
      <c r="F282" s="21">
        <f t="shared" si="265"/>
        <v>6.0000000000000053E-2</v>
      </c>
      <c r="G282" s="21">
        <f t="shared" ref="G282:J282" si="275">ROUND(SUM($E282,F282)*G$32,2)-$E282</f>
        <v>0.12000000000000011</v>
      </c>
      <c r="H282" s="21">
        <f t="shared" si="275"/>
        <v>0.18000000000000016</v>
      </c>
      <c r="I282" s="21">
        <f t="shared" si="275"/>
        <v>0.23999999999999977</v>
      </c>
      <c r="J282" s="21">
        <f t="shared" si="275"/>
        <v>0.29999999999999982</v>
      </c>
    </row>
    <row r="283" spans="1:10">
      <c r="A283" s="11">
        <f t="shared" ref="A283:A346" si="276">A282+1</f>
        <v>275</v>
      </c>
      <c r="B283" s="11">
        <v>54</v>
      </c>
      <c r="C283" s="290" t="s">
        <v>451</v>
      </c>
      <c r="D283" s="290" t="s">
        <v>391</v>
      </c>
      <c r="E283" s="291">
        <v>2.98</v>
      </c>
      <c r="F283" s="21">
        <f t="shared" si="265"/>
        <v>6.0000000000000053E-2</v>
      </c>
      <c r="G283" s="21">
        <f t="shared" ref="G283:J283" si="277">ROUND(SUM($E283,F283)*G$32,2)-$E283</f>
        <v>0.12000000000000011</v>
      </c>
      <c r="H283" s="21">
        <f t="shared" si="277"/>
        <v>0.18999999999999995</v>
      </c>
      <c r="I283" s="21">
        <f t="shared" si="277"/>
        <v>0.26000000000000023</v>
      </c>
      <c r="J283" s="21">
        <f t="shared" si="277"/>
        <v>0.33000000000000007</v>
      </c>
    </row>
    <row r="284" spans="1:10">
      <c r="A284" s="11">
        <f t="shared" si="276"/>
        <v>276</v>
      </c>
      <c r="B284" s="11">
        <v>54</v>
      </c>
      <c r="C284" s="290" t="s">
        <v>451</v>
      </c>
      <c r="D284" s="290" t="s">
        <v>392</v>
      </c>
      <c r="E284" s="291">
        <v>3.16</v>
      </c>
      <c r="F284" s="21">
        <f t="shared" si="265"/>
        <v>6.999999999999984E-2</v>
      </c>
      <c r="G284" s="21">
        <f t="shared" ref="G284:J284" si="278">ROUND(SUM($E284,F284)*G$32,2)-$E284</f>
        <v>0.13999999999999968</v>
      </c>
      <c r="H284" s="21">
        <f t="shared" si="278"/>
        <v>0.20999999999999996</v>
      </c>
      <c r="I284" s="21">
        <f t="shared" si="278"/>
        <v>0.2799999999999998</v>
      </c>
      <c r="J284" s="21">
        <f t="shared" si="278"/>
        <v>0.34999999999999964</v>
      </c>
    </row>
    <row r="285" spans="1:10">
      <c r="A285" s="11">
        <f t="shared" si="276"/>
        <v>277</v>
      </c>
      <c r="B285" s="11">
        <v>54</v>
      </c>
      <c r="C285" s="290" t="s">
        <v>451</v>
      </c>
      <c r="D285" s="290" t="s">
        <v>393</v>
      </c>
      <c r="E285" s="291">
        <v>3.35</v>
      </c>
      <c r="F285" s="21">
        <f t="shared" si="265"/>
        <v>6.999999999999984E-2</v>
      </c>
      <c r="G285" s="21">
        <f t="shared" ref="G285:J285" si="279">ROUND(SUM($E285,F285)*G$32,2)-$E285</f>
        <v>0.14000000000000012</v>
      </c>
      <c r="H285" s="21">
        <f t="shared" si="279"/>
        <v>0.20999999999999996</v>
      </c>
      <c r="I285" s="21">
        <f t="shared" si="279"/>
        <v>0.2799999999999998</v>
      </c>
      <c r="J285" s="21">
        <f t="shared" si="279"/>
        <v>0.35999999999999988</v>
      </c>
    </row>
    <row r="286" spans="1:10">
      <c r="A286" s="11">
        <f t="shared" si="276"/>
        <v>278</v>
      </c>
      <c r="B286" s="11">
        <v>54</v>
      </c>
      <c r="C286" s="290" t="s">
        <v>451</v>
      </c>
      <c r="D286" s="290" t="s">
        <v>394</v>
      </c>
      <c r="E286" s="291">
        <v>3.53</v>
      </c>
      <c r="F286" s="21">
        <f t="shared" si="265"/>
        <v>7.0000000000000284E-2</v>
      </c>
      <c r="G286" s="21">
        <f t="shared" ref="G286:J286" si="280">ROUND(SUM($E286,F286)*G$32,2)-$E286</f>
        <v>0.15000000000000036</v>
      </c>
      <c r="H286" s="21">
        <f t="shared" si="280"/>
        <v>0.22999999999999998</v>
      </c>
      <c r="I286" s="21">
        <f t="shared" si="280"/>
        <v>0.31000000000000005</v>
      </c>
      <c r="J286" s="21">
        <f t="shared" si="280"/>
        <v>0.39000000000000012</v>
      </c>
    </row>
    <row r="287" spans="1:10">
      <c r="A287" s="11">
        <f t="shared" si="276"/>
        <v>279</v>
      </c>
      <c r="B287" s="11">
        <v>54</v>
      </c>
      <c r="C287" s="290" t="s">
        <v>451</v>
      </c>
      <c r="D287" s="290" t="s">
        <v>395</v>
      </c>
      <c r="E287" s="291">
        <v>3.71</v>
      </c>
      <c r="F287" s="21">
        <f t="shared" si="265"/>
        <v>8.0000000000000071E-2</v>
      </c>
      <c r="G287" s="21">
        <f t="shared" ref="G287:J287" si="281">ROUND(SUM($E287,F287)*G$32,2)-$E287</f>
        <v>0.16000000000000014</v>
      </c>
      <c r="H287" s="21">
        <f t="shared" si="281"/>
        <v>0.24000000000000021</v>
      </c>
      <c r="I287" s="21">
        <f t="shared" si="281"/>
        <v>0.32000000000000028</v>
      </c>
      <c r="J287" s="21">
        <f t="shared" si="281"/>
        <v>0.40000000000000036</v>
      </c>
    </row>
    <row r="288" spans="1:10">
      <c r="A288" s="11">
        <f t="shared" si="276"/>
        <v>280</v>
      </c>
      <c r="B288" s="11">
        <v>54</v>
      </c>
      <c r="C288" s="290" t="s">
        <v>451</v>
      </c>
      <c r="D288" s="290" t="s">
        <v>396</v>
      </c>
      <c r="E288" s="291">
        <v>3.89</v>
      </c>
      <c r="F288" s="21">
        <f t="shared" si="265"/>
        <v>8.0000000000000071E-2</v>
      </c>
      <c r="G288" s="21">
        <f t="shared" ref="G288:J288" si="282">ROUND(SUM($E288,F288)*G$32,2)-$E288</f>
        <v>0.1599999999999997</v>
      </c>
      <c r="H288" s="21">
        <f t="shared" si="282"/>
        <v>0.24999999999999956</v>
      </c>
      <c r="I288" s="21">
        <f t="shared" si="282"/>
        <v>0.3400000000000003</v>
      </c>
      <c r="J288" s="21">
        <f t="shared" si="282"/>
        <v>0.43000000000000016</v>
      </c>
    </row>
    <row r="289" spans="1:10">
      <c r="A289" s="11">
        <f t="shared" si="276"/>
        <v>281</v>
      </c>
      <c r="B289" s="11">
        <v>54</v>
      </c>
      <c r="C289" s="290" t="s">
        <v>451</v>
      </c>
      <c r="D289" s="290" t="s">
        <v>397</v>
      </c>
      <c r="E289" s="291">
        <v>4.07</v>
      </c>
      <c r="F289" s="21">
        <f t="shared" si="265"/>
        <v>8.9999999999999858E-2</v>
      </c>
      <c r="G289" s="21">
        <f t="shared" ref="G289:J289" si="283">ROUND(SUM($E289,F289)*G$32,2)-$E289</f>
        <v>0.17999999999999972</v>
      </c>
      <c r="H289" s="21">
        <f t="shared" si="283"/>
        <v>0.26999999999999957</v>
      </c>
      <c r="I289" s="21">
        <f t="shared" si="283"/>
        <v>0.35999999999999943</v>
      </c>
      <c r="J289" s="21">
        <f t="shared" si="283"/>
        <v>0.44999999999999929</v>
      </c>
    </row>
    <row r="290" spans="1:10">
      <c r="A290" s="11">
        <f t="shared" si="276"/>
        <v>282</v>
      </c>
      <c r="B290" s="11">
        <v>54</v>
      </c>
      <c r="C290" s="290" t="s">
        <v>451</v>
      </c>
      <c r="D290" s="290" t="s">
        <v>398</v>
      </c>
      <c r="E290" s="291">
        <v>4.25</v>
      </c>
      <c r="F290" s="21">
        <f t="shared" si="265"/>
        <v>8.9999999999999858E-2</v>
      </c>
      <c r="G290" s="21">
        <f t="shared" ref="G290:J290" si="284">ROUND(SUM($E290,F290)*G$32,2)-$E290</f>
        <v>0.17999999999999972</v>
      </c>
      <c r="H290" s="21">
        <f t="shared" si="284"/>
        <v>0.26999999999999957</v>
      </c>
      <c r="I290" s="21">
        <f t="shared" si="284"/>
        <v>0.36000000000000032</v>
      </c>
      <c r="J290" s="21">
        <f t="shared" si="284"/>
        <v>0.45999999999999996</v>
      </c>
    </row>
    <row r="291" spans="1:10">
      <c r="A291" s="11">
        <f t="shared" si="276"/>
        <v>283</v>
      </c>
      <c r="B291" s="11">
        <v>54</v>
      </c>
      <c r="C291" s="290" t="s">
        <v>451</v>
      </c>
      <c r="D291" s="290" t="s">
        <v>399</v>
      </c>
      <c r="E291" s="291">
        <v>4.43</v>
      </c>
      <c r="F291" s="21">
        <f t="shared" si="265"/>
        <v>8.9999999999999858E-2</v>
      </c>
      <c r="G291" s="21">
        <f t="shared" ref="G291:J291" si="285">ROUND(SUM($E291,F291)*G$32,2)-$E291</f>
        <v>0.1800000000000006</v>
      </c>
      <c r="H291" s="21">
        <f t="shared" si="285"/>
        <v>0.28000000000000025</v>
      </c>
      <c r="I291" s="21">
        <f t="shared" si="285"/>
        <v>0.37999999999999989</v>
      </c>
      <c r="J291" s="21">
        <f t="shared" si="285"/>
        <v>0.48000000000000043</v>
      </c>
    </row>
    <row r="292" spans="1:10">
      <c r="A292" s="11">
        <f t="shared" si="276"/>
        <v>284</v>
      </c>
      <c r="B292" s="11">
        <v>54</v>
      </c>
      <c r="C292" s="290" t="s">
        <v>451</v>
      </c>
      <c r="D292" s="290" t="s">
        <v>400</v>
      </c>
      <c r="E292" s="291">
        <v>4.62</v>
      </c>
      <c r="F292" s="21">
        <f t="shared" si="265"/>
        <v>9.9999999999999645E-2</v>
      </c>
      <c r="G292" s="21">
        <f t="shared" ref="G292:J292" si="286">ROUND(SUM($E292,F292)*G$32,2)-$E292</f>
        <v>0.20000000000000018</v>
      </c>
      <c r="H292" s="21">
        <f t="shared" si="286"/>
        <v>0.29999999999999982</v>
      </c>
      <c r="I292" s="21">
        <f t="shared" si="286"/>
        <v>0.39999999999999947</v>
      </c>
      <c r="J292" s="21">
        <f t="shared" si="286"/>
        <v>0.50999999999999979</v>
      </c>
    </row>
    <row r="293" spans="1:10">
      <c r="A293" s="11">
        <f t="shared" si="276"/>
        <v>285</v>
      </c>
      <c r="B293" s="11">
        <v>54</v>
      </c>
      <c r="C293" s="290" t="s">
        <v>451</v>
      </c>
      <c r="D293" s="290" t="s">
        <v>401</v>
      </c>
      <c r="E293" s="291">
        <v>4.8</v>
      </c>
      <c r="F293" s="21">
        <f t="shared" si="265"/>
        <v>0.10000000000000053</v>
      </c>
      <c r="G293" s="21">
        <f t="shared" ref="G293:J293" si="287">ROUND(SUM($E293,F293)*G$32,2)-$E293</f>
        <v>0.20000000000000018</v>
      </c>
      <c r="H293" s="21">
        <f t="shared" si="287"/>
        <v>0.3100000000000005</v>
      </c>
      <c r="I293" s="21">
        <f t="shared" si="287"/>
        <v>0.41999999999999993</v>
      </c>
      <c r="J293" s="21">
        <f t="shared" si="287"/>
        <v>0.53000000000000025</v>
      </c>
    </row>
    <row r="294" spans="1:10">
      <c r="A294" s="11">
        <f t="shared" si="276"/>
        <v>286</v>
      </c>
      <c r="B294" s="11">
        <v>54</v>
      </c>
      <c r="C294" s="290" t="s">
        <v>451</v>
      </c>
      <c r="D294" s="290" t="s">
        <v>402</v>
      </c>
      <c r="E294" s="291">
        <v>4.9800000000000004</v>
      </c>
      <c r="F294" s="21">
        <f t="shared" si="265"/>
        <v>9.9999999999999645E-2</v>
      </c>
      <c r="G294" s="21">
        <f t="shared" ref="G294:J294" si="288">ROUND(SUM($E294,F294)*G$32,2)-$E294</f>
        <v>0.20999999999999996</v>
      </c>
      <c r="H294" s="21">
        <f t="shared" si="288"/>
        <v>0.3199999999999994</v>
      </c>
      <c r="I294" s="21">
        <f t="shared" si="288"/>
        <v>0.42999999999999972</v>
      </c>
      <c r="J294" s="21">
        <f t="shared" si="288"/>
        <v>0.53999999999999915</v>
      </c>
    </row>
    <row r="295" spans="1:10">
      <c r="A295" s="11">
        <f t="shared" si="276"/>
        <v>287</v>
      </c>
      <c r="B295" s="11">
        <v>54</v>
      </c>
      <c r="C295" s="290" t="s">
        <v>451</v>
      </c>
      <c r="D295" s="290" t="s">
        <v>403</v>
      </c>
      <c r="E295" s="291">
        <v>5.16</v>
      </c>
      <c r="F295" s="21">
        <f t="shared" si="265"/>
        <v>0.10999999999999943</v>
      </c>
      <c r="G295" s="21">
        <f t="shared" ref="G295:J295" si="289">ROUND(SUM($E295,F295)*G$32,2)-$E295</f>
        <v>0.21999999999999975</v>
      </c>
      <c r="H295" s="21">
        <f t="shared" si="289"/>
        <v>0.33000000000000007</v>
      </c>
      <c r="I295" s="21">
        <f t="shared" si="289"/>
        <v>0.45000000000000018</v>
      </c>
      <c r="J295" s="21">
        <f t="shared" si="289"/>
        <v>0.57000000000000028</v>
      </c>
    </row>
    <row r="296" spans="1:10">
      <c r="A296" s="11">
        <f t="shared" si="276"/>
        <v>288</v>
      </c>
      <c r="B296" s="11">
        <v>54</v>
      </c>
      <c r="C296" s="290" t="s">
        <v>451</v>
      </c>
      <c r="D296" s="290" t="s">
        <v>404</v>
      </c>
      <c r="E296" s="291">
        <v>5.34</v>
      </c>
      <c r="F296" s="21">
        <f t="shared" si="265"/>
        <v>0.11000000000000032</v>
      </c>
      <c r="G296" s="21">
        <f t="shared" ref="G296:J296" si="290">ROUND(SUM($E296,F296)*G$32,2)-$E296</f>
        <v>0.21999999999999975</v>
      </c>
      <c r="H296" s="21">
        <f t="shared" si="290"/>
        <v>0.33999999999999986</v>
      </c>
      <c r="I296" s="21">
        <f t="shared" si="290"/>
        <v>0.45999999999999996</v>
      </c>
      <c r="J296" s="21">
        <f t="shared" si="290"/>
        <v>0.58000000000000007</v>
      </c>
    </row>
    <row r="297" spans="1:10">
      <c r="A297" s="11">
        <f t="shared" si="276"/>
        <v>289</v>
      </c>
      <c r="B297" s="11">
        <v>54</v>
      </c>
      <c r="C297" s="290" t="s">
        <v>451</v>
      </c>
      <c r="D297" s="290" t="s">
        <v>405</v>
      </c>
      <c r="E297" s="291">
        <v>5.52</v>
      </c>
      <c r="F297" s="21">
        <f t="shared" si="265"/>
        <v>0.12000000000000011</v>
      </c>
      <c r="G297" s="21">
        <f t="shared" ref="G297:J297" si="291">ROUND(SUM($E297,F297)*G$32,2)-$E297</f>
        <v>0.24000000000000021</v>
      </c>
      <c r="H297" s="21">
        <f t="shared" si="291"/>
        <v>0.36000000000000032</v>
      </c>
      <c r="I297" s="21">
        <f t="shared" si="291"/>
        <v>0.48000000000000043</v>
      </c>
      <c r="J297" s="21">
        <f t="shared" si="291"/>
        <v>0.61000000000000032</v>
      </c>
    </row>
    <row r="298" spans="1:10">
      <c r="A298" s="11">
        <f t="shared" si="276"/>
        <v>290</v>
      </c>
      <c r="B298" s="11">
        <v>54</v>
      </c>
      <c r="C298" s="290" t="s">
        <v>451</v>
      </c>
      <c r="D298" s="290" t="s">
        <v>406</v>
      </c>
      <c r="E298" s="291">
        <v>5.7</v>
      </c>
      <c r="F298" s="21">
        <f t="shared" si="265"/>
        <v>0.12000000000000011</v>
      </c>
      <c r="G298" s="21">
        <f t="shared" ref="G298:J298" si="292">ROUND(SUM($E298,F298)*G$32,2)-$E298</f>
        <v>0.24000000000000021</v>
      </c>
      <c r="H298" s="21">
        <f t="shared" si="292"/>
        <v>0.35999999999999943</v>
      </c>
      <c r="I298" s="21">
        <f t="shared" si="292"/>
        <v>0.49000000000000021</v>
      </c>
      <c r="J298" s="21">
        <f t="shared" si="292"/>
        <v>0.62000000000000011</v>
      </c>
    </row>
    <row r="299" spans="1:10">
      <c r="A299" s="11">
        <f t="shared" si="276"/>
        <v>291</v>
      </c>
      <c r="B299" s="11">
        <v>54</v>
      </c>
      <c r="C299" s="290" t="s">
        <v>451</v>
      </c>
      <c r="D299" s="290" t="s">
        <v>407</v>
      </c>
      <c r="E299" s="291">
        <v>5.89</v>
      </c>
      <c r="F299" s="21">
        <f t="shared" si="265"/>
        <v>0.12000000000000011</v>
      </c>
      <c r="G299" s="21">
        <f t="shared" ref="G299:J299" si="293">ROUND(SUM($E299,F299)*G$32,2)-$E299</f>
        <v>0.25</v>
      </c>
      <c r="H299" s="21">
        <f t="shared" si="293"/>
        <v>0.37999999999999989</v>
      </c>
      <c r="I299" s="21">
        <f t="shared" si="293"/>
        <v>0.51000000000000068</v>
      </c>
      <c r="J299" s="21">
        <f t="shared" si="293"/>
        <v>0.64000000000000057</v>
      </c>
    </row>
    <row r="300" spans="1:10">
      <c r="A300" s="11">
        <f t="shared" si="276"/>
        <v>292</v>
      </c>
      <c r="B300" s="11">
        <v>54</v>
      </c>
      <c r="C300" s="290" t="s">
        <v>451</v>
      </c>
      <c r="D300" s="290" t="s">
        <v>408</v>
      </c>
      <c r="E300" s="291">
        <v>6.07</v>
      </c>
      <c r="F300" s="21">
        <f t="shared" si="265"/>
        <v>0.12999999999999989</v>
      </c>
      <c r="G300" s="21">
        <f t="shared" ref="G300:J300" si="294">ROUND(SUM($E300,F300)*G$32,2)-$E300</f>
        <v>0.25999999999999979</v>
      </c>
      <c r="H300" s="21">
        <f t="shared" si="294"/>
        <v>0.38999999999999968</v>
      </c>
      <c r="I300" s="21">
        <f t="shared" si="294"/>
        <v>0.52999999999999936</v>
      </c>
      <c r="J300" s="21">
        <f t="shared" si="294"/>
        <v>0.66999999999999993</v>
      </c>
    </row>
    <row r="301" spans="1:10">
      <c r="A301" s="11">
        <f t="shared" si="276"/>
        <v>293</v>
      </c>
      <c r="B301" s="11">
        <v>54</v>
      </c>
      <c r="C301" s="290" t="s">
        <v>451</v>
      </c>
      <c r="D301" s="290" t="s">
        <v>409</v>
      </c>
      <c r="E301" s="291">
        <v>6.25</v>
      </c>
      <c r="F301" s="21">
        <f t="shared" si="265"/>
        <v>0.12999999999999989</v>
      </c>
      <c r="G301" s="21">
        <f t="shared" ref="G301:J301" si="295">ROUND(SUM($E301,F301)*G$32,2)-$E301</f>
        <v>0.25999999999999979</v>
      </c>
      <c r="H301" s="21">
        <f t="shared" si="295"/>
        <v>0.40000000000000036</v>
      </c>
      <c r="I301" s="21">
        <f t="shared" si="295"/>
        <v>0.54</v>
      </c>
      <c r="J301" s="21">
        <f t="shared" si="295"/>
        <v>0.67999999999999972</v>
      </c>
    </row>
    <row r="302" spans="1:10">
      <c r="A302" s="11">
        <f t="shared" si="276"/>
        <v>294</v>
      </c>
      <c r="B302" s="11">
        <v>54</v>
      </c>
      <c r="C302" s="290" t="s">
        <v>451</v>
      </c>
      <c r="D302" s="290" t="s">
        <v>410</v>
      </c>
      <c r="E302" s="291">
        <v>6.43</v>
      </c>
      <c r="F302" s="21">
        <f t="shared" si="265"/>
        <v>0.14000000000000057</v>
      </c>
      <c r="G302" s="21">
        <f t="shared" ref="G302:J302" si="296">ROUND(SUM($E302,F302)*G$32,2)-$E302</f>
        <v>0.28000000000000025</v>
      </c>
      <c r="H302" s="21">
        <f t="shared" si="296"/>
        <v>0.41999999999999993</v>
      </c>
      <c r="I302" s="21">
        <f t="shared" si="296"/>
        <v>0.5600000000000005</v>
      </c>
      <c r="J302" s="21">
        <f t="shared" si="296"/>
        <v>0.71</v>
      </c>
    </row>
    <row r="303" spans="1:10">
      <c r="A303" s="11">
        <f t="shared" si="276"/>
        <v>295</v>
      </c>
      <c r="B303" s="11">
        <v>54</v>
      </c>
      <c r="C303" s="290" t="s">
        <v>451</v>
      </c>
      <c r="D303" s="290" t="s">
        <v>411</v>
      </c>
      <c r="E303" s="291">
        <v>6.61</v>
      </c>
      <c r="F303" s="21">
        <f t="shared" si="265"/>
        <v>0.13999999999999968</v>
      </c>
      <c r="G303" s="21">
        <f t="shared" ref="G303:J303" si="297">ROUND(SUM($E303,F303)*G$32,2)-$E303</f>
        <v>0.27999999999999936</v>
      </c>
      <c r="H303" s="21">
        <f t="shared" si="297"/>
        <v>0.41999999999999993</v>
      </c>
      <c r="I303" s="21">
        <f t="shared" si="297"/>
        <v>0.5699999999999994</v>
      </c>
      <c r="J303" s="21">
        <f t="shared" si="297"/>
        <v>0.71999999999999975</v>
      </c>
    </row>
    <row r="304" spans="1:10">
      <c r="A304" s="11">
        <f t="shared" si="276"/>
        <v>296</v>
      </c>
      <c r="B304" s="11">
        <v>54</v>
      </c>
      <c r="C304" s="290" t="s">
        <v>451</v>
      </c>
      <c r="D304" s="290" t="s">
        <v>412</v>
      </c>
      <c r="E304" s="291">
        <v>6.78</v>
      </c>
      <c r="F304" s="21">
        <f t="shared" si="265"/>
        <v>0.13999999999999968</v>
      </c>
      <c r="G304" s="21">
        <f t="shared" ref="G304:J304" si="298">ROUND(SUM($E304,F304)*G$32,2)-$E304</f>
        <v>0.29000000000000004</v>
      </c>
      <c r="H304" s="21">
        <f t="shared" si="298"/>
        <v>0.4399999999999995</v>
      </c>
      <c r="I304" s="21">
        <f t="shared" si="298"/>
        <v>0.58999999999999986</v>
      </c>
      <c r="J304" s="21">
        <f t="shared" si="298"/>
        <v>0.73999999999999932</v>
      </c>
    </row>
    <row r="305" spans="1:10">
      <c r="A305" s="11">
        <f t="shared" si="276"/>
        <v>297</v>
      </c>
      <c r="B305" s="11">
        <v>54</v>
      </c>
      <c r="C305" s="290" t="s">
        <v>451</v>
      </c>
      <c r="D305" s="290" t="s">
        <v>413</v>
      </c>
      <c r="E305" s="291">
        <v>6.97</v>
      </c>
      <c r="F305" s="21">
        <f t="shared" si="265"/>
        <v>0.15000000000000036</v>
      </c>
      <c r="G305" s="21">
        <f t="shared" ref="G305:J305" si="299">ROUND(SUM($E305,F305)*G$32,2)-$E305</f>
        <v>0.29999999999999982</v>
      </c>
      <c r="H305" s="21">
        <f t="shared" si="299"/>
        <v>0.45000000000000018</v>
      </c>
      <c r="I305" s="21">
        <f t="shared" si="299"/>
        <v>0.61000000000000032</v>
      </c>
      <c r="J305" s="21">
        <f t="shared" si="299"/>
        <v>0.77000000000000046</v>
      </c>
    </row>
    <row r="306" spans="1:10">
      <c r="A306" s="11">
        <f t="shared" si="276"/>
        <v>298</v>
      </c>
      <c r="B306" s="11">
        <v>54</v>
      </c>
      <c r="C306" s="290" t="s">
        <v>451</v>
      </c>
      <c r="D306" s="290" t="s">
        <v>414</v>
      </c>
      <c r="E306" s="291">
        <v>7.15</v>
      </c>
      <c r="F306" s="21">
        <f t="shared" si="265"/>
        <v>0.14999999999999947</v>
      </c>
      <c r="G306" s="21">
        <f t="shared" ref="G306:J306" si="300">ROUND(SUM($E306,F306)*G$32,2)-$E306</f>
        <v>0.29999999999999982</v>
      </c>
      <c r="H306" s="21">
        <f t="shared" si="300"/>
        <v>0.45999999999999996</v>
      </c>
      <c r="I306" s="21">
        <f t="shared" si="300"/>
        <v>0.61999999999999922</v>
      </c>
      <c r="J306" s="21">
        <f t="shared" si="300"/>
        <v>0.77999999999999936</v>
      </c>
    </row>
    <row r="307" spans="1:10">
      <c r="A307" s="11">
        <f t="shared" si="276"/>
        <v>299</v>
      </c>
      <c r="B307" s="11">
        <v>54</v>
      </c>
      <c r="C307" s="290" t="s">
        <v>451</v>
      </c>
      <c r="D307" s="290" t="s">
        <v>415</v>
      </c>
      <c r="E307" s="291">
        <v>7.34</v>
      </c>
      <c r="F307" s="21">
        <f t="shared" si="265"/>
        <v>0.15000000000000036</v>
      </c>
      <c r="G307" s="21">
        <f t="shared" ref="G307:J307" si="301">ROUND(SUM($E307,F307)*G$32,2)-$E307</f>
        <v>0.3100000000000005</v>
      </c>
      <c r="H307" s="21">
        <f t="shared" si="301"/>
        <v>0.46999999999999975</v>
      </c>
      <c r="I307" s="21">
        <f t="shared" si="301"/>
        <v>0.62999999999999989</v>
      </c>
      <c r="J307" s="21">
        <f t="shared" si="301"/>
        <v>0.80000000000000071</v>
      </c>
    </row>
    <row r="308" spans="1:10">
      <c r="A308" s="11">
        <f t="shared" si="276"/>
        <v>300</v>
      </c>
      <c r="B308" s="11">
        <v>54</v>
      </c>
      <c r="C308" s="290" t="s">
        <v>451</v>
      </c>
      <c r="D308" s="290" t="s">
        <v>416</v>
      </c>
      <c r="E308" s="291">
        <v>7.51</v>
      </c>
      <c r="F308" s="21">
        <f t="shared" si="265"/>
        <v>0.16000000000000014</v>
      </c>
      <c r="G308" s="21">
        <f t="shared" ref="G308:J308" si="302">ROUND(SUM($E308,F308)*G$32,2)-$E308</f>
        <v>0.32000000000000028</v>
      </c>
      <c r="H308" s="21">
        <f t="shared" si="302"/>
        <v>0.48000000000000043</v>
      </c>
      <c r="I308" s="21">
        <f t="shared" si="302"/>
        <v>0.65000000000000036</v>
      </c>
      <c r="J308" s="21">
        <f t="shared" si="302"/>
        <v>0.82000000000000028</v>
      </c>
    </row>
    <row r="309" spans="1:10">
      <c r="A309" s="11">
        <f t="shared" si="276"/>
        <v>301</v>
      </c>
      <c r="B309" s="11">
        <v>54</v>
      </c>
      <c r="C309" s="290" t="s">
        <v>451</v>
      </c>
      <c r="D309" s="290" t="s">
        <v>417</v>
      </c>
      <c r="E309" s="291">
        <v>7.7</v>
      </c>
      <c r="F309" s="21">
        <f t="shared" si="265"/>
        <v>0.16000000000000014</v>
      </c>
      <c r="G309" s="21">
        <f t="shared" ref="G309:J309" si="303">ROUND(SUM($E309,F309)*G$32,2)-$E309</f>
        <v>0.32999999999999918</v>
      </c>
      <c r="H309" s="21">
        <f t="shared" si="303"/>
        <v>0.49999999999999911</v>
      </c>
      <c r="I309" s="21">
        <f t="shared" si="303"/>
        <v>0.66999999999999904</v>
      </c>
      <c r="J309" s="21">
        <f t="shared" si="303"/>
        <v>0.85000000000000053</v>
      </c>
    </row>
    <row r="310" spans="1:10">
      <c r="A310" s="11">
        <f t="shared" si="276"/>
        <v>302</v>
      </c>
      <c r="B310" s="11">
        <v>54</v>
      </c>
      <c r="C310" s="290" t="s">
        <v>451</v>
      </c>
      <c r="D310" s="290" t="s">
        <v>418</v>
      </c>
      <c r="E310" s="291">
        <v>7.87</v>
      </c>
      <c r="F310" s="21">
        <f t="shared" si="265"/>
        <v>0.16999999999999904</v>
      </c>
      <c r="G310" s="21">
        <f t="shared" ref="G310:J310" si="304">ROUND(SUM($E310,F310)*G$32,2)-$E310</f>
        <v>0.34000000000000075</v>
      </c>
      <c r="H310" s="21">
        <f t="shared" si="304"/>
        <v>0.51000000000000068</v>
      </c>
      <c r="I310" s="21">
        <f t="shared" si="304"/>
        <v>0.69000000000000039</v>
      </c>
      <c r="J310" s="21">
        <f t="shared" si="304"/>
        <v>0.87000000000000011</v>
      </c>
    </row>
    <row r="311" spans="1:10">
      <c r="A311" s="11">
        <f t="shared" si="276"/>
        <v>303</v>
      </c>
      <c r="B311" s="11">
        <v>54</v>
      </c>
      <c r="C311" s="290" t="s">
        <v>451</v>
      </c>
      <c r="D311" s="290" t="s">
        <v>419</v>
      </c>
      <c r="E311" s="291">
        <v>8.06</v>
      </c>
      <c r="F311" s="21">
        <f t="shared" si="265"/>
        <v>0.16999999999999993</v>
      </c>
      <c r="G311" s="21">
        <f t="shared" ref="G311:J311" si="305">ROUND(SUM($E311,F311)*G$32,2)-$E311</f>
        <v>0.33999999999999986</v>
      </c>
      <c r="H311" s="21">
        <f t="shared" si="305"/>
        <v>0.51999999999999957</v>
      </c>
      <c r="I311" s="21">
        <f t="shared" si="305"/>
        <v>0.69999999999999929</v>
      </c>
      <c r="J311" s="21">
        <f t="shared" si="305"/>
        <v>0.87999999999999901</v>
      </c>
    </row>
    <row r="312" spans="1:10">
      <c r="A312" s="11">
        <f t="shared" si="276"/>
        <v>304</v>
      </c>
      <c r="B312" s="11">
        <v>54</v>
      </c>
      <c r="C312" s="290" t="s">
        <v>451</v>
      </c>
      <c r="D312" s="290" t="s">
        <v>420</v>
      </c>
      <c r="E312" s="291">
        <v>8.23</v>
      </c>
      <c r="F312" s="21">
        <f t="shared" si="265"/>
        <v>0.16999999999999993</v>
      </c>
      <c r="G312" s="21">
        <f t="shared" ref="G312:J312" si="306">ROUND(SUM($E312,F312)*G$32,2)-$E312</f>
        <v>0.34999999999999964</v>
      </c>
      <c r="H312" s="21">
        <f t="shared" si="306"/>
        <v>0.52999999999999936</v>
      </c>
      <c r="I312" s="21">
        <f t="shared" si="306"/>
        <v>0.70999999999999908</v>
      </c>
      <c r="J312" s="21">
        <f t="shared" si="306"/>
        <v>0.90000000000000036</v>
      </c>
    </row>
    <row r="313" spans="1:10">
      <c r="A313" s="11">
        <f t="shared" si="276"/>
        <v>305</v>
      </c>
      <c r="B313" s="11">
        <v>54</v>
      </c>
      <c r="C313" s="290" t="s">
        <v>451</v>
      </c>
      <c r="D313" s="290" t="s">
        <v>421</v>
      </c>
      <c r="E313" s="291">
        <v>8.43</v>
      </c>
      <c r="F313" s="21">
        <f t="shared" si="265"/>
        <v>0.17999999999999972</v>
      </c>
      <c r="G313" s="21">
        <f t="shared" ref="G313:J313" si="307">ROUND(SUM($E313,F313)*G$32,2)-$E313</f>
        <v>0.35999999999999943</v>
      </c>
      <c r="H313" s="21">
        <f t="shared" si="307"/>
        <v>0.54000000000000092</v>
      </c>
      <c r="I313" s="21">
        <f t="shared" si="307"/>
        <v>0.73000000000000043</v>
      </c>
      <c r="J313" s="21">
        <f t="shared" si="307"/>
        <v>0.91999999999999993</v>
      </c>
    </row>
    <row r="314" spans="1:10">
      <c r="A314" s="11">
        <f t="shared" si="276"/>
        <v>306</v>
      </c>
      <c r="B314" s="11">
        <v>54</v>
      </c>
      <c r="C314" s="290" t="s">
        <v>451</v>
      </c>
      <c r="D314" s="290" t="s">
        <v>422</v>
      </c>
      <c r="E314" s="291">
        <v>8.6</v>
      </c>
      <c r="F314" s="21">
        <f t="shared" si="265"/>
        <v>0.17999999999999972</v>
      </c>
      <c r="G314" s="21">
        <f t="shared" ref="G314:J314" si="308">ROUND(SUM($E314,F314)*G$32,2)-$E314</f>
        <v>0.36000000000000121</v>
      </c>
      <c r="H314" s="21">
        <f t="shared" si="308"/>
        <v>0.55000000000000071</v>
      </c>
      <c r="I314" s="21">
        <f t="shared" si="308"/>
        <v>0.74000000000000021</v>
      </c>
      <c r="J314" s="21">
        <f t="shared" si="308"/>
        <v>0.9399999999999995</v>
      </c>
    </row>
    <row r="315" spans="1:10">
      <c r="A315" s="11">
        <f t="shared" si="276"/>
        <v>307</v>
      </c>
      <c r="B315" s="11">
        <v>54</v>
      </c>
      <c r="C315" s="290" t="s">
        <v>451</v>
      </c>
      <c r="D315" s="290" t="s">
        <v>423</v>
      </c>
      <c r="E315" s="291">
        <v>8.7799999999999994</v>
      </c>
      <c r="F315" s="21">
        <f t="shared" si="265"/>
        <v>0.18000000000000149</v>
      </c>
      <c r="G315" s="21">
        <f t="shared" ref="G315:J315" si="309">ROUND(SUM($E315,F315)*G$32,2)-$E315</f>
        <v>0.37000000000000099</v>
      </c>
      <c r="H315" s="21">
        <f t="shared" si="309"/>
        <v>0.5600000000000005</v>
      </c>
      <c r="I315" s="21">
        <f t="shared" si="309"/>
        <v>0.75999999999999979</v>
      </c>
      <c r="J315" s="21">
        <f t="shared" si="309"/>
        <v>0.96000000000000085</v>
      </c>
    </row>
    <row r="316" spans="1:10">
      <c r="A316" s="11">
        <f t="shared" si="276"/>
        <v>308</v>
      </c>
      <c r="B316" s="11">
        <v>54</v>
      </c>
      <c r="C316" s="290" t="s">
        <v>451</v>
      </c>
      <c r="D316" s="290" t="s">
        <v>424</v>
      </c>
      <c r="E316" s="291">
        <v>8.9600000000000009</v>
      </c>
      <c r="F316" s="21">
        <f t="shared" si="265"/>
        <v>0.1899999999999995</v>
      </c>
      <c r="G316" s="21">
        <f t="shared" ref="G316:J316" si="310">ROUND(SUM($E316,F316)*G$32,2)-$E316</f>
        <v>0.37999999999999901</v>
      </c>
      <c r="H316" s="21">
        <f t="shared" si="310"/>
        <v>0.57999999999999829</v>
      </c>
      <c r="I316" s="21">
        <f t="shared" si="310"/>
        <v>0.77999999999999936</v>
      </c>
      <c r="J316" s="21">
        <f t="shared" si="310"/>
        <v>0.97999999999999865</v>
      </c>
    </row>
    <row r="317" spans="1:10">
      <c r="A317" s="11">
        <f t="shared" si="276"/>
        <v>309</v>
      </c>
      <c r="B317" s="11">
        <v>54</v>
      </c>
      <c r="C317" s="290" t="s">
        <v>451</v>
      </c>
      <c r="D317" s="290" t="s">
        <v>425</v>
      </c>
      <c r="E317" s="291">
        <v>9.14</v>
      </c>
      <c r="F317" s="21">
        <f t="shared" si="265"/>
        <v>0.1899999999999995</v>
      </c>
      <c r="G317" s="21">
        <f t="shared" ref="G317:J317" si="311">ROUND(SUM($E317,F317)*G$32,2)-$E317</f>
        <v>0.38999999999999879</v>
      </c>
      <c r="H317" s="21">
        <f t="shared" si="311"/>
        <v>0.58999999999999986</v>
      </c>
      <c r="I317" s="21">
        <f t="shared" si="311"/>
        <v>0.78999999999999915</v>
      </c>
      <c r="J317" s="21">
        <f t="shared" si="311"/>
        <v>1</v>
      </c>
    </row>
    <row r="318" spans="1:10">
      <c r="A318" s="11">
        <f t="shared" si="276"/>
        <v>310</v>
      </c>
      <c r="B318" s="11">
        <v>54</v>
      </c>
      <c r="C318" s="290" t="s">
        <v>451</v>
      </c>
      <c r="D318" s="290" t="s">
        <v>426</v>
      </c>
      <c r="E318" s="291">
        <v>9.32</v>
      </c>
      <c r="F318" s="21">
        <f t="shared" si="265"/>
        <v>0.19999999999999929</v>
      </c>
      <c r="G318" s="21">
        <f t="shared" ref="G318:J318" si="312">ROUND(SUM($E318,F318)*G$32,2)-$E318</f>
        <v>0.40000000000000036</v>
      </c>
      <c r="H318" s="21">
        <f t="shared" si="312"/>
        <v>0.59999999999999964</v>
      </c>
      <c r="I318" s="21">
        <f t="shared" si="312"/>
        <v>0.8100000000000005</v>
      </c>
      <c r="J318" s="21">
        <f t="shared" si="312"/>
        <v>1.0199999999999996</v>
      </c>
    </row>
    <row r="319" spans="1:10">
      <c r="A319" s="11">
        <f t="shared" si="276"/>
        <v>311</v>
      </c>
      <c r="B319" s="11">
        <v>54</v>
      </c>
      <c r="C319" s="290" t="s">
        <v>451</v>
      </c>
      <c r="D319" s="290" t="s">
        <v>427</v>
      </c>
      <c r="E319" s="291">
        <v>9.5</v>
      </c>
      <c r="F319" s="21">
        <f t="shared" si="265"/>
        <v>0.19999999999999929</v>
      </c>
      <c r="G319" s="21">
        <f t="shared" ref="G319:J319" si="313">ROUND(SUM($E319,F319)*G$32,2)-$E319</f>
        <v>0.40000000000000036</v>
      </c>
      <c r="H319" s="21">
        <f t="shared" si="313"/>
        <v>0.60999999999999943</v>
      </c>
      <c r="I319" s="21">
        <f t="shared" si="313"/>
        <v>0.82000000000000028</v>
      </c>
      <c r="J319" s="21">
        <f t="shared" si="313"/>
        <v>1.0399999999999991</v>
      </c>
    </row>
    <row r="320" spans="1:10">
      <c r="A320" s="11">
        <f t="shared" si="276"/>
        <v>312</v>
      </c>
      <c r="B320" s="11">
        <v>54</v>
      </c>
      <c r="C320" s="290" t="s">
        <v>451</v>
      </c>
      <c r="D320" s="290" t="s">
        <v>428</v>
      </c>
      <c r="E320" s="291">
        <v>9.69</v>
      </c>
      <c r="F320" s="21">
        <f t="shared" si="265"/>
        <v>0.20000000000000107</v>
      </c>
      <c r="G320" s="21">
        <f t="shared" ref="G320:J320" si="314">ROUND(SUM($E320,F320)*G$32,2)-$E320</f>
        <v>0.41000000000000014</v>
      </c>
      <c r="H320" s="21">
        <f t="shared" si="314"/>
        <v>0.62000000000000099</v>
      </c>
      <c r="I320" s="21">
        <f t="shared" si="314"/>
        <v>0.83999999999999986</v>
      </c>
      <c r="J320" s="21">
        <f t="shared" si="314"/>
        <v>1.0600000000000005</v>
      </c>
    </row>
    <row r="321" spans="1:10">
      <c r="A321" s="11">
        <f t="shared" si="276"/>
        <v>313</v>
      </c>
      <c r="B321" s="11">
        <v>54</v>
      </c>
      <c r="C321" s="290" t="s">
        <v>451</v>
      </c>
      <c r="D321" s="290" t="s">
        <v>429</v>
      </c>
      <c r="E321" s="291">
        <v>9.8699999999999992</v>
      </c>
      <c r="F321" s="21">
        <f t="shared" si="265"/>
        <v>0.21000000000000085</v>
      </c>
      <c r="G321" s="21">
        <f t="shared" ref="G321:J321" si="315">ROUND(SUM($E321,F321)*G$32,2)-$E321</f>
        <v>0.41999999999999993</v>
      </c>
      <c r="H321" s="21">
        <f t="shared" si="315"/>
        <v>0.64000000000000057</v>
      </c>
      <c r="I321" s="21">
        <f t="shared" si="315"/>
        <v>0.86000000000000121</v>
      </c>
      <c r="J321" s="21">
        <f t="shared" si="315"/>
        <v>1.0900000000000016</v>
      </c>
    </row>
    <row r="322" spans="1:10">
      <c r="A322" s="11">
        <f t="shared" si="276"/>
        <v>314</v>
      </c>
      <c r="B322" s="11">
        <v>54</v>
      </c>
      <c r="C322" s="290" t="s">
        <v>451</v>
      </c>
      <c r="D322" s="290" t="s">
        <v>430</v>
      </c>
      <c r="E322" s="291">
        <v>10.050000000000001</v>
      </c>
      <c r="F322" s="21">
        <f t="shared" si="265"/>
        <v>0.20999999999999908</v>
      </c>
      <c r="G322" s="21">
        <f t="shared" ref="G322:J322" si="316">ROUND(SUM($E322,F322)*G$32,2)-$E322</f>
        <v>0.42999999999999972</v>
      </c>
      <c r="H322" s="21">
        <f t="shared" si="316"/>
        <v>0.64999999999999858</v>
      </c>
      <c r="I322" s="21">
        <f t="shared" si="316"/>
        <v>0.86999999999999922</v>
      </c>
      <c r="J322" s="21">
        <f t="shared" si="316"/>
        <v>1.0999999999999996</v>
      </c>
    </row>
    <row r="323" spans="1:10">
      <c r="A323" s="11">
        <f t="shared" si="276"/>
        <v>315</v>
      </c>
      <c r="B323" s="11">
        <v>54</v>
      </c>
      <c r="C323" s="290" t="s">
        <v>451</v>
      </c>
      <c r="D323" s="290" t="s">
        <v>431</v>
      </c>
      <c r="E323" s="291">
        <v>10.23</v>
      </c>
      <c r="F323" s="21">
        <f t="shared" si="265"/>
        <v>0.20999999999999908</v>
      </c>
      <c r="G323" s="21">
        <f t="shared" ref="G323:J323" si="317">ROUND(SUM($E323,F323)*G$32,2)-$E323</f>
        <v>0.42999999999999972</v>
      </c>
      <c r="H323" s="21">
        <f t="shared" si="317"/>
        <v>0.65000000000000036</v>
      </c>
      <c r="I323" s="21">
        <f t="shared" si="317"/>
        <v>0.87999999999999901</v>
      </c>
      <c r="J323" s="21">
        <f t="shared" si="317"/>
        <v>1.1099999999999994</v>
      </c>
    </row>
    <row r="324" spans="1:10">
      <c r="A324" s="11">
        <f t="shared" si="276"/>
        <v>316</v>
      </c>
      <c r="B324" s="11">
        <v>54</v>
      </c>
      <c r="C324" s="290" t="s">
        <v>451</v>
      </c>
      <c r="D324" s="290" t="s">
        <v>432</v>
      </c>
      <c r="E324" s="291">
        <v>10.41</v>
      </c>
      <c r="F324" s="21">
        <f t="shared" si="265"/>
        <v>0.22000000000000064</v>
      </c>
      <c r="G324" s="21">
        <f t="shared" ref="G324:J324" si="318">ROUND(SUM($E324,F324)*G$32,2)-$E324</f>
        <v>0.4399999999999995</v>
      </c>
      <c r="H324" s="21">
        <f t="shared" si="318"/>
        <v>0.66999999999999993</v>
      </c>
      <c r="I324" s="21">
        <f t="shared" si="318"/>
        <v>0.90000000000000036</v>
      </c>
      <c r="J324" s="21">
        <f t="shared" si="318"/>
        <v>1.1400000000000006</v>
      </c>
    </row>
    <row r="325" spans="1:10">
      <c r="A325" s="11">
        <f t="shared" si="276"/>
        <v>317</v>
      </c>
      <c r="B325" s="11">
        <v>54</v>
      </c>
      <c r="C325" s="290" t="s">
        <v>451</v>
      </c>
      <c r="D325" s="290" t="s">
        <v>433</v>
      </c>
      <c r="E325" s="291">
        <v>10.59</v>
      </c>
      <c r="F325" s="21">
        <f t="shared" si="265"/>
        <v>0.22000000000000064</v>
      </c>
      <c r="G325" s="21">
        <f t="shared" ref="G325:J325" si="319">ROUND(SUM($E325,F325)*G$32,2)-$E325</f>
        <v>0.44999999999999929</v>
      </c>
      <c r="H325" s="21">
        <f t="shared" si="319"/>
        <v>0.67999999999999972</v>
      </c>
      <c r="I325" s="21">
        <f t="shared" si="319"/>
        <v>0.91999999999999993</v>
      </c>
      <c r="J325" s="21">
        <f t="shared" si="319"/>
        <v>1.1600000000000001</v>
      </c>
    </row>
    <row r="326" spans="1:10">
      <c r="A326" s="11">
        <f t="shared" si="276"/>
        <v>318</v>
      </c>
      <c r="B326" s="11">
        <v>54</v>
      </c>
      <c r="C326" s="290" t="s">
        <v>451</v>
      </c>
      <c r="D326" s="290" t="s">
        <v>434</v>
      </c>
      <c r="E326" s="291">
        <v>10.76</v>
      </c>
      <c r="F326" s="21">
        <f t="shared" si="265"/>
        <v>0.23000000000000043</v>
      </c>
      <c r="G326" s="21">
        <f t="shared" ref="G326:J326" si="320">ROUND(SUM($E326,F326)*G$32,2)-$E326</f>
        <v>0.46000000000000085</v>
      </c>
      <c r="H326" s="21">
        <f t="shared" si="320"/>
        <v>0.70000000000000107</v>
      </c>
      <c r="I326" s="21">
        <f t="shared" si="320"/>
        <v>0.9399999999999995</v>
      </c>
      <c r="J326" s="21">
        <f t="shared" si="320"/>
        <v>1.1899999999999995</v>
      </c>
    </row>
    <row r="327" spans="1:10">
      <c r="A327" s="11">
        <f t="shared" si="276"/>
        <v>319</v>
      </c>
      <c r="B327" s="11"/>
      <c r="C327" s="290"/>
      <c r="D327" s="290"/>
      <c r="E327" s="291"/>
      <c r="F327" s="21"/>
      <c r="G327" s="21"/>
      <c r="H327" s="21"/>
      <c r="I327" s="21"/>
      <c r="J327" s="21"/>
    </row>
    <row r="328" spans="1:10">
      <c r="A328" s="11">
        <f t="shared" si="276"/>
        <v>320</v>
      </c>
      <c r="B328" s="11" t="s">
        <v>452</v>
      </c>
      <c r="C328" s="290" t="s">
        <v>453</v>
      </c>
      <c r="D328" s="290" t="s">
        <v>437</v>
      </c>
      <c r="E328" s="291">
        <v>10.72</v>
      </c>
      <c r="F328" s="21">
        <f t="shared" ref="F328:F334" si="321">ROUND(E328*F$32,2)-E328</f>
        <v>0.22999999999999865</v>
      </c>
      <c r="G328" s="21">
        <f t="shared" ref="G328:J328" si="322">ROUND(SUM($E328,F328)*G$32,2)-$E328</f>
        <v>0.45999999999999908</v>
      </c>
      <c r="H328" s="21">
        <f t="shared" si="322"/>
        <v>0.6899999999999995</v>
      </c>
      <c r="I328" s="21">
        <f t="shared" si="322"/>
        <v>0.92999999999999972</v>
      </c>
      <c r="J328" s="21">
        <f t="shared" si="322"/>
        <v>1.17</v>
      </c>
    </row>
    <row r="329" spans="1:10">
      <c r="A329" s="11">
        <f t="shared" si="276"/>
        <v>321</v>
      </c>
      <c r="B329" s="11" t="s">
        <v>452</v>
      </c>
      <c r="C329" s="290" t="s">
        <v>453</v>
      </c>
      <c r="D329" s="290" t="s">
        <v>374</v>
      </c>
      <c r="E329" s="291">
        <v>12.06</v>
      </c>
      <c r="F329" s="21">
        <f t="shared" si="321"/>
        <v>0.25</v>
      </c>
      <c r="G329" s="21">
        <f t="shared" ref="G329:J329" si="323">ROUND(SUM($E329,F329)*G$32,2)-$E329</f>
        <v>0.50999999999999979</v>
      </c>
      <c r="H329" s="21">
        <f t="shared" si="323"/>
        <v>0.76999999999999957</v>
      </c>
      <c r="I329" s="21">
        <f t="shared" si="323"/>
        <v>1.0399999999999991</v>
      </c>
      <c r="J329" s="21">
        <f t="shared" si="323"/>
        <v>1.3200000000000003</v>
      </c>
    </row>
    <row r="330" spans="1:10">
      <c r="A330" s="11">
        <f t="shared" si="276"/>
        <v>322</v>
      </c>
      <c r="B330" s="11" t="s">
        <v>452</v>
      </c>
      <c r="C330" s="290" t="s">
        <v>453</v>
      </c>
      <c r="D330" s="290" t="s">
        <v>438</v>
      </c>
      <c r="E330" s="291">
        <v>14.38</v>
      </c>
      <c r="F330" s="21">
        <f t="shared" si="321"/>
        <v>0.29999999999999893</v>
      </c>
      <c r="G330" s="21">
        <f t="shared" ref="G330:J330" si="324">ROUND(SUM($E330,F330)*G$32,2)-$E330</f>
        <v>0.60999999999999943</v>
      </c>
      <c r="H330" s="21">
        <f t="shared" si="324"/>
        <v>0.91999999999999993</v>
      </c>
      <c r="I330" s="21">
        <f t="shared" si="324"/>
        <v>1.2399999999999984</v>
      </c>
      <c r="J330" s="21">
        <f t="shared" si="324"/>
        <v>1.5699999999999985</v>
      </c>
    </row>
    <row r="331" spans="1:10">
      <c r="A331" s="11">
        <f t="shared" si="276"/>
        <v>323</v>
      </c>
      <c r="B331" s="11" t="s">
        <v>452</v>
      </c>
      <c r="C331" s="290" t="s">
        <v>453</v>
      </c>
      <c r="D331" s="290" t="s">
        <v>439</v>
      </c>
      <c r="E331" s="291">
        <v>17.239999999999998</v>
      </c>
      <c r="F331" s="21">
        <f t="shared" si="321"/>
        <v>0.36000000000000298</v>
      </c>
      <c r="G331" s="21">
        <f t="shared" ref="G331:J331" si="325">ROUND(SUM($E331,F331)*G$32,2)-$E331</f>
        <v>0.73000000000000043</v>
      </c>
      <c r="H331" s="21">
        <f t="shared" si="325"/>
        <v>1.110000000000003</v>
      </c>
      <c r="I331" s="21">
        <f t="shared" si="325"/>
        <v>1.5</v>
      </c>
      <c r="J331" s="21">
        <f t="shared" si="325"/>
        <v>1.8900000000000006</v>
      </c>
    </row>
    <row r="332" spans="1:10">
      <c r="A332" s="11">
        <f t="shared" si="276"/>
        <v>324</v>
      </c>
      <c r="B332" s="11" t="s">
        <v>452</v>
      </c>
      <c r="C332" s="290" t="s">
        <v>453</v>
      </c>
      <c r="D332" s="290" t="s">
        <v>440</v>
      </c>
      <c r="E332" s="291">
        <v>19.43</v>
      </c>
      <c r="F332" s="21">
        <f t="shared" si="321"/>
        <v>0.41000000000000014</v>
      </c>
      <c r="G332" s="21">
        <f t="shared" ref="G332:J332" si="326">ROUND(SUM($E332,F332)*G$32,2)-$E332</f>
        <v>0.83000000000000185</v>
      </c>
      <c r="H332" s="21">
        <f t="shared" si="326"/>
        <v>1.2600000000000016</v>
      </c>
      <c r="I332" s="21">
        <f t="shared" si="326"/>
        <v>1.6900000000000013</v>
      </c>
      <c r="J332" s="21">
        <f t="shared" si="326"/>
        <v>2.129999999999999</v>
      </c>
    </row>
    <row r="333" spans="1:10">
      <c r="A333" s="11">
        <f t="shared" si="276"/>
        <v>325</v>
      </c>
      <c r="B333" s="11" t="s">
        <v>452</v>
      </c>
      <c r="C333" s="290" t="s">
        <v>453</v>
      </c>
      <c r="D333" s="290" t="s">
        <v>376</v>
      </c>
      <c r="E333" s="291">
        <v>26.22</v>
      </c>
      <c r="F333" s="21">
        <f t="shared" si="321"/>
        <v>0.55000000000000071</v>
      </c>
      <c r="G333" s="21">
        <f t="shared" ref="G333:J333" si="327">ROUND(SUM($E333,F333)*G$32,2)-$E333</f>
        <v>1.1099999999999994</v>
      </c>
      <c r="H333" s="21">
        <f t="shared" si="327"/>
        <v>1.6799999999999997</v>
      </c>
      <c r="I333" s="21">
        <f t="shared" si="327"/>
        <v>2.2699999999999996</v>
      </c>
      <c r="J333" s="21">
        <f t="shared" si="327"/>
        <v>2.870000000000001</v>
      </c>
    </row>
    <row r="334" spans="1:10">
      <c r="A334" s="11">
        <f t="shared" si="276"/>
        <v>326</v>
      </c>
      <c r="B334" s="11" t="s">
        <v>452</v>
      </c>
      <c r="C334" s="290" t="s">
        <v>454</v>
      </c>
      <c r="D334" s="290" t="s">
        <v>440</v>
      </c>
      <c r="E334" s="291">
        <v>22.42</v>
      </c>
      <c r="F334" s="21">
        <f t="shared" si="321"/>
        <v>0.46999999999999886</v>
      </c>
      <c r="G334" s="21">
        <f t="shared" ref="G334:J334" si="328">ROUND(SUM($E334,F334)*G$32,2)-$E334</f>
        <v>0.94999999999999929</v>
      </c>
      <c r="H334" s="21">
        <f t="shared" si="328"/>
        <v>1.4399999999999977</v>
      </c>
      <c r="I334" s="21">
        <f t="shared" si="328"/>
        <v>1.9399999999999977</v>
      </c>
      <c r="J334" s="21">
        <f t="shared" si="328"/>
        <v>2.4499999999999993</v>
      </c>
    </row>
    <row r="335" spans="1:10" ht="26.25">
      <c r="A335" s="11">
        <f t="shared" si="276"/>
        <v>327</v>
      </c>
      <c r="B335" s="11" t="s">
        <v>452</v>
      </c>
      <c r="C335" s="290" t="s">
        <v>455</v>
      </c>
      <c r="D335" s="459" t="s">
        <v>456</v>
      </c>
      <c r="E335" s="291">
        <v>2.14</v>
      </c>
      <c r="F335" s="21">
        <f>ROUND(E335*F$32,2)-E335</f>
        <v>4.0000000000000036E-2</v>
      </c>
      <c r="G335" s="21">
        <f t="shared" ref="G335:J336" si="329">ROUND(SUM($E335,F335)*G$32,2)-$E335</f>
        <v>8.9999999999999858E-2</v>
      </c>
      <c r="H335" s="21">
        <f t="shared" si="329"/>
        <v>0.13999999999999968</v>
      </c>
      <c r="I335" s="21">
        <f t="shared" si="329"/>
        <v>0.18999999999999995</v>
      </c>
      <c r="J335" s="21">
        <f t="shared" si="329"/>
        <v>0.23999999999999977</v>
      </c>
    </row>
    <row r="336" spans="1:10" ht="26.25">
      <c r="A336" s="11">
        <f t="shared" si="276"/>
        <v>328</v>
      </c>
      <c r="B336" s="11" t="s">
        <v>452</v>
      </c>
      <c r="C336" s="290" t="s">
        <v>455</v>
      </c>
      <c r="D336" s="459" t="s">
        <v>457</v>
      </c>
      <c r="E336" s="291">
        <v>8.42</v>
      </c>
      <c r="F336" s="21">
        <f>ROUND(E336*F$32,2)-E336</f>
        <v>0.17999999999999972</v>
      </c>
      <c r="G336" s="21">
        <f t="shared" si="329"/>
        <v>0.35999999999999943</v>
      </c>
      <c r="H336" s="21">
        <f t="shared" si="329"/>
        <v>0.54000000000000092</v>
      </c>
      <c r="I336" s="21">
        <f t="shared" si="329"/>
        <v>0.73000000000000043</v>
      </c>
      <c r="J336" s="21">
        <f t="shared" si="329"/>
        <v>0.91999999999999993</v>
      </c>
    </row>
    <row r="337" spans="1:10">
      <c r="A337" s="11">
        <f t="shared" si="276"/>
        <v>329</v>
      </c>
      <c r="B337" s="11"/>
      <c r="C337" s="290"/>
      <c r="D337" s="290"/>
      <c r="E337" s="291"/>
      <c r="F337" s="21"/>
      <c r="G337" s="21"/>
      <c r="H337" s="21"/>
      <c r="I337" s="21"/>
      <c r="J337" s="21"/>
    </row>
    <row r="338" spans="1:10">
      <c r="A338" s="11">
        <f t="shared" si="276"/>
        <v>330</v>
      </c>
      <c r="B338" s="11">
        <v>57</v>
      </c>
      <c r="C338" s="290" t="s">
        <v>458</v>
      </c>
      <c r="D338" s="290" t="s">
        <v>459</v>
      </c>
      <c r="E338" s="493">
        <v>2.5700000000000003</v>
      </c>
      <c r="F338" s="493">
        <f>ROUND(E338*F$32,3)-E338</f>
        <v>5.3999999999999826E-2</v>
      </c>
      <c r="G338" s="493">
        <f>ROUND(SUM($E338,F338)*G$32,3)-$E338</f>
        <v>0.10899999999999954</v>
      </c>
      <c r="H338" s="493">
        <f t="shared" ref="H338:J338" si="330">ROUND(SUM($E338,G338)*H$32,3)-$E338</f>
        <v>0.16499999999999959</v>
      </c>
      <c r="I338" s="493">
        <f t="shared" si="330"/>
        <v>0.22199999999999953</v>
      </c>
      <c r="J338" s="493">
        <f t="shared" si="330"/>
        <v>0.28099999999999969</v>
      </c>
    </row>
    <row r="339" spans="1:10">
      <c r="A339" s="11">
        <f t="shared" si="276"/>
        <v>331</v>
      </c>
      <c r="B339" s="11">
        <v>57</v>
      </c>
      <c r="C339" s="290" t="s">
        <v>458</v>
      </c>
      <c r="D339" s="290" t="s">
        <v>460</v>
      </c>
      <c r="E339" s="291">
        <v>4.33</v>
      </c>
      <c r="F339" s="21">
        <f>ROUND(E339*F$32,2)-E339</f>
        <v>8.9999999999999858E-2</v>
      </c>
      <c r="G339" s="21">
        <f>ROUND(SUM($E339,F339)*G$32,2)-$E339</f>
        <v>0.17999999999999972</v>
      </c>
      <c r="H339" s="21">
        <f>ROUND(SUM($E339,G339)*H$32,2)-$E339</f>
        <v>0.26999999999999957</v>
      </c>
      <c r="I339" s="21">
        <f>ROUND(SUM($E339,H339)*I$32,2)-$E339</f>
        <v>0.37000000000000011</v>
      </c>
      <c r="J339" s="21">
        <f>ROUND(SUM($E339,I339)*J$32,2)-$E339</f>
        <v>0.46999999999999975</v>
      </c>
    </row>
    <row r="340" spans="1:10">
      <c r="A340" s="11">
        <f t="shared" si="276"/>
        <v>332</v>
      </c>
      <c r="B340" s="11"/>
      <c r="C340" s="290"/>
      <c r="D340" s="290"/>
      <c r="E340" s="291"/>
      <c r="F340" s="21"/>
      <c r="G340" s="21"/>
      <c r="H340" s="21"/>
      <c r="I340" s="21"/>
      <c r="J340" s="21"/>
    </row>
    <row r="341" spans="1:10">
      <c r="A341" s="11">
        <f t="shared" si="276"/>
        <v>333</v>
      </c>
      <c r="B341" s="11" t="s">
        <v>461</v>
      </c>
      <c r="C341" s="290" t="s">
        <v>462</v>
      </c>
      <c r="D341" s="290" t="s">
        <v>437</v>
      </c>
      <c r="E341" s="291">
        <v>12.8</v>
      </c>
      <c r="F341" s="21">
        <f t="shared" ref="F341:F357" si="331">ROUND(E341*F$32,2)-E341</f>
        <v>0.26999999999999957</v>
      </c>
      <c r="G341" s="21">
        <f t="shared" ref="G341:J341" si="332">ROUND(SUM($E341,F341)*G$32,2)-$E341</f>
        <v>0.53999999999999915</v>
      </c>
      <c r="H341" s="21">
        <f t="shared" si="332"/>
        <v>0.81999999999999851</v>
      </c>
      <c r="I341" s="21">
        <f t="shared" si="332"/>
        <v>1.1099999999999994</v>
      </c>
      <c r="J341" s="21">
        <f t="shared" si="332"/>
        <v>1.3999999999999986</v>
      </c>
    </row>
    <row r="342" spans="1:10">
      <c r="A342" s="11">
        <f t="shared" si="276"/>
        <v>334</v>
      </c>
      <c r="B342" s="11" t="s">
        <v>461</v>
      </c>
      <c r="C342" s="290" t="s">
        <v>462</v>
      </c>
      <c r="D342" s="290" t="s">
        <v>374</v>
      </c>
      <c r="E342" s="291">
        <v>14.05</v>
      </c>
      <c r="F342" s="21">
        <f t="shared" si="331"/>
        <v>0.29999999999999893</v>
      </c>
      <c r="G342" s="21">
        <f t="shared" ref="G342:J342" si="333">ROUND(SUM($E342,F342)*G$32,2)-$E342</f>
        <v>0.59999999999999964</v>
      </c>
      <c r="H342" s="21">
        <f t="shared" si="333"/>
        <v>0.91000000000000014</v>
      </c>
      <c r="I342" s="21">
        <f t="shared" si="333"/>
        <v>1.2199999999999989</v>
      </c>
      <c r="J342" s="21">
        <f t="shared" si="333"/>
        <v>1.5399999999999991</v>
      </c>
    </row>
    <row r="343" spans="1:10">
      <c r="A343" s="11">
        <f t="shared" si="276"/>
        <v>335</v>
      </c>
      <c r="B343" s="11" t="s">
        <v>461</v>
      </c>
      <c r="C343" s="290" t="s">
        <v>462</v>
      </c>
      <c r="D343" s="290" t="s">
        <v>438</v>
      </c>
      <c r="E343" s="291">
        <v>16.03</v>
      </c>
      <c r="F343" s="21">
        <f t="shared" si="331"/>
        <v>0.33999999999999986</v>
      </c>
      <c r="G343" s="21">
        <f t="shared" ref="G343:J343" si="334">ROUND(SUM($E343,F343)*G$32,2)-$E343</f>
        <v>0.67999999999999972</v>
      </c>
      <c r="H343" s="21">
        <f t="shared" si="334"/>
        <v>1.0299999999999976</v>
      </c>
      <c r="I343" s="21">
        <f t="shared" si="334"/>
        <v>1.3900000000000006</v>
      </c>
      <c r="J343" s="21">
        <f t="shared" si="334"/>
        <v>1.759999999999998</v>
      </c>
    </row>
    <row r="344" spans="1:10">
      <c r="A344" s="11">
        <f t="shared" si="276"/>
        <v>336</v>
      </c>
      <c r="B344" s="11" t="s">
        <v>461</v>
      </c>
      <c r="C344" s="290" t="s">
        <v>462</v>
      </c>
      <c r="D344" s="290" t="s">
        <v>439</v>
      </c>
      <c r="E344" s="291">
        <v>18.72</v>
      </c>
      <c r="F344" s="21">
        <f t="shared" si="331"/>
        <v>0.39000000000000057</v>
      </c>
      <c r="G344" s="21">
        <f t="shared" ref="G344:J344" si="335">ROUND(SUM($E344,F344)*G$32,2)-$E344</f>
        <v>0.7900000000000027</v>
      </c>
      <c r="H344" s="21">
        <f t="shared" si="335"/>
        <v>1.2000000000000028</v>
      </c>
      <c r="I344" s="21">
        <f t="shared" si="335"/>
        <v>1.620000000000001</v>
      </c>
      <c r="J344" s="21">
        <f t="shared" si="335"/>
        <v>2.0500000000000007</v>
      </c>
    </row>
    <row r="345" spans="1:10">
      <c r="A345" s="11">
        <f t="shared" si="276"/>
        <v>337</v>
      </c>
      <c r="B345" s="11" t="s">
        <v>461</v>
      </c>
      <c r="C345" s="290" t="s">
        <v>462</v>
      </c>
      <c r="D345" s="290" t="s">
        <v>440</v>
      </c>
      <c r="E345" s="291">
        <v>20.84</v>
      </c>
      <c r="F345" s="21">
        <f t="shared" si="331"/>
        <v>0.44000000000000128</v>
      </c>
      <c r="G345" s="21">
        <f t="shared" ref="G345:J345" si="336">ROUND(SUM($E345,F345)*G$32,2)-$E345</f>
        <v>0.89000000000000057</v>
      </c>
      <c r="H345" s="21">
        <f t="shared" si="336"/>
        <v>1.3500000000000014</v>
      </c>
      <c r="I345" s="21">
        <f t="shared" si="336"/>
        <v>1.8200000000000003</v>
      </c>
      <c r="J345" s="21">
        <f t="shared" si="336"/>
        <v>2.3000000000000007</v>
      </c>
    </row>
    <row r="346" spans="1:10">
      <c r="A346" s="11">
        <f t="shared" si="276"/>
        <v>338</v>
      </c>
      <c r="B346" s="11" t="s">
        <v>461</v>
      </c>
      <c r="C346" s="290" t="s">
        <v>462</v>
      </c>
      <c r="D346" s="290" t="s">
        <v>376</v>
      </c>
      <c r="E346" s="291">
        <v>26.47</v>
      </c>
      <c r="F346" s="21">
        <f t="shared" si="331"/>
        <v>0.56000000000000227</v>
      </c>
      <c r="G346" s="21">
        <f t="shared" ref="G346:J346" si="337">ROUND(SUM($E346,F346)*G$32,2)-$E346</f>
        <v>1.1300000000000026</v>
      </c>
      <c r="H346" s="21">
        <f t="shared" si="337"/>
        <v>1.7100000000000009</v>
      </c>
      <c r="I346" s="21">
        <f t="shared" si="337"/>
        <v>2.3000000000000007</v>
      </c>
      <c r="J346" s="21">
        <f t="shared" si="337"/>
        <v>2.9000000000000021</v>
      </c>
    </row>
    <row r="347" spans="1:10">
      <c r="A347" s="11">
        <f t="shared" ref="A347:A358" si="338">A346+1</f>
        <v>339</v>
      </c>
      <c r="B347" s="11" t="s">
        <v>461</v>
      </c>
      <c r="C347" s="290" t="s">
        <v>463</v>
      </c>
      <c r="D347" s="290" t="s">
        <v>375</v>
      </c>
      <c r="E347" s="291">
        <v>18.29</v>
      </c>
      <c r="F347" s="21">
        <f t="shared" si="331"/>
        <v>0.38000000000000256</v>
      </c>
      <c r="G347" s="21">
        <f t="shared" ref="G347:J347" si="339">ROUND(SUM($E347,F347)*G$32,2)-$E347</f>
        <v>0.76999999999999957</v>
      </c>
      <c r="H347" s="21">
        <f t="shared" si="339"/>
        <v>1.1700000000000017</v>
      </c>
      <c r="I347" s="21">
        <f t="shared" si="339"/>
        <v>1.5800000000000018</v>
      </c>
      <c r="J347" s="21">
        <f t="shared" si="339"/>
        <v>2</v>
      </c>
    </row>
    <row r="348" spans="1:10">
      <c r="A348" s="11">
        <f t="shared" si="338"/>
        <v>340</v>
      </c>
      <c r="B348" s="11" t="s">
        <v>461</v>
      </c>
      <c r="C348" s="290" t="s">
        <v>463</v>
      </c>
      <c r="D348" s="290" t="s">
        <v>440</v>
      </c>
      <c r="E348" s="291">
        <v>21.41</v>
      </c>
      <c r="F348" s="21">
        <f t="shared" si="331"/>
        <v>0.44999999999999929</v>
      </c>
      <c r="G348" s="21">
        <f t="shared" ref="G348:J348" si="340">ROUND(SUM($E348,F348)*G$32,2)-$E348</f>
        <v>0.91000000000000014</v>
      </c>
      <c r="H348" s="21">
        <f t="shared" si="340"/>
        <v>1.379999999999999</v>
      </c>
      <c r="I348" s="21">
        <f t="shared" si="340"/>
        <v>1.8599999999999994</v>
      </c>
      <c r="J348" s="21">
        <f t="shared" si="340"/>
        <v>2.3500000000000014</v>
      </c>
    </row>
    <row r="349" spans="1:10">
      <c r="A349" s="11">
        <f t="shared" si="338"/>
        <v>341</v>
      </c>
      <c r="B349" s="11" t="s">
        <v>461</v>
      </c>
      <c r="C349" s="290" t="s">
        <v>463</v>
      </c>
      <c r="D349" s="290" t="s">
        <v>376</v>
      </c>
      <c r="E349" s="291">
        <v>26.63</v>
      </c>
      <c r="F349" s="21">
        <f t="shared" si="331"/>
        <v>0.56000000000000227</v>
      </c>
      <c r="G349" s="21">
        <f t="shared" ref="G349:J349" si="341">ROUND(SUM($E349,F349)*G$32,2)-$E349</f>
        <v>1.1300000000000026</v>
      </c>
      <c r="H349" s="21">
        <f t="shared" si="341"/>
        <v>1.7100000000000009</v>
      </c>
      <c r="I349" s="21">
        <f t="shared" si="341"/>
        <v>2.3100000000000023</v>
      </c>
      <c r="J349" s="21">
        <f t="shared" si="341"/>
        <v>2.9200000000000017</v>
      </c>
    </row>
    <row r="350" spans="1:10">
      <c r="A350" s="11">
        <f t="shared" si="338"/>
        <v>342</v>
      </c>
      <c r="B350" s="11" t="s">
        <v>461</v>
      </c>
      <c r="C350" s="290" t="s">
        <v>463</v>
      </c>
      <c r="D350" s="290" t="s">
        <v>443</v>
      </c>
      <c r="E350" s="291">
        <v>49.3</v>
      </c>
      <c r="F350" s="21">
        <f t="shared" si="331"/>
        <v>1.0400000000000063</v>
      </c>
      <c r="G350" s="21">
        <f t="shared" ref="G350:J350" si="342">ROUND(SUM($E350,F350)*G$32,2)-$E350</f>
        <v>2.1000000000000014</v>
      </c>
      <c r="H350" s="21">
        <f t="shared" si="342"/>
        <v>3.1799999999999997</v>
      </c>
      <c r="I350" s="21">
        <f t="shared" si="342"/>
        <v>4.2800000000000011</v>
      </c>
      <c r="J350" s="21">
        <f t="shared" si="342"/>
        <v>5.4100000000000037</v>
      </c>
    </row>
    <row r="351" spans="1:10">
      <c r="A351" s="11">
        <f t="shared" si="338"/>
        <v>343</v>
      </c>
      <c r="B351" s="11" t="s">
        <v>461</v>
      </c>
      <c r="C351" s="290" t="s">
        <v>464</v>
      </c>
      <c r="D351" s="290" t="s">
        <v>374</v>
      </c>
      <c r="E351" s="291">
        <v>16.03</v>
      </c>
      <c r="F351" s="21">
        <f t="shared" si="331"/>
        <v>0.33999999999999986</v>
      </c>
      <c r="G351" s="21">
        <f t="shared" ref="G351:J351" si="343">ROUND(SUM($E351,F351)*G$32,2)-$E351</f>
        <v>0.67999999999999972</v>
      </c>
      <c r="H351" s="21">
        <f t="shared" si="343"/>
        <v>1.0299999999999976</v>
      </c>
      <c r="I351" s="21">
        <f t="shared" si="343"/>
        <v>1.3900000000000006</v>
      </c>
      <c r="J351" s="21">
        <f t="shared" si="343"/>
        <v>1.759999999999998</v>
      </c>
    </row>
    <row r="352" spans="1:10">
      <c r="A352" s="11">
        <f t="shared" si="338"/>
        <v>344</v>
      </c>
      <c r="B352" s="11" t="s">
        <v>461</v>
      </c>
      <c r="C352" s="290" t="s">
        <v>464</v>
      </c>
      <c r="D352" s="290" t="s">
        <v>438</v>
      </c>
      <c r="E352" s="291">
        <v>17.940000000000001</v>
      </c>
      <c r="F352" s="21">
        <f t="shared" si="331"/>
        <v>0.37999999999999901</v>
      </c>
      <c r="G352" s="21">
        <f t="shared" ref="G352:J352" si="344">ROUND(SUM($E352,F352)*G$32,2)-$E352</f>
        <v>0.75999999999999801</v>
      </c>
      <c r="H352" s="21">
        <f t="shared" si="344"/>
        <v>1.1499999999999986</v>
      </c>
      <c r="I352" s="21">
        <f t="shared" si="344"/>
        <v>1.5499999999999972</v>
      </c>
      <c r="J352" s="21">
        <f t="shared" si="344"/>
        <v>1.9599999999999973</v>
      </c>
    </row>
    <row r="353" spans="1:10">
      <c r="A353" s="11">
        <f t="shared" si="338"/>
        <v>345</v>
      </c>
      <c r="B353" s="11" t="s">
        <v>461</v>
      </c>
      <c r="C353" s="290" t="s">
        <v>464</v>
      </c>
      <c r="D353" s="290" t="s">
        <v>439</v>
      </c>
      <c r="E353" s="291">
        <v>20.85</v>
      </c>
      <c r="F353" s="21">
        <f t="shared" si="331"/>
        <v>0.43999999999999773</v>
      </c>
      <c r="G353" s="21">
        <f t="shared" ref="G353:J353" si="345">ROUND(SUM($E353,F353)*G$32,2)-$E353</f>
        <v>0.88999999999999702</v>
      </c>
      <c r="H353" s="21">
        <f t="shared" si="345"/>
        <v>1.3499999999999979</v>
      </c>
      <c r="I353" s="21">
        <f t="shared" si="345"/>
        <v>1.8200000000000003</v>
      </c>
      <c r="J353" s="21">
        <f t="shared" si="345"/>
        <v>2.2999999999999972</v>
      </c>
    </row>
    <row r="354" spans="1:10">
      <c r="A354" s="11">
        <f t="shared" si="338"/>
        <v>346</v>
      </c>
      <c r="B354" s="11" t="s">
        <v>461</v>
      </c>
      <c r="C354" s="290" t="s">
        <v>464</v>
      </c>
      <c r="D354" s="290" t="s">
        <v>440</v>
      </c>
      <c r="E354" s="291">
        <v>21.69</v>
      </c>
      <c r="F354" s="21">
        <f t="shared" si="331"/>
        <v>0.4599999999999973</v>
      </c>
      <c r="G354" s="21">
        <f t="shared" ref="G354:J354" si="346">ROUND(SUM($E354,F354)*G$32,2)-$E354</f>
        <v>0.92999999999999972</v>
      </c>
      <c r="H354" s="21">
        <f t="shared" si="346"/>
        <v>1.4100000000000001</v>
      </c>
      <c r="I354" s="21">
        <f t="shared" si="346"/>
        <v>1.8999999999999986</v>
      </c>
      <c r="J354" s="21">
        <f t="shared" si="346"/>
        <v>2.3999999999999986</v>
      </c>
    </row>
    <row r="355" spans="1:10">
      <c r="A355" s="11">
        <f t="shared" si="338"/>
        <v>347</v>
      </c>
      <c r="B355" s="11" t="s">
        <v>461</v>
      </c>
      <c r="C355" s="290" t="s">
        <v>464</v>
      </c>
      <c r="D355" s="290" t="s">
        <v>376</v>
      </c>
      <c r="E355" s="291">
        <v>28.36</v>
      </c>
      <c r="F355" s="21">
        <f t="shared" si="331"/>
        <v>0.60000000000000142</v>
      </c>
      <c r="G355" s="21">
        <f t="shared" ref="G355:J355" si="347">ROUND(SUM($E355,F355)*G$32,2)-$E355</f>
        <v>1.2100000000000009</v>
      </c>
      <c r="H355" s="21">
        <f t="shared" si="347"/>
        <v>1.8300000000000018</v>
      </c>
      <c r="I355" s="21">
        <f t="shared" si="347"/>
        <v>2.4600000000000009</v>
      </c>
      <c r="J355" s="21">
        <f t="shared" si="347"/>
        <v>3.1099999999999994</v>
      </c>
    </row>
    <row r="356" spans="1:10">
      <c r="A356" s="11">
        <f t="shared" si="338"/>
        <v>348</v>
      </c>
      <c r="B356" s="11" t="s">
        <v>461</v>
      </c>
      <c r="C356" s="290" t="s">
        <v>465</v>
      </c>
      <c r="D356" s="290" t="s">
        <v>440</v>
      </c>
      <c r="E356" s="291">
        <v>25.47</v>
      </c>
      <c r="F356" s="21">
        <f t="shared" si="331"/>
        <v>0.53000000000000114</v>
      </c>
      <c r="G356" s="21">
        <f t="shared" ref="G356:J356" si="348">ROUND(SUM($E356,F356)*G$32,2)-$E356</f>
        <v>1.0800000000000018</v>
      </c>
      <c r="H356" s="21">
        <f t="shared" si="348"/>
        <v>1.6400000000000006</v>
      </c>
      <c r="I356" s="21">
        <f t="shared" si="348"/>
        <v>2.2100000000000009</v>
      </c>
      <c r="J356" s="21">
        <f t="shared" si="348"/>
        <v>2.7900000000000027</v>
      </c>
    </row>
    <row r="357" spans="1:10">
      <c r="A357" s="11">
        <f t="shared" si="338"/>
        <v>349</v>
      </c>
      <c r="B357" s="11" t="s">
        <v>461</v>
      </c>
      <c r="C357" s="290" t="s">
        <v>465</v>
      </c>
      <c r="D357" s="290" t="s">
        <v>376</v>
      </c>
      <c r="E357" s="291">
        <v>32.200000000000003</v>
      </c>
      <c r="F357" s="21">
        <f t="shared" si="331"/>
        <v>0.67999999999999972</v>
      </c>
      <c r="G357" s="21">
        <f t="shared" ref="G357:J357" si="349">ROUND(SUM($E357,F357)*G$32,2)-$E357</f>
        <v>1.3699999999999974</v>
      </c>
      <c r="H357" s="21">
        <f t="shared" si="349"/>
        <v>2.0700000000000003</v>
      </c>
      <c r="I357" s="21">
        <f t="shared" si="349"/>
        <v>2.7899999999999991</v>
      </c>
      <c r="J357" s="21">
        <f t="shared" si="349"/>
        <v>3.519999999999996</v>
      </c>
    </row>
    <row r="358" spans="1:10" ht="26.25">
      <c r="A358" s="11">
        <f t="shared" si="338"/>
        <v>350</v>
      </c>
      <c r="B358" s="11" t="s">
        <v>461</v>
      </c>
      <c r="C358" s="290" t="s">
        <v>466</v>
      </c>
      <c r="D358" s="459" t="s">
        <v>457</v>
      </c>
      <c r="E358" s="291">
        <v>8.42</v>
      </c>
      <c r="F358" s="21">
        <f>ROUND(E358*F$32,2)-E358</f>
        <v>0.17999999999999972</v>
      </c>
      <c r="G358" s="21">
        <f>ROUND(SUM($E358,F358)*G$32,2)-$E358</f>
        <v>0.35999999999999943</v>
      </c>
      <c r="H358" s="21">
        <f>ROUND(SUM($E358,G358)*H$32,2)-$E358</f>
        <v>0.54000000000000092</v>
      </c>
      <c r="I358" s="21">
        <f>ROUND(SUM($E358,H358)*I$32,2)-$E358</f>
        <v>0.73000000000000043</v>
      </c>
      <c r="J358" s="21">
        <f>ROUND(SUM($E358,I358)*J$32,2)-$E358</f>
        <v>0.91999999999999993</v>
      </c>
    </row>
  </sheetData>
  <mergeCells count="5">
    <mergeCell ref="A1:J1"/>
    <mergeCell ref="A2:J2"/>
    <mergeCell ref="A3:J3"/>
    <mergeCell ref="A4:J4"/>
    <mergeCell ref="F6:J6"/>
  </mergeCells>
  <printOptions horizontalCentered="1"/>
  <pageMargins left="0.7" right="0.7" top="0.75" bottom="0.75" header="0.3" footer="0.3"/>
  <pageSetup scale="75" fitToHeight="10" orientation="landscape" horizontalDpi="1200" verticalDpi="1200" r:id="rId1"/>
  <headerFooter>
    <oddFooter>&amp;L&amp;A
&amp;F&amp;R&amp;P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38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1" customWidth="1"/>
    <col min="2" max="2" width="41" style="1" customWidth="1"/>
    <col min="3" max="3" width="20.140625" style="1" bestFit="1" customWidth="1"/>
    <col min="4" max="15" width="14.7109375" style="1" customWidth="1"/>
    <col min="16" max="16" width="15.5703125" style="1" bestFit="1" customWidth="1"/>
    <col min="17" max="18" width="12.28515625" style="1" customWidth="1"/>
    <col min="19" max="16384" width="9.140625" style="1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0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0"/>
    </row>
    <row r="3" spans="1:21">
      <c r="A3" s="521" t="s">
        <v>100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0"/>
    </row>
    <row r="4" spans="1:21">
      <c r="A4" s="520" t="s">
        <v>53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10"/>
    </row>
    <row r="5" spans="1:21">
      <c r="A5" s="11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10"/>
    </row>
    <row r="6" spans="1:2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21" ht="25.5" customHeight="1">
      <c r="A7" s="59" t="s">
        <v>17</v>
      </c>
      <c r="B7" s="47"/>
      <c r="C7" s="48" t="s">
        <v>16</v>
      </c>
      <c r="D7" s="49">
        <v>41640</v>
      </c>
      <c r="E7" s="49">
        <f t="shared" ref="E7:O7" si="0">EDATE(D7,1)</f>
        <v>41671</v>
      </c>
      <c r="F7" s="49">
        <f t="shared" si="0"/>
        <v>41699</v>
      </c>
      <c r="G7" s="49">
        <f t="shared" si="0"/>
        <v>41730</v>
      </c>
      <c r="H7" s="49">
        <f t="shared" si="0"/>
        <v>41760</v>
      </c>
      <c r="I7" s="49">
        <f t="shared" si="0"/>
        <v>41791</v>
      </c>
      <c r="J7" s="49">
        <f t="shared" si="0"/>
        <v>41821</v>
      </c>
      <c r="K7" s="49">
        <f t="shared" si="0"/>
        <v>41852</v>
      </c>
      <c r="L7" s="49">
        <f t="shared" si="0"/>
        <v>41883</v>
      </c>
      <c r="M7" s="49">
        <f t="shared" si="0"/>
        <v>41913</v>
      </c>
      <c r="N7" s="49">
        <f t="shared" si="0"/>
        <v>41944</v>
      </c>
      <c r="O7" s="49">
        <f t="shared" si="0"/>
        <v>41974</v>
      </c>
      <c r="P7" s="467" t="s">
        <v>42</v>
      </c>
      <c r="Q7" s="25"/>
      <c r="R7" s="25"/>
      <c r="S7" s="60"/>
      <c r="T7" s="60"/>
      <c r="U7" s="60"/>
    </row>
    <row r="8" spans="1:21">
      <c r="A8" s="11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f>+'Elec - F2012 Customers'!$E$470</f>
        <v>966735.31555231009</v>
      </c>
      <c r="E10" s="345">
        <f>+'Elec - F2012 Customers'!$E$471</f>
        <v>968187.20205489534</v>
      </c>
      <c r="F10" s="345">
        <f>+'Elec - F2012 Customers'!$E$472</f>
        <v>969518.33993319434</v>
      </c>
      <c r="G10" s="345">
        <f>+'Elec - F2012 Customers'!$E$473</f>
        <v>970822.44153662177</v>
      </c>
      <c r="H10" s="345">
        <f>+'Elec - F2012 Customers'!$E$474</f>
        <v>972044.46680281882</v>
      </c>
      <c r="I10" s="345">
        <f>+'Elec - F2012 Customers'!$E$475</f>
        <v>973321.10156963044</v>
      </c>
      <c r="J10" s="345">
        <f>+'Elec - F2012 Customers'!$E$476</f>
        <v>974426.21489454352</v>
      </c>
      <c r="K10" s="345">
        <f>+'Elec - F2012 Customers'!$E$477</f>
        <v>975887.04229842767</v>
      </c>
      <c r="L10" s="345">
        <f>+'Elec - F2012 Customers'!$E$478</f>
        <v>977558.63643683423</v>
      </c>
      <c r="M10" s="345">
        <f>+'Elec - F2012 Customers'!$E$479</f>
        <v>979609.78741786187</v>
      </c>
      <c r="N10" s="345">
        <f>+'Elec - F2012 Customers'!$E$480</f>
        <v>981597.95804139762</v>
      </c>
      <c r="O10" s="345">
        <f>+'Elec - F2012 Customers'!$E$481</f>
        <v>983378.83104605577</v>
      </c>
      <c r="P10" s="468"/>
      <c r="Q10" s="61"/>
      <c r="R10" s="61"/>
    </row>
    <row r="11" spans="1:21">
      <c r="A11" s="50">
        <f t="shared" ref="A11:A38" si="1">A10+1</f>
        <v>2</v>
      </c>
      <c r="B11" s="10" t="s">
        <v>29</v>
      </c>
      <c r="C11" s="465" t="s">
        <v>811</v>
      </c>
      <c r="D11" s="346">
        <f>'JAP-16'!D26</f>
        <v>35.900523116197633</v>
      </c>
      <c r="E11" s="346">
        <f>'JAP-16'!E26</f>
        <v>34.363898874358391</v>
      </c>
      <c r="F11" s="346">
        <f>'JAP-16'!F26</f>
        <v>31.648372438522657</v>
      </c>
      <c r="G11" s="346">
        <f>'JAP-16'!G26</f>
        <v>28.234636973451792</v>
      </c>
      <c r="H11" s="346">
        <f>'JAP-16'!H26</f>
        <v>22.819870705679463</v>
      </c>
      <c r="I11" s="346">
        <f>'JAP-16'!I26</f>
        <v>21.17901853223583</v>
      </c>
      <c r="J11" s="346">
        <f>'JAP-16'!J26</f>
        <v>19.765075654951357</v>
      </c>
      <c r="K11" s="346">
        <f>'JAP-16'!K26</f>
        <v>19.444492567499914</v>
      </c>
      <c r="L11" s="346">
        <f>'JAP-16'!L26</f>
        <v>19.638509610278597</v>
      </c>
      <c r="M11" s="346">
        <f>'JAP-16'!M26</f>
        <v>20.519875136635292</v>
      </c>
      <c r="N11" s="346">
        <f>'JAP-16'!N26</f>
        <v>27.372390557588407</v>
      </c>
      <c r="O11" s="346">
        <f>'JAP-16'!O26</f>
        <v>34.493335832600707</v>
      </c>
      <c r="P11" s="21"/>
      <c r="Q11" s="62"/>
      <c r="R11" s="62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2">D10*D11</f>
        <v>34706303.543230318</v>
      </c>
      <c r="E12" s="344">
        <f t="shared" si="2"/>
        <v>33270687.102862418</v>
      </c>
      <c r="F12" s="344">
        <f t="shared" si="2"/>
        <v>30683677.508183949</v>
      </c>
      <c r="G12" s="344">
        <f t="shared" si="2"/>
        <v>27410819.202466641</v>
      </c>
      <c r="H12" s="344">
        <f t="shared" si="2"/>
        <v>22181929.052611459</v>
      </c>
      <c r="I12" s="344">
        <f t="shared" si="2"/>
        <v>20613985.647959396</v>
      </c>
      <c r="J12" s="344">
        <f t="shared" si="2"/>
        <v>19259607.857558541</v>
      </c>
      <c r="K12" s="344">
        <f t="shared" si="2"/>
        <v>18975628.34069125</v>
      </c>
      <c r="L12" s="344">
        <f t="shared" si="2"/>
        <v>19197794.676275611</v>
      </c>
      <c r="M12" s="344">
        <f t="shared" si="2"/>
        <v>20101470.520440366</v>
      </c>
      <c r="N12" s="344">
        <f t="shared" si="2"/>
        <v>26868682.678040415</v>
      </c>
      <c r="O12" s="344">
        <f t="shared" si="2"/>
        <v>33920016.269941911</v>
      </c>
      <c r="P12" s="13">
        <f>SUM(D12:O12)</f>
        <v>307190602.40026236</v>
      </c>
      <c r="Q12" s="63"/>
      <c r="R12" s="63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10"/>
      <c r="Q13" s="64"/>
      <c r="R13" s="64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f>ROUND(+'Elec - F2012 Sales'!$E$470,0)*1000</f>
        <v>1232708000</v>
      </c>
      <c r="E14" s="345">
        <f>ROUND(+'Elec - F2012 Sales'!$E$471,0)*1000</f>
        <v>1021616000</v>
      </c>
      <c r="F14" s="345">
        <f>ROUND(+'Elec - F2012 Sales'!$E$472,0)*1000</f>
        <v>1015431000</v>
      </c>
      <c r="G14" s="345">
        <f>ROUND(+'Elec - F2012 Sales'!$E$473,0)*1000</f>
        <v>855775000</v>
      </c>
      <c r="H14" s="345">
        <f>ROUND(+'Elec - F2012 Sales'!$E$474,0)*1000</f>
        <v>736291000</v>
      </c>
      <c r="I14" s="345">
        <f>ROUND(+'Elec - F2012 Sales'!$E$475,0)*1000</f>
        <v>662607000</v>
      </c>
      <c r="J14" s="345">
        <f>ROUND(+'Elec - F2012 Sales'!$E$476,0)*1000</f>
        <v>664553000</v>
      </c>
      <c r="K14" s="345">
        <f>ROUND(+'Elec - F2012 Sales'!$E$477,0)*1000</f>
        <v>662949000</v>
      </c>
      <c r="L14" s="345">
        <f>ROUND(+'Elec - F2012 Sales'!$E$478,0)*1000</f>
        <v>664189000</v>
      </c>
      <c r="M14" s="345">
        <f>ROUND(+'Elec - F2012 Sales'!$E$479,0)*1000</f>
        <v>816223000</v>
      </c>
      <c r="N14" s="345">
        <f>ROUND(+'Elec - F2012 Sales'!$E$480,0)*1000</f>
        <v>1009923000</v>
      </c>
      <c r="O14" s="345">
        <f>ROUND(+'Elec - F2012 Sales'!$E$481,0)*1000</f>
        <v>1274961000</v>
      </c>
      <c r="P14" s="10"/>
      <c r="Q14" s="61"/>
      <c r="R14" s="61"/>
    </row>
    <row r="15" spans="1:21">
      <c r="A15" s="50">
        <f t="shared" si="1"/>
        <v>6</v>
      </c>
      <c r="B15" s="10" t="s">
        <v>782</v>
      </c>
      <c r="C15" s="465" t="s">
        <v>812</v>
      </c>
      <c r="D15" s="475">
        <f>'JAP-18 Page 1'!D32</f>
        <v>2.7612000000000001E-2</v>
      </c>
      <c r="E15" s="475">
        <f>$D$15</f>
        <v>2.7612000000000001E-2</v>
      </c>
      <c r="F15" s="475">
        <f t="shared" ref="F15:G15" si="3">$D$15</f>
        <v>2.7612000000000001E-2</v>
      </c>
      <c r="G15" s="475">
        <f t="shared" si="3"/>
        <v>2.7612000000000001E-2</v>
      </c>
      <c r="H15" s="475">
        <f ca="1">'JAP-22 Page 3'!D32</f>
        <v>2.8410999999999999E-2</v>
      </c>
      <c r="I15" s="475">
        <f t="shared" ref="I15:O15" ca="1" si="4">$H$15</f>
        <v>2.8410999999999999E-2</v>
      </c>
      <c r="J15" s="475">
        <f t="shared" ca="1" si="4"/>
        <v>2.8410999999999999E-2</v>
      </c>
      <c r="K15" s="475">
        <f t="shared" ca="1" si="4"/>
        <v>2.8410999999999999E-2</v>
      </c>
      <c r="L15" s="475">
        <f t="shared" ca="1" si="4"/>
        <v>2.8410999999999999E-2</v>
      </c>
      <c r="M15" s="475">
        <f t="shared" ca="1" si="4"/>
        <v>2.8410999999999999E-2</v>
      </c>
      <c r="N15" s="475">
        <f t="shared" ca="1" si="4"/>
        <v>2.8410999999999999E-2</v>
      </c>
      <c r="O15" s="475">
        <f t="shared" ca="1" si="4"/>
        <v>2.8410999999999999E-2</v>
      </c>
      <c r="P15" s="51"/>
      <c r="Q15" s="65"/>
      <c r="R15" s="65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si="5">D14*D15</f>
        <v>34037533.296000004</v>
      </c>
      <c r="E16" s="344">
        <f t="shared" si="5"/>
        <v>28208860.992000002</v>
      </c>
      <c r="F16" s="344">
        <f t="shared" si="5"/>
        <v>28038080.772</v>
      </c>
      <c r="G16" s="344">
        <f t="shared" si="5"/>
        <v>23629659.300000001</v>
      </c>
      <c r="H16" s="344">
        <f t="shared" ca="1" si="5"/>
        <v>20918763.601</v>
      </c>
      <c r="I16" s="344">
        <f t="shared" ca="1" si="5"/>
        <v>18825327.476999998</v>
      </c>
      <c r="J16" s="344">
        <f t="shared" ca="1" si="5"/>
        <v>18880615.283</v>
      </c>
      <c r="K16" s="344">
        <f t="shared" ca="1" si="5"/>
        <v>18835044.039000001</v>
      </c>
      <c r="L16" s="344">
        <f t="shared" ca="1" si="5"/>
        <v>18870273.678999998</v>
      </c>
      <c r="M16" s="344">
        <f t="shared" ca="1" si="5"/>
        <v>23189711.652999997</v>
      </c>
      <c r="N16" s="344">
        <f t="shared" ca="1" si="5"/>
        <v>28692922.353</v>
      </c>
      <c r="O16" s="344">
        <f t="shared" ca="1" si="5"/>
        <v>36222916.971000001</v>
      </c>
      <c r="P16" s="13">
        <f ca="1">SUM(D16:O16)</f>
        <v>298349709.41600001</v>
      </c>
      <c r="Q16" s="63"/>
      <c r="R16" s="63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>D12-D16</f>
        <v>668770.24723031372</v>
      </c>
      <c r="E18" s="344">
        <f t="shared" ref="E18:O18" si="6">E12-E16</f>
        <v>5061826.1108624153</v>
      </c>
      <c r="F18" s="344">
        <f t="shared" si="6"/>
        <v>2645596.7361839488</v>
      </c>
      <c r="G18" s="344">
        <f t="shared" si="6"/>
        <v>3781159.9024666399</v>
      </c>
      <c r="H18" s="344">
        <f t="shared" ca="1" si="6"/>
        <v>1263165.4516114593</v>
      </c>
      <c r="I18" s="344">
        <f t="shared" ca="1" si="6"/>
        <v>1788658.1709593982</v>
      </c>
      <c r="J18" s="344">
        <f t="shared" ca="1" si="6"/>
        <v>378992.57455854118</v>
      </c>
      <c r="K18" s="344">
        <f t="shared" ca="1" si="6"/>
        <v>140584.30169124901</v>
      </c>
      <c r="L18" s="344">
        <f t="shared" ca="1" si="6"/>
        <v>327520.99727561325</v>
      </c>
      <c r="M18" s="344">
        <f t="shared" ca="1" si="6"/>
        <v>-3088241.132559631</v>
      </c>
      <c r="N18" s="344">
        <f t="shared" ca="1" si="6"/>
        <v>-1824239.6749595851</v>
      </c>
      <c r="O18" s="344">
        <f t="shared" ca="1" si="6"/>
        <v>-2302900.7010580897</v>
      </c>
      <c r="P18" s="13">
        <f t="shared" ref="P18" ca="1" si="7">SUM(D18:O18)</f>
        <v>8840892.9842622727</v>
      </c>
      <c r="Q18" s="63"/>
      <c r="R18" s="63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13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OFFSET('Residential Interest Calcs'!$G$21,COLUMN()-4,0)</f>
        <v>-18280.406189462083</v>
      </c>
      <c r="E20" s="349">
        <f ca="1">OFFSET('Residential Interest Calcs'!$G$21,COLUMN()-4,0)</f>
        <v>-10520.223621211511</v>
      </c>
      <c r="F20" s="349">
        <f ca="1">OFFSET('Residential Interest Calcs'!$G$21,COLUMN()-4,0)</f>
        <v>-83.088515836226293</v>
      </c>
      <c r="G20" s="349">
        <f ca="1">OFFSET('Residential Interest Calcs'!$G$21,COLUMN()-4,0)</f>
        <v>8619.8110990031128</v>
      </c>
      <c r="H20" s="349">
        <f ca="1">OFFSET('Residential Interest Calcs'!$G$21,COLUMN()-4,0)</f>
        <v>16115.046578916481</v>
      </c>
      <c r="I20" s="349">
        <f ca="1">OFFSET('Residential Interest Calcs'!$G$21,COLUMN()-4,0)</f>
        <v>21509.99349941195</v>
      </c>
      <c r="J20" s="349">
        <f ca="1">OFFSET('Residential Interest Calcs'!$G$21,COLUMN()-4,0)</f>
        <v>25642.891557516366</v>
      </c>
      <c r="K20" s="349">
        <f ca="1">OFFSET('Residential Interest Calcs'!$G$21,COLUMN()-4,0)</f>
        <v>27544.331514871887</v>
      </c>
      <c r="L20" s="349">
        <f ca="1">OFFSET('Residential Interest Calcs'!$G$21,COLUMN()-4,0)</f>
        <v>29375.741929488675</v>
      </c>
      <c r="M20" s="349">
        <f ca="1">OFFSET('Residential Interest Calcs'!$G$21,COLUMN()-4,0)</f>
        <v>26973.08845759528</v>
      </c>
      <c r="N20" s="349">
        <f ca="1">OFFSET('Residential Interest Calcs'!$G$21,COLUMN()-4,0)</f>
        <v>21968.558931236053</v>
      </c>
      <c r="O20" s="349">
        <f ca="1">OFFSET('Residential Interest Calcs'!$G$21,COLUMN()-4,0)</f>
        <v>18441.444779459569</v>
      </c>
      <c r="P20" s="13">
        <f t="shared" ref="P20:P34" ca="1" si="8">SUM(D20:O20)</f>
        <v>167307.19002098957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13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'JAP-22 Page 1'!O22+D18+D20</f>
        <v>-6437051.8955436852</v>
      </c>
      <c r="E22" s="344">
        <f ca="1">D22+E18+E20</f>
        <v>-1385746.0083024814</v>
      </c>
      <c r="F22" s="344">
        <f t="shared" ref="F22:O22" ca="1" si="9">E22+F18+F20</f>
        <v>1259767.6393656312</v>
      </c>
      <c r="G22" s="344">
        <f t="shared" ca="1" si="9"/>
        <v>5049547.3529312741</v>
      </c>
      <c r="H22" s="344">
        <f t="shared" ca="1" si="9"/>
        <v>6328827.8511216501</v>
      </c>
      <c r="I22" s="344">
        <f t="shared" ca="1" si="9"/>
        <v>8138996.0155804604</v>
      </c>
      <c r="J22" s="344">
        <f t="shared" ca="1" si="9"/>
        <v>8543631.4816965181</v>
      </c>
      <c r="K22" s="344">
        <f t="shared" ca="1" si="9"/>
        <v>8711760.1149026398</v>
      </c>
      <c r="L22" s="344">
        <f t="shared" ca="1" si="9"/>
        <v>9068656.8541077413</v>
      </c>
      <c r="M22" s="344">
        <f t="shared" ca="1" si="9"/>
        <v>6007388.8100057058</v>
      </c>
      <c r="N22" s="344">
        <f t="shared" ca="1" si="9"/>
        <v>4205117.6939773569</v>
      </c>
      <c r="O22" s="344">
        <f t="shared" ca="1" si="9"/>
        <v>1920658.4376987268</v>
      </c>
      <c r="P22" s="13"/>
    </row>
    <row r="23" spans="1:18">
      <c r="A23" s="50">
        <f t="shared" si="1"/>
        <v>14</v>
      </c>
      <c r="B23" s="16"/>
      <c r="C23" s="11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7"/>
      <c r="O23" s="347"/>
      <c r="P23" s="13"/>
    </row>
    <row r="24" spans="1:18">
      <c r="A24" s="50">
        <f t="shared" si="1"/>
        <v>15</v>
      </c>
      <c r="B24" s="10" t="s">
        <v>470</v>
      </c>
      <c r="C24" s="11" t="s">
        <v>66</v>
      </c>
      <c r="D24" s="494">
        <v>0</v>
      </c>
      <c r="E24" s="494">
        <v>0</v>
      </c>
      <c r="F24" s="494">
        <v>0</v>
      </c>
      <c r="G24" s="494">
        <v>0</v>
      </c>
      <c r="H24" s="494">
        <f ca="1">'JAP-22 Page 1'!O22/'JAP-22 Page 3'!D30</f>
        <v>-6.6633677384381369E-4</v>
      </c>
      <c r="I24" s="494">
        <f ca="1">$H$24</f>
        <v>-6.6633677384381369E-4</v>
      </c>
      <c r="J24" s="494">
        <f t="shared" ref="J24:O24" ca="1" si="10">$H$24</f>
        <v>-6.6633677384381369E-4</v>
      </c>
      <c r="K24" s="494">
        <f t="shared" ca="1" si="10"/>
        <v>-6.6633677384381369E-4</v>
      </c>
      <c r="L24" s="494">
        <f t="shared" ca="1" si="10"/>
        <v>-6.6633677384381369E-4</v>
      </c>
      <c r="M24" s="494">
        <f t="shared" ca="1" si="10"/>
        <v>-6.6633677384381369E-4</v>
      </c>
      <c r="N24" s="494">
        <f t="shared" ca="1" si="10"/>
        <v>-6.6633677384381369E-4</v>
      </c>
      <c r="O24" s="494">
        <f t="shared" ca="1" si="10"/>
        <v>-6.6633677384381369E-4</v>
      </c>
      <c r="P24" s="13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13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v>0</v>
      </c>
      <c r="E26" s="344">
        <v>0</v>
      </c>
      <c r="F26" s="344">
        <v>0</v>
      </c>
      <c r="G26" s="344">
        <v>0</v>
      </c>
      <c r="H26" s="344">
        <f t="shared" ref="H26:O26" ca="1" si="11">H14*H24</f>
        <v>-490617.76955023542</v>
      </c>
      <c r="I26" s="344">
        <f t="shared" ca="1" si="11"/>
        <v>-441519.41070632788</v>
      </c>
      <c r="J26" s="344">
        <f t="shared" ca="1" si="11"/>
        <v>-442816.10206822795</v>
      </c>
      <c r="K26" s="344">
        <f t="shared" ca="1" si="11"/>
        <v>-441747.29788298247</v>
      </c>
      <c r="L26" s="344">
        <f t="shared" ca="1" si="11"/>
        <v>-442573.55548254878</v>
      </c>
      <c r="M26" s="344">
        <f t="shared" ca="1" si="11"/>
        <v>-543879.40055711917</v>
      </c>
      <c r="N26" s="344">
        <f t="shared" ca="1" si="11"/>
        <v>-672948.83365066582</v>
      </c>
      <c r="O26" s="344">
        <f t="shared" ca="1" si="11"/>
        <v>-849553.39951668261</v>
      </c>
      <c r="P26" s="13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13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v>0</v>
      </c>
      <c r="E28" s="344">
        <v>0</v>
      </c>
      <c r="F28" s="344">
        <v>0</v>
      </c>
      <c r="G28" s="344">
        <v>0</v>
      </c>
      <c r="H28" s="344">
        <f ca="1">G22+H18+H20-H26</f>
        <v>6819445.6206718851</v>
      </c>
      <c r="I28" s="344">
        <f ca="1">H28+I18+I20-I26</f>
        <v>9071133.1958370227</v>
      </c>
      <c r="J28" s="344">
        <f t="shared" ref="J28:O28" ca="1" si="12">I28+J18+J20-J26</f>
        <v>9918584.7640213091</v>
      </c>
      <c r="K28" s="344">
        <f t="shared" ca="1" si="12"/>
        <v>10528460.695110412</v>
      </c>
      <c r="L28" s="344">
        <f t="shared" ca="1" si="12"/>
        <v>11327930.989798063</v>
      </c>
      <c r="M28" s="344">
        <f t="shared" ca="1" si="12"/>
        <v>8810542.3462531473</v>
      </c>
      <c r="N28" s="344">
        <f t="shared" ca="1" si="12"/>
        <v>7681220.0638754647</v>
      </c>
      <c r="O28" s="344">
        <f t="shared" ca="1" si="12"/>
        <v>6246314.2071135174</v>
      </c>
      <c r="P28" s="13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13"/>
    </row>
    <row r="30" spans="1:18">
      <c r="A30" s="50">
        <f t="shared" si="1"/>
        <v>21</v>
      </c>
      <c r="B30" s="88" t="s">
        <v>590</v>
      </c>
      <c r="C30" s="465" t="s">
        <v>812</v>
      </c>
      <c r="D30" s="489">
        <f>+'JAP-18 Page 1'!D34</f>
        <v>1.6310000000000005E-3</v>
      </c>
      <c r="E30" s="489">
        <f t="shared" ref="E30:G30" si="13">+D30</f>
        <v>1.6310000000000005E-3</v>
      </c>
      <c r="F30" s="489">
        <f t="shared" si="13"/>
        <v>1.6310000000000005E-3</v>
      </c>
      <c r="G30" s="489">
        <f t="shared" si="13"/>
        <v>1.6310000000000005E-3</v>
      </c>
      <c r="H30" s="489">
        <f ca="1">+'JAP-22 Page 3'!$D$34</f>
        <v>2.4299999999999981E-3</v>
      </c>
      <c r="I30" s="489">
        <f t="shared" ref="I30:O30" ca="1" si="14">+H30</f>
        <v>2.4299999999999981E-3</v>
      </c>
      <c r="J30" s="489">
        <f t="shared" ca="1" si="14"/>
        <v>2.4299999999999981E-3</v>
      </c>
      <c r="K30" s="489">
        <f t="shared" ca="1" si="14"/>
        <v>2.4299999999999981E-3</v>
      </c>
      <c r="L30" s="489">
        <f t="shared" ca="1" si="14"/>
        <v>2.4299999999999981E-3</v>
      </c>
      <c r="M30" s="489">
        <f t="shared" ca="1" si="14"/>
        <v>2.4299999999999981E-3</v>
      </c>
      <c r="N30" s="489">
        <f t="shared" ca="1" si="14"/>
        <v>2.4299999999999981E-3</v>
      </c>
      <c r="O30" s="489">
        <f t="shared" ca="1" si="14"/>
        <v>2.4299999999999981E-3</v>
      </c>
      <c r="P30" s="13"/>
    </row>
    <row r="31" spans="1:18">
      <c r="A31" s="50">
        <f t="shared" si="1"/>
        <v>22</v>
      </c>
      <c r="B31" s="88"/>
      <c r="C31" s="3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3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39">
        <f t="shared" ref="D32:O32" si="15">+D30*D14</f>
        <v>2010546.7480000006</v>
      </c>
      <c r="E32" s="439">
        <f t="shared" si="15"/>
        <v>1666255.6960000005</v>
      </c>
      <c r="F32" s="439">
        <f t="shared" si="15"/>
        <v>1656167.9610000006</v>
      </c>
      <c r="G32" s="439">
        <f t="shared" si="15"/>
        <v>1395769.0250000004</v>
      </c>
      <c r="H32" s="439">
        <f t="shared" ca="1" si="15"/>
        <v>1789187.1299999987</v>
      </c>
      <c r="I32" s="439">
        <f t="shared" ca="1" si="15"/>
        <v>1610135.0099999988</v>
      </c>
      <c r="J32" s="439">
        <f t="shared" ca="1" si="15"/>
        <v>1614863.7899999989</v>
      </c>
      <c r="K32" s="439">
        <f t="shared" ca="1" si="15"/>
        <v>1610966.0699999987</v>
      </c>
      <c r="L32" s="439">
        <f t="shared" ca="1" si="15"/>
        <v>1613979.2699999989</v>
      </c>
      <c r="M32" s="439">
        <f t="shared" ca="1" si="15"/>
        <v>1983421.8899999985</v>
      </c>
      <c r="N32" s="439">
        <f t="shared" ca="1" si="15"/>
        <v>2454112.8899999983</v>
      </c>
      <c r="O32" s="439">
        <f t="shared" ca="1" si="15"/>
        <v>3098155.2299999977</v>
      </c>
      <c r="P32" s="13">
        <f t="shared" ca="1" si="8"/>
        <v>22503560.70999999</v>
      </c>
    </row>
    <row r="33" spans="1:16">
      <c r="A33" s="50">
        <f t="shared" si="1"/>
        <v>24</v>
      </c>
      <c r="B33" s="10"/>
      <c r="C33" s="11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3"/>
    </row>
    <row r="34" spans="1:16">
      <c r="A34" s="50">
        <f t="shared" si="1"/>
        <v>25</v>
      </c>
      <c r="B34" s="10" t="s">
        <v>471</v>
      </c>
      <c r="C34" s="11" t="s">
        <v>469</v>
      </c>
      <c r="D34" s="344">
        <f>+'Electric Rev Monthly 2013-15'!N16</f>
        <v>127580390.10803604</v>
      </c>
      <c r="E34" s="344">
        <f>+'Electric Rev Monthly 2013-15'!O16</f>
        <v>107116989.61009777</v>
      </c>
      <c r="F34" s="344">
        <f>+'Electric Rev Monthly 2013-15'!P16</f>
        <v>106498937.05797683</v>
      </c>
      <c r="G34" s="344">
        <f>+'Electric Rev Monthly 2013-15'!Q16</f>
        <v>90966023.52761963</v>
      </c>
      <c r="H34" s="344">
        <f ca="1">+'Electric Rev Monthly 2013-15'!R16</f>
        <v>79956859.811864108</v>
      </c>
      <c r="I34" s="344">
        <f ca="1">+'Electric Rev Monthly 2013-15'!S16</f>
        <v>72737032.060797349</v>
      </c>
      <c r="J34" s="344">
        <f ca="1">+'Electric Rev Monthly 2013-15'!T16</f>
        <v>72923107.578104049</v>
      </c>
      <c r="K34" s="344">
        <f ca="1">+'Electric Rev Monthly 2013-15'!U16</f>
        <v>72782357.627709091</v>
      </c>
      <c r="L34" s="344">
        <f ca="1">+'Electric Rev Monthly 2013-15'!V16</f>
        <v>72952726.65342471</v>
      </c>
      <c r="M34" s="344">
        <f ca="1">+'Electric Rev Monthly 2013-15'!W16</f>
        <v>87833451.997430101</v>
      </c>
      <c r="N34" s="344">
        <f ca="1">+'Electric Rev Monthly 2013-15'!X16</f>
        <v>106819897.38147803</v>
      </c>
      <c r="O34" s="344">
        <f ca="1">+'Electric Rev Monthly 2013-15'!Y16</f>
        <v>132754697.68509503</v>
      </c>
      <c r="P34" s="13">
        <f t="shared" ca="1" si="8"/>
        <v>1130922471.0996327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13"/>
    </row>
    <row r="36" spans="1:16">
      <c r="A36" s="50">
        <f t="shared" si="1"/>
        <v>27</v>
      </c>
      <c r="B36" s="10" t="s">
        <v>776</v>
      </c>
      <c r="C36" s="11" t="str">
        <f>"("&amp;A32&amp;") / ("&amp;A34&amp;")"</f>
        <v>(23) / (25)</v>
      </c>
      <c r="D36" s="471">
        <f t="shared" ref="D36:P36" si="16">D32/D34</f>
        <v>1.5759057848133671E-2</v>
      </c>
      <c r="E36" s="471">
        <f t="shared" si="16"/>
        <v>1.5555475392513504E-2</v>
      </c>
      <c r="F36" s="471">
        <f t="shared" si="16"/>
        <v>1.5551028083016465E-2</v>
      </c>
      <c r="G36" s="471">
        <f t="shared" si="16"/>
        <v>1.5343850053819368E-2</v>
      </c>
      <c r="H36" s="471">
        <f t="shared" ca="1" si="16"/>
        <v>2.2376905924143316E-2</v>
      </c>
      <c r="I36" s="471">
        <f t="shared" ca="1" si="16"/>
        <v>2.2136385887372545E-2</v>
      </c>
      <c r="J36" s="471">
        <f t="shared" ca="1" si="16"/>
        <v>2.2144747304829328E-2</v>
      </c>
      <c r="K36" s="471">
        <f t="shared" ca="1" si="16"/>
        <v>2.2134018771970711E-2</v>
      </c>
      <c r="L36" s="471">
        <f t="shared" ca="1" si="16"/>
        <v>2.2123631892026503E-2</v>
      </c>
      <c r="M36" s="471">
        <f t="shared" ca="1" si="16"/>
        <v>2.2581622888487078E-2</v>
      </c>
      <c r="N36" s="471">
        <f t="shared" ca="1" si="16"/>
        <v>2.297430488287969E-2</v>
      </c>
      <c r="O36" s="471">
        <f t="shared" ca="1" si="16"/>
        <v>2.3337443299739753E-2</v>
      </c>
      <c r="P36" s="471">
        <f t="shared" ca="1" si="16"/>
        <v>1.9898411504830252E-2</v>
      </c>
    </row>
    <row r="37" spans="1:16">
      <c r="A37" s="50">
        <f t="shared" si="1"/>
        <v>28</v>
      </c>
      <c r="B37" s="10"/>
      <c r="C37" s="11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1:16">
      <c r="A38" s="50">
        <f t="shared" si="1"/>
        <v>29</v>
      </c>
      <c r="B38" s="88" t="s">
        <v>774</v>
      </c>
      <c r="C38" s="11" t="str">
        <f>"("&amp;A30&amp;") * 1000"</f>
        <v>(21) * 1000</v>
      </c>
      <c r="D38" s="21">
        <f>D30*1000</f>
        <v>1.6310000000000004</v>
      </c>
      <c r="E38" s="21">
        <f t="shared" ref="E38:O38" si="17">E30*1000</f>
        <v>1.6310000000000004</v>
      </c>
      <c r="F38" s="21">
        <f t="shared" si="17"/>
        <v>1.6310000000000004</v>
      </c>
      <c r="G38" s="21">
        <f t="shared" si="17"/>
        <v>1.6310000000000004</v>
      </c>
      <c r="H38" s="21">
        <f t="shared" ca="1" si="17"/>
        <v>2.4299999999999979</v>
      </c>
      <c r="I38" s="21">
        <f t="shared" ca="1" si="17"/>
        <v>2.4299999999999979</v>
      </c>
      <c r="J38" s="21">
        <f t="shared" ca="1" si="17"/>
        <v>2.4299999999999979</v>
      </c>
      <c r="K38" s="21">
        <f t="shared" ca="1" si="17"/>
        <v>2.4299999999999979</v>
      </c>
      <c r="L38" s="21">
        <f t="shared" ca="1" si="17"/>
        <v>2.4299999999999979</v>
      </c>
      <c r="M38" s="21">
        <f t="shared" ca="1" si="17"/>
        <v>2.4299999999999979</v>
      </c>
      <c r="N38" s="21">
        <f t="shared" ca="1" si="17"/>
        <v>2.4299999999999979</v>
      </c>
      <c r="O38" s="21">
        <f t="shared" ca="1" si="17"/>
        <v>2.4299999999999979</v>
      </c>
      <c r="P38" s="10"/>
    </row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37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3" customWidth="1"/>
    <col min="2" max="2" width="41.85546875" style="3" bestFit="1" customWidth="1"/>
    <col min="3" max="3" width="20.140625" style="3" bestFit="1" customWidth="1"/>
    <col min="4" max="15" width="14.7109375" style="3" customWidth="1"/>
    <col min="16" max="16" width="13.42578125" style="3" bestFit="1" customWidth="1"/>
    <col min="17" max="18" width="12.28515625" style="3" customWidth="1"/>
    <col min="19" max="16384" width="9.140625" style="3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6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6"/>
    </row>
    <row r="3" spans="1:21">
      <c r="A3" s="521" t="s">
        <v>101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6"/>
    </row>
    <row r="4" spans="1:21" ht="15">
      <c r="A4" s="520" t="s">
        <v>53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16"/>
    </row>
    <row r="5" spans="1:21" ht="15">
      <c r="A5" s="11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16"/>
    </row>
    <row r="6" spans="1:2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1" ht="25.5" customHeight="1">
      <c r="A7" s="46" t="s">
        <v>17</v>
      </c>
      <c r="B7" s="47"/>
      <c r="C7" s="48" t="s">
        <v>16</v>
      </c>
      <c r="D7" s="49">
        <v>41640</v>
      </c>
      <c r="E7" s="49">
        <f t="shared" ref="E7:O7" si="0">EDATE(D7,1)</f>
        <v>41671</v>
      </c>
      <c r="F7" s="49">
        <f t="shared" si="0"/>
        <v>41699</v>
      </c>
      <c r="G7" s="49">
        <f t="shared" si="0"/>
        <v>41730</v>
      </c>
      <c r="H7" s="49">
        <f t="shared" si="0"/>
        <v>41760</v>
      </c>
      <c r="I7" s="49">
        <f t="shared" si="0"/>
        <v>41791</v>
      </c>
      <c r="J7" s="49">
        <f t="shared" si="0"/>
        <v>41821</v>
      </c>
      <c r="K7" s="49">
        <f t="shared" si="0"/>
        <v>41852</v>
      </c>
      <c r="L7" s="49">
        <f t="shared" si="0"/>
        <v>41883</v>
      </c>
      <c r="M7" s="49">
        <f t="shared" si="0"/>
        <v>41913</v>
      </c>
      <c r="N7" s="49">
        <f t="shared" si="0"/>
        <v>41944</v>
      </c>
      <c r="O7" s="49">
        <f t="shared" si="0"/>
        <v>41974</v>
      </c>
      <c r="P7" s="467" t="s">
        <v>42</v>
      </c>
      <c r="Q7" s="25"/>
      <c r="R7" s="25"/>
      <c r="S7" s="26"/>
      <c r="T7" s="26"/>
      <c r="U7" s="26"/>
    </row>
    <row r="8" spans="1:21">
      <c r="A8" s="5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5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f>+'Elec - F2012 Customers'!$L$470</f>
        <v>122916.06718298179</v>
      </c>
      <c r="E10" s="345">
        <f>+'Elec - F2012 Customers'!$L$471</f>
        <v>123054.14427286771</v>
      </c>
      <c r="F10" s="345">
        <f>+'Elec - F2012 Customers'!$L$472</f>
        <v>123228.29856259373</v>
      </c>
      <c r="G10" s="345">
        <f>+'Elec - F2012 Customers'!$L$473</f>
        <v>123490.43279444735</v>
      </c>
      <c r="H10" s="345">
        <f>+'Elec - F2012 Customers'!$L$474</f>
        <v>123734.84954674245</v>
      </c>
      <c r="I10" s="345">
        <f>+'Elec - F2012 Customers'!$L$475</f>
        <v>124000.31334895387</v>
      </c>
      <c r="J10" s="345">
        <f>+'Elec - F2012 Customers'!$L$476</f>
        <v>124268.97398329798</v>
      </c>
      <c r="K10" s="345">
        <f>+'Elec - F2012 Customers'!$L$477</f>
        <v>124440.53009065664</v>
      </c>
      <c r="L10" s="345">
        <f>+'Elec - F2012 Customers'!$L$478</f>
        <v>124618.65810124313</v>
      </c>
      <c r="M10" s="345">
        <f>+'Elec - F2012 Customers'!$L$479</f>
        <v>124710.9081727513</v>
      </c>
      <c r="N10" s="345">
        <f>+'Elec - F2012 Customers'!$L$480</f>
        <v>124795.09140873422</v>
      </c>
      <c r="O10" s="345">
        <f>+'Elec - F2012 Customers'!$L$481</f>
        <v>124929.93014678425</v>
      </c>
      <c r="P10" s="468"/>
      <c r="Q10" s="27"/>
      <c r="R10" s="27"/>
    </row>
    <row r="11" spans="1:21">
      <c r="A11" s="50">
        <f t="shared" ref="A11:A36" si="1">A10+1</f>
        <v>2</v>
      </c>
      <c r="B11" s="10" t="s">
        <v>29</v>
      </c>
      <c r="C11" s="465" t="s">
        <v>811</v>
      </c>
      <c r="D11" s="346">
        <f>'JAP-16'!D42</f>
        <v>164.80129805062876</v>
      </c>
      <c r="E11" s="346">
        <f>'JAP-16'!E42</f>
        <v>159.29395308422855</v>
      </c>
      <c r="F11" s="346">
        <f>'JAP-16'!F42</f>
        <v>162.51703652029821</v>
      </c>
      <c r="G11" s="346">
        <f>'JAP-16'!G42</f>
        <v>150.22134331409546</v>
      </c>
      <c r="H11" s="346">
        <f>'JAP-16'!H42</f>
        <v>143.00369015836293</v>
      </c>
      <c r="I11" s="346">
        <f>'JAP-16'!I42</f>
        <v>147.82253511214051</v>
      </c>
      <c r="J11" s="346">
        <f>'JAP-16'!J42</f>
        <v>148.44306515361632</v>
      </c>
      <c r="K11" s="346">
        <f>'JAP-16'!K42</f>
        <v>153.12073126200545</v>
      </c>
      <c r="L11" s="346">
        <f>'JAP-16'!L42</f>
        <v>154.72984094012583</v>
      </c>
      <c r="M11" s="346">
        <f>'JAP-16'!M42</f>
        <v>148.35549309468874</v>
      </c>
      <c r="N11" s="346">
        <f>'JAP-16'!N42</f>
        <v>156.18368151142568</v>
      </c>
      <c r="O11" s="346">
        <f>'JAP-16'!O42</f>
        <v>164.29733179838382</v>
      </c>
      <c r="P11" s="21"/>
      <c r="Q11" s="28"/>
      <c r="R11" s="28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2">D10*D11</f>
        <v>20256727.423033688</v>
      </c>
      <c r="E12" s="344">
        <f t="shared" si="2"/>
        <v>19601781.084622078</v>
      </c>
      <c r="F12" s="344">
        <f t="shared" si="2"/>
        <v>20026697.897831257</v>
      </c>
      <c r="G12" s="344">
        <f t="shared" si="2"/>
        <v>18550898.700820908</v>
      </c>
      <c r="H12" s="344">
        <f t="shared" si="2"/>
        <v>17694540.086374011</v>
      </c>
      <c r="I12" s="344">
        <f t="shared" si="2"/>
        <v>18330040.67394216</v>
      </c>
      <c r="J12" s="344">
        <f t="shared" si="2"/>
        <v>18446867.401575755</v>
      </c>
      <c r="K12" s="344">
        <f t="shared" si="2"/>
        <v>19054424.966112938</v>
      </c>
      <c r="L12" s="344">
        <f t="shared" si="2"/>
        <v>19282225.146177273</v>
      </c>
      <c r="M12" s="344">
        <f t="shared" si="2"/>
        <v>18501548.276254967</v>
      </c>
      <c r="N12" s="344">
        <f t="shared" si="2"/>
        <v>19490956.810771</v>
      </c>
      <c r="O12" s="344">
        <f t="shared" si="2"/>
        <v>20525654.184875123</v>
      </c>
      <c r="P12" s="13">
        <f>SUM(D12:O12)</f>
        <v>229762362.65239114</v>
      </c>
      <c r="Q12" s="29"/>
      <c r="R12" s="29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10"/>
      <c r="Q13" s="30"/>
      <c r="R13" s="30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f>ROUND(+'Elec - F2012 Sales'!$N$470,0)*1000</f>
        <v>943995000</v>
      </c>
      <c r="E14" s="345">
        <f>ROUND(+'Elec - F2012 Sales'!$N$471,0)*1000</f>
        <v>858292000</v>
      </c>
      <c r="F14" s="345">
        <f>ROUND(+'Elec - F2012 Sales'!$N$472,0)*1000</f>
        <v>908977000</v>
      </c>
      <c r="G14" s="345">
        <f>ROUND(+'Elec - F2012 Sales'!$N$473,0)*1000</f>
        <v>846207000</v>
      </c>
      <c r="H14" s="345">
        <f>ROUND(+'Elec - F2012 Sales'!$N$474,0)*1000</f>
        <v>856891000</v>
      </c>
      <c r="I14" s="345">
        <f>ROUND(+'Elec - F2012 Sales'!$N$475,0)*1000</f>
        <v>847626000</v>
      </c>
      <c r="J14" s="345">
        <f>ROUND(+'Elec - F2012 Sales'!$N$476,0)*1000</f>
        <v>886361000</v>
      </c>
      <c r="K14" s="345">
        <f>ROUND(+'Elec - F2012 Sales'!$N$477,0)*1000</f>
        <v>899540000</v>
      </c>
      <c r="L14" s="345">
        <f>ROUND(+'Elec - F2012 Sales'!$N$478,0)*1000</f>
        <v>847338000</v>
      </c>
      <c r="M14" s="345">
        <f>ROUND(+'Elec - F2012 Sales'!$N$479,0)*1000</f>
        <v>865741000</v>
      </c>
      <c r="N14" s="345">
        <f>ROUND(+'Elec - F2012 Sales'!$N$480,0)*1000</f>
        <v>896362000</v>
      </c>
      <c r="O14" s="345">
        <f>ROUND(+'Elec - F2012 Sales'!$N$481,0)*1000</f>
        <v>965735000</v>
      </c>
      <c r="P14" s="10"/>
      <c r="Q14" s="27"/>
      <c r="R14" s="27"/>
    </row>
    <row r="15" spans="1:21">
      <c r="A15" s="50">
        <f t="shared" si="1"/>
        <v>6</v>
      </c>
      <c r="B15" s="10" t="s">
        <v>782</v>
      </c>
      <c r="C15" s="465" t="s">
        <v>812</v>
      </c>
      <c r="D15" s="475">
        <f>'JAP-18 Page 1'!E32</f>
        <v>2.1006E-2</v>
      </c>
      <c r="E15" s="475">
        <f>$D$15</f>
        <v>2.1006E-2</v>
      </c>
      <c r="F15" s="475">
        <f t="shared" ref="F15:G15" si="3">$D$15</f>
        <v>2.1006E-2</v>
      </c>
      <c r="G15" s="475">
        <f t="shared" si="3"/>
        <v>2.1006E-2</v>
      </c>
      <c r="H15" s="475">
        <f ca="1">'JAP-22 Page 3'!E32</f>
        <v>2.1548999999999999E-2</v>
      </c>
      <c r="I15" s="475">
        <f t="shared" ref="I15:O15" ca="1" si="4">$H$15</f>
        <v>2.1548999999999999E-2</v>
      </c>
      <c r="J15" s="475">
        <f t="shared" ca="1" si="4"/>
        <v>2.1548999999999999E-2</v>
      </c>
      <c r="K15" s="475">
        <f t="shared" ca="1" si="4"/>
        <v>2.1548999999999999E-2</v>
      </c>
      <c r="L15" s="475">
        <f t="shared" ca="1" si="4"/>
        <v>2.1548999999999999E-2</v>
      </c>
      <c r="M15" s="475">
        <f t="shared" ca="1" si="4"/>
        <v>2.1548999999999999E-2</v>
      </c>
      <c r="N15" s="475">
        <f t="shared" ca="1" si="4"/>
        <v>2.1548999999999999E-2</v>
      </c>
      <c r="O15" s="475">
        <f t="shared" ca="1" si="4"/>
        <v>2.1548999999999999E-2</v>
      </c>
      <c r="P15" s="51"/>
      <c r="Q15" s="31"/>
      <c r="R15" s="31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si="5">D14*D15</f>
        <v>19829558.969999999</v>
      </c>
      <c r="E16" s="344">
        <f t="shared" si="5"/>
        <v>18029281.752</v>
      </c>
      <c r="F16" s="344">
        <f t="shared" si="5"/>
        <v>19093970.862</v>
      </c>
      <c r="G16" s="344">
        <f t="shared" si="5"/>
        <v>17775424.241999999</v>
      </c>
      <c r="H16" s="344">
        <f t="shared" ca="1" si="5"/>
        <v>18465144.158999998</v>
      </c>
      <c r="I16" s="344">
        <f t="shared" ca="1" si="5"/>
        <v>18265492.673999999</v>
      </c>
      <c r="J16" s="344">
        <f t="shared" ca="1" si="5"/>
        <v>19100193.188999999</v>
      </c>
      <c r="K16" s="344">
        <f t="shared" ca="1" si="5"/>
        <v>19384187.459999997</v>
      </c>
      <c r="L16" s="344">
        <f t="shared" ca="1" si="5"/>
        <v>18259286.561999999</v>
      </c>
      <c r="M16" s="344">
        <f t="shared" ca="1" si="5"/>
        <v>18655852.809</v>
      </c>
      <c r="N16" s="344">
        <f t="shared" ca="1" si="5"/>
        <v>19315704.737999998</v>
      </c>
      <c r="O16" s="344">
        <f t="shared" ca="1" si="5"/>
        <v>20810623.515000001</v>
      </c>
      <c r="P16" s="13">
        <f ca="1">SUM(D16:O16)</f>
        <v>226984720.93200004</v>
      </c>
      <c r="Q16" s="29"/>
      <c r="R16" s="29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>D12-D16</f>
        <v>427168.45303368941</v>
      </c>
      <c r="E18" s="344">
        <f t="shared" ref="E18:O18" si="6">E12-E16</f>
        <v>1572499.3326220773</v>
      </c>
      <c r="F18" s="344">
        <f t="shared" si="6"/>
        <v>932727.0358312577</v>
      </c>
      <c r="G18" s="344">
        <f t="shared" si="6"/>
        <v>775474.45882090926</v>
      </c>
      <c r="H18" s="344">
        <f t="shared" ca="1" si="6"/>
        <v>-770604.07262598723</v>
      </c>
      <c r="I18" s="344">
        <f t="shared" ca="1" si="6"/>
        <v>64547.999942161143</v>
      </c>
      <c r="J18" s="344">
        <f t="shared" ca="1" si="6"/>
        <v>-653325.78742424399</v>
      </c>
      <c r="K18" s="344">
        <f t="shared" ca="1" si="6"/>
        <v>-329762.49388705939</v>
      </c>
      <c r="L18" s="344">
        <f t="shared" ca="1" si="6"/>
        <v>1022938.5841772743</v>
      </c>
      <c r="M18" s="344">
        <f t="shared" ca="1" si="6"/>
        <v>-154304.5327450335</v>
      </c>
      <c r="N18" s="344">
        <f t="shared" ca="1" si="6"/>
        <v>175252.07277100161</v>
      </c>
      <c r="O18" s="344">
        <f t="shared" ca="1" si="6"/>
        <v>-284969.33012487739</v>
      </c>
      <c r="P18" s="13">
        <f t="shared" ref="P18" ca="1" si="7">SUM(D18:O18)</f>
        <v>2777641.7203911692</v>
      </c>
      <c r="Q18" s="29"/>
      <c r="R18" s="29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13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OFFSET('Non-Res Interest Calcs'!$G$21,COLUMN()-4,0)</f>
        <v>-2393.2776103358451</v>
      </c>
      <c r="E20" s="349">
        <f ca="1">OFFSET('Non-Res Interest Calcs'!$G$21,COLUMN()-4,0)</f>
        <v>314.6058494063393</v>
      </c>
      <c r="F20" s="349">
        <f ca="1">OFFSET('Non-Res Interest Calcs'!$G$21,COLUMN()-4,0)</f>
        <v>3707.0998900202303</v>
      </c>
      <c r="G20" s="349">
        <f ca="1">OFFSET('Non-Res Interest Calcs'!$G$21,COLUMN()-4,0)</f>
        <v>6020.2894140283743</v>
      </c>
      <c r="H20" s="349">
        <f ca="1">OFFSET('Non-Res Interest Calcs'!$G$21,COLUMN()-4,0)</f>
        <v>6148.3534653330053</v>
      </c>
      <c r="I20" s="349">
        <f ca="1">OFFSET('Non-Res Interest Calcs'!$G$21,COLUMN()-4,0)</f>
        <v>5433.8599785094748</v>
      </c>
      <c r="J20" s="349">
        <f ca="1">OFFSET('Non-Res Interest Calcs'!$G$21,COLUMN()-4,0)</f>
        <v>4882.3583613405608</v>
      </c>
      <c r="K20" s="349">
        <f ca="1">OFFSET('Non-Res Interest Calcs'!$G$21,COLUMN()-4,0)</f>
        <v>3804.2536954482343</v>
      </c>
      <c r="L20" s="349">
        <f ca="1">OFFSET('Non-Res Interest Calcs'!$G$21,COLUMN()-4,0)</f>
        <v>4990.5586537687686</v>
      </c>
      <c r="M20" s="349">
        <f ca="1">OFFSET('Non-Res Interest Calcs'!$G$21,COLUMN()-4,0)</f>
        <v>6409.6717511907855</v>
      </c>
      <c r="N20" s="349">
        <f ca="1">OFFSET('Non-Res Interest Calcs'!$G$21,COLUMN()-4,0)</f>
        <v>6687.8254369545821</v>
      </c>
      <c r="O20" s="349">
        <f ca="1">OFFSET('Non-Res Interest Calcs'!$G$21,COLUMN()-4,0)</f>
        <v>6803.2118769194249</v>
      </c>
      <c r="P20" s="13">
        <f t="shared" ref="P20:P34" ca="1" si="8">SUM(D20:O20)</f>
        <v>52808.81076258394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13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'JAP-22 Page 2'!O22+D18+D20</f>
        <v>-692238.32399155328</v>
      </c>
      <c r="E22" s="344">
        <f ca="1">D22+E18+E20</f>
        <v>880575.61447993037</v>
      </c>
      <c r="F22" s="344">
        <f t="shared" ref="F22:O22" ca="1" si="9">E22+F18+F20</f>
        <v>1817009.7502012083</v>
      </c>
      <c r="G22" s="344">
        <f t="shared" ca="1" si="9"/>
        <v>2598504.498436146</v>
      </c>
      <c r="H22" s="344">
        <f t="shared" ca="1" si="9"/>
        <v>1834048.7792754918</v>
      </c>
      <c r="I22" s="344">
        <f t="shared" ca="1" si="9"/>
        <v>1904030.6391961623</v>
      </c>
      <c r="J22" s="344">
        <f t="shared" ca="1" si="9"/>
        <v>1255587.210133259</v>
      </c>
      <c r="K22" s="344">
        <f t="shared" ca="1" si="9"/>
        <v>929628.96994164784</v>
      </c>
      <c r="L22" s="344">
        <f t="shared" ca="1" si="9"/>
        <v>1957558.1127726908</v>
      </c>
      <c r="M22" s="344">
        <f t="shared" ca="1" si="9"/>
        <v>1809663.251778848</v>
      </c>
      <c r="N22" s="344">
        <f t="shared" ca="1" si="9"/>
        <v>1991603.1499868042</v>
      </c>
      <c r="O22" s="344">
        <f t="shared" ca="1" si="9"/>
        <v>1713437.0317388463</v>
      </c>
      <c r="P22" s="13"/>
    </row>
    <row r="23" spans="1:18">
      <c r="A23" s="50">
        <f t="shared" si="1"/>
        <v>14</v>
      </c>
      <c r="B23" s="16"/>
      <c r="C23" s="11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13"/>
    </row>
    <row r="24" spans="1:18">
      <c r="A24" s="50">
        <f t="shared" si="1"/>
        <v>15</v>
      </c>
      <c r="B24" s="10" t="s">
        <v>470</v>
      </c>
      <c r="C24" s="11" t="s">
        <v>66</v>
      </c>
      <c r="D24" s="494">
        <v>0</v>
      </c>
      <c r="E24" s="494">
        <v>0</v>
      </c>
      <c r="F24" s="494">
        <v>0</v>
      </c>
      <c r="G24" s="494">
        <v>0</v>
      </c>
      <c r="H24" s="494">
        <f ca="1">'JAP-22 Page 2'!O22/'JAP-22 Page 3'!E30</f>
        <v>-1.0468074720485229E-4</v>
      </c>
      <c r="I24" s="494">
        <f ca="1">$H$24</f>
        <v>-1.0468074720485229E-4</v>
      </c>
      <c r="J24" s="494">
        <f t="shared" ref="J24:O24" ca="1" si="10">$H$24</f>
        <v>-1.0468074720485229E-4</v>
      </c>
      <c r="K24" s="494">
        <f t="shared" ca="1" si="10"/>
        <v>-1.0468074720485229E-4</v>
      </c>
      <c r="L24" s="494">
        <f t="shared" ca="1" si="10"/>
        <v>-1.0468074720485229E-4</v>
      </c>
      <c r="M24" s="494">
        <f t="shared" ca="1" si="10"/>
        <v>-1.0468074720485229E-4</v>
      </c>
      <c r="N24" s="494">
        <f t="shared" ca="1" si="10"/>
        <v>-1.0468074720485229E-4</v>
      </c>
      <c r="O24" s="494">
        <f t="shared" ca="1" si="10"/>
        <v>-1.0468074720485229E-4</v>
      </c>
      <c r="P24" s="13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13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v>0</v>
      </c>
      <c r="E26" s="344">
        <v>0</v>
      </c>
      <c r="F26" s="344">
        <v>0</v>
      </c>
      <c r="G26" s="344">
        <v>0</v>
      </c>
      <c r="H26" s="344">
        <f t="shared" ref="H26:O26" ca="1" si="11">H14*H24</f>
        <v>-89699.990153113089</v>
      </c>
      <c r="I26" s="344">
        <f t="shared" ca="1" si="11"/>
        <v>-88730.123030260133</v>
      </c>
      <c r="J26" s="344">
        <f t="shared" ca="1" si="11"/>
        <v>-92784.931773240081</v>
      </c>
      <c r="K26" s="344">
        <f t="shared" ca="1" si="11"/>
        <v>-94164.519340652827</v>
      </c>
      <c r="L26" s="344">
        <f t="shared" ca="1" si="11"/>
        <v>-88699.974975065139</v>
      </c>
      <c r="M26" s="344">
        <f t="shared" ca="1" si="11"/>
        <v>-90626.414765876034</v>
      </c>
      <c r="N26" s="344">
        <f t="shared" ca="1" si="11"/>
        <v>-93831.843926035814</v>
      </c>
      <c r="O26" s="344">
        <f t="shared" ca="1" si="11"/>
        <v>-101093.86140187804</v>
      </c>
      <c r="P26" s="13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13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v>0</v>
      </c>
      <c r="E28" s="344">
        <v>0</v>
      </c>
      <c r="F28" s="344">
        <v>0</v>
      </c>
      <c r="G28" s="344">
        <v>0</v>
      </c>
      <c r="H28" s="344">
        <f ca="1">G22+H18+H20-H26</f>
        <v>1923748.769428605</v>
      </c>
      <c r="I28" s="344">
        <f ca="1">H28+I18+I20-I26</f>
        <v>2082460.7523795357</v>
      </c>
      <c r="J28" s="344">
        <f t="shared" ref="J28:O28" ca="1" si="12">I28+J18+J20-J26</f>
        <v>1526802.2550898723</v>
      </c>
      <c r="K28" s="344">
        <f t="shared" ca="1" si="12"/>
        <v>1295008.5342389138</v>
      </c>
      <c r="L28" s="344">
        <f t="shared" ca="1" si="12"/>
        <v>2411637.6520450222</v>
      </c>
      <c r="M28" s="344">
        <f t="shared" ca="1" si="12"/>
        <v>2354369.2058170559</v>
      </c>
      <c r="N28" s="344">
        <f t="shared" ca="1" si="12"/>
        <v>2630140.9479510477</v>
      </c>
      <c r="O28" s="344">
        <f t="shared" ca="1" si="12"/>
        <v>2453068.6911049676</v>
      </c>
      <c r="P28" s="13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13"/>
    </row>
    <row r="30" spans="1:18">
      <c r="A30" s="50">
        <f t="shared" si="1"/>
        <v>21</v>
      </c>
      <c r="B30" s="88" t="s">
        <v>590</v>
      </c>
      <c r="C30" s="465" t="s">
        <v>812</v>
      </c>
      <c r="D30" s="489">
        <f>+'JAP-18 Page 1'!$E$34</f>
        <v>3.3800000000000149E-4</v>
      </c>
      <c r="E30" s="489">
        <f t="shared" ref="E30:G30" si="13">+D30</f>
        <v>3.3800000000000149E-4</v>
      </c>
      <c r="F30" s="489">
        <f t="shared" si="13"/>
        <v>3.3800000000000149E-4</v>
      </c>
      <c r="G30" s="489">
        <f t="shared" si="13"/>
        <v>3.3800000000000149E-4</v>
      </c>
      <c r="H30" s="489">
        <f ca="1">+'JAP-22 Page 3'!E34</f>
        <v>8.8099999999999984E-4</v>
      </c>
      <c r="I30" s="489">
        <f t="shared" ref="I30:O30" ca="1" si="14">+H30</f>
        <v>8.8099999999999984E-4</v>
      </c>
      <c r="J30" s="489">
        <f t="shared" ca="1" si="14"/>
        <v>8.8099999999999984E-4</v>
      </c>
      <c r="K30" s="489">
        <f t="shared" ca="1" si="14"/>
        <v>8.8099999999999984E-4</v>
      </c>
      <c r="L30" s="489">
        <f t="shared" ca="1" si="14"/>
        <v>8.8099999999999984E-4</v>
      </c>
      <c r="M30" s="489">
        <f t="shared" ca="1" si="14"/>
        <v>8.8099999999999984E-4</v>
      </c>
      <c r="N30" s="489">
        <f t="shared" ca="1" si="14"/>
        <v>8.8099999999999984E-4</v>
      </c>
      <c r="O30" s="489">
        <f t="shared" ca="1" si="14"/>
        <v>8.8099999999999984E-4</v>
      </c>
      <c r="P30" s="13"/>
    </row>
    <row r="31" spans="1:18">
      <c r="A31" s="50">
        <f t="shared" si="1"/>
        <v>22</v>
      </c>
      <c r="B31" s="88"/>
      <c r="C31" s="16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3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39">
        <f t="shared" ref="D32:O32" si="15">+D30*D14</f>
        <v>319070.31000000139</v>
      </c>
      <c r="E32" s="439">
        <f t="shared" si="15"/>
        <v>290102.69600000128</v>
      </c>
      <c r="F32" s="439">
        <f t="shared" si="15"/>
        <v>307234.22600000136</v>
      </c>
      <c r="G32" s="439">
        <f t="shared" si="15"/>
        <v>286017.96600000124</v>
      </c>
      <c r="H32" s="439">
        <f t="shared" ca="1" si="15"/>
        <v>754920.9709999999</v>
      </c>
      <c r="I32" s="439">
        <f t="shared" ca="1" si="15"/>
        <v>746758.50599999982</v>
      </c>
      <c r="J32" s="439">
        <f t="shared" ca="1" si="15"/>
        <v>780884.04099999985</v>
      </c>
      <c r="K32" s="439">
        <f t="shared" ca="1" si="15"/>
        <v>792494.73999999987</v>
      </c>
      <c r="L32" s="439">
        <f t="shared" ca="1" si="15"/>
        <v>746504.77799999982</v>
      </c>
      <c r="M32" s="439">
        <f t="shared" ca="1" si="15"/>
        <v>762717.82099999988</v>
      </c>
      <c r="N32" s="439">
        <f t="shared" ca="1" si="15"/>
        <v>789694.9219999999</v>
      </c>
      <c r="O32" s="439">
        <f t="shared" ca="1" si="15"/>
        <v>850812.5349999998</v>
      </c>
      <c r="P32" s="13">
        <f t="shared" ca="1" si="8"/>
        <v>7427213.5120000048</v>
      </c>
    </row>
    <row r="33" spans="1:16">
      <c r="A33" s="50">
        <f t="shared" si="1"/>
        <v>24</v>
      </c>
      <c r="B33" s="10"/>
      <c r="C33" s="11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3"/>
    </row>
    <row r="34" spans="1:16">
      <c r="A34" s="50">
        <f t="shared" si="1"/>
        <v>25</v>
      </c>
      <c r="B34" s="10" t="s">
        <v>471</v>
      </c>
      <c r="C34" s="11" t="s">
        <v>469</v>
      </c>
      <c r="D34" s="344">
        <f>+'Electric Rev Monthly 2013-15'!N28</f>
        <v>81826439.664487273</v>
      </c>
      <c r="E34" s="344">
        <f>+'Electric Rev Monthly 2013-15'!O28</f>
        <v>74651904.728908315</v>
      </c>
      <c r="F34" s="344">
        <f>+'Electric Rev Monthly 2013-15'!P28</f>
        <v>78892537.370223492</v>
      </c>
      <c r="G34" s="344">
        <f>+'Electric Rev Monthly 2013-15'!Q28</f>
        <v>73603589.933594197</v>
      </c>
      <c r="H34" s="344">
        <f ca="1">+'Electric Rev Monthly 2013-15'!R28</f>
        <v>74990674.217867255</v>
      </c>
      <c r="I34" s="344">
        <f ca="1">+'Electric Rev Monthly 2013-15'!S28</f>
        <v>74225180.385537103</v>
      </c>
      <c r="J34" s="344">
        <f ca="1">+'Electric Rev Monthly 2013-15'!T28</f>
        <v>77496927.734748378</v>
      </c>
      <c r="K34" s="344">
        <f ca="1">+'Electric Rev Monthly 2013-15'!U28</f>
        <v>78554975.875243604</v>
      </c>
      <c r="L34" s="344">
        <f ca="1">+'Electric Rev Monthly 2013-15'!V28</f>
        <v>74229775.415182889</v>
      </c>
      <c r="M34" s="344">
        <f ca="1">+'Electric Rev Monthly 2013-15'!W28</f>
        <v>75746135.35320583</v>
      </c>
      <c r="N34" s="344">
        <f ca="1">+'Electric Rev Monthly 2013-15'!X28</f>
        <v>78354526.497989237</v>
      </c>
      <c r="O34" s="344">
        <f ca="1">+'Electric Rev Monthly 2013-15'!Y28</f>
        <v>84200994.813743815</v>
      </c>
      <c r="P34" s="13">
        <f t="shared" ca="1" si="8"/>
        <v>926773661.99073148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13"/>
    </row>
    <row r="36" spans="1:16">
      <c r="A36" s="50">
        <f t="shared" si="1"/>
        <v>27</v>
      </c>
      <c r="B36" s="10" t="s">
        <v>776</v>
      </c>
      <c r="C36" s="11" t="str">
        <f>"("&amp;A$32&amp;") / ("&amp;A$34&amp;")"</f>
        <v>(23) / (25)</v>
      </c>
      <c r="D36" s="471">
        <f t="shared" ref="D36:P36" si="16">D32/D34</f>
        <v>3.8993546744583354E-3</v>
      </c>
      <c r="E36" s="471">
        <f t="shared" si="16"/>
        <v>3.8860722583500466E-3</v>
      </c>
      <c r="F36" s="471">
        <f t="shared" si="16"/>
        <v>3.8943382510087852E-3</v>
      </c>
      <c r="G36" s="471">
        <f t="shared" si="16"/>
        <v>3.8859241275873793E-3</v>
      </c>
      <c r="H36" s="471">
        <f t="shared" ca="1" si="16"/>
        <v>1.0066864698492505E-2</v>
      </c>
      <c r="I36" s="471">
        <f t="shared" ca="1" si="16"/>
        <v>1.0060716620979838E-2</v>
      </c>
      <c r="J36" s="471">
        <f t="shared" ca="1" si="16"/>
        <v>1.0076322556589091E-2</v>
      </c>
      <c r="K36" s="471">
        <f t="shared" ca="1" si="16"/>
        <v>1.0088409183125376E-2</v>
      </c>
      <c r="L36" s="471">
        <f t="shared" ca="1" si="16"/>
        <v>1.0056675691454542E-2</v>
      </c>
      <c r="M36" s="471">
        <f t="shared" ca="1" si="16"/>
        <v>1.0069395850275801E-2</v>
      </c>
      <c r="N36" s="471">
        <f t="shared" ca="1" si="16"/>
        <v>1.0078485025625996E-2</v>
      </c>
      <c r="O36" s="471">
        <f t="shared" ca="1" si="16"/>
        <v>1.0104542551807533E-2</v>
      </c>
      <c r="P36" s="471">
        <f t="shared" ca="1" si="16"/>
        <v>8.0140532868037892E-3</v>
      </c>
    </row>
    <row r="37" spans="1:16">
      <c r="A37" s="50"/>
    </row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O40"/>
  <sheetViews>
    <sheetView zoomScaleNormal="100" workbookViewId="0">
      <selection activeCell="I38" sqref="I38"/>
    </sheetView>
  </sheetViews>
  <sheetFormatPr defaultRowHeight="12.75"/>
  <cols>
    <col min="1" max="1" width="6" style="3" customWidth="1"/>
    <col min="2" max="2" width="55.42578125" style="3" customWidth="1"/>
    <col min="3" max="3" width="18.42578125" style="3" bestFit="1" customWidth="1"/>
    <col min="4" max="4" width="16.42578125" style="3" customWidth="1"/>
    <col min="5" max="5" width="17.7109375" style="3" bestFit="1" customWidth="1"/>
    <col min="6" max="6" width="14.5703125" style="3" bestFit="1" customWidth="1"/>
    <col min="7" max="7" width="8.42578125" style="3" customWidth="1"/>
    <col min="8" max="8" width="14" style="3" bestFit="1" customWidth="1"/>
    <col min="9" max="16384" width="9.140625" style="3"/>
  </cols>
  <sheetData>
    <row r="1" spans="1:15">
      <c r="A1" s="515" t="s">
        <v>19</v>
      </c>
      <c r="B1" s="515"/>
      <c r="C1" s="515"/>
      <c r="D1" s="515"/>
      <c r="E1" s="515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>
      <c r="A2" s="515" t="s">
        <v>18</v>
      </c>
      <c r="B2" s="515"/>
      <c r="C2" s="515"/>
      <c r="D2" s="515"/>
      <c r="E2" s="515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>
      <c r="A3" s="517" t="s">
        <v>99</v>
      </c>
      <c r="B3" s="515"/>
      <c r="C3" s="515"/>
      <c r="D3" s="515"/>
      <c r="E3" s="515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>
      <c r="A4" s="515" t="s">
        <v>38</v>
      </c>
      <c r="B4" s="515"/>
      <c r="C4" s="515"/>
      <c r="D4" s="515"/>
      <c r="E4" s="515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>
      <c r="A5" s="16"/>
      <c r="B5" s="16"/>
      <c r="C5" s="16"/>
      <c r="D5" s="16"/>
      <c r="E5" s="16"/>
    </row>
    <row r="6" spans="1:15">
      <c r="A6" s="16"/>
      <c r="B6" s="16"/>
      <c r="C6" s="16"/>
      <c r="D6" s="16"/>
      <c r="E6" s="16"/>
    </row>
    <row r="7" spans="1:15" ht="25.5">
      <c r="A7" s="8" t="s">
        <v>17</v>
      </c>
      <c r="B7" s="9"/>
      <c r="C7" s="8" t="s">
        <v>16</v>
      </c>
      <c r="D7" s="8" t="s">
        <v>0</v>
      </c>
      <c r="E7" s="8" t="s">
        <v>22</v>
      </c>
    </row>
    <row r="8" spans="1:1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15">
      <c r="A9" s="11">
        <v>1</v>
      </c>
      <c r="B9" s="12"/>
      <c r="C9" s="11"/>
      <c r="D9" s="11"/>
      <c r="E9" s="11"/>
    </row>
    <row r="10" spans="1:15">
      <c r="A10" s="11">
        <f t="shared" ref="A10:A40" si="0">A9+1</f>
        <v>2</v>
      </c>
      <c r="B10" s="10" t="s">
        <v>777</v>
      </c>
      <c r="C10" s="342" t="s">
        <v>104</v>
      </c>
      <c r="D10" s="13">
        <f>'JAP-14'!D10</f>
        <v>373040614.57279885</v>
      </c>
      <c r="E10" s="13">
        <f>'JAP-14'!E10</f>
        <v>245053047.79549074</v>
      </c>
    </row>
    <row r="11" spans="1:15">
      <c r="A11" s="11">
        <f t="shared" si="0"/>
        <v>3</v>
      </c>
      <c r="B11" s="10"/>
      <c r="C11" s="11"/>
      <c r="D11" s="10"/>
      <c r="E11" s="10"/>
    </row>
    <row r="12" spans="1:15">
      <c r="A12" s="11">
        <f t="shared" si="0"/>
        <v>4</v>
      </c>
      <c r="B12" s="88" t="s">
        <v>735</v>
      </c>
      <c r="C12" s="342" t="s">
        <v>104</v>
      </c>
      <c r="D12" s="440">
        <f>+'JAP-18 Page 1'!D12</f>
        <v>93138648.479999989</v>
      </c>
      <c r="E12" s="440">
        <f>+'JAP-18 Page 1'!E12</f>
        <v>31407936.850000001</v>
      </c>
    </row>
    <row r="13" spans="1:15">
      <c r="A13" s="11">
        <f t="shared" si="0"/>
        <v>5</v>
      </c>
      <c r="B13" s="88"/>
      <c r="C13" s="342"/>
      <c r="D13" s="439"/>
      <c r="E13" s="439"/>
    </row>
    <row r="14" spans="1:15">
      <c r="A14" s="11">
        <f t="shared" si="0"/>
        <v>6</v>
      </c>
      <c r="B14" s="10" t="s">
        <v>734</v>
      </c>
      <c r="C14" s="11" t="str">
        <f>"("&amp;A$10&amp;") - ("&amp;A12&amp;")"</f>
        <v>(2) - (4)</v>
      </c>
      <c r="D14" s="439">
        <f>+D10-D12</f>
        <v>279901966.09279883</v>
      </c>
      <c r="E14" s="439">
        <f>+E10-E12</f>
        <v>213645110.94549075</v>
      </c>
    </row>
    <row r="15" spans="1:15">
      <c r="A15" s="11">
        <f t="shared" si="0"/>
        <v>7</v>
      </c>
      <c r="B15" s="10"/>
      <c r="C15" s="342"/>
      <c r="D15" s="10"/>
      <c r="E15" s="10"/>
    </row>
    <row r="16" spans="1:15">
      <c r="A16" s="11">
        <f t="shared" si="0"/>
        <v>8</v>
      </c>
      <c r="B16" s="88" t="s">
        <v>778</v>
      </c>
      <c r="C16" s="342" t="s">
        <v>104</v>
      </c>
      <c r="D16" s="441">
        <f>'2013 ERF Elec Margin Rate'!D14</f>
        <v>10773318324.189205</v>
      </c>
      <c r="E16" s="441">
        <f>'2013 ERF Elec Margin Rate'!E14</f>
        <v>10336852082.775232</v>
      </c>
    </row>
    <row r="17" spans="1:5">
      <c r="A17" s="11">
        <f t="shared" si="0"/>
        <v>9</v>
      </c>
      <c r="B17" s="10"/>
      <c r="C17" s="11"/>
      <c r="D17" s="10"/>
      <c r="E17" s="10"/>
    </row>
    <row r="18" spans="1:5" ht="13.5" thickBot="1">
      <c r="A18" s="11">
        <f t="shared" si="0"/>
        <v>10</v>
      </c>
      <c r="B18" s="88" t="s">
        <v>826</v>
      </c>
      <c r="C18" s="11" t="str">
        <f>"("&amp;A14&amp;") / ("&amp;A16&amp;")"</f>
        <v>(6) / (8)</v>
      </c>
      <c r="D18" s="474">
        <f>ROUND(D14/D16,6)</f>
        <v>2.5981000000000001E-2</v>
      </c>
      <c r="E18" s="474">
        <f>ROUND(E14/E16,6)</f>
        <v>2.0667999999999999E-2</v>
      </c>
    </row>
    <row r="19" spans="1:5" ht="13.5" thickTop="1">
      <c r="A19" s="11">
        <f t="shared" si="0"/>
        <v>11</v>
      </c>
      <c r="B19" s="16"/>
      <c r="C19" s="16"/>
      <c r="D19" s="16"/>
      <c r="E19" s="16"/>
    </row>
    <row r="20" spans="1:5">
      <c r="A20" s="11">
        <f t="shared" si="0"/>
        <v>12</v>
      </c>
      <c r="B20" s="10" t="s">
        <v>828</v>
      </c>
      <c r="C20" s="11" t="s">
        <v>806</v>
      </c>
      <c r="D20" s="21">
        <f>'JAP-14'!D37</f>
        <v>327.75</v>
      </c>
      <c r="E20" s="21">
        <f>'JAP-14'!E37</f>
        <v>1916.01</v>
      </c>
    </row>
    <row r="21" spans="1:5">
      <c r="A21" s="11">
        <f t="shared" si="0"/>
        <v>13</v>
      </c>
      <c r="B21" s="10"/>
      <c r="C21" s="11"/>
      <c r="D21" s="10"/>
      <c r="E21" s="10"/>
    </row>
    <row r="22" spans="1:5">
      <c r="A22" s="11">
        <f t="shared" si="0"/>
        <v>14</v>
      </c>
      <c r="B22" s="290" t="s">
        <v>28</v>
      </c>
      <c r="C22" s="11" t="s">
        <v>27</v>
      </c>
      <c r="D22" s="442">
        <f>+'Elec - F2012 Customers'!P9</f>
        <v>1000218.3444262795</v>
      </c>
      <c r="E22" s="442">
        <f>+'Elec - F2012 Customers'!X9</f>
        <v>126876.03895150471</v>
      </c>
    </row>
    <row r="23" spans="1:5">
      <c r="A23" s="11">
        <f t="shared" si="0"/>
        <v>15</v>
      </c>
      <c r="B23" s="10"/>
      <c r="C23" s="11"/>
      <c r="D23" s="10"/>
      <c r="E23" s="10"/>
    </row>
    <row r="24" spans="1:5">
      <c r="A24" s="11">
        <f t="shared" si="0"/>
        <v>16</v>
      </c>
      <c r="B24" s="290" t="s">
        <v>827</v>
      </c>
      <c r="C24" s="11" t="str">
        <f>"("&amp;A$20&amp;") x ("&amp;A22&amp;")"</f>
        <v>(12) x (14)</v>
      </c>
      <c r="D24" s="22">
        <f>D20*D22</f>
        <v>327821562.3857131</v>
      </c>
      <c r="E24" s="22">
        <f>E20*E22</f>
        <v>243095759.39147255</v>
      </c>
    </row>
    <row r="25" spans="1:5">
      <c r="A25" s="11">
        <f t="shared" si="0"/>
        <v>17</v>
      </c>
      <c r="B25" s="10"/>
      <c r="C25" s="11"/>
      <c r="D25" s="22"/>
      <c r="E25" s="22"/>
    </row>
    <row r="26" spans="1:5">
      <c r="A26" s="11">
        <f t="shared" si="0"/>
        <v>18</v>
      </c>
      <c r="B26" s="10" t="s">
        <v>849</v>
      </c>
      <c r="C26" s="11" t="s">
        <v>469</v>
      </c>
      <c r="D26" s="481">
        <f ca="1">'JAP-22 Page 5'!O28</f>
        <v>6246314.2071135174</v>
      </c>
      <c r="E26" s="481">
        <f ca="1">'JAP-22 Page 6'!O28</f>
        <v>2453068.6911049676</v>
      </c>
    </row>
    <row r="27" spans="1:5">
      <c r="A27" s="11">
        <f t="shared" si="0"/>
        <v>19</v>
      </c>
      <c r="B27" s="10"/>
      <c r="C27" s="11"/>
      <c r="D27" s="24"/>
      <c r="E27" s="24"/>
    </row>
    <row r="28" spans="1:5">
      <c r="A28" s="11">
        <f t="shared" si="0"/>
        <v>20</v>
      </c>
      <c r="B28" s="10" t="s">
        <v>846</v>
      </c>
      <c r="C28" s="11" t="str">
        <f>"("&amp;A24&amp;") + ("&amp;A26&amp;")"</f>
        <v>(16) + (18)</v>
      </c>
      <c r="D28" s="22">
        <f ca="1">D24+D26</f>
        <v>334067876.5928266</v>
      </c>
      <c r="E28" s="22">
        <f ca="1">E24+E26</f>
        <v>245548828.08257753</v>
      </c>
    </row>
    <row r="29" spans="1:5">
      <c r="A29" s="11">
        <f t="shared" si="0"/>
        <v>21</v>
      </c>
      <c r="B29" s="16"/>
      <c r="C29" s="16"/>
      <c r="D29" s="23"/>
      <c r="E29" s="23"/>
    </row>
    <row r="30" spans="1:5">
      <c r="A30" s="11">
        <f t="shared" si="0"/>
        <v>22</v>
      </c>
      <c r="B30" s="88" t="s">
        <v>780</v>
      </c>
      <c r="C30" s="11" t="s">
        <v>27</v>
      </c>
      <c r="D30" s="441">
        <f>ROUND('Elec - F2012 Sales'!AK9,0)*1000</f>
        <v>10713216000</v>
      </c>
      <c r="E30" s="441">
        <f>ROUND('Elec - F2012 Sales'!AS9,0)*1000</f>
        <v>10827536000</v>
      </c>
    </row>
    <row r="31" spans="1:5">
      <c r="A31" s="11">
        <f t="shared" si="0"/>
        <v>23</v>
      </c>
      <c r="B31" s="16"/>
      <c r="C31" s="16"/>
      <c r="D31" s="16"/>
      <c r="E31" s="16"/>
    </row>
    <row r="32" spans="1:5" ht="13.5" thickBot="1">
      <c r="A32" s="11">
        <f t="shared" si="0"/>
        <v>24</v>
      </c>
      <c r="B32" s="88" t="s">
        <v>841</v>
      </c>
      <c r="C32" s="11" t="str">
        <f>"("&amp;A28&amp;") / ("&amp;A30&amp;")"</f>
        <v>(20) / (22)</v>
      </c>
      <c r="D32" s="474">
        <f ca="1">ROUND(D28/D30,6)</f>
        <v>3.1182999999999999E-2</v>
      </c>
      <c r="E32" s="474">
        <f ca="1">ROUND(E28/E30,6)</f>
        <v>2.2678E-2</v>
      </c>
    </row>
    <row r="33" spans="1:5" ht="13.5" thickTop="1">
      <c r="A33" s="11">
        <f t="shared" si="0"/>
        <v>25</v>
      </c>
      <c r="B33" s="16"/>
      <c r="C33" s="16"/>
      <c r="D33" s="476"/>
      <c r="E33" s="476"/>
    </row>
    <row r="34" spans="1:5">
      <c r="A34" s="11">
        <f t="shared" si="0"/>
        <v>26</v>
      </c>
      <c r="B34" s="290" t="s">
        <v>781</v>
      </c>
      <c r="C34" s="11" t="str">
        <f>"("&amp;A32&amp;") - ("&amp;A18&amp;")"</f>
        <v>(24) - (10)</v>
      </c>
      <c r="D34" s="477">
        <f ca="1">D32-D18</f>
        <v>5.2019999999999983E-3</v>
      </c>
      <c r="E34" s="477">
        <f ca="1">E32-E18</f>
        <v>2.0100000000000014E-3</v>
      </c>
    </row>
    <row r="35" spans="1:5">
      <c r="A35" s="11">
        <f t="shared" si="0"/>
        <v>27</v>
      </c>
      <c r="B35" s="290"/>
      <c r="C35" s="11"/>
      <c r="D35" s="477"/>
      <c r="E35" s="477"/>
    </row>
    <row r="36" spans="1:5">
      <c r="A36" s="11">
        <f t="shared" si="0"/>
        <v>28</v>
      </c>
      <c r="B36" s="10" t="s">
        <v>842</v>
      </c>
      <c r="C36" s="11" t="s">
        <v>813</v>
      </c>
      <c r="D36" s="477">
        <f ca="1">'JAP-22 Page 8'!D34</f>
        <v>5.2019999999999983E-3</v>
      </c>
      <c r="E36" s="477">
        <f ca="1">'JAP-22 Page 8'!E34</f>
        <v>2.0100000000000014E-3</v>
      </c>
    </row>
    <row r="37" spans="1:5">
      <c r="A37" s="11">
        <f t="shared" si="0"/>
        <v>29</v>
      </c>
      <c r="B37" s="10"/>
      <c r="C37" s="11"/>
      <c r="D37" s="16"/>
      <c r="E37" s="16"/>
    </row>
    <row r="38" spans="1:5">
      <c r="A38" s="11">
        <f t="shared" si="0"/>
        <v>30</v>
      </c>
      <c r="B38" s="10" t="s">
        <v>843</v>
      </c>
      <c r="C38" s="11" t="s">
        <v>66</v>
      </c>
      <c r="D38" s="488">
        <f ca="1">IF(D34=D36,D26,(D26-((D34-D36)*D30)))</f>
        <v>6246314.2071135174</v>
      </c>
      <c r="E38" s="439">
        <f ca="1">IF(E34=E36,E26,(E26-((E34-E36)*E30)))</f>
        <v>2453068.6911049676</v>
      </c>
    </row>
    <row r="39" spans="1:5">
      <c r="A39" s="11">
        <f t="shared" si="0"/>
        <v>31</v>
      </c>
      <c r="B39" s="10"/>
      <c r="C39" s="11"/>
      <c r="D39" s="16"/>
      <c r="E39" s="16"/>
    </row>
    <row r="40" spans="1:5">
      <c r="A40" s="11">
        <f t="shared" si="0"/>
        <v>32</v>
      </c>
      <c r="B40" s="16" t="str">
        <f>+'JAP-14'!$B$41</f>
        <v>* Schedules 24, 25, 26, 26P, 29, 31, 35, 40, 43, 46, 49, as well as related schedules eligible for BPA Res. Exchange.</v>
      </c>
      <c r="C40" s="16"/>
      <c r="D40" s="40"/>
      <c r="E40" s="40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99" orientation="landscape" blackAndWhite="1" r:id="rId1"/>
  <headerFooter alignWithMargins="0">
    <oddFooter>&amp;L&amp;A
&amp;F&amp;R&amp;P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E39"/>
  <sheetViews>
    <sheetView zoomScaleNormal="100" workbookViewId="0">
      <selection activeCell="I38" sqref="I38"/>
    </sheetView>
  </sheetViews>
  <sheetFormatPr defaultRowHeight="15"/>
  <cols>
    <col min="1" max="1" width="6.42578125" customWidth="1"/>
    <col min="2" max="2" width="57.5703125" customWidth="1"/>
    <col min="3" max="3" width="17" bestFit="1" customWidth="1"/>
    <col min="4" max="5" width="19.7109375" customWidth="1"/>
  </cols>
  <sheetData>
    <row r="1" spans="1:5">
      <c r="A1" s="515" t="s">
        <v>19</v>
      </c>
      <c r="B1" s="515"/>
      <c r="C1" s="515"/>
      <c r="D1" s="515"/>
      <c r="E1" s="515"/>
    </row>
    <row r="2" spans="1:5">
      <c r="A2" s="515" t="s">
        <v>18</v>
      </c>
      <c r="B2" s="515"/>
      <c r="C2" s="515"/>
      <c r="D2" s="515"/>
      <c r="E2" s="515"/>
    </row>
    <row r="3" spans="1:5">
      <c r="A3" s="515" t="s">
        <v>805</v>
      </c>
      <c r="B3" s="515"/>
      <c r="C3" s="515"/>
      <c r="D3" s="515"/>
      <c r="E3" s="515"/>
    </row>
    <row r="4" spans="1:5">
      <c r="A4" s="515" t="s">
        <v>38</v>
      </c>
      <c r="B4" s="515"/>
      <c r="C4" s="515"/>
      <c r="D4" s="515"/>
      <c r="E4" s="515"/>
    </row>
    <row r="5" spans="1:5">
      <c r="A5" s="16"/>
      <c r="B5" s="16"/>
      <c r="C5" s="16"/>
      <c r="D5" s="16"/>
      <c r="E5" s="16"/>
    </row>
    <row r="6" spans="1:5">
      <c r="A6" s="16"/>
      <c r="B6" s="16"/>
      <c r="C6" s="16"/>
      <c r="D6" s="16"/>
      <c r="E6" s="16"/>
    </row>
    <row r="7" spans="1:5" ht="25.5">
      <c r="A7" s="289" t="s">
        <v>17</v>
      </c>
      <c r="B7" s="445"/>
      <c r="C7" s="289" t="s">
        <v>16</v>
      </c>
      <c r="D7" s="289" t="s">
        <v>0</v>
      </c>
      <c r="E7" s="289" t="s">
        <v>22</v>
      </c>
    </row>
    <row r="8" spans="1: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5">
      <c r="A9" s="11">
        <v>1</v>
      </c>
      <c r="B9" s="12"/>
      <c r="C9" s="11"/>
      <c r="D9" s="11"/>
      <c r="E9" s="11"/>
    </row>
    <row r="10" spans="1:5">
      <c r="A10" s="11">
        <f t="shared" ref="A10:A36" si="0">A9+1</f>
        <v>2</v>
      </c>
      <c r="B10" s="10" t="s">
        <v>801</v>
      </c>
      <c r="C10" s="11" t="s">
        <v>783</v>
      </c>
      <c r="D10" s="13">
        <f ca="1">SUM('Electric Rev Monthly 2013-15'!N16:Y16)</f>
        <v>1130922471.0996327</v>
      </c>
      <c r="E10" s="13">
        <f ca="1">SUM('Electric Rev Monthly 2013-15'!N28:Y28)</f>
        <v>926773661.99073148</v>
      </c>
    </row>
    <row r="11" spans="1:5">
      <c r="A11" s="11">
        <f t="shared" si="0"/>
        <v>3</v>
      </c>
      <c r="B11" s="10"/>
      <c r="C11" s="11"/>
      <c r="D11" s="10"/>
      <c r="E11" s="10"/>
    </row>
    <row r="12" spans="1:5">
      <c r="A12" s="11">
        <f t="shared" si="0"/>
        <v>4</v>
      </c>
      <c r="B12" s="10" t="s">
        <v>784</v>
      </c>
      <c r="C12" s="11" t="s">
        <v>817</v>
      </c>
      <c r="D12" s="443">
        <f ca="1">'JAP-22 Page 5'!P32</f>
        <v>22503560.70999999</v>
      </c>
      <c r="E12" s="443">
        <f ca="1">'JAP-22 Page 6'!P32</f>
        <v>7427213.5120000048</v>
      </c>
    </row>
    <row r="13" spans="1:5">
      <c r="A13" s="11">
        <f t="shared" si="0"/>
        <v>5</v>
      </c>
      <c r="B13" s="10"/>
      <c r="C13" s="11"/>
      <c r="D13" s="10"/>
      <c r="E13" s="10"/>
    </row>
    <row r="14" spans="1:5">
      <c r="A14" s="11">
        <f t="shared" si="0"/>
        <v>6</v>
      </c>
      <c r="B14" s="10" t="s">
        <v>785</v>
      </c>
      <c r="C14" s="11" t="s">
        <v>786</v>
      </c>
      <c r="D14" s="13">
        <f ca="1">D10-D12</f>
        <v>1108418910.3896327</v>
      </c>
      <c r="E14" s="13">
        <f ca="1">E10-E12</f>
        <v>919346448.47873151</v>
      </c>
    </row>
    <row r="15" spans="1:5">
      <c r="A15" s="11">
        <f t="shared" si="0"/>
        <v>7</v>
      </c>
      <c r="B15" s="10"/>
      <c r="C15" s="11"/>
      <c r="D15" s="10"/>
      <c r="E15" s="10"/>
    </row>
    <row r="16" spans="1:5">
      <c r="A16" s="11">
        <f t="shared" si="0"/>
        <v>8</v>
      </c>
      <c r="B16" s="10" t="s">
        <v>800</v>
      </c>
      <c r="C16" s="11" t="s">
        <v>783</v>
      </c>
      <c r="D16" s="481">
        <f>ROUND(SUM('Elec - F2012 Sales'!E470:E481),0)*1000</f>
        <v>10617226000</v>
      </c>
      <c r="E16" s="481">
        <f>ROUND(SUM('Elec - F2012 Sales'!N470:N481),0)*1000</f>
        <v>10623066000</v>
      </c>
    </row>
    <row r="17" spans="1:5">
      <c r="A17" s="11">
        <f t="shared" si="0"/>
        <v>9</v>
      </c>
      <c r="B17" s="10"/>
      <c r="C17" s="11"/>
      <c r="D17" s="10"/>
      <c r="E17" s="10"/>
    </row>
    <row r="18" spans="1:5">
      <c r="A18" s="11">
        <f t="shared" si="0"/>
        <v>10</v>
      </c>
      <c r="B18" s="10" t="s">
        <v>796</v>
      </c>
      <c r="C18" s="11" t="s">
        <v>787</v>
      </c>
      <c r="D18" s="489">
        <f ca="1">ROUND(D10/D16,6)</f>
        <v>0.106518</v>
      </c>
      <c r="E18" s="489">
        <f ca="1">ROUND(E10/E16,6)</f>
        <v>8.7242E-2</v>
      </c>
    </row>
    <row r="19" spans="1:5">
      <c r="A19" s="11">
        <f t="shared" si="0"/>
        <v>11</v>
      </c>
      <c r="B19" s="10"/>
      <c r="C19" s="11"/>
      <c r="D19" s="482"/>
      <c r="E19" s="482"/>
    </row>
    <row r="20" spans="1:5">
      <c r="A20" s="11">
        <f t="shared" si="0"/>
        <v>12</v>
      </c>
      <c r="B20" s="10" t="s">
        <v>798</v>
      </c>
      <c r="C20" s="11" t="s">
        <v>111</v>
      </c>
      <c r="D20" s="492">
        <f ca="1">'JAP-22 Page 3'!D36</f>
        <v>2.4299999999999981E-3</v>
      </c>
      <c r="E20" s="492">
        <f ca="1">'JAP-22 Page 3'!E36</f>
        <v>8.8099999999999984E-4</v>
      </c>
    </row>
    <row r="21" spans="1:5">
      <c r="A21" s="11">
        <f t="shared" si="0"/>
        <v>13</v>
      </c>
      <c r="B21" s="10"/>
      <c r="C21" s="11"/>
      <c r="D21" s="482"/>
      <c r="E21" s="482"/>
    </row>
    <row r="22" spans="1:5">
      <c r="A22" s="11">
        <f t="shared" si="0"/>
        <v>14</v>
      </c>
      <c r="B22" s="10" t="s">
        <v>797</v>
      </c>
      <c r="C22" s="11" t="s">
        <v>788</v>
      </c>
      <c r="D22" s="489">
        <f ca="1">D18+D20</f>
        <v>0.108948</v>
      </c>
      <c r="E22" s="489">
        <f ca="1">E18+E20</f>
        <v>8.8123000000000007E-2</v>
      </c>
    </row>
    <row r="23" spans="1:5">
      <c r="A23" s="11">
        <f t="shared" si="0"/>
        <v>15</v>
      </c>
      <c r="B23" s="10"/>
      <c r="C23" s="11"/>
      <c r="D23" s="482"/>
      <c r="E23" s="482"/>
    </row>
    <row r="24" spans="1:5">
      <c r="A24" s="11">
        <f t="shared" si="0"/>
        <v>16</v>
      </c>
      <c r="B24" s="10" t="s">
        <v>799</v>
      </c>
      <c r="C24" s="11" t="s">
        <v>814</v>
      </c>
      <c r="D24" s="489">
        <f ca="1">'JAP-22 Page 7'!D34</f>
        <v>5.2019999999999983E-3</v>
      </c>
      <c r="E24" s="489">
        <f ca="1">'JAP-22 Page 7'!E34</f>
        <v>2.0100000000000014E-3</v>
      </c>
    </row>
    <row r="25" spans="1:5">
      <c r="A25" s="11">
        <f t="shared" si="0"/>
        <v>17</v>
      </c>
      <c r="B25" s="10"/>
      <c r="C25" s="11"/>
      <c r="D25" s="10"/>
      <c r="E25" s="10"/>
    </row>
    <row r="26" spans="1:5">
      <c r="A26" s="11">
        <f t="shared" si="0"/>
        <v>18</v>
      </c>
      <c r="B26" s="10" t="s">
        <v>844</v>
      </c>
      <c r="C26" s="11" t="s">
        <v>789</v>
      </c>
      <c r="D26" s="477">
        <f ca="1">D24-D20</f>
        <v>2.7720000000000002E-3</v>
      </c>
      <c r="E26" s="477">
        <f ca="1">E24-E20</f>
        <v>1.1290000000000015E-3</v>
      </c>
    </row>
    <row r="27" spans="1:5">
      <c r="A27" s="11">
        <f t="shared" si="0"/>
        <v>19</v>
      </c>
      <c r="B27" s="10"/>
      <c r="C27" s="11"/>
      <c r="D27" s="10"/>
      <c r="E27" s="10"/>
    </row>
    <row r="28" spans="1:5">
      <c r="A28" s="11">
        <f t="shared" si="0"/>
        <v>20</v>
      </c>
      <c r="B28" s="10" t="s">
        <v>790</v>
      </c>
      <c r="C28" s="11" t="s">
        <v>791</v>
      </c>
      <c r="D28" s="466">
        <f ca="1">D26/D22</f>
        <v>2.5443330763299923E-2</v>
      </c>
      <c r="E28" s="466">
        <f ca="1">E26/E22</f>
        <v>1.2811638278315553E-2</v>
      </c>
    </row>
    <row r="29" spans="1:5">
      <c r="A29" s="11">
        <f t="shared" si="0"/>
        <v>21</v>
      </c>
      <c r="B29" s="10"/>
      <c r="C29" s="11"/>
      <c r="D29" s="10"/>
      <c r="E29" s="10"/>
    </row>
    <row r="30" spans="1:5">
      <c r="A30" s="11">
        <f t="shared" si="0"/>
        <v>22</v>
      </c>
      <c r="B30" s="10" t="s">
        <v>792</v>
      </c>
      <c r="C30" s="11" t="s">
        <v>66</v>
      </c>
      <c r="D30" s="484">
        <f ca="1">IF(D28&gt;3%,D28-3%,0)</f>
        <v>0</v>
      </c>
      <c r="E30" s="484">
        <f ca="1">IF(E28&gt;3%,E28-3%,0)</f>
        <v>0</v>
      </c>
    </row>
    <row r="31" spans="1:5">
      <c r="A31" s="11">
        <f t="shared" si="0"/>
        <v>23</v>
      </c>
      <c r="B31" s="10"/>
      <c r="C31" s="11"/>
      <c r="D31" s="10"/>
      <c r="E31" s="10"/>
    </row>
    <row r="32" spans="1:5">
      <c r="A32" s="11">
        <f t="shared" si="0"/>
        <v>24</v>
      </c>
      <c r="B32" s="10" t="s">
        <v>845</v>
      </c>
      <c r="C32" s="11" t="s">
        <v>793</v>
      </c>
      <c r="D32" s="490">
        <f ca="1">D30*D22</f>
        <v>0</v>
      </c>
      <c r="E32" s="490">
        <f ca="1">E30*E22</f>
        <v>0</v>
      </c>
    </row>
    <row r="33" spans="1:5">
      <c r="A33" s="11">
        <f t="shared" si="0"/>
        <v>25</v>
      </c>
      <c r="B33" s="16"/>
      <c r="C33" s="16"/>
      <c r="D33" s="485"/>
      <c r="E33" s="485"/>
    </row>
    <row r="34" spans="1:5">
      <c r="A34" s="11">
        <f t="shared" si="0"/>
        <v>26</v>
      </c>
      <c r="B34" s="10" t="s">
        <v>842</v>
      </c>
      <c r="C34" s="11" t="s">
        <v>794</v>
      </c>
      <c r="D34" s="489">
        <f ca="1">D24-D32</f>
        <v>5.2019999999999983E-3</v>
      </c>
      <c r="E34" s="489">
        <f ca="1">E24-E32</f>
        <v>2.0100000000000014E-3</v>
      </c>
    </row>
    <row r="35" spans="1:5">
      <c r="A35" s="11">
        <f t="shared" si="0"/>
        <v>27</v>
      </c>
      <c r="B35" s="486"/>
      <c r="C35" s="486"/>
      <c r="D35" s="486"/>
      <c r="E35" s="486"/>
    </row>
    <row r="36" spans="1:5">
      <c r="A36" s="11">
        <f t="shared" si="0"/>
        <v>28</v>
      </c>
      <c r="B36" s="16" t="str">
        <f>+'JAP-14'!$B$41</f>
        <v>* Schedules 24, 25, 26, 26P, 29, 31, 35, 40, 43, 46, 49, as well as related schedules eligible for BPA Res. Exchange.</v>
      </c>
      <c r="C36" s="486"/>
      <c r="D36" s="486"/>
      <c r="E36" s="486"/>
    </row>
    <row r="37" spans="1:5">
      <c r="A37" s="11"/>
      <c r="B37" s="16"/>
    </row>
    <row r="39" spans="1:5">
      <c r="D39" s="487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92" orientation="landscape" blackAndWhite="1" r:id="rId1"/>
  <headerFooter alignWithMargins="0">
    <oddFooter>&amp;L&amp;A
&amp;F&amp;R&amp;P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43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3" customWidth="1"/>
    <col min="2" max="2" width="41.85546875" style="3" bestFit="1" customWidth="1"/>
    <col min="3" max="3" width="20.140625" style="3" bestFit="1" customWidth="1"/>
    <col min="4" max="15" width="14.7109375" style="3" customWidth="1"/>
    <col min="16" max="16" width="15" style="3" bestFit="1" customWidth="1"/>
    <col min="17" max="18" width="12.28515625" style="3" customWidth="1"/>
    <col min="19" max="16384" width="9.140625" style="3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6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6"/>
    </row>
    <row r="3" spans="1:21">
      <c r="A3" s="521" t="s">
        <v>100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6"/>
    </row>
    <row r="4" spans="1:21" ht="15">
      <c r="A4" s="520" t="s">
        <v>54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16"/>
    </row>
    <row r="5" spans="1:21" ht="15">
      <c r="A5" s="11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16"/>
    </row>
    <row r="6" spans="1:2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1" ht="25.5" customHeight="1">
      <c r="A7" s="46" t="s">
        <v>17</v>
      </c>
      <c r="B7" s="47"/>
      <c r="C7" s="48" t="s">
        <v>16</v>
      </c>
      <c r="D7" s="49">
        <v>42005</v>
      </c>
      <c r="E7" s="49">
        <f t="shared" ref="E7:O7" si="0">EDATE(D7,1)</f>
        <v>42036</v>
      </c>
      <c r="F7" s="49">
        <f t="shared" si="0"/>
        <v>42064</v>
      </c>
      <c r="G7" s="49">
        <f t="shared" si="0"/>
        <v>42095</v>
      </c>
      <c r="H7" s="49">
        <f t="shared" si="0"/>
        <v>42125</v>
      </c>
      <c r="I7" s="49">
        <f t="shared" si="0"/>
        <v>42156</v>
      </c>
      <c r="J7" s="49">
        <f t="shared" si="0"/>
        <v>42186</v>
      </c>
      <c r="K7" s="49">
        <f t="shared" si="0"/>
        <v>42217</v>
      </c>
      <c r="L7" s="49">
        <f t="shared" si="0"/>
        <v>42248</v>
      </c>
      <c r="M7" s="49">
        <f t="shared" si="0"/>
        <v>42278</v>
      </c>
      <c r="N7" s="49">
        <f t="shared" si="0"/>
        <v>42309</v>
      </c>
      <c r="O7" s="49">
        <f t="shared" si="0"/>
        <v>42339</v>
      </c>
      <c r="P7" s="467" t="s">
        <v>42</v>
      </c>
      <c r="Q7" s="25"/>
      <c r="R7" s="25"/>
      <c r="S7" s="26"/>
      <c r="T7" s="26"/>
      <c r="U7" s="26"/>
    </row>
    <row r="8" spans="1:21">
      <c r="A8" s="5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5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f>+'Elec - F2012 Customers'!$E$482</f>
        <v>985205.33939836756</v>
      </c>
      <c r="E10" s="345">
        <f>+'Elec - F2012 Customers'!$E$483</f>
        <v>986870.89158930129</v>
      </c>
      <c r="F10" s="345">
        <f>+'Elec - F2012 Customers'!$E$484</f>
        <v>988383.55024367746</v>
      </c>
      <c r="G10" s="345">
        <f>+'Elec - F2012 Customers'!$E$485</f>
        <v>989843.83875501575</v>
      </c>
      <c r="H10" s="345">
        <f>+'Elec - F2012 Customers'!$E$486</f>
        <v>991198.75702771742</v>
      </c>
      <c r="I10" s="345">
        <f>+'Elec - F2012 Customers'!$E$487</f>
        <v>992585.46946903376</v>
      </c>
      <c r="J10" s="345">
        <f>+'Elec - F2012 Customers'!$E$488</f>
        <v>993775.31995828392</v>
      </c>
      <c r="K10" s="345">
        <f>+'Elec - F2012 Customers'!$E$489</f>
        <v>995312.51598593791</v>
      </c>
      <c r="L10" s="345">
        <f>+'Elec - F2012 Customers'!$E$490</f>
        <v>997049.81227645336</v>
      </c>
      <c r="M10" s="345">
        <f>+'Elec - F2012 Customers'!$E$491</f>
        <v>999164.06869205518</v>
      </c>
      <c r="N10" s="345">
        <f>+'Elec - F2012 Customers'!$E$492</f>
        <v>1001209.6767301932</v>
      </c>
      <c r="O10" s="345">
        <f>+'Elec - F2012 Customers'!$E$493</f>
        <v>1003037.4924244132</v>
      </c>
      <c r="P10" s="468"/>
      <c r="Q10" s="27"/>
      <c r="R10" s="27"/>
    </row>
    <row r="11" spans="1:21">
      <c r="A11" s="50">
        <f t="shared" ref="A11:A38" si="1">A10+1</f>
        <v>2</v>
      </c>
      <c r="B11" s="10" t="s">
        <v>29</v>
      </c>
      <c r="C11" s="465" t="s">
        <v>811</v>
      </c>
      <c r="D11" s="346">
        <f>'JAP-16'!D29</f>
        <v>37.308632289091804</v>
      </c>
      <c r="E11" s="346">
        <f>'JAP-16'!E29</f>
        <v>35.711737764192286</v>
      </c>
      <c r="F11" s="346">
        <f>'JAP-16'!F29</f>
        <v>32.889701524274848</v>
      </c>
      <c r="G11" s="346">
        <f>'JAP-16'!G29</f>
        <v>29.34207073387287</v>
      </c>
      <c r="H11" s="346">
        <f>'JAP-16'!H29</f>
        <v>23.714923659669111</v>
      </c>
      <c r="I11" s="346">
        <f>'JAP-16'!I29</f>
        <v>22.009713120490499</v>
      </c>
      <c r="J11" s="346">
        <f>'JAP-16'!J29</f>
        <v>20.540311833059505</v>
      </c>
      <c r="K11" s="346">
        <f>'JAP-16'!K29</f>
        <v>20.207154667379342</v>
      </c>
      <c r="L11" s="346">
        <f>'JAP-16'!L29</f>
        <v>20.408781548509129</v>
      </c>
      <c r="M11" s="346">
        <f>'JAP-16'!M29</f>
        <v>21.324716456440537</v>
      </c>
      <c r="N11" s="346">
        <f>'JAP-16'!N29</f>
        <v>28.446004836228042</v>
      </c>
      <c r="O11" s="346">
        <f>'JAP-16'!O29</f>
        <v>35.846251566792063</v>
      </c>
      <c r="P11" s="21"/>
      <c r="Q11" s="28"/>
      <c r="R11" s="28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2">D10*D11</f>
        <v>36756663.736863583</v>
      </c>
      <c r="E12" s="344">
        <f t="shared" si="2"/>
        <v>35242874.487551764</v>
      </c>
      <c r="F12" s="344">
        <f t="shared" si="2"/>
        <v>32507639.959017664</v>
      </c>
      <c r="G12" s="344">
        <f t="shared" si="2"/>
        <v>29044067.932237923</v>
      </c>
      <c r="H12" s="344">
        <f t="shared" si="2"/>
        <v>23506202.854471229</v>
      </c>
      <c r="I12" s="344">
        <f t="shared" si="2"/>
        <v>21846521.430580813</v>
      </c>
      <c r="J12" s="344">
        <f t="shared" si="2"/>
        <v>20412454.963941634</v>
      </c>
      <c r="K12" s="344">
        <f t="shared" si="2"/>
        <v>20112433.952906322</v>
      </c>
      <c r="L12" s="344">
        <f t="shared" si="2"/>
        <v>20348571.811732173</v>
      </c>
      <c r="M12" s="344">
        <f t="shared" si="2"/>
        <v>21306890.458321553</v>
      </c>
      <c r="N12" s="344">
        <f t="shared" si="2"/>
        <v>28480415.306345388</v>
      </c>
      <c r="O12" s="344">
        <f t="shared" si="2"/>
        <v>35955134.284369804</v>
      </c>
      <c r="P12" s="13">
        <f>SUM(D12:O12)</f>
        <v>325519871.17833984</v>
      </c>
      <c r="Q12" s="29"/>
      <c r="R12" s="29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10"/>
      <c r="Q13" s="30"/>
      <c r="R13" s="30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f>ROUND('Elec - F2012 Sales'!$E$482,0)*1000</f>
        <v>1238849000</v>
      </c>
      <c r="E14" s="345">
        <f>ROUND('Elec - F2012 Sales'!$E$483,0)*1000</f>
        <v>1027005000</v>
      </c>
      <c r="F14" s="345">
        <f>ROUND('Elec - F2012 Sales'!$E$484,0)*1000</f>
        <v>1020120000</v>
      </c>
      <c r="G14" s="345">
        <f>ROUND('Elec - F2012 Sales'!$E$485,0)*1000</f>
        <v>858906000</v>
      </c>
      <c r="H14" s="345">
        <f>ROUND('Elec - F2012 Sales'!$E$486,0)*1000</f>
        <v>738441000</v>
      </c>
      <c r="I14" s="345">
        <f>ROUND('Elec - F2012 Sales'!$E$487,0)*1000</f>
        <v>663815000</v>
      </c>
      <c r="J14" s="345">
        <f>ROUND('Elec - F2012 Sales'!$E$488,0)*1000</f>
        <v>665083000</v>
      </c>
      <c r="K14" s="345">
        <f>ROUND('Elec - F2012 Sales'!$E$489,0)*1000</f>
        <v>663609000</v>
      </c>
      <c r="L14" s="345">
        <f>ROUND('Elec - F2012 Sales'!$E$490,0)*1000</f>
        <v>665178000</v>
      </c>
      <c r="M14" s="345">
        <f>ROUND('Elec - F2012 Sales'!$E$491,0)*1000</f>
        <v>818232000</v>
      </c>
      <c r="N14" s="345">
        <f>ROUND('Elec - F2012 Sales'!$E$492,0)*1000</f>
        <v>1014539000</v>
      </c>
      <c r="O14" s="345">
        <f>ROUND('Elec - F2012 Sales'!$E$493,0)*1000</f>
        <v>1281401000</v>
      </c>
      <c r="P14" s="10"/>
      <c r="Q14" s="27"/>
      <c r="R14" s="27"/>
    </row>
    <row r="15" spans="1:21">
      <c r="A15" s="50">
        <f t="shared" si="1"/>
        <v>6</v>
      </c>
      <c r="B15" s="10" t="s">
        <v>782</v>
      </c>
      <c r="C15" s="465" t="s">
        <v>815</v>
      </c>
      <c r="D15" s="475">
        <f ca="1">'JAP-22 Page 3'!D32</f>
        <v>2.8410999999999999E-2</v>
      </c>
      <c r="E15" s="475">
        <f ca="1">$D$15</f>
        <v>2.8410999999999999E-2</v>
      </c>
      <c r="F15" s="475">
        <f t="shared" ref="F15:G15" ca="1" si="3">$D$15</f>
        <v>2.8410999999999999E-2</v>
      </c>
      <c r="G15" s="475">
        <f t="shared" ca="1" si="3"/>
        <v>2.8410999999999999E-2</v>
      </c>
      <c r="H15" s="475">
        <f ca="1">'JAP-22 Page 7'!D32</f>
        <v>3.1182999999999999E-2</v>
      </c>
      <c r="I15" s="475">
        <f t="shared" ref="I15:O15" ca="1" si="4">$H$15</f>
        <v>3.1182999999999999E-2</v>
      </c>
      <c r="J15" s="475">
        <f t="shared" ca="1" si="4"/>
        <v>3.1182999999999999E-2</v>
      </c>
      <c r="K15" s="475">
        <f t="shared" ca="1" si="4"/>
        <v>3.1182999999999999E-2</v>
      </c>
      <c r="L15" s="475">
        <f t="shared" ca="1" si="4"/>
        <v>3.1182999999999999E-2</v>
      </c>
      <c r="M15" s="475">
        <f t="shared" ca="1" si="4"/>
        <v>3.1182999999999999E-2</v>
      </c>
      <c r="N15" s="475">
        <f t="shared" ca="1" si="4"/>
        <v>3.1182999999999999E-2</v>
      </c>
      <c r="O15" s="475">
        <f t="shared" ca="1" si="4"/>
        <v>3.1182999999999999E-2</v>
      </c>
      <c r="P15" s="51"/>
      <c r="Q15" s="31"/>
      <c r="R15" s="31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ca="1" si="5">D14*D15</f>
        <v>35196938.938999996</v>
      </c>
      <c r="E16" s="344">
        <f t="shared" ca="1" si="5"/>
        <v>29178239.055</v>
      </c>
      <c r="F16" s="344">
        <f t="shared" ca="1" si="5"/>
        <v>28982629.32</v>
      </c>
      <c r="G16" s="344">
        <f t="shared" ca="1" si="5"/>
        <v>24402378.366</v>
      </c>
      <c r="H16" s="344">
        <f t="shared" ca="1" si="5"/>
        <v>23026805.702999998</v>
      </c>
      <c r="I16" s="344">
        <f t="shared" ca="1" si="5"/>
        <v>20699743.145</v>
      </c>
      <c r="J16" s="344">
        <f t="shared" ca="1" si="5"/>
        <v>20739283.188999999</v>
      </c>
      <c r="K16" s="344">
        <f t="shared" ca="1" si="5"/>
        <v>20693319.447000001</v>
      </c>
      <c r="L16" s="344">
        <f t="shared" ca="1" si="5"/>
        <v>20742245.574000001</v>
      </c>
      <c r="M16" s="344">
        <f t="shared" ca="1" si="5"/>
        <v>25514928.456</v>
      </c>
      <c r="N16" s="344">
        <f t="shared" ca="1" si="5"/>
        <v>31636369.636999998</v>
      </c>
      <c r="O16" s="344">
        <f t="shared" ca="1" si="5"/>
        <v>39957927.383000001</v>
      </c>
      <c r="P16" s="13">
        <f ca="1">SUM(D16:O16)</f>
        <v>320770808.21400005</v>
      </c>
      <c r="Q16" s="29"/>
      <c r="R16" s="29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 ca="1">D12-D16</f>
        <v>1559724.7978635877</v>
      </c>
      <c r="E18" s="344">
        <f t="shared" ref="E18:O18" ca="1" si="6">E12-E16</f>
        <v>6064635.432551764</v>
      </c>
      <c r="F18" s="344">
        <f t="shared" ca="1" si="6"/>
        <v>3525010.6390176639</v>
      </c>
      <c r="G18" s="344">
        <f t="shared" ca="1" si="6"/>
        <v>4641689.5662379228</v>
      </c>
      <c r="H18" s="344">
        <f t="shared" ca="1" si="6"/>
        <v>479397.15147123113</v>
      </c>
      <c r="I18" s="344">
        <f t="shared" ca="1" si="6"/>
        <v>1146778.2855808139</v>
      </c>
      <c r="J18" s="344">
        <f t="shared" ca="1" si="6"/>
        <v>-326828.22505836561</v>
      </c>
      <c r="K18" s="344">
        <f t="shared" ca="1" si="6"/>
        <v>-580885.49409367889</v>
      </c>
      <c r="L18" s="344">
        <f t="shared" ca="1" si="6"/>
        <v>-393673.76226782799</v>
      </c>
      <c r="M18" s="344">
        <f t="shared" ca="1" si="6"/>
        <v>-4208037.9976784475</v>
      </c>
      <c r="N18" s="344">
        <f t="shared" ca="1" si="6"/>
        <v>-3155954.3306546099</v>
      </c>
      <c r="O18" s="344">
        <f t="shared" ca="1" si="6"/>
        <v>-4002793.0986301973</v>
      </c>
      <c r="P18" s="13">
        <f t="shared" ref="P18" ca="1" si="7">SUM(D18:O18)</f>
        <v>4749062.9643398561</v>
      </c>
      <c r="Q18" s="29"/>
      <c r="R18" s="29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13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OFFSET('Residential Interest Calcs'!$G$33,COLUMN()-4,0)</f>
        <v>19703.349555439112</v>
      </c>
      <c r="E20" s="349">
        <f ca="1">OFFSET('Residential Interest Calcs'!$G$33,COLUMN()-4,0)</f>
        <v>32072.554448365558</v>
      </c>
      <c r="F20" s="349">
        <f ca="1">OFFSET('Residential Interest Calcs'!$G$33,COLUMN()-4,0)</f>
        <v>46905.717950075741</v>
      </c>
      <c r="G20" s="349">
        <f ca="1">OFFSET('Residential Interest Calcs'!$G$33,COLUMN()-4,0)</f>
        <v>59660.294644329399</v>
      </c>
      <c r="H20" s="349">
        <f ca="1">OFFSET('Residential Interest Calcs'!$G$33,COLUMN()-4,0)</f>
        <v>66787.085804145972</v>
      </c>
      <c r="I20" s="349">
        <f ca="1">OFFSET('Residential Interest Calcs'!$G$33,COLUMN()-4,0)</f>
        <v>67882.056208485956</v>
      </c>
      <c r="J20" s="349">
        <f ca="1">OFFSET('Residential Interest Calcs'!$G$33,COLUMN()-4,0)</f>
        <v>67943.182417139207</v>
      </c>
      <c r="K20" s="349">
        <f ca="1">OFFSET('Residential Interest Calcs'!$G$33,COLUMN()-4,0)</f>
        <v>65664.926570119249</v>
      </c>
      <c r="L20" s="349">
        <f ca="1">OFFSET('Residential Interest Calcs'!$G$33,COLUMN()-4,0)</f>
        <v>63296.075718158449</v>
      </c>
      <c r="M20" s="349">
        <f ca="1">OFFSET('Residential Interest Calcs'!$G$33,COLUMN()-4,0)</f>
        <v>55893.374260092496</v>
      </c>
      <c r="N20" s="349">
        <f ca="1">OFFSET('Residential Interest Calcs'!$G$33,COLUMN()-4,0)</f>
        <v>44474.24881154811</v>
      </c>
      <c r="O20" s="349">
        <f ca="1">OFFSET('Residential Interest Calcs'!$G$33,COLUMN()-4,0)</f>
        <v>32967.367071774053</v>
      </c>
      <c r="P20" s="13">
        <f t="shared" ref="P20:P34" ca="1" si="8">SUM(D20:O20)</f>
        <v>623250.23345967324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13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'JAP-22 Page 5'!O22+D18+D20</f>
        <v>3500086.5851177536</v>
      </c>
      <c r="E22" s="344">
        <f ca="1">D22+E18+E20</f>
        <v>9596794.5721178837</v>
      </c>
      <c r="F22" s="344">
        <f t="shared" ref="F22:O22" ca="1" si="9">E22+F18+F20</f>
        <v>13168710.929085623</v>
      </c>
      <c r="G22" s="344">
        <f t="shared" ca="1" si="9"/>
        <v>17870060.789967876</v>
      </c>
      <c r="H22" s="344">
        <f t="shared" ca="1" si="9"/>
        <v>18416245.027243253</v>
      </c>
      <c r="I22" s="344">
        <f t="shared" ca="1" si="9"/>
        <v>19630905.369032554</v>
      </c>
      <c r="J22" s="344">
        <f t="shared" ca="1" si="9"/>
        <v>19372020.326391328</v>
      </c>
      <c r="K22" s="344">
        <f t="shared" ca="1" si="9"/>
        <v>18856799.758867767</v>
      </c>
      <c r="L22" s="344">
        <f t="shared" ca="1" si="9"/>
        <v>18526422.072318096</v>
      </c>
      <c r="M22" s="344">
        <f t="shared" ca="1" si="9"/>
        <v>14374277.44889974</v>
      </c>
      <c r="N22" s="344">
        <f t="shared" ca="1" si="9"/>
        <v>11262797.367056679</v>
      </c>
      <c r="O22" s="344">
        <f t="shared" ca="1" si="9"/>
        <v>7292971.6354982555</v>
      </c>
      <c r="P22" s="13"/>
    </row>
    <row r="23" spans="1:18">
      <c r="A23" s="50">
        <f t="shared" si="1"/>
        <v>14</v>
      </c>
      <c r="B23" s="16"/>
      <c r="C23" s="11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13"/>
    </row>
    <row r="24" spans="1:18">
      <c r="A24" s="50">
        <f t="shared" si="1"/>
        <v>15</v>
      </c>
      <c r="B24" s="10" t="s">
        <v>470</v>
      </c>
      <c r="C24" s="11" t="s">
        <v>66</v>
      </c>
      <c r="D24" s="494">
        <f ca="1">'JAP-22 Page 5'!O24</f>
        <v>-6.6633677384381369E-4</v>
      </c>
      <c r="E24" s="494">
        <f ca="1">$D$24</f>
        <v>-6.6633677384381369E-4</v>
      </c>
      <c r="F24" s="494">
        <f t="shared" ref="F24:G24" ca="1" si="10">$D$24</f>
        <v>-6.6633677384381369E-4</v>
      </c>
      <c r="G24" s="494">
        <f t="shared" ca="1" si="10"/>
        <v>-6.6633677384381369E-4</v>
      </c>
      <c r="H24" s="494">
        <f ca="1">'JAP-22 Page 5'!O28/'JAP-22 Page 7'!D30</f>
        <v>5.8304753746340197E-4</v>
      </c>
      <c r="I24" s="494">
        <f ca="1">$H$24</f>
        <v>5.8304753746340197E-4</v>
      </c>
      <c r="J24" s="494">
        <f t="shared" ref="J24:O24" ca="1" si="11">$H$24</f>
        <v>5.8304753746340197E-4</v>
      </c>
      <c r="K24" s="494">
        <f t="shared" ca="1" si="11"/>
        <v>5.8304753746340197E-4</v>
      </c>
      <c r="L24" s="494">
        <f t="shared" ca="1" si="11"/>
        <v>5.8304753746340197E-4</v>
      </c>
      <c r="M24" s="494">
        <f t="shared" ca="1" si="11"/>
        <v>5.8304753746340197E-4</v>
      </c>
      <c r="N24" s="494">
        <f t="shared" ca="1" si="11"/>
        <v>5.8304753746340197E-4</v>
      </c>
      <c r="O24" s="494">
        <f t="shared" ca="1" si="11"/>
        <v>5.8304753746340197E-4</v>
      </c>
      <c r="P24" s="13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13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f t="shared" ref="D26:O26" ca="1" si="12">D14*D24</f>
        <v>-825490.64593963476</v>
      </c>
      <c r="E26" s="344">
        <f t="shared" ca="1" si="12"/>
        <v>-684331.19842146593</v>
      </c>
      <c r="F26" s="344">
        <f t="shared" ca="1" si="12"/>
        <v>-679743.46973355126</v>
      </c>
      <c r="G26" s="344">
        <f t="shared" ca="1" si="12"/>
        <v>-572320.65307509468</v>
      </c>
      <c r="H26" s="344">
        <f t="shared" ca="1" si="12"/>
        <v>430546.206612012</v>
      </c>
      <c r="I26" s="344">
        <f t="shared" ca="1" si="12"/>
        <v>387035.7010812682</v>
      </c>
      <c r="J26" s="344">
        <f t="shared" ca="1" si="12"/>
        <v>387775.00535877177</v>
      </c>
      <c r="K26" s="344">
        <f t="shared" ca="1" si="12"/>
        <v>386915.59328855074</v>
      </c>
      <c r="L26" s="344">
        <f t="shared" ca="1" si="12"/>
        <v>387830.39487483079</v>
      </c>
      <c r="M26" s="344">
        <f t="shared" ca="1" si="12"/>
        <v>477068.15267375432</v>
      </c>
      <c r="N26" s="344">
        <f t="shared" ca="1" si="12"/>
        <v>591524.46561058238</v>
      </c>
      <c r="O26" s="344">
        <f t="shared" ca="1" si="12"/>
        <v>747117.69755314069</v>
      </c>
      <c r="P26" s="13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13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f ca="1">'JAP-22 Page 5'!O28+'JAP-22 Page 9'!D18+'JAP-22 Page 9'!D20-'JAP-22 Page 9'!D26</f>
        <v>8651233.0004721787</v>
      </c>
      <c r="E28" s="344">
        <f ca="1">D28+E18+E20-E26</f>
        <v>15432272.185893774</v>
      </c>
      <c r="F28" s="344">
        <f t="shared" ref="F28:G28" ca="1" si="13">E28+F18+F20-F26</f>
        <v>19683932.012595065</v>
      </c>
      <c r="G28" s="344">
        <f t="shared" ca="1" si="13"/>
        <v>24957602.526552413</v>
      </c>
      <c r="H28" s="344">
        <f ca="1">G28+H18+H20-H26</f>
        <v>25073240.557215776</v>
      </c>
      <c r="I28" s="344">
        <f ca="1">H28+I18+I20-I26</f>
        <v>25900865.197923809</v>
      </c>
      <c r="J28" s="344">
        <f t="shared" ref="J28:O28" ca="1" si="14">I28+J18+J20-J26</f>
        <v>25254205.149923813</v>
      </c>
      <c r="K28" s="344">
        <f t="shared" ca="1" si="14"/>
        <v>24352068.989111699</v>
      </c>
      <c r="L28" s="344">
        <f t="shared" ca="1" si="14"/>
        <v>23633860.907687198</v>
      </c>
      <c r="M28" s="344">
        <f t="shared" ca="1" si="14"/>
        <v>19004648.13159509</v>
      </c>
      <c r="N28" s="344">
        <f t="shared" ca="1" si="14"/>
        <v>15301643.584141446</v>
      </c>
      <c r="O28" s="344">
        <f t="shared" ca="1" si="14"/>
        <v>10584700.155029882</v>
      </c>
      <c r="P28" s="13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13"/>
    </row>
    <row r="30" spans="1:18">
      <c r="A30" s="50">
        <f t="shared" si="1"/>
        <v>21</v>
      </c>
      <c r="B30" s="88" t="s">
        <v>590</v>
      </c>
      <c r="C30" s="465" t="s">
        <v>815</v>
      </c>
      <c r="D30" s="489">
        <f ca="1">+'JAP-22 Page 3'!$D$34</f>
        <v>2.4299999999999981E-3</v>
      </c>
      <c r="E30" s="489">
        <f t="shared" ref="E30:G30" ca="1" si="15">+D30</f>
        <v>2.4299999999999981E-3</v>
      </c>
      <c r="F30" s="489">
        <f t="shared" ca="1" si="15"/>
        <v>2.4299999999999981E-3</v>
      </c>
      <c r="G30" s="489">
        <f t="shared" ca="1" si="15"/>
        <v>2.4299999999999981E-3</v>
      </c>
      <c r="H30" s="489">
        <f ca="1">+'JAP-22 Page 7'!D34</f>
        <v>5.2019999999999983E-3</v>
      </c>
      <c r="I30" s="489">
        <f t="shared" ref="I30:O30" ca="1" si="16">+H30</f>
        <v>5.2019999999999983E-3</v>
      </c>
      <c r="J30" s="489">
        <f t="shared" ca="1" si="16"/>
        <v>5.2019999999999983E-3</v>
      </c>
      <c r="K30" s="489">
        <f t="shared" ca="1" si="16"/>
        <v>5.2019999999999983E-3</v>
      </c>
      <c r="L30" s="489">
        <f t="shared" ca="1" si="16"/>
        <v>5.2019999999999983E-3</v>
      </c>
      <c r="M30" s="489">
        <f t="shared" ca="1" si="16"/>
        <v>5.2019999999999983E-3</v>
      </c>
      <c r="N30" s="489">
        <f t="shared" ca="1" si="16"/>
        <v>5.2019999999999983E-3</v>
      </c>
      <c r="O30" s="489">
        <f t="shared" ca="1" si="16"/>
        <v>5.2019999999999983E-3</v>
      </c>
      <c r="P30" s="13"/>
    </row>
    <row r="31" spans="1:18">
      <c r="A31" s="50">
        <f t="shared" si="1"/>
        <v>22</v>
      </c>
      <c r="B31" s="88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3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39">
        <f t="shared" ref="D32:O32" ca="1" si="17">+D30*D14</f>
        <v>3010403.0699999975</v>
      </c>
      <c r="E32" s="439">
        <f t="shared" ca="1" si="17"/>
        <v>2495622.149999998</v>
      </c>
      <c r="F32" s="439">
        <f t="shared" ca="1" si="17"/>
        <v>2478891.5999999982</v>
      </c>
      <c r="G32" s="439">
        <f t="shared" ca="1" si="17"/>
        <v>2087141.5799999984</v>
      </c>
      <c r="H32" s="439">
        <f t="shared" ca="1" si="17"/>
        <v>3841370.0819999985</v>
      </c>
      <c r="I32" s="439">
        <f t="shared" ca="1" si="17"/>
        <v>3453165.629999999</v>
      </c>
      <c r="J32" s="439">
        <f t="shared" ca="1" si="17"/>
        <v>3459761.7659999989</v>
      </c>
      <c r="K32" s="439">
        <f t="shared" ca="1" si="17"/>
        <v>3452094.0179999988</v>
      </c>
      <c r="L32" s="439">
        <f t="shared" ca="1" si="17"/>
        <v>3460255.9559999988</v>
      </c>
      <c r="M32" s="439">
        <f t="shared" ca="1" si="17"/>
        <v>4256442.8639999982</v>
      </c>
      <c r="N32" s="439">
        <f t="shared" ca="1" si="17"/>
        <v>5277631.8779999986</v>
      </c>
      <c r="O32" s="439">
        <f t="shared" ca="1" si="17"/>
        <v>6665848.0019999975</v>
      </c>
      <c r="P32" s="13">
        <f t="shared" ca="1" si="8"/>
        <v>43938628.595999978</v>
      </c>
    </row>
    <row r="33" spans="1:16">
      <c r="A33" s="50">
        <f t="shared" si="1"/>
        <v>24</v>
      </c>
      <c r="B33" s="10"/>
      <c r="C33" s="11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3"/>
    </row>
    <row r="34" spans="1:16">
      <c r="A34" s="50">
        <f t="shared" si="1"/>
        <v>25</v>
      </c>
      <c r="B34" s="10" t="s">
        <v>471</v>
      </c>
      <c r="C34" s="11" t="s">
        <v>469</v>
      </c>
      <c r="D34" s="344">
        <f ca="1">+'Electric Rev Monthly 2013-15'!Z16</f>
        <v>129321577.35735627</v>
      </c>
      <c r="E34" s="344">
        <f ca="1">+'Electric Rev Monthly 2013-15'!AA16</f>
        <v>108616632.45112428</v>
      </c>
      <c r="F34" s="344">
        <f ca="1">+'Electric Rev Monthly 2013-15'!AB16</f>
        <v>107924751.24001577</v>
      </c>
      <c r="G34" s="344">
        <f ca="1">+'Electric Rev Monthly 2013-15'!AC16</f>
        <v>92111183.17043516</v>
      </c>
      <c r="H34" s="344">
        <f ca="1">+'Electric Rev Monthly 2013-15'!AD16</f>
        <v>82369292.475861281</v>
      </c>
      <c r="I34" s="344">
        <f ca="1">+'Electric Rev Monthly 2013-15'!AE16</f>
        <v>74850268.842870578</v>
      </c>
      <c r="J34" s="344">
        <f ca="1">+'Electric Rev Monthly 2013-15'!AF16</f>
        <v>74973380.511918053</v>
      </c>
      <c r="K34" s="344">
        <f ca="1">+'Electric Rev Monthly 2013-15'!AG16</f>
        <v>74841596.048479572</v>
      </c>
      <c r="L34" s="344">
        <f ca="1">+'Electric Rev Monthly 2013-15'!AH16</f>
        <v>75049495.425483659</v>
      </c>
      <c r="M34" s="344">
        <f ca="1">+'Electric Rev Monthly 2013-15'!AI16</f>
        <v>90454235.826558292</v>
      </c>
      <c r="N34" s="344">
        <f ca="1">+'Electric Rev Monthly 2013-15'!AJ16</f>
        <v>110240501.79123931</v>
      </c>
      <c r="O34" s="344">
        <f ca="1">+'Electric Rev Monthly 2013-15'!AK16</f>
        <v>137093296.84385467</v>
      </c>
      <c r="P34" s="13">
        <f t="shared" ca="1" si="8"/>
        <v>1157846211.9851971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13"/>
    </row>
    <row r="36" spans="1:16">
      <c r="A36" s="50">
        <f t="shared" si="1"/>
        <v>27</v>
      </c>
      <c r="B36" s="10" t="s">
        <v>776</v>
      </c>
      <c r="C36" s="11" t="str">
        <f>"("&amp;A32&amp;") / ("&amp;A34&amp;")"</f>
        <v>(23) / (25)</v>
      </c>
      <c r="D36" s="471">
        <f ca="1">D32/D34</f>
        <v>2.3278428329723395E-2</v>
      </c>
      <c r="E36" s="471">
        <f t="shared" ref="E36:P36" ca="1" si="18">E32/E34</f>
        <v>2.2976427216365666E-2</v>
      </c>
      <c r="F36" s="471">
        <f t="shared" ca="1" si="18"/>
        <v>2.296870339304417E-2</v>
      </c>
      <c r="G36" s="471">
        <f t="shared" ca="1" si="18"/>
        <v>2.2658937907008736E-2</v>
      </c>
      <c r="H36" s="471">
        <f t="shared" ca="1" si="18"/>
        <v>4.6635948501387588E-2</v>
      </c>
      <c r="I36" s="471">
        <f t="shared" ca="1" si="18"/>
        <v>4.6134311651559415E-2</v>
      </c>
      <c r="J36" s="471">
        <f t="shared" ca="1" si="18"/>
        <v>4.6146535508693277E-2</v>
      </c>
      <c r="K36" s="471">
        <f t="shared" ca="1" si="18"/>
        <v>4.6125339386988248E-2</v>
      </c>
      <c r="L36" s="471">
        <f t="shared" ca="1" si="18"/>
        <v>4.6106318721831685E-2</v>
      </c>
      <c r="M36" s="471">
        <f t="shared" ca="1" si="18"/>
        <v>4.7056313340168229E-2</v>
      </c>
      <c r="N36" s="471">
        <f t="shared" ca="1" si="18"/>
        <v>4.7873801300307633E-2</v>
      </c>
      <c r="O36" s="471">
        <f t="shared" ca="1" si="18"/>
        <v>4.8622712820103872E-2</v>
      </c>
      <c r="P36" s="471">
        <f t="shared" ca="1" si="18"/>
        <v>3.7948587766819697E-2</v>
      </c>
    </row>
    <row r="37" spans="1:16">
      <c r="A37" s="50">
        <f t="shared" si="1"/>
        <v>28</v>
      </c>
      <c r="B37" s="10"/>
      <c r="C37" s="11"/>
      <c r="D37" s="13"/>
      <c r="E37" s="13"/>
      <c r="F37" s="13"/>
      <c r="G37" s="13"/>
      <c r="H37" s="21"/>
      <c r="I37" s="13"/>
      <c r="J37" s="13"/>
      <c r="K37" s="13"/>
      <c r="L37" s="13"/>
      <c r="M37" s="13"/>
      <c r="N37" s="13"/>
      <c r="O37" s="13"/>
      <c r="P37" s="16"/>
    </row>
    <row r="38" spans="1:16">
      <c r="A38" s="50">
        <f t="shared" si="1"/>
        <v>29</v>
      </c>
      <c r="B38" s="88" t="s">
        <v>774</v>
      </c>
      <c r="C38" s="11" t="str">
        <f>"("&amp;A30&amp;") * 1000"</f>
        <v>(21) * 1000</v>
      </c>
      <c r="D38" s="21">
        <f ca="1">D30*1000</f>
        <v>2.4299999999999979</v>
      </c>
      <c r="E38" s="21">
        <f t="shared" ref="E38:O38" ca="1" si="19">E30*1000</f>
        <v>2.4299999999999979</v>
      </c>
      <c r="F38" s="21">
        <f t="shared" ca="1" si="19"/>
        <v>2.4299999999999979</v>
      </c>
      <c r="G38" s="21">
        <f t="shared" ca="1" si="19"/>
        <v>2.4299999999999979</v>
      </c>
      <c r="H38" s="21">
        <f t="shared" ca="1" si="19"/>
        <v>5.2019999999999982</v>
      </c>
      <c r="I38" s="21">
        <f t="shared" ca="1" si="19"/>
        <v>5.2019999999999982</v>
      </c>
      <c r="J38" s="21">
        <f t="shared" ca="1" si="19"/>
        <v>5.2019999999999982</v>
      </c>
      <c r="K38" s="21">
        <f t="shared" ca="1" si="19"/>
        <v>5.2019999999999982</v>
      </c>
      <c r="L38" s="21">
        <f t="shared" ca="1" si="19"/>
        <v>5.2019999999999982</v>
      </c>
      <c r="M38" s="21">
        <f t="shared" ca="1" si="19"/>
        <v>5.2019999999999982</v>
      </c>
      <c r="N38" s="21">
        <f t="shared" ca="1" si="19"/>
        <v>5.2019999999999982</v>
      </c>
      <c r="O38" s="21">
        <f t="shared" ca="1" si="19"/>
        <v>5.2019999999999982</v>
      </c>
      <c r="P38" s="16"/>
    </row>
    <row r="39" spans="1:16" s="1" customFormat="1">
      <c r="A39" s="50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</row>
    <row r="40" spans="1:16" s="1" customFormat="1"/>
    <row r="41" spans="1:16" s="1" customFormat="1"/>
    <row r="42" spans="1:16" s="1" customFormat="1">
      <c r="H42" s="479">
        <f ca="1">H36-G36</f>
        <v>2.3977010594378852E-2</v>
      </c>
    </row>
    <row r="43" spans="1:16" s="1" customFormat="1"/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36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3" customWidth="1"/>
    <col min="2" max="2" width="41" style="3" customWidth="1"/>
    <col min="3" max="3" width="20.140625" style="3" bestFit="1" customWidth="1"/>
    <col min="4" max="15" width="14.7109375" style="3" customWidth="1"/>
    <col min="16" max="16" width="13.42578125" style="3" bestFit="1" customWidth="1"/>
    <col min="17" max="18" width="12.28515625" style="3" customWidth="1"/>
    <col min="19" max="16384" width="9.140625" style="3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6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6"/>
    </row>
    <row r="3" spans="1:21">
      <c r="A3" s="521" t="s">
        <v>101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6"/>
    </row>
    <row r="4" spans="1:21" ht="15">
      <c r="A4" s="520" t="s">
        <v>54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16"/>
    </row>
    <row r="5" spans="1:21" ht="15">
      <c r="A5" s="11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16"/>
    </row>
    <row r="6" spans="1:2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1" ht="25.5" customHeight="1">
      <c r="A7" s="46" t="s">
        <v>17</v>
      </c>
      <c r="B7" s="47"/>
      <c r="C7" s="48" t="s">
        <v>16</v>
      </c>
      <c r="D7" s="49">
        <v>42005</v>
      </c>
      <c r="E7" s="49">
        <f t="shared" ref="E7:O7" si="0">EDATE(D7,1)</f>
        <v>42036</v>
      </c>
      <c r="F7" s="49">
        <f t="shared" si="0"/>
        <v>42064</v>
      </c>
      <c r="G7" s="49">
        <f t="shared" si="0"/>
        <v>42095</v>
      </c>
      <c r="H7" s="49">
        <f t="shared" si="0"/>
        <v>42125</v>
      </c>
      <c r="I7" s="49">
        <f t="shared" si="0"/>
        <v>42156</v>
      </c>
      <c r="J7" s="49">
        <f t="shared" si="0"/>
        <v>42186</v>
      </c>
      <c r="K7" s="49">
        <f t="shared" si="0"/>
        <v>42217</v>
      </c>
      <c r="L7" s="49">
        <f t="shared" si="0"/>
        <v>42248</v>
      </c>
      <c r="M7" s="49">
        <f t="shared" si="0"/>
        <v>42278</v>
      </c>
      <c r="N7" s="49">
        <f t="shared" si="0"/>
        <v>42309</v>
      </c>
      <c r="O7" s="49">
        <f t="shared" si="0"/>
        <v>42339</v>
      </c>
      <c r="P7" s="467" t="s">
        <v>42</v>
      </c>
      <c r="Q7" s="25"/>
      <c r="R7" s="25"/>
      <c r="S7" s="26"/>
      <c r="T7" s="26"/>
      <c r="U7" s="26"/>
    </row>
    <row r="8" spans="1:21">
      <c r="A8" s="5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5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f>+'Elec - F2012 Customers'!$L$482</f>
        <v>124980.9007673937</v>
      </c>
      <c r="E10" s="345">
        <f>+'Elec - F2012 Customers'!$L$483</f>
        <v>125122.58367800665</v>
      </c>
      <c r="F10" s="345">
        <f>+'Elec - F2012 Customers'!$L$484</f>
        <v>125302.47202368583</v>
      </c>
      <c r="G10" s="345">
        <f>+'Elec - F2012 Customers'!$L$485</f>
        <v>125573.47484652113</v>
      </c>
      <c r="H10" s="345">
        <f>+'Elec - F2012 Customers'!$L$486</f>
        <v>125828.57251225547</v>
      </c>
      <c r="I10" s="345">
        <f>+'Elec - F2012 Customers'!$L$487</f>
        <v>126105.49272947655</v>
      </c>
      <c r="J10" s="345">
        <f>+'Elec - F2012 Customers'!$L$488</f>
        <v>126385.74346288755</v>
      </c>
      <c r="K10" s="345">
        <f>+'Elec - F2012 Customers'!$L$489</f>
        <v>126566.40107115642</v>
      </c>
      <c r="L10" s="345">
        <f>+'Elec - F2012 Customers'!$L$490</f>
        <v>126754.5916952697</v>
      </c>
      <c r="M10" s="345">
        <f>+'Elec - F2012 Customers'!$L$491</f>
        <v>126855.42884083094</v>
      </c>
      <c r="N10" s="345">
        <f>+'Elec - F2012 Customers'!$L$492</f>
        <v>126947.17717079091</v>
      </c>
      <c r="O10" s="345">
        <f>+'Elec - F2012 Customers'!$L$493</f>
        <v>127093.24854027639</v>
      </c>
      <c r="P10" s="468"/>
      <c r="Q10" s="27"/>
      <c r="R10" s="27"/>
    </row>
    <row r="11" spans="1:21">
      <c r="A11" s="50">
        <f t="shared" ref="A11:A36" si="1">A10+1</f>
        <v>2</v>
      </c>
      <c r="B11" s="10" t="s">
        <v>29</v>
      </c>
      <c r="C11" s="465" t="s">
        <v>811</v>
      </c>
      <c r="D11" s="346">
        <f>'JAP-16'!D45</f>
        <v>170.42456785603613</v>
      </c>
      <c r="E11" s="346">
        <f>'JAP-16'!E45</f>
        <v>164.72930394103633</v>
      </c>
      <c r="F11" s="346">
        <f>'JAP-16'!F45</f>
        <v>168.06236386382511</v>
      </c>
      <c r="G11" s="346">
        <f>'JAP-16'!G45</f>
        <v>155.34712298924325</v>
      </c>
      <c r="H11" s="346">
        <f>'JAP-16'!H45</f>
        <v>147.88319258001442</v>
      </c>
      <c r="I11" s="346">
        <f>'JAP-16'!I45</f>
        <v>152.86646381954367</v>
      </c>
      <c r="J11" s="346">
        <f>'JAP-16'!J45</f>
        <v>153.50816728554253</v>
      </c>
      <c r="K11" s="346">
        <f>'JAP-16'!K45</f>
        <v>158.34544244372813</v>
      </c>
      <c r="L11" s="346">
        <f>'JAP-16'!L45</f>
        <v>160.00945738032397</v>
      </c>
      <c r="M11" s="346">
        <f>'JAP-16'!M45</f>
        <v>153.41760713537667</v>
      </c>
      <c r="N11" s="346">
        <f>'JAP-16'!N45</f>
        <v>161.51290519309077</v>
      </c>
      <c r="O11" s="346">
        <f>'JAP-16'!O45</f>
        <v>169.90340551223903</v>
      </c>
      <c r="P11" s="21"/>
      <c r="Q11" s="28"/>
      <c r="R11" s="28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2">D10*D11</f>
        <v>21299816.003541205</v>
      </c>
      <c r="E12" s="344">
        <f t="shared" si="2"/>
        <v>20611356.116582111</v>
      </c>
      <c r="F12" s="344">
        <f t="shared" si="2"/>
        <v>21058629.646281455</v>
      </c>
      <c r="G12" s="344">
        <f t="shared" si="2"/>
        <v>19507478.041169163</v>
      </c>
      <c r="H12" s="344">
        <f t="shared" si="2"/>
        <v>18607931.020898186</v>
      </c>
      <c r="I12" s="344">
        <f t="shared" si="2"/>
        <v>19277300.741776254</v>
      </c>
      <c r="J12" s="344">
        <f t="shared" si="2"/>
        <v>19401243.850008603</v>
      </c>
      <c r="K12" s="344">
        <f t="shared" si="2"/>
        <v>20041212.776122611</v>
      </c>
      <c r="L12" s="344">
        <f t="shared" si="2"/>
        <v>20281933.437624622</v>
      </c>
      <c r="M12" s="344">
        <f t="shared" si="2"/>
        <v>19461856.34489233</v>
      </c>
      <c r="N12" s="344">
        <f t="shared" si="2"/>
        <v>20503607.390916448</v>
      </c>
      <c r="O12" s="344">
        <f t="shared" si="2"/>
        <v>21593575.744606361</v>
      </c>
      <c r="P12" s="13">
        <f>SUM(D12:O12)</f>
        <v>241645941.11441934</v>
      </c>
      <c r="Q12" s="29"/>
      <c r="R12" s="29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10"/>
      <c r="Q13" s="30"/>
      <c r="R13" s="30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f>ROUND('Elec - F2012 Sales'!$N$482,0)*1000</f>
        <v>956201000</v>
      </c>
      <c r="E14" s="345">
        <f>ROUND('Elec - F2012 Sales'!$N$483,0)*1000</f>
        <v>870343000</v>
      </c>
      <c r="F14" s="345">
        <f>ROUND('Elec - F2012 Sales'!$N$484,0)*1000</f>
        <v>921274000</v>
      </c>
      <c r="G14" s="345">
        <f>ROUND('Elec - F2012 Sales'!$N$485,0)*1000</f>
        <v>857255000</v>
      </c>
      <c r="H14" s="345">
        <f>ROUND('Elec - F2012 Sales'!$N$486,0)*1000</f>
        <v>867722000</v>
      </c>
      <c r="I14" s="345">
        <f>ROUND('Elec - F2012 Sales'!$N$487,0)*1000</f>
        <v>857053000</v>
      </c>
      <c r="J14" s="345">
        <f>ROUND('Elec - F2012 Sales'!$N$488,0)*1000</f>
        <v>895340000</v>
      </c>
      <c r="K14" s="345">
        <f>ROUND('Elec - F2012 Sales'!$N$489,0)*1000</f>
        <v>908983000</v>
      </c>
      <c r="L14" s="345">
        <f>ROUND('Elec - F2012 Sales'!$N$490,0)*1000</f>
        <v>857006000</v>
      </c>
      <c r="M14" s="345">
        <f>ROUND('Elec - F2012 Sales'!$N$491,0)*1000</f>
        <v>875868000</v>
      </c>
      <c r="N14" s="345">
        <f>ROUND('Elec - F2012 Sales'!$N$492,0)*1000</f>
        <v>906619000</v>
      </c>
      <c r="O14" s="345">
        <f>ROUND('Elec - F2012 Sales'!$N$493,0)*1000</f>
        <v>976669000</v>
      </c>
      <c r="P14" s="10"/>
      <c r="Q14" s="27"/>
      <c r="R14" s="27"/>
    </row>
    <row r="15" spans="1:21">
      <c r="A15" s="50">
        <f t="shared" si="1"/>
        <v>6</v>
      </c>
      <c r="B15" s="10" t="s">
        <v>782</v>
      </c>
      <c r="C15" s="465" t="s">
        <v>815</v>
      </c>
      <c r="D15" s="475">
        <f ca="1">'JAP-22 Page 3'!E32</f>
        <v>2.1548999999999999E-2</v>
      </c>
      <c r="E15" s="475">
        <f ca="1">$D$15</f>
        <v>2.1548999999999999E-2</v>
      </c>
      <c r="F15" s="475">
        <f t="shared" ref="F15:G15" ca="1" si="3">$D$15</f>
        <v>2.1548999999999999E-2</v>
      </c>
      <c r="G15" s="475">
        <f t="shared" ca="1" si="3"/>
        <v>2.1548999999999999E-2</v>
      </c>
      <c r="H15" s="475">
        <f ca="1">'JAP-22 Page 7'!E32</f>
        <v>2.2678E-2</v>
      </c>
      <c r="I15" s="475">
        <f t="shared" ref="I15:O15" ca="1" si="4">$H$15</f>
        <v>2.2678E-2</v>
      </c>
      <c r="J15" s="475">
        <f t="shared" ca="1" si="4"/>
        <v>2.2678E-2</v>
      </c>
      <c r="K15" s="475">
        <f t="shared" ca="1" si="4"/>
        <v>2.2678E-2</v>
      </c>
      <c r="L15" s="475">
        <f t="shared" ca="1" si="4"/>
        <v>2.2678E-2</v>
      </c>
      <c r="M15" s="475">
        <f t="shared" ca="1" si="4"/>
        <v>2.2678E-2</v>
      </c>
      <c r="N15" s="475">
        <f t="shared" ca="1" si="4"/>
        <v>2.2678E-2</v>
      </c>
      <c r="O15" s="475">
        <f t="shared" ca="1" si="4"/>
        <v>2.2678E-2</v>
      </c>
      <c r="P15" s="51"/>
      <c r="Q15" s="31"/>
      <c r="R15" s="31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ca="1" si="5">D14*D15</f>
        <v>20605175.348999999</v>
      </c>
      <c r="E16" s="344">
        <f t="shared" ca="1" si="5"/>
        <v>18755021.307</v>
      </c>
      <c r="F16" s="344">
        <f t="shared" ca="1" si="5"/>
        <v>19852533.425999999</v>
      </c>
      <c r="G16" s="344">
        <f t="shared" ca="1" si="5"/>
        <v>18472987.994999997</v>
      </c>
      <c r="H16" s="344">
        <f t="shared" ca="1" si="5"/>
        <v>19678199.515999999</v>
      </c>
      <c r="I16" s="344">
        <f t="shared" ca="1" si="5"/>
        <v>19436247.934</v>
      </c>
      <c r="J16" s="344">
        <f t="shared" ca="1" si="5"/>
        <v>20304520.52</v>
      </c>
      <c r="K16" s="344">
        <f t="shared" ca="1" si="5"/>
        <v>20613916.473999999</v>
      </c>
      <c r="L16" s="344">
        <f t="shared" ca="1" si="5"/>
        <v>19435182.068</v>
      </c>
      <c r="M16" s="344">
        <f t="shared" ca="1" si="5"/>
        <v>19862934.504000001</v>
      </c>
      <c r="N16" s="344">
        <f t="shared" ca="1" si="5"/>
        <v>20560305.682</v>
      </c>
      <c r="O16" s="344">
        <f t="shared" ca="1" si="5"/>
        <v>22148899.581999999</v>
      </c>
      <c r="P16" s="13">
        <f ca="1">SUM(D16:O16)</f>
        <v>239725924.35699999</v>
      </c>
      <c r="Q16" s="29"/>
      <c r="R16" s="29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 ca="1">D12-D16</f>
        <v>694640.65454120561</v>
      </c>
      <c r="E18" s="344">
        <f t="shared" ref="E18:O18" ca="1" si="6">E12-E16</f>
        <v>1856334.8095821105</v>
      </c>
      <c r="F18" s="344">
        <f t="shared" ca="1" si="6"/>
        <v>1206096.2202814557</v>
      </c>
      <c r="G18" s="344">
        <f t="shared" ca="1" si="6"/>
        <v>1034490.0461691655</v>
      </c>
      <c r="H18" s="344">
        <f t="shared" ca="1" si="6"/>
        <v>-1070268.4951018132</v>
      </c>
      <c r="I18" s="344">
        <f t="shared" ca="1" si="6"/>
        <v>-158947.19222374633</v>
      </c>
      <c r="J18" s="344">
        <f t="shared" ca="1" si="6"/>
        <v>-903276.66999139637</v>
      </c>
      <c r="K18" s="344">
        <f t="shared" ca="1" si="6"/>
        <v>-572703.69787738845</v>
      </c>
      <c r="L18" s="344">
        <f t="shared" ca="1" si="6"/>
        <v>846751.36962462217</v>
      </c>
      <c r="M18" s="344">
        <f t="shared" ca="1" si="6"/>
        <v>-401078.15910767019</v>
      </c>
      <c r="N18" s="344">
        <f t="shared" ca="1" si="6"/>
        <v>-56698.291083551943</v>
      </c>
      <c r="O18" s="344">
        <f t="shared" ca="1" si="6"/>
        <v>-555323.83739363775</v>
      </c>
      <c r="P18" s="13">
        <f t="shared" ref="P18" ca="1" si="7">SUM(D18:O18)</f>
        <v>1920016.7574193552</v>
      </c>
      <c r="Q18" s="29"/>
      <c r="R18" s="29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13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OFFSET('Non-Res Interest Calcs'!$G$33,COLUMN()-4,0)</f>
        <v>7630.4195094914066</v>
      </c>
      <c r="E20" s="349">
        <f ca="1">OFFSET('Non-Res Interest Calcs'!$G$33,COLUMN()-4,0)</f>
        <v>11343.787521261838</v>
      </c>
      <c r="F20" s="349">
        <f ca="1">OFFSET('Non-Res Interest Calcs'!$G$33,COLUMN()-4,0)</f>
        <v>15744.800528519159</v>
      </c>
      <c r="G20" s="349">
        <f ca="1">OFFSET('Non-Res Interest Calcs'!$G$33,COLUMN()-4,0)</f>
        <v>19031.043460211822</v>
      </c>
      <c r="H20" s="349">
        <f ca="1">OFFSET('Non-Res Interest Calcs'!$G$33,COLUMN()-4,0)</f>
        <v>18837.898642008015</v>
      </c>
      <c r="I20" s="349">
        <f ca="1">OFFSET('Non-Res Interest Calcs'!$G$33,COLUMN()-4,0)</f>
        <v>16644.178615800294</v>
      </c>
      <c r="J20" s="349">
        <f ca="1">OFFSET('Non-Res Interest Calcs'!$G$33,COLUMN()-4,0)</f>
        <v>14668.120212070586</v>
      </c>
      <c r="K20" s="349">
        <f ca="1">OFFSET('Non-Res Interest Calcs'!$G$33,COLUMN()-4,0)</f>
        <v>12115.834532296867</v>
      </c>
      <c r="L20" s="349">
        <f ca="1">OFFSET('Non-Res Interest Calcs'!$G$33,COLUMN()-4,0)</f>
        <v>11945.139275052463</v>
      </c>
      <c r="M20" s="349">
        <f ca="1">OFFSET('Non-Res Interest Calcs'!$G$33,COLUMN()-4,0)</f>
        <v>12017.013209568962</v>
      </c>
      <c r="N20" s="349">
        <f ca="1">OFFSET('Non-Res Interest Calcs'!$G$33,COLUMN()-4,0)</f>
        <v>10850.244570994832</v>
      </c>
      <c r="O20" s="349">
        <f ca="1">OFFSET('Non-Res Interest Calcs'!$G$33,COLUMN()-4,0)</f>
        <v>9443.6760548309085</v>
      </c>
      <c r="P20" s="13">
        <f t="shared" ref="P20:P34" ca="1" si="8">SUM(D20:O20)</f>
        <v>160272.15613210716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13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'JAP-22 Page 6'!O22+D18+D20</f>
        <v>2415708.1057895436</v>
      </c>
      <c r="E22" s="344">
        <f ca="1">D22+E18+E20</f>
        <v>4283386.7028929163</v>
      </c>
      <c r="F22" s="344">
        <f t="shared" ref="F22:O22" ca="1" si="9">E22+F18+F20</f>
        <v>5505227.7237028908</v>
      </c>
      <c r="G22" s="344">
        <f t="shared" ca="1" si="9"/>
        <v>6558748.813332268</v>
      </c>
      <c r="H22" s="344">
        <f t="shared" ca="1" si="9"/>
        <v>5507318.216872463</v>
      </c>
      <c r="I22" s="344">
        <f t="shared" ca="1" si="9"/>
        <v>5365015.2032645168</v>
      </c>
      <c r="J22" s="344">
        <f t="shared" ca="1" si="9"/>
        <v>4476406.6534851911</v>
      </c>
      <c r="K22" s="344">
        <f t="shared" ca="1" si="9"/>
        <v>3915818.7901400994</v>
      </c>
      <c r="L22" s="344">
        <f t="shared" ca="1" si="9"/>
        <v>4774515.2990397746</v>
      </c>
      <c r="M22" s="344">
        <f t="shared" ca="1" si="9"/>
        <v>4385454.1531416737</v>
      </c>
      <c r="N22" s="344">
        <f t="shared" ca="1" si="9"/>
        <v>4339606.1066291165</v>
      </c>
      <c r="O22" s="344">
        <f t="shared" ca="1" si="9"/>
        <v>3793725.9452903098</v>
      </c>
      <c r="P22" s="13"/>
    </row>
    <row r="23" spans="1:18">
      <c r="A23" s="50">
        <f t="shared" si="1"/>
        <v>14</v>
      </c>
      <c r="B23" s="16"/>
      <c r="C23" s="11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13"/>
    </row>
    <row r="24" spans="1:18">
      <c r="A24" s="50">
        <f t="shared" si="1"/>
        <v>15</v>
      </c>
      <c r="B24" s="10" t="s">
        <v>470</v>
      </c>
      <c r="C24" s="11" t="s">
        <v>66</v>
      </c>
      <c r="D24" s="494">
        <f ca="1">'JAP-22 Page 6'!O24</f>
        <v>-1.0468074720485229E-4</v>
      </c>
      <c r="E24" s="494">
        <f ca="1">$D$24</f>
        <v>-1.0468074720485229E-4</v>
      </c>
      <c r="F24" s="494">
        <f t="shared" ref="F24:G24" ca="1" si="10">$D$24</f>
        <v>-1.0468074720485229E-4</v>
      </c>
      <c r="G24" s="494">
        <f t="shared" ca="1" si="10"/>
        <v>-1.0468074720485229E-4</v>
      </c>
      <c r="H24" s="494">
        <f ca="1">'JAP-22 Page 6'!O28/'JAP-22 Page 7'!E30</f>
        <v>2.265583500350373E-4</v>
      </c>
      <c r="I24" s="494">
        <f ca="1">$H$24</f>
        <v>2.265583500350373E-4</v>
      </c>
      <c r="J24" s="494">
        <f t="shared" ref="J24:O24" ca="1" si="11">$H$24</f>
        <v>2.265583500350373E-4</v>
      </c>
      <c r="K24" s="494">
        <f t="shared" ca="1" si="11"/>
        <v>2.265583500350373E-4</v>
      </c>
      <c r="L24" s="494">
        <f t="shared" ca="1" si="11"/>
        <v>2.265583500350373E-4</v>
      </c>
      <c r="M24" s="494">
        <f t="shared" ca="1" si="11"/>
        <v>2.265583500350373E-4</v>
      </c>
      <c r="N24" s="494">
        <f t="shared" ca="1" si="11"/>
        <v>2.265583500350373E-4</v>
      </c>
      <c r="O24" s="494">
        <f t="shared" ca="1" si="11"/>
        <v>2.265583500350373E-4</v>
      </c>
      <c r="P24" s="13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13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f t="shared" ref="D26:O26" ca="1" si="12">D14*D24</f>
        <v>-100095.83515802697</v>
      </c>
      <c r="E26" s="344">
        <f t="shared" ca="1" si="12"/>
        <v>-91108.155564512766</v>
      </c>
      <c r="F26" s="344">
        <f t="shared" ca="1" si="12"/>
        <v>-96439.650700403086</v>
      </c>
      <c r="G26" s="344">
        <f t="shared" ca="1" si="12"/>
        <v>-89738.09394509565</v>
      </c>
      <c r="H26" s="344">
        <f t="shared" ca="1" si="12"/>
        <v>196589.66460910265</v>
      </c>
      <c r="I26" s="344">
        <f t="shared" ca="1" si="12"/>
        <v>194172.51357257881</v>
      </c>
      <c r="J26" s="344">
        <f t="shared" ca="1" si="12"/>
        <v>202846.7531203703</v>
      </c>
      <c r="K26" s="344">
        <f t="shared" ca="1" si="12"/>
        <v>205937.68868989832</v>
      </c>
      <c r="L26" s="344">
        <f t="shared" ca="1" si="12"/>
        <v>194161.86533012718</v>
      </c>
      <c r="M26" s="344">
        <f t="shared" ca="1" si="12"/>
        <v>198435.20892848805</v>
      </c>
      <c r="N26" s="344">
        <f t="shared" ca="1" si="12"/>
        <v>205402.10475041548</v>
      </c>
      <c r="O26" s="344">
        <f t="shared" ca="1" si="12"/>
        <v>221272.51717036986</v>
      </c>
      <c r="P26" s="13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13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f ca="1">'JAP-22 Page 6'!O28+'JAP-22 Page 10'!D18+'JAP-22 Page 10'!D20-'JAP-22 Page 10'!D26</f>
        <v>3255435.6003136914</v>
      </c>
      <c r="E28" s="344">
        <f ca="1">D28+E18+E20-E26</f>
        <v>5214222.3529815767</v>
      </c>
      <c r="F28" s="344">
        <f t="shared" ref="F28:G28" ca="1" si="13">E28+F18+F20-F26</f>
        <v>6532503.0244919546</v>
      </c>
      <c r="G28" s="344">
        <f t="shared" ca="1" si="13"/>
        <v>7675762.2080664271</v>
      </c>
      <c r="H28" s="344">
        <f ca="1">G28+H18+H20-H26</f>
        <v>6427741.9469975196</v>
      </c>
      <c r="I28" s="344">
        <f ca="1">H28+I18+I20-I26</f>
        <v>6091266.4198169941</v>
      </c>
      <c r="J28" s="344">
        <f t="shared" ref="J28:O28" ca="1" si="14">I28+J18+J20-J26</f>
        <v>4999811.1169172982</v>
      </c>
      <c r="K28" s="344">
        <f t="shared" ca="1" si="14"/>
        <v>4233285.5648823082</v>
      </c>
      <c r="L28" s="344">
        <f t="shared" ca="1" si="14"/>
        <v>4897820.2084518559</v>
      </c>
      <c r="M28" s="344">
        <f t="shared" ca="1" si="14"/>
        <v>4310323.8536252668</v>
      </c>
      <c r="N28" s="344">
        <f t="shared" ca="1" si="14"/>
        <v>4059073.7023622943</v>
      </c>
      <c r="O28" s="344">
        <f t="shared" ca="1" si="14"/>
        <v>3291921.0238531176</v>
      </c>
      <c r="P28" s="13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13"/>
    </row>
    <row r="30" spans="1:18">
      <c r="A30" s="50">
        <f t="shared" si="1"/>
        <v>21</v>
      </c>
      <c r="B30" s="88" t="s">
        <v>590</v>
      </c>
      <c r="C30" s="465" t="s">
        <v>815</v>
      </c>
      <c r="D30" s="489">
        <f ca="1">+'JAP-22 Page 3'!$E$34</f>
        <v>8.8099999999999984E-4</v>
      </c>
      <c r="E30" s="489">
        <f t="shared" ref="E30:G30" ca="1" si="15">+D30</f>
        <v>8.8099999999999984E-4</v>
      </c>
      <c r="F30" s="489">
        <f t="shared" ca="1" si="15"/>
        <v>8.8099999999999984E-4</v>
      </c>
      <c r="G30" s="489">
        <f t="shared" ca="1" si="15"/>
        <v>8.8099999999999984E-4</v>
      </c>
      <c r="H30" s="489">
        <f ca="1">+'JAP-22 Page 7'!$E$34</f>
        <v>2.0100000000000014E-3</v>
      </c>
      <c r="I30" s="489">
        <f t="shared" ref="I30:O30" ca="1" si="16">+H30</f>
        <v>2.0100000000000014E-3</v>
      </c>
      <c r="J30" s="489">
        <f t="shared" ca="1" si="16"/>
        <v>2.0100000000000014E-3</v>
      </c>
      <c r="K30" s="489">
        <f t="shared" ca="1" si="16"/>
        <v>2.0100000000000014E-3</v>
      </c>
      <c r="L30" s="489">
        <f t="shared" ca="1" si="16"/>
        <v>2.0100000000000014E-3</v>
      </c>
      <c r="M30" s="489">
        <f t="shared" ca="1" si="16"/>
        <v>2.0100000000000014E-3</v>
      </c>
      <c r="N30" s="489">
        <f t="shared" ca="1" si="16"/>
        <v>2.0100000000000014E-3</v>
      </c>
      <c r="O30" s="489">
        <f t="shared" ca="1" si="16"/>
        <v>2.0100000000000014E-3</v>
      </c>
      <c r="P30" s="13"/>
    </row>
    <row r="31" spans="1:18">
      <c r="A31" s="50">
        <f t="shared" si="1"/>
        <v>22</v>
      </c>
      <c r="B31" s="88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3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39">
        <f t="shared" ref="D32:O32" ca="1" si="17">+D30*D14</f>
        <v>842413.08099999989</v>
      </c>
      <c r="E32" s="439">
        <f t="shared" ca="1" si="17"/>
        <v>766772.18299999984</v>
      </c>
      <c r="F32" s="439">
        <f t="shared" ca="1" si="17"/>
        <v>811642.39399999985</v>
      </c>
      <c r="G32" s="439">
        <f t="shared" ca="1" si="17"/>
        <v>755241.65499999991</v>
      </c>
      <c r="H32" s="439">
        <f t="shared" ca="1" si="17"/>
        <v>1744121.2200000011</v>
      </c>
      <c r="I32" s="439">
        <f t="shared" ca="1" si="17"/>
        <v>1722676.5300000012</v>
      </c>
      <c r="J32" s="439">
        <f t="shared" ca="1" si="17"/>
        <v>1799633.4000000013</v>
      </c>
      <c r="K32" s="439">
        <f t="shared" ca="1" si="17"/>
        <v>1827055.8300000012</v>
      </c>
      <c r="L32" s="439">
        <f t="shared" ca="1" si="17"/>
        <v>1722582.0600000012</v>
      </c>
      <c r="M32" s="439">
        <f t="shared" ca="1" si="17"/>
        <v>1760494.6800000011</v>
      </c>
      <c r="N32" s="439">
        <f t="shared" ca="1" si="17"/>
        <v>1822304.1900000013</v>
      </c>
      <c r="O32" s="439">
        <f t="shared" ca="1" si="17"/>
        <v>1963104.6900000013</v>
      </c>
      <c r="P32" s="13">
        <f t="shared" ca="1" si="8"/>
        <v>17538041.91300001</v>
      </c>
    </row>
    <row r="33" spans="1:16">
      <c r="A33" s="50">
        <f t="shared" si="1"/>
        <v>24</v>
      </c>
      <c r="B33" s="10"/>
      <c r="C33" s="11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3"/>
    </row>
    <row r="34" spans="1:16">
      <c r="A34" s="50">
        <f t="shared" si="1"/>
        <v>25</v>
      </c>
      <c r="B34" s="10" t="s">
        <v>471</v>
      </c>
      <c r="C34" s="11" t="s">
        <v>469</v>
      </c>
      <c r="D34" s="344">
        <f ca="1">+'Electric Rev Monthly 2013-15'!Z28</f>
        <v>83414397.06424202</v>
      </c>
      <c r="E34" s="344">
        <f ca="1">+'Electric Rev Monthly 2013-15'!AA28</f>
        <v>76180515.958710924</v>
      </c>
      <c r="F34" s="344">
        <f ca="1">+'Electric Rev Monthly 2013-15'!AB28</f>
        <v>80469238.344457567</v>
      </c>
      <c r="G34" s="344">
        <f ca="1">+'Electric Rev Monthly 2013-15'!AC28</f>
        <v>75040352.716578364</v>
      </c>
      <c r="H34" s="344">
        <f ca="1">+'Electric Rev Monthly 2013-15'!AD28</f>
        <v>76929710.586432695</v>
      </c>
      <c r="I34" s="344">
        <f ca="1">+'Electric Rev Monthly 2013-15'!AE28</f>
        <v>76033893.128012508</v>
      </c>
      <c r="J34" s="344">
        <f ca="1">+'Electric Rev Monthly 2013-15'!AF28</f>
        <v>79311043.820768252</v>
      </c>
      <c r="K34" s="344">
        <f ca="1">+'Electric Rev Monthly 2013-15'!AG28</f>
        <v>80422744.796842188</v>
      </c>
      <c r="L34" s="344">
        <f ca="1">+'Electric Rev Monthly 2013-15'!AH28</f>
        <v>76059279.438936412</v>
      </c>
      <c r="M34" s="344">
        <f ca="1">+'Electric Rev Monthly 2013-15'!AI28</f>
        <v>77635054.102938414</v>
      </c>
      <c r="N34" s="344">
        <f ca="1">+'Electric Rev Monthly 2013-15'!AJ28</f>
        <v>80289524.061443344</v>
      </c>
      <c r="O34" s="344">
        <f ca="1">+'Electric Rev Monthly 2013-15'!AK28</f>
        <v>86272046.36187762</v>
      </c>
      <c r="P34" s="13">
        <f t="shared" ca="1" si="8"/>
        <v>948057800.38124037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13"/>
    </row>
    <row r="36" spans="1:16">
      <c r="A36" s="50">
        <f t="shared" si="1"/>
        <v>27</v>
      </c>
      <c r="B36" s="10" t="s">
        <v>776</v>
      </c>
      <c r="C36" s="11" t="str">
        <f>"("&amp;A$32&amp;") / ("&amp;A$34&amp;")"</f>
        <v>(23) / (25)</v>
      </c>
      <c r="D36" s="471">
        <f ca="1">D32/D34</f>
        <v>1.0099132891306655E-2</v>
      </c>
      <c r="E36" s="471">
        <f t="shared" ref="E36:P36" ca="1" si="18">E32/E34</f>
        <v>1.0065200705854798E-2</v>
      </c>
      <c r="F36" s="471">
        <f t="shared" ca="1" si="18"/>
        <v>1.0086368539064255E-2</v>
      </c>
      <c r="G36" s="471">
        <f t="shared" ca="1" si="18"/>
        <v>1.0064473681946693E-2</v>
      </c>
      <c r="H36" s="471">
        <f t="shared" ca="1" si="18"/>
        <v>2.267162071330597E-2</v>
      </c>
      <c r="I36" s="471">
        <f t="shared" ca="1" si="18"/>
        <v>2.2656692418730435E-2</v>
      </c>
      <c r="J36" s="471">
        <f t="shared" ca="1" si="18"/>
        <v>2.269082984290206E-2</v>
      </c>
      <c r="K36" s="471">
        <f t="shared" ca="1" si="18"/>
        <v>2.2718148138506967E-2</v>
      </c>
      <c r="L36" s="471">
        <f t="shared" ca="1" si="18"/>
        <v>2.2647888235425139E-2</v>
      </c>
      <c r="M36" s="471">
        <f t="shared" ca="1" si="18"/>
        <v>2.2676543480805895E-2</v>
      </c>
      <c r="N36" s="471">
        <f t="shared" ca="1" si="18"/>
        <v>2.2696662002946268E-2</v>
      </c>
      <c r="O36" s="471">
        <f t="shared" ca="1" si="18"/>
        <v>2.275481772816124E-2</v>
      </c>
      <c r="P36" s="471">
        <f t="shared" ca="1" si="18"/>
        <v>1.8498916317072098E-2</v>
      </c>
    </row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workbookViewId="0">
      <selection activeCell="I38" sqref="I38"/>
    </sheetView>
  </sheetViews>
  <sheetFormatPr defaultRowHeight="15"/>
  <sheetData/>
  <printOptions horizontalCentered="1"/>
  <pageMargins left="0" right="0" top="0.75" bottom="0.75" header="0.3" footer="0.3"/>
  <pageSetup orientation="landscape" blackAndWhite="1" r:id="rId1"/>
  <headerFooter alignWithMargins="0">
    <oddFooter>&amp;L&amp;A
&amp;F&amp;R&amp;P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0"/>
  <sheetViews>
    <sheetView workbookViewId="0">
      <pane ySplit="6" topLeftCell="A7" activePane="bottomLeft" state="frozen"/>
      <selection activeCell="I38" sqref="I38"/>
      <selection pane="bottomLeft" activeCell="I38" sqref="I38"/>
    </sheetView>
  </sheetViews>
  <sheetFormatPr defaultRowHeight="12.75"/>
  <cols>
    <col min="1" max="1" width="6" style="3" customWidth="1"/>
    <col min="2" max="2" width="14.5703125" style="3" customWidth="1"/>
    <col min="3" max="3" width="18.42578125" style="3" customWidth="1"/>
    <col min="4" max="5" width="17.42578125" style="3" customWidth="1"/>
    <col min="6" max="6" width="16.28515625" style="3" customWidth="1"/>
    <col min="7" max="8" width="18.42578125" style="3" customWidth="1"/>
    <col min="9" max="12" width="9.140625" style="3"/>
    <col min="13" max="14" width="13.7109375" style="3" customWidth="1"/>
    <col min="15" max="16384" width="9.140625" style="3"/>
  </cols>
  <sheetData>
    <row r="1" spans="1:8" ht="15">
      <c r="A1" s="524" t="s">
        <v>19</v>
      </c>
      <c r="B1" s="516"/>
      <c r="C1" s="516"/>
      <c r="D1" s="516"/>
      <c r="E1" s="516"/>
      <c r="F1" s="516"/>
      <c r="G1" s="516"/>
      <c r="H1" s="516"/>
    </row>
    <row r="2" spans="1:8" ht="15">
      <c r="A2" s="524" t="s">
        <v>18</v>
      </c>
      <c r="B2" s="516"/>
      <c r="C2" s="516"/>
      <c r="D2" s="516"/>
      <c r="E2" s="516"/>
      <c r="F2" s="516"/>
      <c r="G2" s="516"/>
      <c r="H2" s="516"/>
    </row>
    <row r="3" spans="1:8" ht="15">
      <c r="A3" s="525" t="s">
        <v>102</v>
      </c>
      <c r="B3" s="516"/>
      <c r="C3" s="516"/>
      <c r="D3" s="516"/>
      <c r="E3" s="516"/>
      <c r="F3" s="516"/>
      <c r="G3" s="516"/>
      <c r="H3" s="516"/>
    </row>
    <row r="4" spans="1:8">
      <c r="A4" s="16"/>
      <c r="B4" s="16"/>
      <c r="C4" s="16"/>
      <c r="D4" s="16"/>
      <c r="E4" s="16"/>
      <c r="F4" s="16"/>
      <c r="G4" s="16"/>
      <c r="H4" s="16"/>
    </row>
    <row r="5" spans="1:8">
      <c r="A5" s="16"/>
      <c r="B5" s="16"/>
      <c r="C5" s="16"/>
      <c r="D5" s="16"/>
      <c r="E5" s="16"/>
      <c r="F5" s="16"/>
      <c r="G5" s="16"/>
      <c r="H5" s="16"/>
    </row>
    <row r="6" spans="1:8" ht="25.5">
      <c r="A6" s="52" t="s">
        <v>17</v>
      </c>
      <c r="B6" s="52" t="s">
        <v>46</v>
      </c>
      <c r="C6" s="52" t="s">
        <v>47</v>
      </c>
      <c r="D6" s="52" t="s">
        <v>48</v>
      </c>
      <c r="E6" s="52" t="s">
        <v>49</v>
      </c>
      <c r="F6" s="52" t="s">
        <v>50</v>
      </c>
      <c r="G6" s="52" t="s">
        <v>51</v>
      </c>
      <c r="H6" s="52" t="s">
        <v>52</v>
      </c>
    </row>
    <row r="7" spans="1:8">
      <c r="A7" s="53"/>
      <c r="B7" s="50" t="s">
        <v>15</v>
      </c>
      <c r="C7" s="50" t="s">
        <v>14</v>
      </c>
      <c r="D7" s="50" t="s">
        <v>13</v>
      </c>
      <c r="E7" s="50" t="s">
        <v>12</v>
      </c>
      <c r="F7" s="50" t="s">
        <v>11</v>
      </c>
      <c r="G7" s="50" t="s">
        <v>10</v>
      </c>
      <c r="H7" s="50" t="s">
        <v>9</v>
      </c>
    </row>
    <row r="8" spans="1:8">
      <c r="A8" s="53"/>
      <c r="B8" s="53"/>
      <c r="C8" s="53"/>
      <c r="D8" s="53"/>
      <c r="E8" s="53"/>
      <c r="F8" s="53"/>
      <c r="G8" s="53"/>
      <c r="H8" s="53"/>
    </row>
    <row r="9" spans="1:8" ht="15">
      <c r="A9" s="50">
        <v>1</v>
      </c>
      <c r="B9" s="54">
        <v>3.2500000000000001E-2</v>
      </c>
      <c r="C9" s="55">
        <v>41275</v>
      </c>
      <c r="D9" s="56">
        <f ca="1">OFFSET('JAP-22 Page 1'!$D$18,0,ROW()-9)</f>
        <v>0</v>
      </c>
      <c r="E9" s="56">
        <v>0</v>
      </c>
      <c r="F9" s="57">
        <f ca="1">D9</f>
        <v>0</v>
      </c>
      <c r="G9" s="56">
        <f ca="1">(0+F9)/2*B9/12</f>
        <v>0</v>
      </c>
      <c r="H9" s="57">
        <f ca="1">D9+G9</f>
        <v>0</v>
      </c>
    </row>
    <row r="10" spans="1:8" ht="15">
      <c r="A10" s="50">
        <f>A9+1</f>
        <v>2</v>
      </c>
      <c r="B10" s="54">
        <f>$B$9</f>
        <v>3.2500000000000001E-2</v>
      </c>
      <c r="C10" s="55">
        <v>41306</v>
      </c>
      <c r="D10" s="56">
        <f ca="1">OFFSET('JAP-22 Page 1'!$D$18,0,ROW()-9)</f>
        <v>0</v>
      </c>
      <c r="E10" s="56">
        <v>0</v>
      </c>
      <c r="F10" s="56">
        <f ca="1">F9+D10-E10</f>
        <v>0</v>
      </c>
      <c r="G10" s="56">
        <f ca="1">(F9+F10)/2*B10/12</f>
        <v>0</v>
      </c>
      <c r="H10" s="18">
        <f t="shared" ref="H10:H44" ca="1" si="0">H9+D10-E10+G10</f>
        <v>0</v>
      </c>
    </row>
    <row r="11" spans="1:8" ht="15">
      <c r="A11" s="50">
        <f t="shared" ref="A11:A44" si="1">A10+1</f>
        <v>3</v>
      </c>
      <c r="B11" s="54">
        <f t="shared" ref="B11:B30" si="2">$B$9</f>
        <v>3.2500000000000001E-2</v>
      </c>
      <c r="C11" s="55">
        <v>41334</v>
      </c>
      <c r="D11" s="56">
        <f ca="1">OFFSET('JAP-22 Page 1'!$D$18,0,ROW()-9)</f>
        <v>0</v>
      </c>
      <c r="E11" s="56">
        <v>0</v>
      </c>
      <c r="F11" s="56">
        <f t="shared" ref="F11:F44" ca="1" si="3">F10+D11-E11</f>
        <v>0</v>
      </c>
      <c r="G11" s="56">
        <f t="shared" ref="G11:G44" ca="1" si="4">(F10+F11)/2*B11/12</f>
        <v>0</v>
      </c>
      <c r="H11" s="18">
        <f t="shared" ca="1" si="0"/>
        <v>0</v>
      </c>
    </row>
    <row r="12" spans="1:8" ht="15">
      <c r="A12" s="50">
        <f t="shared" si="1"/>
        <v>4</v>
      </c>
      <c r="B12" s="54">
        <f t="shared" si="2"/>
        <v>3.2500000000000001E-2</v>
      </c>
      <c r="C12" s="55">
        <v>41365</v>
      </c>
      <c r="D12" s="56">
        <f ca="1">OFFSET('JAP-22 Page 1'!$D$18,0,ROW()-9)</f>
        <v>0</v>
      </c>
      <c r="E12" s="56">
        <v>0</v>
      </c>
      <c r="F12" s="56">
        <f t="shared" ca="1" si="3"/>
        <v>0</v>
      </c>
      <c r="G12" s="56">
        <f t="shared" ca="1" si="4"/>
        <v>0</v>
      </c>
      <c r="H12" s="18">
        <f t="shared" ca="1" si="0"/>
        <v>0</v>
      </c>
    </row>
    <row r="13" spans="1:8" ht="15">
      <c r="A13" s="50">
        <f t="shared" si="1"/>
        <v>5</v>
      </c>
      <c r="B13" s="54">
        <f t="shared" si="2"/>
        <v>3.2500000000000001E-2</v>
      </c>
      <c r="C13" s="55">
        <v>41395</v>
      </c>
      <c r="D13" s="56">
        <f ca="1">OFFSET('JAP-22 Page 1'!$D$18,0,ROW()-9)</f>
        <v>792023.65523865819</v>
      </c>
      <c r="E13" s="56">
        <v>0</v>
      </c>
      <c r="F13" s="56">
        <f t="shared" ca="1" si="3"/>
        <v>792023.65523865819</v>
      </c>
      <c r="G13" s="56">
        <f t="shared" ca="1" si="4"/>
        <v>1072.5320331356832</v>
      </c>
      <c r="H13" s="18">
        <f t="shared" ca="1" si="0"/>
        <v>793096.18727179384</v>
      </c>
    </row>
    <row r="14" spans="1:8" ht="15">
      <c r="A14" s="50">
        <f t="shared" si="1"/>
        <v>6</v>
      </c>
      <c r="B14" s="54">
        <f t="shared" si="2"/>
        <v>3.2500000000000001E-2</v>
      </c>
      <c r="C14" s="55">
        <v>41426</v>
      </c>
      <c r="D14" s="56">
        <f ca="1">OFFSET('JAP-22 Page 1'!$D$18,0,ROW()-9)</f>
        <v>1296762.5366732292</v>
      </c>
      <c r="E14" s="56">
        <v>0</v>
      </c>
      <c r="F14" s="56">
        <f t="shared" ca="1" si="3"/>
        <v>2088786.1919118874</v>
      </c>
      <c r="G14" s="56">
        <f t="shared" ca="1" si="4"/>
        <v>3901.0966680163638</v>
      </c>
      <c r="H14" s="18">
        <f t="shared" ca="1" si="0"/>
        <v>2093759.8206130394</v>
      </c>
    </row>
    <row r="15" spans="1:8" ht="15">
      <c r="A15" s="50">
        <f t="shared" si="1"/>
        <v>7</v>
      </c>
      <c r="B15" s="54">
        <f t="shared" si="2"/>
        <v>3.2500000000000001E-2</v>
      </c>
      <c r="C15" s="55">
        <v>41456</v>
      </c>
      <c r="D15" s="56">
        <f ca="1">OFFSET('JAP-22 Page 1'!$D$18,0,ROW()-9)</f>
        <v>-66900.161650508642</v>
      </c>
      <c r="E15" s="56">
        <v>0</v>
      </c>
      <c r="F15" s="56">
        <f t="shared" ca="1" si="3"/>
        <v>2021886.0302613787</v>
      </c>
      <c r="G15" s="56">
        <f t="shared" ca="1" si="4"/>
        <v>5566.5353008596312</v>
      </c>
      <c r="H15" s="18">
        <f t="shared" ca="1" si="0"/>
        <v>2032426.1942633905</v>
      </c>
    </row>
    <row r="16" spans="1:8" ht="15">
      <c r="A16" s="50">
        <f t="shared" si="1"/>
        <v>8</v>
      </c>
      <c r="B16" s="54">
        <f t="shared" si="2"/>
        <v>3.2500000000000001E-2</v>
      </c>
      <c r="C16" s="55">
        <v>41487</v>
      </c>
      <c r="D16" s="56">
        <f ca="1">OFFSET('JAP-22 Page 1'!$D$18,0,ROW()-9)</f>
        <v>-298497.35864432901</v>
      </c>
      <c r="E16" s="56">
        <v>0</v>
      </c>
      <c r="F16" s="56">
        <f t="shared" ca="1" si="3"/>
        <v>1723388.6716170497</v>
      </c>
      <c r="G16" s="56">
        <f t="shared" ca="1" si="4"/>
        <v>5071.7261587937055</v>
      </c>
      <c r="H16" s="18">
        <f t="shared" ca="1" si="0"/>
        <v>1739000.5617778553</v>
      </c>
    </row>
    <row r="17" spans="1:8" ht="15">
      <c r="A17" s="50">
        <f t="shared" si="1"/>
        <v>9</v>
      </c>
      <c r="B17" s="54">
        <f t="shared" si="2"/>
        <v>3.2500000000000001E-2</v>
      </c>
      <c r="C17" s="55">
        <v>41518</v>
      </c>
      <c r="D17" s="56">
        <f ca="1">OFFSET('JAP-22 Page 1'!$D$18,0,ROW()-9)</f>
        <v>-124064.4335244894</v>
      </c>
      <c r="E17" s="56">
        <v>0</v>
      </c>
      <c r="F17" s="56">
        <f t="shared" ca="1" si="3"/>
        <v>1599324.2380925603</v>
      </c>
      <c r="G17" s="56">
        <f t="shared" ca="1" si="4"/>
        <v>4499.5070652317636</v>
      </c>
      <c r="H17" s="18">
        <f t="shared" ca="1" si="0"/>
        <v>1619435.6353185975</v>
      </c>
    </row>
    <row r="18" spans="1:8" ht="15">
      <c r="A18" s="50">
        <f t="shared" si="1"/>
        <v>10</v>
      </c>
      <c r="B18" s="54">
        <f t="shared" si="2"/>
        <v>3.2500000000000001E-2</v>
      </c>
      <c r="C18" s="55">
        <v>41548</v>
      </c>
      <c r="D18" s="56">
        <f ca="1">OFFSET('JAP-22 Page 1'!$D$18,0,ROW()-9)</f>
        <v>-3431861.5362947211</v>
      </c>
      <c r="E18" s="56">
        <v>0</v>
      </c>
      <c r="F18" s="56">
        <f t="shared" ca="1" si="3"/>
        <v>-1832537.2982021607</v>
      </c>
      <c r="G18" s="56">
        <f t="shared" ca="1" si="4"/>
        <v>-315.80935223175055</v>
      </c>
      <c r="H18" s="18">
        <f t="shared" ca="1" si="0"/>
        <v>-1812741.7103283552</v>
      </c>
    </row>
    <row r="19" spans="1:8" ht="15">
      <c r="A19" s="50">
        <f t="shared" si="1"/>
        <v>11</v>
      </c>
      <c r="B19" s="54">
        <f t="shared" si="2"/>
        <v>3.2500000000000001E-2</v>
      </c>
      <c r="C19" s="55">
        <v>41579</v>
      </c>
      <c r="D19" s="56">
        <f ca="1">OFFSET('JAP-22 Page 1'!$D$18,0,ROW()-9)</f>
        <v>-2298853.8831800111</v>
      </c>
      <c r="E19" s="56">
        <v>0</v>
      </c>
      <c r="F19" s="56">
        <f t="shared" ca="1" si="3"/>
        <v>-4131391.1813821718</v>
      </c>
      <c r="G19" s="56">
        <f t="shared" ca="1" si="4"/>
        <v>-8076.1531494371166</v>
      </c>
      <c r="H19" s="18">
        <f t="shared" ca="1" si="0"/>
        <v>-4119671.7466578037</v>
      </c>
    </row>
    <row r="20" spans="1:8" ht="15">
      <c r="A20" s="50">
        <f t="shared" si="1"/>
        <v>12</v>
      </c>
      <c r="B20" s="54">
        <f t="shared" si="2"/>
        <v>3.2500000000000001E-2</v>
      </c>
      <c r="C20" s="55">
        <v>41609</v>
      </c>
      <c r="D20" s="56">
        <f ca="1">OFFSET('JAP-22 Page 1'!$D$18,0,ROW()-9)</f>
        <v>-2952682.3814189844</v>
      </c>
      <c r="E20" s="56">
        <v>0</v>
      </c>
      <c r="F20" s="56">
        <f t="shared" ca="1" si="3"/>
        <v>-7084073.5628011562</v>
      </c>
      <c r="G20" s="56">
        <f t="shared" ca="1" si="4"/>
        <v>-15187.608507748257</v>
      </c>
      <c r="H20" s="18">
        <f t="shared" ca="1" si="0"/>
        <v>-7087541.7365845367</v>
      </c>
    </row>
    <row r="21" spans="1:8" ht="15">
      <c r="A21" s="50">
        <f t="shared" si="1"/>
        <v>13</v>
      </c>
      <c r="B21" s="54">
        <f t="shared" si="2"/>
        <v>3.2500000000000001E-2</v>
      </c>
      <c r="C21" s="55">
        <v>41640</v>
      </c>
      <c r="D21" s="56">
        <f ca="1">OFFSET('JAP-22 Page 5'!$D$18,0,ROW()-21)</f>
        <v>668770.24723031372</v>
      </c>
      <c r="E21" s="56">
        <f ca="1">OFFSET('JAP-22 Page 5'!$D$26,0,ROW()-21)</f>
        <v>0</v>
      </c>
      <c r="F21" s="56">
        <f t="shared" ca="1" si="3"/>
        <v>-6415303.3155708425</v>
      </c>
      <c r="G21" s="56">
        <f t="shared" ca="1" si="4"/>
        <v>-18280.406189462083</v>
      </c>
      <c r="H21" s="18">
        <f t="shared" ca="1" si="0"/>
        <v>-6437051.8955436852</v>
      </c>
    </row>
    <row r="22" spans="1:8" ht="15">
      <c r="A22" s="50">
        <f t="shared" si="1"/>
        <v>14</v>
      </c>
      <c r="B22" s="54">
        <f t="shared" si="2"/>
        <v>3.2500000000000001E-2</v>
      </c>
      <c r="C22" s="55">
        <v>41671</v>
      </c>
      <c r="D22" s="56">
        <f ca="1">OFFSET('JAP-22 Page 5'!$D$18,0,ROW()-21)</f>
        <v>5061826.1108624153</v>
      </c>
      <c r="E22" s="56">
        <f ca="1">OFFSET('JAP-22 Page 5'!$D$26,0,ROW()-21)</f>
        <v>0</v>
      </c>
      <c r="F22" s="56">
        <f t="shared" ca="1" si="3"/>
        <v>-1353477.2047084272</v>
      </c>
      <c r="G22" s="56">
        <f t="shared" ca="1" si="4"/>
        <v>-10520.223621211511</v>
      </c>
      <c r="H22" s="18">
        <f t="shared" ca="1" si="0"/>
        <v>-1385746.0083024814</v>
      </c>
    </row>
    <row r="23" spans="1:8" ht="15">
      <c r="A23" s="50">
        <f t="shared" si="1"/>
        <v>15</v>
      </c>
      <c r="B23" s="54">
        <f t="shared" si="2"/>
        <v>3.2500000000000001E-2</v>
      </c>
      <c r="C23" s="55">
        <v>41699</v>
      </c>
      <c r="D23" s="56">
        <f ca="1">OFFSET('JAP-22 Page 5'!$D$18,0,ROW()-21)</f>
        <v>2645596.7361839488</v>
      </c>
      <c r="E23" s="56">
        <f ca="1">OFFSET('JAP-22 Page 5'!$D$26,0,ROW()-21)</f>
        <v>0</v>
      </c>
      <c r="F23" s="56">
        <f t="shared" ca="1" si="3"/>
        <v>1292119.5314755216</v>
      </c>
      <c r="G23" s="56">
        <f t="shared" ca="1" si="4"/>
        <v>-83.088515836226293</v>
      </c>
      <c r="H23" s="18">
        <f t="shared" ca="1" si="0"/>
        <v>1259767.6393656312</v>
      </c>
    </row>
    <row r="24" spans="1:8" ht="15">
      <c r="A24" s="50">
        <f t="shared" si="1"/>
        <v>16</v>
      </c>
      <c r="B24" s="54">
        <f t="shared" si="2"/>
        <v>3.2500000000000001E-2</v>
      </c>
      <c r="C24" s="55">
        <v>41730</v>
      </c>
      <c r="D24" s="56">
        <f ca="1">OFFSET('JAP-22 Page 5'!$D$18,0,ROW()-21)</f>
        <v>3781159.9024666399</v>
      </c>
      <c r="E24" s="56">
        <f ca="1">OFFSET('JAP-22 Page 5'!$D$26,0,ROW()-21)</f>
        <v>0</v>
      </c>
      <c r="F24" s="56">
        <f t="shared" ca="1" si="3"/>
        <v>5073279.4339421615</v>
      </c>
      <c r="G24" s="56">
        <f t="shared" ca="1" si="4"/>
        <v>8619.8110990031128</v>
      </c>
      <c r="H24" s="18">
        <f t="shared" ca="1" si="0"/>
        <v>5049547.3529312741</v>
      </c>
    </row>
    <row r="25" spans="1:8" ht="15">
      <c r="A25" s="50">
        <f t="shared" si="1"/>
        <v>17</v>
      </c>
      <c r="B25" s="54">
        <f t="shared" si="2"/>
        <v>3.2500000000000001E-2</v>
      </c>
      <c r="C25" s="55">
        <v>41760</v>
      </c>
      <c r="D25" s="56">
        <f ca="1">OFFSET('JAP-22 Page 5'!$D$18,0,ROW()-21)</f>
        <v>1263165.4516114593</v>
      </c>
      <c r="E25" s="56">
        <f ca="1">OFFSET('JAP-22 Page 5'!$D$26,0,ROW()-21)</f>
        <v>-490617.76955023542</v>
      </c>
      <c r="F25" s="56">
        <f t="shared" ca="1" si="3"/>
        <v>6827062.6551038558</v>
      </c>
      <c r="G25" s="56">
        <f t="shared" ca="1" si="4"/>
        <v>16115.046578916481</v>
      </c>
      <c r="H25" s="18">
        <f t="shared" ca="1" si="0"/>
        <v>6819445.6206718851</v>
      </c>
    </row>
    <row r="26" spans="1:8" ht="15">
      <c r="A26" s="50">
        <f t="shared" si="1"/>
        <v>18</v>
      </c>
      <c r="B26" s="54">
        <f t="shared" si="2"/>
        <v>3.2500000000000001E-2</v>
      </c>
      <c r="C26" s="55">
        <v>41791</v>
      </c>
      <c r="D26" s="56">
        <f ca="1">OFFSET('JAP-22 Page 5'!$D$18,0,ROW()-21)</f>
        <v>1788658.1709593982</v>
      </c>
      <c r="E26" s="56">
        <f ca="1">OFFSET('JAP-22 Page 5'!$D$26,0,ROW()-21)</f>
        <v>-441519.41070632788</v>
      </c>
      <c r="F26" s="56">
        <f t="shared" ca="1" si="3"/>
        <v>9057240.2367695812</v>
      </c>
      <c r="G26" s="56">
        <f t="shared" ca="1" si="4"/>
        <v>21509.99349941195</v>
      </c>
      <c r="H26" s="18">
        <f t="shared" ca="1" si="0"/>
        <v>9071133.1958370227</v>
      </c>
    </row>
    <row r="27" spans="1:8" ht="15">
      <c r="A27" s="50">
        <f t="shared" si="1"/>
        <v>19</v>
      </c>
      <c r="B27" s="54">
        <f t="shared" si="2"/>
        <v>3.2500000000000001E-2</v>
      </c>
      <c r="C27" s="55">
        <v>41821</v>
      </c>
      <c r="D27" s="56">
        <f ca="1">OFFSET('JAP-22 Page 5'!$D$18,0,ROW()-21)</f>
        <v>378992.57455854118</v>
      </c>
      <c r="E27" s="56">
        <f ca="1">OFFSET('JAP-22 Page 5'!$D$26,0,ROW()-21)</f>
        <v>-442816.10206822795</v>
      </c>
      <c r="F27" s="56">
        <f t="shared" ca="1" si="3"/>
        <v>9879048.913396351</v>
      </c>
      <c r="G27" s="56">
        <f t="shared" ca="1" si="4"/>
        <v>25642.891557516366</v>
      </c>
      <c r="H27" s="18">
        <f t="shared" ca="1" si="0"/>
        <v>9918584.7640213091</v>
      </c>
    </row>
    <row r="28" spans="1:8" ht="15">
      <c r="A28" s="50">
        <f t="shared" si="1"/>
        <v>20</v>
      </c>
      <c r="B28" s="54">
        <f t="shared" si="2"/>
        <v>3.2500000000000001E-2</v>
      </c>
      <c r="C28" s="55">
        <v>41852</v>
      </c>
      <c r="D28" s="56">
        <f ca="1">OFFSET('JAP-22 Page 5'!$D$18,0,ROW()-21)</f>
        <v>140584.30169124901</v>
      </c>
      <c r="E28" s="56">
        <f ca="1">OFFSET('JAP-22 Page 5'!$D$26,0,ROW()-21)</f>
        <v>-441747.29788298247</v>
      </c>
      <c r="F28" s="56">
        <f t="shared" ca="1" si="3"/>
        <v>10461380.512970582</v>
      </c>
      <c r="G28" s="56">
        <f t="shared" ca="1" si="4"/>
        <v>27544.331514871887</v>
      </c>
      <c r="H28" s="18">
        <f t="shared" ca="1" si="0"/>
        <v>10528460.695110412</v>
      </c>
    </row>
    <row r="29" spans="1:8" ht="15">
      <c r="A29" s="50">
        <f t="shared" si="1"/>
        <v>21</v>
      </c>
      <c r="B29" s="54">
        <f t="shared" si="2"/>
        <v>3.2500000000000001E-2</v>
      </c>
      <c r="C29" s="55">
        <v>41883</v>
      </c>
      <c r="D29" s="56">
        <f ca="1">OFFSET('JAP-22 Page 5'!$D$18,0,ROW()-21)</f>
        <v>327520.99727561325</v>
      </c>
      <c r="E29" s="56">
        <f ca="1">OFFSET('JAP-22 Page 5'!$D$26,0,ROW()-21)</f>
        <v>-442573.55548254878</v>
      </c>
      <c r="F29" s="56">
        <f t="shared" ca="1" si="3"/>
        <v>11231475.065728744</v>
      </c>
      <c r="G29" s="56">
        <f t="shared" ca="1" si="4"/>
        <v>29375.741929488675</v>
      </c>
      <c r="H29" s="18">
        <f t="shared" ca="1" si="0"/>
        <v>11327930.989798063</v>
      </c>
    </row>
    <row r="30" spans="1:8" ht="15">
      <c r="A30" s="50">
        <f t="shared" si="1"/>
        <v>22</v>
      </c>
      <c r="B30" s="54">
        <f t="shared" si="2"/>
        <v>3.2500000000000001E-2</v>
      </c>
      <c r="C30" s="55">
        <v>41913</v>
      </c>
      <c r="D30" s="56">
        <f ca="1">OFFSET('JAP-22 Page 5'!$D$18,0,ROW()-21)</f>
        <v>-3088241.132559631</v>
      </c>
      <c r="E30" s="56">
        <f ca="1">OFFSET('JAP-22 Page 5'!$D$26,0,ROW()-21)</f>
        <v>-543879.40055711917</v>
      </c>
      <c r="F30" s="56">
        <f t="shared" ca="1" si="3"/>
        <v>8687113.3337262329</v>
      </c>
      <c r="G30" s="56">
        <f t="shared" ca="1" si="4"/>
        <v>26973.08845759528</v>
      </c>
      <c r="H30" s="18">
        <f t="shared" ca="1" si="0"/>
        <v>8810542.3462531473</v>
      </c>
    </row>
    <row r="31" spans="1:8" ht="15">
      <c r="A31" s="50">
        <f t="shared" si="1"/>
        <v>23</v>
      </c>
      <c r="B31" s="54">
        <v>3.2500000000000001E-2</v>
      </c>
      <c r="C31" s="55">
        <v>41944</v>
      </c>
      <c r="D31" s="56">
        <f ca="1">OFFSET('JAP-22 Page 5'!$D$18,0,ROW()-21)</f>
        <v>-1824239.6749595851</v>
      </c>
      <c r="E31" s="56">
        <f ca="1">OFFSET('JAP-22 Page 5'!$D$26,0,ROW()-21)</f>
        <v>-672948.83365066582</v>
      </c>
      <c r="F31" s="56">
        <f t="shared" ca="1" si="3"/>
        <v>7535822.4924173132</v>
      </c>
      <c r="G31" s="56">
        <f t="shared" ca="1" si="4"/>
        <v>21968.558931236053</v>
      </c>
      <c r="H31" s="18">
        <f t="shared" ca="1" si="0"/>
        <v>7681220.0638754638</v>
      </c>
    </row>
    <row r="32" spans="1:8" ht="15">
      <c r="A32" s="50">
        <f t="shared" si="1"/>
        <v>24</v>
      </c>
      <c r="B32" s="54">
        <f>$B$31</f>
        <v>3.2500000000000001E-2</v>
      </c>
      <c r="C32" s="55">
        <v>41974</v>
      </c>
      <c r="D32" s="56">
        <f ca="1">OFFSET('JAP-22 Page 5'!$D$18,0,ROW()-21)</f>
        <v>-2302900.7010580897</v>
      </c>
      <c r="E32" s="56">
        <f ca="1">OFFSET('JAP-22 Page 5'!$D$26,0,ROW()-21)</f>
        <v>-849553.39951668261</v>
      </c>
      <c r="F32" s="56">
        <f t="shared" ca="1" si="3"/>
        <v>6082475.1908759065</v>
      </c>
      <c r="G32" s="56">
        <f t="shared" ca="1" si="4"/>
        <v>18441.444779459569</v>
      </c>
      <c r="H32" s="18">
        <f t="shared" ca="1" si="0"/>
        <v>6246314.2071135156</v>
      </c>
    </row>
    <row r="33" spans="1:8" ht="15">
      <c r="A33" s="50">
        <f t="shared" si="1"/>
        <v>25</v>
      </c>
      <c r="B33" s="54">
        <f t="shared" ref="B33:B44" si="5">$B$31</f>
        <v>3.2500000000000001E-2</v>
      </c>
      <c r="C33" s="55">
        <v>42005</v>
      </c>
      <c r="D33" s="56">
        <f ca="1">OFFSET('JAP-22 Page 9'!$D$18,0,ROW()-33)</f>
        <v>1559724.7978635877</v>
      </c>
      <c r="E33" s="56">
        <f ca="1">OFFSET('JAP-22 Page 9'!$D$26,0,ROW()-33)</f>
        <v>-825490.64593963476</v>
      </c>
      <c r="F33" s="56">
        <f t="shared" ca="1" si="3"/>
        <v>8467690.6346791293</v>
      </c>
      <c r="G33" s="56">
        <f t="shared" ca="1" si="4"/>
        <v>19703.349555439112</v>
      </c>
      <c r="H33" s="18">
        <f t="shared" ca="1" si="0"/>
        <v>8651233.0004721768</v>
      </c>
    </row>
    <row r="34" spans="1:8" ht="15">
      <c r="A34" s="50">
        <f t="shared" si="1"/>
        <v>26</v>
      </c>
      <c r="B34" s="54">
        <f t="shared" si="5"/>
        <v>3.2500000000000001E-2</v>
      </c>
      <c r="C34" s="55">
        <v>42036</v>
      </c>
      <c r="D34" s="56">
        <f ca="1">OFFSET('JAP-22 Page 9'!$D$18,0,ROW()-33)</f>
        <v>6064635.432551764</v>
      </c>
      <c r="E34" s="56">
        <f ca="1">OFFSET('JAP-22 Page 9'!$D$26,0,ROW()-33)</f>
        <v>-684331.19842146593</v>
      </c>
      <c r="F34" s="56">
        <f t="shared" ca="1" si="3"/>
        <v>15216657.265652359</v>
      </c>
      <c r="G34" s="56">
        <f t="shared" ca="1" si="4"/>
        <v>32072.554448365558</v>
      </c>
      <c r="H34" s="18">
        <f t="shared" ca="1" si="0"/>
        <v>15432272.185893772</v>
      </c>
    </row>
    <row r="35" spans="1:8" ht="15">
      <c r="A35" s="50">
        <f t="shared" si="1"/>
        <v>27</v>
      </c>
      <c r="B35" s="54">
        <f t="shared" si="5"/>
        <v>3.2500000000000001E-2</v>
      </c>
      <c r="C35" s="55">
        <v>42064</v>
      </c>
      <c r="D35" s="56">
        <f ca="1">OFFSET('JAP-22 Page 9'!$D$18,0,ROW()-33)</f>
        <v>3525010.6390176639</v>
      </c>
      <c r="E35" s="56">
        <f ca="1">OFFSET('JAP-22 Page 9'!$D$26,0,ROW()-33)</f>
        <v>-679743.46973355126</v>
      </c>
      <c r="F35" s="56">
        <f t="shared" ca="1" si="3"/>
        <v>19421411.374403574</v>
      </c>
      <c r="G35" s="56">
        <f t="shared" ca="1" si="4"/>
        <v>46905.717950075741</v>
      </c>
      <c r="H35" s="18">
        <f t="shared" ca="1" si="0"/>
        <v>19683932.012595065</v>
      </c>
    </row>
    <row r="36" spans="1:8" ht="15">
      <c r="A36" s="50">
        <f t="shared" si="1"/>
        <v>28</v>
      </c>
      <c r="B36" s="54">
        <f t="shared" si="5"/>
        <v>3.2500000000000001E-2</v>
      </c>
      <c r="C36" s="55">
        <v>42095</v>
      </c>
      <c r="D36" s="56">
        <f ca="1">OFFSET('JAP-22 Page 9'!$D$18,0,ROW()-33)</f>
        <v>4641689.5662379228</v>
      </c>
      <c r="E36" s="56">
        <f ca="1">OFFSET('JAP-22 Page 9'!$D$26,0,ROW()-33)</f>
        <v>-572320.65307509468</v>
      </c>
      <c r="F36" s="56">
        <f t="shared" ca="1" si="3"/>
        <v>24635421.593716592</v>
      </c>
      <c r="G36" s="56">
        <f t="shared" ca="1" si="4"/>
        <v>59660.294644329399</v>
      </c>
      <c r="H36" s="18">
        <f t="shared" ca="1" si="0"/>
        <v>24957602.526552413</v>
      </c>
    </row>
    <row r="37" spans="1:8" ht="15">
      <c r="A37" s="50">
        <f t="shared" si="1"/>
        <v>29</v>
      </c>
      <c r="B37" s="54">
        <f t="shared" si="5"/>
        <v>3.2500000000000001E-2</v>
      </c>
      <c r="C37" s="55">
        <v>42125</v>
      </c>
      <c r="D37" s="56">
        <f ca="1">OFFSET('JAP-22 Page 9'!$D$18,0,ROW()-33)</f>
        <v>479397.15147123113</v>
      </c>
      <c r="E37" s="56">
        <f ca="1">OFFSET('JAP-22 Page 9'!$D$26,0,ROW()-33)</f>
        <v>430546.206612012</v>
      </c>
      <c r="F37" s="56">
        <f t="shared" ca="1" si="3"/>
        <v>24684272.538575809</v>
      </c>
      <c r="G37" s="56">
        <f t="shared" ca="1" si="4"/>
        <v>66787.085804145972</v>
      </c>
      <c r="H37" s="18">
        <f t="shared" ca="1" si="0"/>
        <v>25073240.557215776</v>
      </c>
    </row>
    <row r="38" spans="1:8" ht="15">
      <c r="A38" s="50">
        <f t="shared" si="1"/>
        <v>30</v>
      </c>
      <c r="B38" s="54">
        <f t="shared" si="5"/>
        <v>3.2500000000000001E-2</v>
      </c>
      <c r="C38" s="55">
        <v>42156</v>
      </c>
      <c r="D38" s="56">
        <f ca="1">OFFSET('JAP-22 Page 9'!$D$18,0,ROW()-33)</f>
        <v>1146778.2855808139</v>
      </c>
      <c r="E38" s="56">
        <f ca="1">OFFSET('JAP-22 Page 9'!$D$26,0,ROW()-33)</f>
        <v>387035.7010812682</v>
      </c>
      <c r="F38" s="56">
        <f t="shared" ca="1" si="3"/>
        <v>25444015.123075355</v>
      </c>
      <c r="G38" s="56">
        <f t="shared" ca="1" si="4"/>
        <v>67882.056208485956</v>
      </c>
      <c r="H38" s="18">
        <f t="shared" ca="1" si="0"/>
        <v>25900865.197923809</v>
      </c>
    </row>
    <row r="39" spans="1:8" ht="15">
      <c r="A39" s="50">
        <f t="shared" si="1"/>
        <v>31</v>
      </c>
      <c r="B39" s="54">
        <f t="shared" si="5"/>
        <v>3.2500000000000001E-2</v>
      </c>
      <c r="C39" s="55">
        <v>42186</v>
      </c>
      <c r="D39" s="56">
        <f ca="1">OFFSET('JAP-22 Page 9'!$D$18,0,ROW()-33)</f>
        <v>-326828.22505836561</v>
      </c>
      <c r="E39" s="56">
        <f ca="1">OFFSET('JAP-22 Page 9'!$D$26,0,ROW()-33)</f>
        <v>387775.00535877177</v>
      </c>
      <c r="F39" s="56">
        <f t="shared" ca="1" si="3"/>
        <v>24729411.892658219</v>
      </c>
      <c r="G39" s="56">
        <f t="shared" ca="1" si="4"/>
        <v>67943.182417139207</v>
      </c>
      <c r="H39" s="18">
        <f t="shared" ca="1" si="0"/>
        <v>25254205.149923813</v>
      </c>
    </row>
    <row r="40" spans="1:8" ht="15">
      <c r="A40" s="50">
        <f t="shared" si="1"/>
        <v>32</v>
      </c>
      <c r="B40" s="54">
        <f t="shared" si="5"/>
        <v>3.2500000000000001E-2</v>
      </c>
      <c r="C40" s="55">
        <v>42217</v>
      </c>
      <c r="D40" s="56">
        <f ca="1">OFFSET('JAP-22 Page 9'!$D$18,0,ROW()-33)</f>
        <v>-580885.49409367889</v>
      </c>
      <c r="E40" s="56">
        <f ca="1">OFFSET('JAP-22 Page 9'!$D$26,0,ROW()-33)</f>
        <v>386915.59328855074</v>
      </c>
      <c r="F40" s="56">
        <f t="shared" ca="1" si="3"/>
        <v>23761610.805275988</v>
      </c>
      <c r="G40" s="56">
        <f t="shared" ca="1" si="4"/>
        <v>65664.926570119249</v>
      </c>
      <c r="H40" s="18">
        <f t="shared" ca="1" si="0"/>
        <v>24352068.989111699</v>
      </c>
    </row>
    <row r="41" spans="1:8" ht="15">
      <c r="A41" s="50">
        <f t="shared" si="1"/>
        <v>33</v>
      </c>
      <c r="B41" s="54">
        <f t="shared" si="5"/>
        <v>3.2500000000000001E-2</v>
      </c>
      <c r="C41" s="55">
        <v>42248</v>
      </c>
      <c r="D41" s="56">
        <f ca="1">OFFSET('JAP-22 Page 9'!$D$18,0,ROW()-33)</f>
        <v>-393673.76226782799</v>
      </c>
      <c r="E41" s="56">
        <f ca="1">OFFSET('JAP-22 Page 9'!$D$26,0,ROW()-33)</f>
        <v>387830.39487483079</v>
      </c>
      <c r="F41" s="56">
        <f t="shared" ca="1" si="3"/>
        <v>22980106.64813333</v>
      </c>
      <c r="G41" s="56">
        <f t="shared" ca="1" si="4"/>
        <v>63296.075718158449</v>
      </c>
      <c r="H41" s="18">
        <f t="shared" ca="1" si="0"/>
        <v>23633860.907687198</v>
      </c>
    </row>
    <row r="42" spans="1:8" ht="15">
      <c r="A42" s="50">
        <f t="shared" si="1"/>
        <v>34</v>
      </c>
      <c r="B42" s="54">
        <f t="shared" si="5"/>
        <v>3.2500000000000001E-2</v>
      </c>
      <c r="C42" s="55">
        <v>42278</v>
      </c>
      <c r="D42" s="56">
        <f ca="1">OFFSET('JAP-22 Page 9'!$D$18,0,ROW()-33)</f>
        <v>-4208037.9976784475</v>
      </c>
      <c r="E42" s="56">
        <f ca="1">OFFSET('JAP-22 Page 9'!$D$26,0,ROW()-33)</f>
        <v>477068.15267375432</v>
      </c>
      <c r="F42" s="56">
        <f t="shared" ca="1" si="3"/>
        <v>18295000.497781128</v>
      </c>
      <c r="G42" s="56">
        <f t="shared" ca="1" si="4"/>
        <v>55893.374260092496</v>
      </c>
      <c r="H42" s="18">
        <f t="shared" ca="1" si="0"/>
        <v>19004648.13159509</v>
      </c>
    </row>
    <row r="43" spans="1:8" ht="15">
      <c r="A43" s="50">
        <f t="shared" si="1"/>
        <v>35</v>
      </c>
      <c r="B43" s="54">
        <f t="shared" si="5"/>
        <v>3.2500000000000001E-2</v>
      </c>
      <c r="C43" s="55">
        <v>42309</v>
      </c>
      <c r="D43" s="56">
        <f ca="1">OFFSET('JAP-22 Page 9'!$D$18,0,ROW()-33)</f>
        <v>-3155954.3306546099</v>
      </c>
      <c r="E43" s="56">
        <f ca="1">OFFSET('JAP-22 Page 9'!$D$26,0,ROW()-33)</f>
        <v>591524.46561058238</v>
      </c>
      <c r="F43" s="56">
        <f t="shared" ca="1" si="3"/>
        <v>14547521.701515935</v>
      </c>
      <c r="G43" s="56">
        <f t="shared" ca="1" si="4"/>
        <v>44474.24881154811</v>
      </c>
      <c r="H43" s="18">
        <f t="shared" ca="1" si="0"/>
        <v>15301643.584141446</v>
      </c>
    </row>
    <row r="44" spans="1:8" ht="15">
      <c r="A44" s="50">
        <f t="shared" si="1"/>
        <v>36</v>
      </c>
      <c r="B44" s="54">
        <f t="shared" si="5"/>
        <v>3.2500000000000001E-2</v>
      </c>
      <c r="C44" s="55">
        <v>42339</v>
      </c>
      <c r="D44" s="56">
        <f ca="1">OFFSET('JAP-22 Page 9'!$D$18,0,ROW()-33)</f>
        <v>-4002793.0986301973</v>
      </c>
      <c r="E44" s="56">
        <f ca="1">OFFSET('JAP-22 Page 9'!$D$26,0,ROW()-33)</f>
        <v>747117.69755314069</v>
      </c>
      <c r="F44" s="56">
        <f t="shared" ca="1" si="3"/>
        <v>9797610.905332597</v>
      </c>
      <c r="G44" s="56">
        <f t="shared" ca="1" si="4"/>
        <v>32967.367071774053</v>
      </c>
      <c r="H44" s="18">
        <f t="shared" ca="1" si="0"/>
        <v>10584700.155029882</v>
      </c>
    </row>
    <row r="45" spans="1:8" ht="15">
      <c r="A45" s="36"/>
      <c r="B45" s="37"/>
      <c r="C45" s="38"/>
      <c r="D45" s="39"/>
      <c r="E45" s="39"/>
      <c r="F45" s="39"/>
      <c r="G45" s="39"/>
      <c r="H45" s="34"/>
    </row>
    <row r="46" spans="1:8" ht="15">
      <c r="A46" s="36"/>
      <c r="B46" s="37"/>
      <c r="C46" s="38"/>
      <c r="D46" s="39"/>
      <c r="E46" s="39"/>
      <c r="F46" s="39"/>
      <c r="G46" s="39"/>
      <c r="H46" s="34"/>
    </row>
    <row r="47" spans="1:8" ht="15">
      <c r="A47" s="36"/>
      <c r="B47" s="37"/>
      <c r="C47" s="38"/>
      <c r="D47" s="39"/>
      <c r="E47" s="39"/>
      <c r="F47" s="39"/>
      <c r="G47" s="39"/>
      <c r="H47" s="34"/>
    </row>
    <row r="48" spans="1:8" ht="15">
      <c r="A48" s="36"/>
      <c r="B48" s="37"/>
      <c r="C48" s="38"/>
      <c r="D48" s="39"/>
      <c r="E48" s="39"/>
      <c r="F48" s="39"/>
      <c r="G48" s="39"/>
      <c r="H48" s="34"/>
    </row>
    <row r="49" spans="1:8" ht="15">
      <c r="A49" s="36"/>
      <c r="B49" s="37"/>
      <c r="C49" s="38"/>
      <c r="D49" s="39"/>
      <c r="E49" s="39"/>
      <c r="F49" s="39"/>
      <c r="G49" s="39"/>
      <c r="H49" s="34"/>
    </row>
    <row r="50" spans="1:8" ht="15">
      <c r="A50" s="36"/>
      <c r="B50" s="37"/>
      <c r="C50" s="38"/>
      <c r="D50" s="39"/>
      <c r="E50" s="39"/>
      <c r="F50" s="39"/>
      <c r="G50" s="39"/>
      <c r="H50" s="34"/>
    </row>
    <row r="51" spans="1:8" ht="15">
      <c r="A51" s="36"/>
      <c r="B51" s="37"/>
      <c r="C51" s="38"/>
      <c r="D51" s="39"/>
      <c r="E51" s="39"/>
      <c r="F51" s="39"/>
      <c r="G51" s="39"/>
      <c r="H51" s="34"/>
    </row>
    <row r="52" spans="1:8" ht="15">
      <c r="A52" s="36"/>
      <c r="B52" s="37"/>
      <c r="C52" s="38"/>
      <c r="D52" s="39"/>
      <c r="E52" s="39"/>
      <c r="F52" s="39"/>
      <c r="G52" s="39"/>
      <c r="H52" s="34"/>
    </row>
    <row r="53" spans="1:8" ht="15">
      <c r="A53" s="36"/>
      <c r="B53" s="37"/>
      <c r="C53" s="38"/>
      <c r="D53" s="39"/>
      <c r="E53" s="39"/>
      <c r="F53" s="39"/>
      <c r="G53" s="39"/>
      <c r="H53" s="34"/>
    </row>
    <row r="54" spans="1:8" ht="15">
      <c r="A54" s="36"/>
      <c r="B54" s="37"/>
      <c r="C54" s="38"/>
      <c r="D54" s="39"/>
      <c r="E54" s="39"/>
      <c r="F54" s="39"/>
      <c r="G54" s="39"/>
      <c r="H54" s="34"/>
    </row>
    <row r="55" spans="1:8" ht="15">
      <c r="A55" s="36"/>
      <c r="B55" s="37"/>
      <c r="C55" s="38"/>
      <c r="D55" s="39"/>
      <c r="E55" s="39"/>
      <c r="F55" s="39"/>
      <c r="G55" s="39"/>
      <c r="H55" s="34"/>
    </row>
    <row r="56" spans="1:8" ht="15">
      <c r="A56" s="36"/>
      <c r="B56" s="37"/>
      <c r="C56" s="38"/>
      <c r="D56" s="39"/>
      <c r="E56" s="39"/>
      <c r="F56" s="39"/>
      <c r="G56" s="39"/>
      <c r="H56" s="34"/>
    </row>
    <row r="57" spans="1:8" ht="15">
      <c r="A57" s="36"/>
      <c r="B57" s="37"/>
      <c r="C57" s="38"/>
      <c r="D57" s="39"/>
      <c r="E57" s="39"/>
      <c r="F57" s="39"/>
      <c r="G57" s="39"/>
      <c r="H57" s="34"/>
    </row>
    <row r="58" spans="1:8" ht="15">
      <c r="A58" s="36"/>
      <c r="B58" s="37"/>
      <c r="C58" s="38"/>
      <c r="D58" s="39"/>
      <c r="E58" s="39"/>
      <c r="F58" s="39"/>
      <c r="G58" s="39"/>
      <c r="H58" s="34"/>
    </row>
    <row r="59" spans="1:8" ht="15">
      <c r="A59" s="36"/>
      <c r="B59" s="37"/>
      <c r="C59" s="38"/>
      <c r="D59" s="39"/>
      <c r="E59" s="39"/>
      <c r="F59" s="39"/>
      <c r="G59" s="39"/>
      <c r="H59" s="34"/>
    </row>
    <row r="60" spans="1:8" ht="15">
      <c r="A60" s="36"/>
      <c r="B60" s="37"/>
      <c r="C60" s="38"/>
      <c r="D60" s="39"/>
      <c r="E60" s="39"/>
      <c r="F60" s="39"/>
      <c r="G60" s="39"/>
      <c r="H60" s="34"/>
    </row>
    <row r="61" spans="1:8" ht="15">
      <c r="A61" s="36"/>
      <c r="B61" s="37"/>
      <c r="C61" s="38"/>
      <c r="D61" s="39"/>
      <c r="E61" s="39"/>
      <c r="F61" s="39"/>
      <c r="G61" s="39"/>
      <c r="H61" s="34"/>
    </row>
    <row r="62" spans="1:8" ht="15">
      <c r="A62" s="36"/>
      <c r="B62" s="37"/>
      <c r="C62" s="38"/>
      <c r="D62" s="39"/>
      <c r="E62" s="39"/>
      <c r="F62" s="39"/>
      <c r="G62" s="39"/>
      <c r="H62" s="34"/>
    </row>
    <row r="63" spans="1:8" ht="15">
      <c r="A63" s="36"/>
      <c r="B63" s="37"/>
      <c r="C63" s="38"/>
      <c r="D63" s="39"/>
      <c r="E63" s="39"/>
      <c r="F63" s="39"/>
      <c r="G63" s="39"/>
      <c r="H63" s="34"/>
    </row>
    <row r="64" spans="1:8" ht="15">
      <c r="A64" s="36"/>
      <c r="B64" s="37"/>
      <c r="C64" s="38"/>
      <c r="D64" s="39"/>
      <c r="E64" s="39"/>
      <c r="F64" s="39"/>
      <c r="G64" s="39"/>
      <c r="H64" s="34"/>
    </row>
    <row r="65" spans="1:8" ht="15">
      <c r="A65" s="36"/>
      <c r="B65" s="37"/>
      <c r="C65" s="38"/>
      <c r="D65" s="39"/>
      <c r="E65" s="39"/>
      <c r="F65" s="39"/>
      <c r="G65" s="39"/>
      <c r="H65" s="34"/>
    </row>
    <row r="66" spans="1:8" ht="15">
      <c r="A66" s="36"/>
      <c r="B66" s="37"/>
      <c r="C66" s="38"/>
      <c r="D66" s="39"/>
      <c r="E66" s="39"/>
      <c r="F66" s="39"/>
      <c r="G66" s="39"/>
      <c r="H66" s="34"/>
    </row>
    <row r="67" spans="1:8" ht="15">
      <c r="A67" s="36"/>
      <c r="B67" s="37"/>
      <c r="C67" s="38"/>
      <c r="D67" s="39"/>
      <c r="E67" s="39"/>
      <c r="F67" s="39"/>
      <c r="G67" s="39"/>
      <c r="H67" s="34"/>
    </row>
    <row r="68" spans="1:8" ht="15">
      <c r="A68" s="36"/>
      <c r="B68" s="37"/>
      <c r="C68" s="38"/>
      <c r="D68" s="39"/>
      <c r="E68" s="39"/>
      <c r="F68" s="39"/>
      <c r="G68" s="39"/>
      <c r="H68" s="34"/>
    </row>
    <row r="69" spans="1:8" ht="15">
      <c r="B69" s="37"/>
      <c r="C69" s="38"/>
      <c r="D69" s="39"/>
      <c r="E69" s="39"/>
      <c r="F69" s="39"/>
      <c r="G69" s="39"/>
      <c r="H69" s="34"/>
    </row>
    <row r="70" spans="1:8" ht="15">
      <c r="B70" s="37"/>
      <c r="C70" s="38"/>
      <c r="D70" s="39"/>
      <c r="E70" s="39"/>
      <c r="F70" s="39"/>
      <c r="G70" s="39"/>
      <c r="H70" s="34"/>
    </row>
    <row r="71" spans="1:8" ht="15">
      <c r="B71" s="37"/>
      <c r="C71" s="38"/>
      <c r="D71" s="39"/>
      <c r="E71" s="39"/>
      <c r="F71" s="39"/>
      <c r="G71" s="39"/>
      <c r="H71" s="34"/>
    </row>
    <row r="72" spans="1:8" ht="15">
      <c r="B72" s="37"/>
      <c r="C72" s="38"/>
      <c r="D72" s="39"/>
      <c r="E72" s="39"/>
      <c r="F72" s="39"/>
      <c r="G72" s="39"/>
      <c r="H72" s="34"/>
    </row>
    <row r="73" spans="1:8" ht="15">
      <c r="B73" s="37"/>
      <c r="C73" s="38"/>
      <c r="D73" s="39"/>
      <c r="E73" s="39"/>
      <c r="F73" s="39"/>
      <c r="G73" s="39"/>
      <c r="H73" s="34"/>
    </row>
    <row r="74" spans="1:8" ht="15">
      <c r="B74" s="37"/>
      <c r="C74" s="38"/>
      <c r="D74" s="39"/>
      <c r="E74" s="39"/>
      <c r="F74" s="39"/>
      <c r="G74" s="39"/>
      <c r="H74" s="34"/>
    </row>
    <row r="75" spans="1:8" ht="15">
      <c r="B75" s="37"/>
      <c r="C75" s="38"/>
      <c r="D75" s="39"/>
      <c r="E75" s="39"/>
      <c r="F75" s="39"/>
      <c r="G75" s="39"/>
      <c r="H75" s="34"/>
    </row>
    <row r="76" spans="1:8" ht="15">
      <c r="B76" s="37"/>
      <c r="C76" s="38"/>
      <c r="D76" s="39"/>
      <c r="E76" s="39"/>
      <c r="F76" s="39"/>
      <c r="G76" s="39"/>
      <c r="H76" s="34"/>
    </row>
    <row r="77" spans="1:8" ht="15">
      <c r="B77" s="37"/>
      <c r="C77" s="38"/>
      <c r="D77" s="39"/>
      <c r="E77" s="39"/>
      <c r="F77" s="39"/>
      <c r="G77" s="39"/>
      <c r="H77" s="34"/>
    </row>
    <row r="78" spans="1:8" ht="15">
      <c r="B78" s="37"/>
      <c r="C78" s="38"/>
      <c r="D78" s="39"/>
      <c r="E78" s="39"/>
      <c r="F78" s="39"/>
      <c r="G78" s="39"/>
      <c r="H78" s="34"/>
    </row>
    <row r="79" spans="1:8" ht="15">
      <c r="B79" s="37"/>
      <c r="C79" s="38"/>
      <c r="D79" s="39"/>
      <c r="E79" s="39"/>
      <c r="F79" s="39"/>
      <c r="G79" s="39"/>
      <c r="H79" s="34"/>
    </row>
    <row r="80" spans="1:8" ht="15">
      <c r="B80" s="37"/>
      <c r="C80" s="38"/>
      <c r="D80" s="39"/>
      <c r="E80" s="39"/>
      <c r="F80" s="39"/>
      <c r="G80" s="39"/>
      <c r="H80" s="3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6" orientation="landscape" blackAndWhite="1" horizontalDpi="300" verticalDpi="300" r:id="rId1"/>
  <headerFooter alignWithMargins="0">
    <oddFooter>&amp;L&amp;A
&amp;F&amp;R&amp;P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50"/>
  <sheetViews>
    <sheetView workbookViewId="0">
      <pane ySplit="6" topLeftCell="A7" activePane="bottomLeft" state="frozen"/>
      <selection activeCell="I38" sqref="I38"/>
      <selection pane="bottomLeft" activeCell="I38" sqref="I38"/>
    </sheetView>
  </sheetViews>
  <sheetFormatPr defaultRowHeight="12.75"/>
  <cols>
    <col min="1" max="1" width="6" style="3" customWidth="1"/>
    <col min="2" max="2" width="14.5703125" style="3" customWidth="1"/>
    <col min="3" max="3" width="18.42578125" style="3" customWidth="1"/>
    <col min="4" max="5" width="17.42578125" style="3" customWidth="1"/>
    <col min="6" max="6" width="16.28515625" style="3" customWidth="1"/>
    <col min="7" max="8" width="18.42578125" style="3" customWidth="1"/>
    <col min="9" max="12" width="9.140625" style="3"/>
    <col min="13" max="14" width="13.7109375" style="3" customWidth="1"/>
    <col min="15" max="16384" width="9.140625" style="3"/>
  </cols>
  <sheetData>
    <row r="1" spans="1:8" ht="15">
      <c r="A1" s="524" t="s">
        <v>19</v>
      </c>
      <c r="B1" s="516"/>
      <c r="C1" s="516"/>
      <c r="D1" s="516"/>
      <c r="E1" s="516"/>
      <c r="F1" s="516"/>
      <c r="G1" s="516"/>
      <c r="H1" s="516"/>
    </row>
    <row r="2" spans="1:8" ht="15">
      <c r="A2" s="524" t="s">
        <v>18</v>
      </c>
      <c r="B2" s="516"/>
      <c r="C2" s="516"/>
      <c r="D2" s="516"/>
      <c r="E2" s="516"/>
      <c r="F2" s="516"/>
      <c r="G2" s="516"/>
      <c r="H2" s="516"/>
    </row>
    <row r="3" spans="1:8" ht="15">
      <c r="A3" s="525" t="s">
        <v>103</v>
      </c>
      <c r="B3" s="516"/>
      <c r="C3" s="516"/>
      <c r="D3" s="516"/>
      <c r="E3" s="516"/>
      <c r="F3" s="516"/>
      <c r="G3" s="516"/>
      <c r="H3" s="516"/>
    </row>
    <row r="4" spans="1:8">
      <c r="A4" s="16"/>
      <c r="B4" s="16"/>
      <c r="C4" s="16"/>
      <c r="D4" s="16"/>
      <c r="E4" s="16"/>
      <c r="F4" s="16"/>
      <c r="G4" s="16"/>
      <c r="H4" s="16"/>
    </row>
    <row r="5" spans="1:8">
      <c r="A5" s="16"/>
      <c r="B5" s="16"/>
      <c r="C5" s="16"/>
      <c r="D5" s="16"/>
      <c r="E5" s="16"/>
      <c r="F5" s="16"/>
      <c r="G5" s="16"/>
      <c r="H5" s="16"/>
    </row>
    <row r="6" spans="1:8" ht="25.5">
      <c r="A6" s="52" t="s">
        <v>17</v>
      </c>
      <c r="B6" s="52" t="s">
        <v>46</v>
      </c>
      <c r="C6" s="52" t="s">
        <v>47</v>
      </c>
      <c r="D6" s="52" t="s">
        <v>48</v>
      </c>
      <c r="E6" s="52" t="s">
        <v>49</v>
      </c>
      <c r="F6" s="52" t="s">
        <v>50</v>
      </c>
      <c r="G6" s="52" t="s">
        <v>51</v>
      </c>
      <c r="H6" s="52" t="s">
        <v>52</v>
      </c>
    </row>
    <row r="7" spans="1:8">
      <c r="A7" s="53"/>
      <c r="B7" s="50" t="s">
        <v>15</v>
      </c>
      <c r="C7" s="50" t="s">
        <v>14</v>
      </c>
      <c r="D7" s="50" t="s">
        <v>13</v>
      </c>
      <c r="E7" s="50" t="s">
        <v>12</v>
      </c>
      <c r="F7" s="50" t="s">
        <v>11</v>
      </c>
      <c r="G7" s="50" t="s">
        <v>10</v>
      </c>
      <c r="H7" s="50" t="s">
        <v>9</v>
      </c>
    </row>
    <row r="8" spans="1:8">
      <c r="A8" s="53"/>
      <c r="B8" s="53"/>
      <c r="C8" s="53"/>
      <c r="D8" s="53"/>
      <c r="E8" s="53"/>
      <c r="F8" s="53"/>
      <c r="G8" s="53"/>
      <c r="H8" s="53"/>
    </row>
    <row r="9" spans="1:8" ht="15">
      <c r="A9" s="50">
        <v>1</v>
      </c>
      <c r="B9" s="54">
        <v>3.2500000000000001E-2</v>
      </c>
      <c r="C9" s="55">
        <v>41275</v>
      </c>
      <c r="D9" s="56">
        <f ca="1">OFFSET('JAP-22 Page 2'!$D$18,0,ROW()-9)</f>
        <v>0</v>
      </c>
      <c r="E9" s="56">
        <v>0</v>
      </c>
      <c r="F9" s="57">
        <f ca="1">D9</f>
        <v>0</v>
      </c>
      <c r="G9" s="56">
        <f ca="1">(0+F9)/2*B9/12</f>
        <v>0</v>
      </c>
      <c r="H9" s="57">
        <f ca="1">D9+G9</f>
        <v>0</v>
      </c>
    </row>
    <row r="10" spans="1:8" ht="15">
      <c r="A10" s="50">
        <f>A9+1</f>
        <v>2</v>
      </c>
      <c r="B10" s="54">
        <f>$B$9</f>
        <v>3.2500000000000001E-2</v>
      </c>
      <c r="C10" s="55">
        <v>41306</v>
      </c>
      <c r="D10" s="56">
        <f ca="1">OFFSET('JAP-22 Page 2'!$D$18,0,ROW()-9)</f>
        <v>0</v>
      </c>
      <c r="E10" s="56">
        <v>0</v>
      </c>
      <c r="F10" s="56">
        <f ca="1">F9+D10-E10</f>
        <v>0</v>
      </c>
      <c r="G10" s="56">
        <f ca="1">(F9+F10)/2*B10/12</f>
        <v>0</v>
      </c>
      <c r="H10" s="18">
        <f t="shared" ref="H10:H44" ca="1" si="0">H9+D10-E10+G10</f>
        <v>0</v>
      </c>
    </row>
    <row r="11" spans="1:8" ht="15">
      <c r="A11" s="50">
        <f t="shared" ref="A11:A44" si="1">A10+1</f>
        <v>3</v>
      </c>
      <c r="B11" s="54">
        <f t="shared" ref="B11:B30" si="2">$B$9</f>
        <v>3.2500000000000001E-2</v>
      </c>
      <c r="C11" s="55">
        <v>41334</v>
      </c>
      <c r="D11" s="56">
        <f ca="1">OFFSET('JAP-22 Page 2'!$D$18,0,ROW()-9)</f>
        <v>0</v>
      </c>
      <c r="E11" s="56">
        <v>0</v>
      </c>
      <c r="F11" s="56">
        <f t="shared" ref="F11:F44" ca="1" si="3">F10+D11-E11</f>
        <v>0</v>
      </c>
      <c r="G11" s="56">
        <f t="shared" ref="G11:G44" ca="1" si="4">(F10+F11)/2*B11/12</f>
        <v>0</v>
      </c>
      <c r="H11" s="18">
        <f t="shared" ca="1" si="0"/>
        <v>0</v>
      </c>
    </row>
    <row r="12" spans="1:8" ht="15">
      <c r="A12" s="50">
        <f t="shared" si="1"/>
        <v>4</v>
      </c>
      <c r="B12" s="54">
        <f t="shared" si="2"/>
        <v>3.2500000000000001E-2</v>
      </c>
      <c r="C12" s="55">
        <v>41365</v>
      </c>
      <c r="D12" s="56">
        <f ca="1">OFFSET('JAP-22 Page 2'!$D$18,0,ROW()-9)</f>
        <v>0</v>
      </c>
      <c r="E12" s="56">
        <v>0</v>
      </c>
      <c r="F12" s="56">
        <f t="shared" ca="1" si="3"/>
        <v>0</v>
      </c>
      <c r="G12" s="56">
        <f t="shared" ca="1" si="4"/>
        <v>0</v>
      </c>
      <c r="H12" s="18">
        <f t="shared" ca="1" si="0"/>
        <v>0</v>
      </c>
    </row>
    <row r="13" spans="1:8" ht="15">
      <c r="A13" s="50">
        <f t="shared" si="1"/>
        <v>5</v>
      </c>
      <c r="B13" s="54">
        <f t="shared" si="2"/>
        <v>3.2500000000000001E-2</v>
      </c>
      <c r="C13" s="55">
        <v>41395</v>
      </c>
      <c r="D13" s="56">
        <f ca="1">OFFSET('JAP-22 Page 2'!$D$18,0,ROW()-9)</f>
        <v>-743641.7704077512</v>
      </c>
      <c r="E13" s="56">
        <v>0</v>
      </c>
      <c r="F13" s="56">
        <f t="shared" ca="1" si="3"/>
        <v>-743641.7704077512</v>
      </c>
      <c r="G13" s="56">
        <f t="shared" ca="1" si="4"/>
        <v>-1007.0148974271632</v>
      </c>
      <c r="H13" s="18">
        <f t="shared" ca="1" si="0"/>
        <v>-744648.78530517837</v>
      </c>
    </row>
    <row r="14" spans="1:8" ht="15">
      <c r="A14" s="50">
        <f t="shared" si="1"/>
        <v>6</v>
      </c>
      <c r="B14" s="54">
        <f t="shared" si="2"/>
        <v>3.2500000000000001E-2</v>
      </c>
      <c r="C14" s="55">
        <v>41426</v>
      </c>
      <c r="D14" s="56">
        <f ca="1">OFFSET('JAP-22 Page 2'!$D$18,0,ROW()-9)</f>
        <v>43508.933191590011</v>
      </c>
      <c r="E14" s="56">
        <v>0</v>
      </c>
      <c r="F14" s="56">
        <f t="shared" ca="1" si="3"/>
        <v>-700132.83721616119</v>
      </c>
      <c r="G14" s="56">
        <f t="shared" ca="1" si="4"/>
        <v>-1955.1114478240481</v>
      </c>
      <c r="H14" s="18">
        <f t="shared" ca="1" si="0"/>
        <v>-703094.96356141241</v>
      </c>
    </row>
    <row r="15" spans="1:8" ht="15">
      <c r="A15" s="50">
        <f t="shared" si="1"/>
        <v>7</v>
      </c>
      <c r="B15" s="54">
        <f t="shared" si="2"/>
        <v>3.2500000000000001E-2</v>
      </c>
      <c r="C15" s="55">
        <v>41456</v>
      </c>
      <c r="D15" s="56">
        <f ca="1">OFFSET('JAP-22 Page 2'!$D$18,0,ROW()-9)</f>
        <v>-652712.50319937989</v>
      </c>
      <c r="E15" s="56">
        <v>0</v>
      </c>
      <c r="F15" s="56">
        <f t="shared" ca="1" si="3"/>
        <v>-1352845.3404155411</v>
      </c>
      <c r="G15" s="56">
        <f t="shared" ca="1" si="4"/>
        <v>-2780.0746155429301</v>
      </c>
      <c r="H15" s="18">
        <f t="shared" ca="1" si="0"/>
        <v>-1358587.5413763353</v>
      </c>
    </row>
    <row r="16" spans="1:8" ht="15">
      <c r="A16" s="50">
        <f t="shared" si="1"/>
        <v>8</v>
      </c>
      <c r="B16" s="54">
        <f t="shared" si="2"/>
        <v>3.2500000000000001E-2</v>
      </c>
      <c r="C16" s="55">
        <v>41487</v>
      </c>
      <c r="D16" s="56">
        <f ca="1">OFFSET('JAP-22 Page 2'!$D$18,0,ROW()-9)</f>
        <v>-335506.36131152883</v>
      </c>
      <c r="E16" s="56">
        <v>0</v>
      </c>
      <c r="F16" s="56">
        <f t="shared" ca="1" si="3"/>
        <v>-1688351.7017270699</v>
      </c>
      <c r="G16" s="56">
        <f t="shared" ca="1" si="4"/>
        <v>-4118.2876612347854</v>
      </c>
      <c r="H16" s="18">
        <f t="shared" ca="1" si="0"/>
        <v>-1698212.190349099</v>
      </c>
    </row>
    <row r="17" spans="1:8" ht="15">
      <c r="A17" s="50">
        <f t="shared" si="1"/>
        <v>9</v>
      </c>
      <c r="B17" s="54">
        <f t="shared" si="2"/>
        <v>3.2500000000000001E-2</v>
      </c>
      <c r="C17" s="55">
        <v>41518</v>
      </c>
      <c r="D17" s="56">
        <f ca="1">OFFSET('JAP-22 Page 2'!$D$18,0,ROW()-9)</f>
        <v>969345.38704228401</v>
      </c>
      <c r="E17" s="56">
        <v>0</v>
      </c>
      <c r="F17" s="56">
        <f t="shared" ca="1" si="3"/>
        <v>-719006.3146847859</v>
      </c>
      <c r="G17" s="56">
        <f t="shared" ca="1" si="4"/>
        <v>-3259.9639805577212</v>
      </c>
      <c r="H17" s="18">
        <f t="shared" ca="1" si="0"/>
        <v>-732126.76728737273</v>
      </c>
    </row>
    <row r="18" spans="1:8" ht="15">
      <c r="A18" s="50">
        <f t="shared" si="1"/>
        <v>10</v>
      </c>
      <c r="B18" s="54">
        <f t="shared" si="2"/>
        <v>3.2500000000000001E-2</v>
      </c>
      <c r="C18" s="55">
        <v>41548</v>
      </c>
      <c r="D18" s="56">
        <f ca="1">OFFSET('JAP-22 Page 2'!$D$18,0,ROW()-9)</f>
        <v>-140924.3025572449</v>
      </c>
      <c r="E18" s="56">
        <v>0</v>
      </c>
      <c r="F18" s="56">
        <f t="shared" ca="1" si="3"/>
        <v>-859930.6172420308</v>
      </c>
      <c r="G18" s="56">
        <f t="shared" ca="1" si="4"/>
        <v>-2138.1437619842309</v>
      </c>
      <c r="H18" s="18">
        <f t="shared" ca="1" si="0"/>
        <v>-875189.21360660181</v>
      </c>
    </row>
    <row r="19" spans="1:8" ht="15">
      <c r="A19" s="50">
        <f t="shared" si="1"/>
        <v>11</v>
      </c>
      <c r="B19" s="54">
        <f t="shared" si="2"/>
        <v>3.2500000000000001E-2</v>
      </c>
      <c r="C19" s="55">
        <v>41579</v>
      </c>
      <c r="D19" s="56">
        <f ca="1">OFFSET('JAP-22 Page 2'!$D$18,0,ROW()-9)</f>
        <v>177375.54143214598</v>
      </c>
      <c r="E19" s="56">
        <v>0</v>
      </c>
      <c r="F19" s="56">
        <f t="shared" ca="1" si="3"/>
        <v>-682555.07580988482</v>
      </c>
      <c r="G19" s="56">
        <f t="shared" ca="1" si="4"/>
        <v>-2088.7827093411356</v>
      </c>
      <c r="H19" s="18">
        <f t="shared" ca="1" si="0"/>
        <v>-699902.45488379698</v>
      </c>
    </row>
    <row r="20" spans="1:8" ht="15">
      <c r="A20" s="50">
        <f t="shared" si="1"/>
        <v>12</v>
      </c>
      <c r="B20" s="54">
        <f t="shared" si="2"/>
        <v>3.2500000000000001E-2</v>
      </c>
      <c r="C20" s="55">
        <v>41609</v>
      </c>
      <c r="D20" s="56">
        <f ca="1">OFFSET('JAP-22 Page 2'!$D$18,0,ROW()-9)</f>
        <v>-414700.88375404105</v>
      </c>
      <c r="E20" s="56">
        <v>0</v>
      </c>
      <c r="F20" s="56">
        <f t="shared" ca="1" si="3"/>
        <v>-1097255.9595639259</v>
      </c>
      <c r="G20" s="56">
        <f t="shared" ca="1" si="4"/>
        <v>-2410.1607770687019</v>
      </c>
      <c r="H20" s="18">
        <f t="shared" ca="1" si="0"/>
        <v>-1117013.4994149068</v>
      </c>
    </row>
    <row r="21" spans="1:8" ht="15">
      <c r="A21" s="50">
        <f t="shared" si="1"/>
        <v>13</v>
      </c>
      <c r="B21" s="54">
        <f t="shared" si="2"/>
        <v>3.2500000000000001E-2</v>
      </c>
      <c r="C21" s="55">
        <v>41640</v>
      </c>
      <c r="D21" s="56">
        <f ca="1">OFFSET('JAP-22 Page 6'!$D$18,0,ROW()-21)</f>
        <v>427168.45303368941</v>
      </c>
      <c r="E21" s="56">
        <f ca="1">OFFSET('JAP-22 Page 6'!$D$26,0,ROW()-21)</f>
        <v>0</v>
      </c>
      <c r="F21" s="56">
        <f t="shared" ca="1" si="3"/>
        <v>-670087.50653023645</v>
      </c>
      <c r="G21" s="56">
        <f t="shared" ca="1" si="4"/>
        <v>-2393.2776103358451</v>
      </c>
      <c r="H21" s="18">
        <f t="shared" ca="1" si="0"/>
        <v>-692238.32399155328</v>
      </c>
    </row>
    <row r="22" spans="1:8" ht="15">
      <c r="A22" s="50">
        <f t="shared" si="1"/>
        <v>14</v>
      </c>
      <c r="B22" s="54">
        <f t="shared" si="2"/>
        <v>3.2500000000000001E-2</v>
      </c>
      <c r="C22" s="55">
        <v>41671</v>
      </c>
      <c r="D22" s="56">
        <f ca="1">OFFSET('JAP-22 Page 6'!$D$18,0,ROW()-21)</f>
        <v>1572499.3326220773</v>
      </c>
      <c r="E22" s="56">
        <f ca="1">OFFSET('JAP-22 Page 6'!$D$26,0,ROW()-21)</f>
        <v>0</v>
      </c>
      <c r="F22" s="56">
        <f t="shared" ca="1" si="3"/>
        <v>902411.82609184086</v>
      </c>
      <c r="G22" s="56">
        <f t="shared" ca="1" si="4"/>
        <v>314.6058494063393</v>
      </c>
      <c r="H22" s="18">
        <f t="shared" ca="1" si="0"/>
        <v>880575.61447993037</v>
      </c>
    </row>
    <row r="23" spans="1:8" ht="15">
      <c r="A23" s="50">
        <f t="shared" si="1"/>
        <v>15</v>
      </c>
      <c r="B23" s="54">
        <f t="shared" si="2"/>
        <v>3.2500000000000001E-2</v>
      </c>
      <c r="C23" s="55">
        <v>41699</v>
      </c>
      <c r="D23" s="56">
        <f ca="1">OFFSET('JAP-22 Page 6'!$D$18,0,ROW()-21)</f>
        <v>932727.0358312577</v>
      </c>
      <c r="E23" s="56">
        <f ca="1">OFFSET('JAP-22 Page 6'!$D$26,0,ROW()-21)</f>
        <v>0</v>
      </c>
      <c r="F23" s="56">
        <f t="shared" ca="1" si="3"/>
        <v>1835138.8619230986</v>
      </c>
      <c r="G23" s="56">
        <f t="shared" ca="1" si="4"/>
        <v>3707.0998900202303</v>
      </c>
      <c r="H23" s="18">
        <f t="shared" ca="1" si="0"/>
        <v>1817009.7502012083</v>
      </c>
    </row>
    <row r="24" spans="1:8" ht="15">
      <c r="A24" s="50">
        <f t="shared" si="1"/>
        <v>16</v>
      </c>
      <c r="B24" s="54">
        <f t="shared" si="2"/>
        <v>3.2500000000000001E-2</v>
      </c>
      <c r="C24" s="55">
        <v>41730</v>
      </c>
      <c r="D24" s="56">
        <f ca="1">OFFSET('JAP-22 Page 6'!$D$18,0,ROW()-21)</f>
        <v>775474.45882090926</v>
      </c>
      <c r="E24" s="56">
        <f ca="1">OFFSET('JAP-22 Page 6'!$D$26,0,ROW()-21)</f>
        <v>0</v>
      </c>
      <c r="F24" s="56">
        <f t="shared" ca="1" si="3"/>
        <v>2610613.3207440078</v>
      </c>
      <c r="G24" s="56">
        <f t="shared" ca="1" si="4"/>
        <v>6020.2894140283743</v>
      </c>
      <c r="H24" s="18">
        <f t="shared" ca="1" si="0"/>
        <v>2598504.498436146</v>
      </c>
    </row>
    <row r="25" spans="1:8" ht="15">
      <c r="A25" s="50">
        <f t="shared" si="1"/>
        <v>17</v>
      </c>
      <c r="B25" s="54">
        <f t="shared" si="2"/>
        <v>3.2500000000000001E-2</v>
      </c>
      <c r="C25" s="55">
        <v>41760</v>
      </c>
      <c r="D25" s="56">
        <f ca="1">OFFSET('JAP-22 Page 6'!$D$18,0,ROW()-21)</f>
        <v>-770604.07262598723</v>
      </c>
      <c r="E25" s="56">
        <f ca="1">OFFSET('JAP-22 Page 6'!$D$26,0,ROW()-21)</f>
        <v>-89699.990153113089</v>
      </c>
      <c r="F25" s="56">
        <f t="shared" ca="1" si="3"/>
        <v>1929709.2382711337</v>
      </c>
      <c r="G25" s="56">
        <f t="shared" ca="1" si="4"/>
        <v>6148.3534653330053</v>
      </c>
      <c r="H25" s="18">
        <f t="shared" ca="1" si="0"/>
        <v>1923748.769428605</v>
      </c>
    </row>
    <row r="26" spans="1:8" ht="15">
      <c r="A26" s="50">
        <f t="shared" si="1"/>
        <v>18</v>
      </c>
      <c r="B26" s="54">
        <f t="shared" si="2"/>
        <v>3.2500000000000001E-2</v>
      </c>
      <c r="C26" s="55">
        <v>41791</v>
      </c>
      <c r="D26" s="56">
        <f ca="1">OFFSET('JAP-22 Page 6'!$D$18,0,ROW()-21)</f>
        <v>64547.999942161143</v>
      </c>
      <c r="E26" s="56">
        <f ca="1">OFFSET('JAP-22 Page 6'!$D$26,0,ROW()-21)</f>
        <v>-88730.123030260133</v>
      </c>
      <c r="F26" s="56">
        <f t="shared" ca="1" si="3"/>
        <v>2082987.3612435551</v>
      </c>
      <c r="G26" s="56">
        <f t="shared" ca="1" si="4"/>
        <v>5433.8599785094748</v>
      </c>
      <c r="H26" s="18">
        <f t="shared" ca="1" si="0"/>
        <v>2082460.7523795357</v>
      </c>
    </row>
    <row r="27" spans="1:8" ht="15">
      <c r="A27" s="50">
        <f t="shared" si="1"/>
        <v>19</v>
      </c>
      <c r="B27" s="54">
        <f t="shared" si="2"/>
        <v>3.2500000000000001E-2</v>
      </c>
      <c r="C27" s="55">
        <v>41821</v>
      </c>
      <c r="D27" s="56">
        <f ca="1">OFFSET('JAP-22 Page 6'!$D$18,0,ROW()-21)</f>
        <v>-653325.78742424399</v>
      </c>
      <c r="E27" s="56">
        <f ca="1">OFFSET('JAP-22 Page 6'!$D$26,0,ROW()-21)</f>
        <v>-92784.931773240081</v>
      </c>
      <c r="F27" s="56">
        <f t="shared" ca="1" si="3"/>
        <v>1522446.5055925511</v>
      </c>
      <c r="G27" s="56">
        <f t="shared" ca="1" si="4"/>
        <v>4882.3583613405608</v>
      </c>
      <c r="H27" s="18">
        <f t="shared" ca="1" si="0"/>
        <v>1526802.2550898723</v>
      </c>
    </row>
    <row r="28" spans="1:8" ht="15">
      <c r="A28" s="50">
        <f t="shared" si="1"/>
        <v>20</v>
      </c>
      <c r="B28" s="54">
        <f t="shared" si="2"/>
        <v>3.2500000000000001E-2</v>
      </c>
      <c r="C28" s="55">
        <v>41852</v>
      </c>
      <c r="D28" s="56">
        <f ca="1">OFFSET('JAP-22 Page 6'!$D$18,0,ROW()-21)</f>
        <v>-329762.49388705939</v>
      </c>
      <c r="E28" s="56">
        <f ca="1">OFFSET('JAP-22 Page 6'!$D$26,0,ROW()-21)</f>
        <v>-94164.519340652827</v>
      </c>
      <c r="F28" s="56">
        <f t="shared" ca="1" si="3"/>
        <v>1286848.5310461444</v>
      </c>
      <c r="G28" s="56">
        <f t="shared" ca="1" si="4"/>
        <v>3804.2536954482343</v>
      </c>
      <c r="H28" s="18">
        <f t="shared" ca="1" si="0"/>
        <v>1295008.5342389138</v>
      </c>
    </row>
    <row r="29" spans="1:8" ht="15">
      <c r="A29" s="50">
        <f t="shared" si="1"/>
        <v>21</v>
      </c>
      <c r="B29" s="54">
        <f t="shared" si="2"/>
        <v>3.2500000000000001E-2</v>
      </c>
      <c r="C29" s="55">
        <v>41883</v>
      </c>
      <c r="D29" s="56">
        <f ca="1">OFFSET('JAP-22 Page 6'!$D$18,0,ROW()-21)</f>
        <v>1022938.5841772743</v>
      </c>
      <c r="E29" s="56">
        <f ca="1">OFFSET('JAP-22 Page 6'!$D$26,0,ROW()-21)</f>
        <v>-88699.974975065139</v>
      </c>
      <c r="F29" s="56">
        <f t="shared" ca="1" si="3"/>
        <v>2398487.0901984842</v>
      </c>
      <c r="G29" s="56">
        <f t="shared" ca="1" si="4"/>
        <v>4990.5586537687686</v>
      </c>
      <c r="H29" s="18">
        <f t="shared" ca="1" si="0"/>
        <v>2411637.6520450222</v>
      </c>
    </row>
    <row r="30" spans="1:8" ht="15">
      <c r="A30" s="50">
        <f t="shared" si="1"/>
        <v>22</v>
      </c>
      <c r="B30" s="54">
        <f t="shared" si="2"/>
        <v>3.2500000000000001E-2</v>
      </c>
      <c r="C30" s="55">
        <v>41913</v>
      </c>
      <c r="D30" s="56">
        <f ca="1">OFFSET('JAP-22 Page 6'!$D$18,0,ROW()-21)</f>
        <v>-154304.5327450335</v>
      </c>
      <c r="E30" s="56">
        <f ca="1">OFFSET('JAP-22 Page 6'!$D$26,0,ROW()-21)</f>
        <v>-90626.414765876034</v>
      </c>
      <c r="F30" s="56">
        <f t="shared" ca="1" si="3"/>
        <v>2334808.972219327</v>
      </c>
      <c r="G30" s="56">
        <f t="shared" ca="1" si="4"/>
        <v>6409.6717511907855</v>
      </c>
      <c r="H30" s="18">
        <f t="shared" ca="1" si="0"/>
        <v>2354369.2058170559</v>
      </c>
    </row>
    <row r="31" spans="1:8" ht="15">
      <c r="A31" s="50">
        <f t="shared" si="1"/>
        <v>23</v>
      </c>
      <c r="B31" s="54">
        <v>3.2500000000000001E-2</v>
      </c>
      <c r="C31" s="55">
        <v>41944</v>
      </c>
      <c r="D31" s="56">
        <f ca="1">OFFSET('JAP-22 Page 6'!$D$18,0,ROW()-21)</f>
        <v>175252.07277100161</v>
      </c>
      <c r="E31" s="56">
        <f ca="1">OFFSET('JAP-22 Page 6'!$D$26,0,ROW()-21)</f>
        <v>-93831.843926035814</v>
      </c>
      <c r="F31" s="56">
        <f t="shared" ca="1" si="3"/>
        <v>2603892.8889163644</v>
      </c>
      <c r="G31" s="56">
        <f t="shared" ca="1" si="4"/>
        <v>6687.8254369545821</v>
      </c>
      <c r="H31" s="18">
        <f t="shared" ca="1" si="0"/>
        <v>2630140.9479510477</v>
      </c>
    </row>
    <row r="32" spans="1:8" ht="15">
      <c r="A32" s="50">
        <f t="shared" si="1"/>
        <v>24</v>
      </c>
      <c r="B32" s="54">
        <f>$B$31</f>
        <v>3.2500000000000001E-2</v>
      </c>
      <c r="C32" s="55">
        <v>41974</v>
      </c>
      <c r="D32" s="56">
        <f ca="1">OFFSET('JAP-22 Page 6'!$D$18,0,ROW()-21)</f>
        <v>-284969.33012487739</v>
      </c>
      <c r="E32" s="56">
        <f ca="1">OFFSET('JAP-22 Page 6'!$D$26,0,ROW()-21)</f>
        <v>-101093.86140187804</v>
      </c>
      <c r="F32" s="56">
        <f t="shared" ca="1" si="3"/>
        <v>2420017.4201933648</v>
      </c>
      <c r="G32" s="56">
        <f t="shared" ca="1" si="4"/>
        <v>6803.2118769194249</v>
      </c>
      <c r="H32" s="18">
        <f t="shared" ca="1" si="0"/>
        <v>2453068.6911049676</v>
      </c>
    </row>
    <row r="33" spans="1:8" ht="15">
      <c r="A33" s="50">
        <f t="shared" si="1"/>
        <v>25</v>
      </c>
      <c r="B33" s="54">
        <f t="shared" ref="B33:B44" si="5">$B$31</f>
        <v>3.2500000000000001E-2</v>
      </c>
      <c r="C33" s="55">
        <v>42005</v>
      </c>
      <c r="D33" s="56">
        <f ca="1">OFFSET('JAP-22 Page 10'!$D$18,0,ROW()-33)</f>
        <v>694640.65454120561</v>
      </c>
      <c r="E33" s="56">
        <f ca="1">OFFSET('JAP-22 Page 10'!$D$26,0,ROW()-33)</f>
        <v>-100095.83515802697</v>
      </c>
      <c r="F33" s="56">
        <f t="shared" ca="1" si="3"/>
        <v>3214753.9098925972</v>
      </c>
      <c r="G33" s="56">
        <f t="shared" ca="1" si="4"/>
        <v>7630.4195094914066</v>
      </c>
      <c r="H33" s="18">
        <f t="shared" ca="1" si="0"/>
        <v>3255435.6003136914</v>
      </c>
    </row>
    <row r="34" spans="1:8" ht="15">
      <c r="A34" s="50">
        <f t="shared" si="1"/>
        <v>26</v>
      </c>
      <c r="B34" s="54">
        <f t="shared" si="5"/>
        <v>3.2500000000000001E-2</v>
      </c>
      <c r="C34" s="55">
        <v>42036</v>
      </c>
      <c r="D34" s="56">
        <f ca="1">OFFSET('JAP-22 Page 10'!$D$18,0,ROW()-33)</f>
        <v>1856334.8095821105</v>
      </c>
      <c r="E34" s="56">
        <f ca="1">OFFSET('JAP-22 Page 10'!$D$26,0,ROW()-33)</f>
        <v>-91108.155564512766</v>
      </c>
      <c r="F34" s="56">
        <f t="shared" ca="1" si="3"/>
        <v>5162196.8750392208</v>
      </c>
      <c r="G34" s="56">
        <f t="shared" ca="1" si="4"/>
        <v>11343.787521261838</v>
      </c>
      <c r="H34" s="18">
        <f t="shared" ca="1" si="0"/>
        <v>5214222.3529815767</v>
      </c>
    </row>
    <row r="35" spans="1:8" ht="15">
      <c r="A35" s="50">
        <f t="shared" si="1"/>
        <v>27</v>
      </c>
      <c r="B35" s="54">
        <f t="shared" si="5"/>
        <v>3.2500000000000001E-2</v>
      </c>
      <c r="C35" s="55">
        <v>42064</v>
      </c>
      <c r="D35" s="56">
        <f ca="1">OFFSET('JAP-22 Page 10'!$D$18,0,ROW()-33)</f>
        <v>1206096.2202814557</v>
      </c>
      <c r="E35" s="56">
        <f ca="1">OFFSET('JAP-22 Page 10'!$D$26,0,ROW()-33)</f>
        <v>-96439.650700403086</v>
      </c>
      <c r="F35" s="56">
        <f t="shared" ca="1" si="3"/>
        <v>6464732.7460210798</v>
      </c>
      <c r="G35" s="56">
        <f t="shared" ca="1" si="4"/>
        <v>15744.800528519159</v>
      </c>
      <c r="H35" s="18">
        <f t="shared" ca="1" si="0"/>
        <v>6532503.0244919546</v>
      </c>
    </row>
    <row r="36" spans="1:8" ht="15">
      <c r="A36" s="50">
        <f t="shared" si="1"/>
        <v>28</v>
      </c>
      <c r="B36" s="54">
        <f t="shared" si="5"/>
        <v>3.2500000000000001E-2</v>
      </c>
      <c r="C36" s="55">
        <v>42095</v>
      </c>
      <c r="D36" s="56">
        <f ca="1">OFFSET('JAP-22 Page 10'!$D$18,0,ROW()-33)</f>
        <v>1034490.0461691655</v>
      </c>
      <c r="E36" s="56">
        <f ca="1">OFFSET('JAP-22 Page 10'!$D$26,0,ROW()-33)</f>
        <v>-89738.09394509565</v>
      </c>
      <c r="F36" s="56">
        <f t="shared" ca="1" si="3"/>
        <v>7588960.8861353407</v>
      </c>
      <c r="G36" s="56">
        <f t="shared" ca="1" si="4"/>
        <v>19031.043460211822</v>
      </c>
      <c r="H36" s="18">
        <f t="shared" ca="1" si="0"/>
        <v>7675762.2080664271</v>
      </c>
    </row>
    <row r="37" spans="1:8" ht="15">
      <c r="A37" s="50">
        <f t="shared" si="1"/>
        <v>29</v>
      </c>
      <c r="B37" s="54">
        <f t="shared" si="5"/>
        <v>3.2500000000000001E-2</v>
      </c>
      <c r="C37" s="55">
        <v>42125</v>
      </c>
      <c r="D37" s="56">
        <f ca="1">OFFSET('JAP-22 Page 10'!$D$18,0,ROW()-33)</f>
        <v>-1070268.4951018132</v>
      </c>
      <c r="E37" s="56">
        <f ca="1">OFFSET('JAP-22 Page 10'!$D$26,0,ROW()-33)</f>
        <v>196589.66460910265</v>
      </c>
      <c r="F37" s="56">
        <f t="shared" ca="1" si="3"/>
        <v>6322102.7264244249</v>
      </c>
      <c r="G37" s="56">
        <f t="shared" ca="1" si="4"/>
        <v>18837.898642008015</v>
      </c>
      <c r="H37" s="18">
        <f t="shared" ca="1" si="0"/>
        <v>6427741.9469975196</v>
      </c>
    </row>
    <row r="38" spans="1:8" ht="15">
      <c r="A38" s="50">
        <f t="shared" si="1"/>
        <v>30</v>
      </c>
      <c r="B38" s="54">
        <f t="shared" si="5"/>
        <v>3.2500000000000001E-2</v>
      </c>
      <c r="C38" s="55">
        <v>42156</v>
      </c>
      <c r="D38" s="56">
        <f ca="1">OFFSET('JAP-22 Page 10'!$D$18,0,ROW()-33)</f>
        <v>-158947.19222374633</v>
      </c>
      <c r="E38" s="56">
        <f ca="1">OFFSET('JAP-22 Page 10'!$D$26,0,ROW()-33)</f>
        <v>194172.51357257881</v>
      </c>
      <c r="F38" s="56">
        <f t="shared" ca="1" si="3"/>
        <v>5968983.0206280993</v>
      </c>
      <c r="G38" s="56">
        <f t="shared" ca="1" si="4"/>
        <v>16644.178615800294</v>
      </c>
      <c r="H38" s="18">
        <f t="shared" ca="1" si="0"/>
        <v>6091266.4198169941</v>
      </c>
    </row>
    <row r="39" spans="1:8" ht="15">
      <c r="A39" s="50">
        <f t="shared" si="1"/>
        <v>31</v>
      </c>
      <c r="B39" s="54">
        <f t="shared" si="5"/>
        <v>3.2500000000000001E-2</v>
      </c>
      <c r="C39" s="55">
        <v>42186</v>
      </c>
      <c r="D39" s="56">
        <f ca="1">OFFSET('JAP-22 Page 10'!$D$18,0,ROW()-33)</f>
        <v>-903276.66999139637</v>
      </c>
      <c r="E39" s="56">
        <f ca="1">OFFSET('JAP-22 Page 10'!$D$26,0,ROW()-33)</f>
        <v>202846.7531203703</v>
      </c>
      <c r="F39" s="56">
        <f t="shared" ca="1" si="3"/>
        <v>4862859.5975163328</v>
      </c>
      <c r="G39" s="56">
        <f t="shared" ca="1" si="4"/>
        <v>14668.120212070586</v>
      </c>
      <c r="H39" s="18">
        <f t="shared" ca="1" si="0"/>
        <v>4999811.1169172982</v>
      </c>
    </row>
    <row r="40" spans="1:8" ht="15">
      <c r="A40" s="50">
        <f t="shared" si="1"/>
        <v>32</v>
      </c>
      <c r="B40" s="54">
        <f t="shared" si="5"/>
        <v>3.2500000000000001E-2</v>
      </c>
      <c r="C40" s="55">
        <v>42217</v>
      </c>
      <c r="D40" s="56">
        <f ca="1">OFFSET('JAP-22 Page 10'!$D$18,0,ROW()-33)</f>
        <v>-572703.69787738845</v>
      </c>
      <c r="E40" s="56">
        <f ca="1">OFFSET('JAP-22 Page 10'!$D$26,0,ROW()-33)</f>
        <v>205937.68868989832</v>
      </c>
      <c r="F40" s="56">
        <f t="shared" ca="1" si="3"/>
        <v>4084218.2109490461</v>
      </c>
      <c r="G40" s="56">
        <f t="shared" ca="1" si="4"/>
        <v>12115.834532296867</v>
      </c>
      <c r="H40" s="18">
        <f t="shared" ca="1" si="0"/>
        <v>4233285.5648823082</v>
      </c>
    </row>
    <row r="41" spans="1:8" ht="15">
      <c r="A41" s="50">
        <f t="shared" si="1"/>
        <v>33</v>
      </c>
      <c r="B41" s="54">
        <f t="shared" si="5"/>
        <v>3.2500000000000001E-2</v>
      </c>
      <c r="C41" s="55">
        <v>42248</v>
      </c>
      <c r="D41" s="56">
        <f ca="1">OFFSET('JAP-22 Page 10'!$D$18,0,ROW()-33)</f>
        <v>846751.36962462217</v>
      </c>
      <c r="E41" s="56">
        <f ca="1">OFFSET('JAP-22 Page 10'!$D$26,0,ROW()-33)</f>
        <v>194161.86533012718</v>
      </c>
      <c r="F41" s="56">
        <f t="shared" ca="1" si="3"/>
        <v>4736807.7152435416</v>
      </c>
      <c r="G41" s="56">
        <f t="shared" ca="1" si="4"/>
        <v>11945.139275052463</v>
      </c>
      <c r="H41" s="18">
        <f t="shared" ca="1" si="0"/>
        <v>4897820.2084518559</v>
      </c>
    </row>
    <row r="42" spans="1:8" ht="15">
      <c r="A42" s="50">
        <f t="shared" si="1"/>
        <v>34</v>
      </c>
      <c r="B42" s="54">
        <f t="shared" si="5"/>
        <v>3.2500000000000001E-2</v>
      </c>
      <c r="C42" s="55">
        <v>42278</v>
      </c>
      <c r="D42" s="56">
        <f ca="1">OFFSET('JAP-22 Page 10'!$D$18,0,ROW()-33)</f>
        <v>-401078.15910767019</v>
      </c>
      <c r="E42" s="56">
        <f ca="1">OFFSET('JAP-22 Page 10'!$D$26,0,ROW()-33)</f>
        <v>198435.20892848805</v>
      </c>
      <c r="F42" s="56">
        <f t="shared" ca="1" si="3"/>
        <v>4137294.3472073833</v>
      </c>
      <c r="G42" s="56">
        <f t="shared" ca="1" si="4"/>
        <v>12017.013209568962</v>
      </c>
      <c r="H42" s="18">
        <f t="shared" ca="1" si="0"/>
        <v>4310323.8536252668</v>
      </c>
    </row>
    <row r="43" spans="1:8" ht="15">
      <c r="A43" s="50">
        <f t="shared" si="1"/>
        <v>35</v>
      </c>
      <c r="B43" s="54">
        <f t="shared" si="5"/>
        <v>3.2500000000000001E-2</v>
      </c>
      <c r="C43" s="55">
        <v>42309</v>
      </c>
      <c r="D43" s="56">
        <f ca="1">OFFSET('JAP-22 Page 10'!$D$18,0,ROW()-33)</f>
        <v>-56698.291083551943</v>
      </c>
      <c r="E43" s="56">
        <f ca="1">OFFSET('JAP-22 Page 10'!$D$26,0,ROW()-33)</f>
        <v>205402.10475041548</v>
      </c>
      <c r="F43" s="56">
        <f t="shared" ca="1" si="3"/>
        <v>3875193.951373416</v>
      </c>
      <c r="G43" s="56">
        <f t="shared" ca="1" si="4"/>
        <v>10850.244570994832</v>
      </c>
      <c r="H43" s="18">
        <f t="shared" ca="1" si="0"/>
        <v>4059073.7023622943</v>
      </c>
    </row>
    <row r="44" spans="1:8" ht="15">
      <c r="A44" s="50">
        <f t="shared" si="1"/>
        <v>36</v>
      </c>
      <c r="B44" s="54">
        <f t="shared" si="5"/>
        <v>3.2500000000000001E-2</v>
      </c>
      <c r="C44" s="55">
        <v>42339</v>
      </c>
      <c r="D44" s="56">
        <f ca="1">OFFSET('JAP-22 Page 10'!$D$18,0,ROW()-33)</f>
        <v>-555323.83739363775</v>
      </c>
      <c r="E44" s="56">
        <f ca="1">OFFSET('JAP-22 Page 10'!$D$26,0,ROW()-33)</f>
        <v>221272.51717036986</v>
      </c>
      <c r="F44" s="56">
        <f t="shared" ca="1" si="3"/>
        <v>3098597.5968094086</v>
      </c>
      <c r="G44" s="56">
        <f t="shared" ca="1" si="4"/>
        <v>9443.6760548309085</v>
      </c>
      <c r="H44" s="18">
        <f t="shared" ca="1" si="0"/>
        <v>3291921.0238531181</v>
      </c>
    </row>
    <row r="45" spans="1:8" ht="15">
      <c r="B45" s="37"/>
      <c r="C45" s="38"/>
      <c r="D45" s="39"/>
      <c r="E45" s="39"/>
      <c r="F45" s="39"/>
      <c r="G45" s="39"/>
      <c r="H45" s="34"/>
    </row>
    <row r="46" spans="1:8" ht="15">
      <c r="B46" s="37"/>
      <c r="C46" s="38"/>
      <c r="D46" s="39"/>
      <c r="E46" s="39"/>
      <c r="F46" s="39"/>
      <c r="G46" s="39"/>
      <c r="H46" s="34"/>
    </row>
    <row r="47" spans="1:8" ht="15">
      <c r="B47" s="37"/>
      <c r="C47" s="38"/>
      <c r="D47" s="39"/>
      <c r="E47" s="39"/>
      <c r="F47" s="39"/>
      <c r="G47" s="39"/>
      <c r="H47" s="34"/>
    </row>
    <row r="48" spans="1:8" ht="15">
      <c r="B48" s="37"/>
      <c r="C48" s="38"/>
      <c r="D48" s="39"/>
      <c r="E48" s="39"/>
      <c r="F48" s="39"/>
      <c r="G48" s="39"/>
      <c r="H48" s="34"/>
    </row>
    <row r="49" spans="2:8" ht="15">
      <c r="B49" s="37"/>
      <c r="C49" s="38"/>
      <c r="D49" s="39"/>
      <c r="E49" s="39"/>
      <c r="F49" s="39"/>
      <c r="G49" s="39"/>
      <c r="H49" s="34"/>
    </row>
    <row r="50" spans="2:8" ht="15">
      <c r="B50" s="37"/>
      <c r="C50" s="38"/>
      <c r="D50" s="39"/>
      <c r="E50" s="39"/>
      <c r="F50" s="39"/>
      <c r="G50" s="39"/>
      <c r="H50" s="3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8" orientation="landscape" blackAndWhite="1" horizontalDpi="300" verticalDpi="300" r:id="rId1"/>
  <headerFooter alignWithMargins="0">
    <oddFooter>&amp;L&amp;A
&amp;F
&amp;R&amp;P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L8"/>
  <sheetViews>
    <sheetView workbookViewId="0">
      <selection activeCell="I38" sqref="I38"/>
    </sheetView>
  </sheetViews>
  <sheetFormatPr defaultColWidth="8.7109375" defaultRowHeight="15"/>
  <cols>
    <col min="1" max="1" width="17" customWidth="1"/>
    <col min="2" max="2" width="11" bestFit="1" customWidth="1"/>
    <col min="3" max="3" width="14.85546875" customWidth="1"/>
    <col min="4" max="4" width="12.42578125" bestFit="1" customWidth="1"/>
    <col min="5" max="6" width="12.42578125" customWidth="1"/>
    <col min="7" max="7" width="15.140625" bestFit="1" customWidth="1"/>
    <col min="8" max="8" width="11" bestFit="1" customWidth="1"/>
    <col min="9" max="9" width="3.7109375" customWidth="1"/>
    <col min="10" max="10" width="27.140625" customWidth="1"/>
    <col min="11" max="11" width="10.5703125" customWidth="1"/>
    <col min="12" max="12" width="14.28515625" customWidth="1"/>
    <col min="13" max="14" width="13.7109375" customWidth="1"/>
  </cols>
  <sheetData>
    <row r="1" spans="1:12">
      <c r="A1" t="s">
        <v>60</v>
      </c>
    </row>
    <row r="2" spans="1:12">
      <c r="A2" t="s">
        <v>89</v>
      </c>
    </row>
    <row r="4" spans="1:12" ht="45">
      <c r="B4" s="44" t="s">
        <v>0</v>
      </c>
      <c r="C4" s="89" t="s">
        <v>586</v>
      </c>
      <c r="D4" s="89" t="s">
        <v>587</v>
      </c>
      <c r="E4" s="44" t="s">
        <v>106</v>
      </c>
      <c r="F4" s="44" t="s">
        <v>107</v>
      </c>
      <c r="G4" s="89" t="s">
        <v>64</v>
      </c>
      <c r="H4" s="44" t="s">
        <v>59</v>
      </c>
      <c r="J4" s="89" t="s">
        <v>108</v>
      </c>
      <c r="L4" s="44" t="s">
        <v>109</v>
      </c>
    </row>
    <row r="5" spans="1:12" ht="30">
      <c r="A5" s="363" t="s">
        <v>585</v>
      </c>
      <c r="B5" s="42">
        <v>952803</v>
      </c>
      <c r="C5" s="42">
        <f>29815+14+381+17+82800+7075+824+1+650+473+1+97+19</f>
        <v>122167</v>
      </c>
      <c r="D5" s="42">
        <f>176+4</f>
        <v>180</v>
      </c>
      <c r="E5" s="42">
        <v>3326</v>
      </c>
      <c r="F5" s="42">
        <v>8</v>
      </c>
      <c r="G5" s="42">
        <f>3+3+11</f>
        <v>17</v>
      </c>
      <c r="H5" s="42">
        <f>SUM(C5:G5)</f>
        <v>125698</v>
      </c>
      <c r="J5" s="42">
        <f>SUM(C5:D5)</f>
        <v>122347</v>
      </c>
      <c r="L5" s="71">
        <f>SUM(B5,H5)</f>
        <v>1078501</v>
      </c>
    </row>
    <row r="6" spans="1:12">
      <c r="A6" s="41"/>
      <c r="B6" s="42"/>
      <c r="C6" s="42"/>
      <c r="D6" s="42"/>
      <c r="E6" s="42"/>
      <c r="F6" s="42"/>
      <c r="G6" s="42"/>
      <c r="H6" s="42"/>
    </row>
    <row r="7" spans="1:12">
      <c r="A7" s="77" t="s">
        <v>588</v>
      </c>
      <c r="B7" s="42"/>
      <c r="C7" s="42"/>
      <c r="D7" s="42"/>
      <c r="E7" s="42"/>
      <c r="F7" s="42"/>
      <c r="G7" s="42"/>
      <c r="H7" s="42"/>
    </row>
    <row r="8" spans="1:12">
      <c r="A8" s="41"/>
      <c r="B8" s="42"/>
      <c r="C8" s="42"/>
      <c r="D8" s="42"/>
      <c r="E8" s="42"/>
      <c r="F8" s="42"/>
      <c r="G8" s="42"/>
      <c r="H8" s="42"/>
    </row>
  </sheetData>
  <printOptions horizontalCentered="1"/>
  <pageMargins left="0.7" right="0.7" top="0.75" bottom="0.75" header="0.3" footer="0.3"/>
  <pageSetup scale="75" orientation="landscape" blackAndWhite="1" horizontalDpi="300" verticalDpi="300" r:id="rId1"/>
  <headerFooter alignWithMargins="0">
    <oddFooter>&amp;L&amp;A
&amp;F
&amp;R&amp;P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O52"/>
  <sheetViews>
    <sheetView workbookViewId="0">
      <selection activeCell="I38" sqref="I38"/>
    </sheetView>
  </sheetViews>
  <sheetFormatPr defaultRowHeight="12.75"/>
  <cols>
    <col min="1" max="1" width="6" style="3" customWidth="1"/>
    <col min="2" max="2" width="45" style="3" customWidth="1"/>
    <col min="3" max="3" width="20" style="3" customWidth="1"/>
    <col min="4" max="4" width="16.42578125" style="3" customWidth="1"/>
    <col min="5" max="5" width="17.7109375" style="3" bestFit="1" customWidth="1"/>
    <col min="6" max="6" width="14.5703125" style="3" bestFit="1" customWidth="1"/>
    <col min="7" max="16384" width="9.140625" style="3"/>
  </cols>
  <sheetData>
    <row r="1" spans="1:15">
      <c r="A1" s="515" t="s">
        <v>19</v>
      </c>
      <c r="B1" s="515"/>
      <c r="C1" s="515"/>
      <c r="D1" s="515"/>
      <c r="E1" s="515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>
      <c r="A2" s="515" t="s">
        <v>18</v>
      </c>
      <c r="B2" s="515"/>
      <c r="C2" s="515"/>
      <c r="D2" s="515"/>
      <c r="E2" s="515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>
      <c r="A3" s="517" t="s">
        <v>589</v>
      </c>
      <c r="B3" s="515"/>
      <c r="C3" s="515"/>
      <c r="D3" s="515"/>
      <c r="E3" s="515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>
      <c r="A4" s="515"/>
      <c r="B4" s="515"/>
      <c r="C4" s="515"/>
      <c r="D4" s="515"/>
      <c r="E4" s="515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>
      <c r="A5" s="16"/>
      <c r="B5" s="16"/>
      <c r="C5" s="16"/>
      <c r="D5" s="16"/>
      <c r="E5" s="16"/>
    </row>
    <row r="6" spans="1:15">
      <c r="A6" s="16"/>
      <c r="B6" s="16"/>
      <c r="C6" s="16"/>
      <c r="D6" s="16"/>
      <c r="E6" s="16"/>
    </row>
    <row r="7" spans="1:15" ht="25.5">
      <c r="A7" s="8" t="s">
        <v>17</v>
      </c>
      <c r="B7" s="9"/>
      <c r="C7" s="8" t="s">
        <v>16</v>
      </c>
      <c r="D7" s="8" t="s">
        <v>0</v>
      </c>
      <c r="E7" s="8" t="s">
        <v>22</v>
      </c>
    </row>
    <row r="8" spans="1:1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15">
      <c r="A9" s="11">
        <v>1</v>
      </c>
      <c r="B9" s="12"/>
      <c r="C9" s="11"/>
      <c r="D9" s="11"/>
      <c r="E9" s="11"/>
    </row>
    <row r="10" spans="1:15">
      <c r="A10" s="11">
        <f t="shared" ref="A10:A42" si="0">A9+1</f>
        <v>2</v>
      </c>
      <c r="B10" s="10" t="s">
        <v>777</v>
      </c>
      <c r="C10" s="342" t="s">
        <v>104</v>
      </c>
      <c r="D10" s="343">
        <f>+'2013 ERF Elec Margin Rate'!D12</f>
        <v>373040614.57279885</v>
      </c>
      <c r="E10" s="343">
        <f>+'2013 ERF Elec Margin Rate'!E12</f>
        <v>245053047.79549074</v>
      </c>
    </row>
    <row r="11" spans="1:15">
      <c r="A11" s="11">
        <f t="shared" si="0"/>
        <v>3</v>
      </c>
      <c r="B11" s="10"/>
      <c r="C11" s="10"/>
      <c r="D11" s="10"/>
      <c r="E11" s="10"/>
    </row>
    <row r="12" spans="1:15">
      <c r="A12" s="11">
        <f t="shared" si="0"/>
        <v>4</v>
      </c>
      <c r="B12" s="10" t="s">
        <v>21</v>
      </c>
      <c r="C12" s="11" t="s">
        <v>65</v>
      </c>
      <c r="D12" s="14">
        <f>+'Elec Customers Avg YE 6-2012'!B5</f>
        <v>959515</v>
      </c>
      <c r="E12" s="14">
        <f>+'Elec Customers Avg YE 6-2012'!N24</f>
        <v>123364.74242424243</v>
      </c>
    </row>
    <row r="13" spans="1:15">
      <c r="A13" s="11">
        <f t="shared" si="0"/>
        <v>5</v>
      </c>
      <c r="B13" s="10"/>
      <c r="C13" s="10"/>
      <c r="D13" s="14"/>
      <c r="E13" s="14"/>
    </row>
    <row r="14" spans="1:15">
      <c r="A14" s="11">
        <f t="shared" si="0"/>
        <v>6</v>
      </c>
      <c r="B14" s="10" t="s">
        <v>850</v>
      </c>
      <c r="C14" s="11" t="str">
        <f>"("&amp;A10&amp;") / ("&amp;A12&amp;")"</f>
        <v>(2) / (4)</v>
      </c>
      <c r="D14" s="15">
        <f>ROUND(D10/D12,2)</f>
        <v>388.78</v>
      </c>
      <c r="E14" s="15">
        <f>ROUND(E10/E12,2)</f>
        <v>1986.41</v>
      </c>
    </row>
    <row r="15" spans="1:15">
      <c r="A15" s="11">
        <f t="shared" si="0"/>
        <v>7</v>
      </c>
      <c r="B15" s="10"/>
      <c r="C15" s="11"/>
      <c r="D15" s="16"/>
      <c r="E15" s="16"/>
    </row>
    <row r="16" spans="1:15">
      <c r="A16" s="11">
        <f t="shared" si="0"/>
        <v>8</v>
      </c>
      <c r="B16" s="10" t="s">
        <v>20</v>
      </c>
      <c r="C16" s="11"/>
      <c r="D16" s="16"/>
      <c r="E16" s="16"/>
    </row>
    <row r="17" spans="1:5">
      <c r="A17" s="11">
        <f t="shared" si="0"/>
        <v>9</v>
      </c>
      <c r="B17" s="88" t="s">
        <v>868</v>
      </c>
      <c r="C17" s="11" t="s">
        <v>23</v>
      </c>
      <c r="D17" s="478">
        <v>1.03</v>
      </c>
      <c r="E17" s="478">
        <f>D17</f>
        <v>1.03</v>
      </c>
    </row>
    <row r="18" spans="1:5">
      <c r="A18" s="11">
        <f t="shared" si="0"/>
        <v>10</v>
      </c>
      <c r="B18" s="10" t="s">
        <v>24</v>
      </c>
      <c r="C18" s="11" t="s">
        <v>23</v>
      </c>
      <c r="D18" s="478">
        <v>1.03</v>
      </c>
      <c r="E18" s="478">
        <f t="shared" ref="E18:E21" si="1">D18</f>
        <v>1.03</v>
      </c>
    </row>
    <row r="19" spans="1:5">
      <c r="A19" s="11">
        <f t="shared" si="0"/>
        <v>11</v>
      </c>
      <c r="B19" s="10" t="s">
        <v>25</v>
      </c>
      <c r="C19" s="11" t="s">
        <v>23</v>
      </c>
      <c r="D19" s="478">
        <v>1.03</v>
      </c>
      <c r="E19" s="478">
        <f t="shared" si="1"/>
        <v>1.03</v>
      </c>
    </row>
    <row r="20" spans="1:5">
      <c r="A20" s="11">
        <f t="shared" si="0"/>
        <v>12</v>
      </c>
      <c r="B20" s="10" t="s">
        <v>26</v>
      </c>
      <c r="C20" s="11" t="s">
        <v>23</v>
      </c>
      <c r="D20" s="478">
        <v>1.03</v>
      </c>
      <c r="E20" s="478">
        <f t="shared" si="1"/>
        <v>1.03</v>
      </c>
    </row>
    <row r="21" spans="1:5">
      <c r="A21" s="11">
        <f t="shared" si="0"/>
        <v>13</v>
      </c>
      <c r="B21" s="10" t="s">
        <v>468</v>
      </c>
      <c r="C21" s="11" t="s">
        <v>23</v>
      </c>
      <c r="D21" s="478">
        <v>1.03</v>
      </c>
      <c r="E21" s="478">
        <f t="shared" si="1"/>
        <v>1.03</v>
      </c>
    </row>
    <row r="22" spans="1:5">
      <c r="A22" s="11">
        <f t="shared" si="0"/>
        <v>14</v>
      </c>
      <c r="B22" s="10"/>
      <c r="C22" s="11"/>
      <c r="D22" s="16"/>
      <c r="E22" s="16"/>
    </row>
    <row r="23" spans="1:5">
      <c r="A23" s="11">
        <f t="shared" si="0"/>
        <v>15</v>
      </c>
      <c r="B23" s="10" t="s">
        <v>823</v>
      </c>
      <c r="C23" s="16"/>
      <c r="D23" s="18"/>
      <c r="E23" s="18"/>
    </row>
    <row r="24" spans="1:5">
      <c r="A24" s="11">
        <f t="shared" si="0"/>
        <v>16</v>
      </c>
      <c r="B24" s="10" t="s">
        <v>868</v>
      </c>
      <c r="C24" s="11" t="str">
        <f>"("&amp;A14&amp;") x ("&amp;A17&amp;")"</f>
        <v>(6) x (9)</v>
      </c>
      <c r="D24" s="17">
        <f>ROUND(D14*D17,2)</f>
        <v>400.44</v>
      </c>
      <c r="E24" s="17">
        <f>ROUND(E14*E17,2)</f>
        <v>2046</v>
      </c>
    </row>
    <row r="25" spans="1:5">
      <c r="A25" s="11">
        <f t="shared" si="0"/>
        <v>17</v>
      </c>
      <c r="B25" s="10" t="s">
        <v>24</v>
      </c>
      <c r="C25" s="11" t="str">
        <f>"("&amp;A24&amp;") x ("&amp;A18&amp;")"</f>
        <v>(16) x (10)</v>
      </c>
      <c r="D25" s="17">
        <f>ROUND(D$18*D24,2)</f>
        <v>412.45</v>
      </c>
      <c r="E25" s="17">
        <f>ROUND(E$18*E24,2)</f>
        <v>2107.38</v>
      </c>
    </row>
    <row r="26" spans="1:5">
      <c r="A26" s="11">
        <f t="shared" si="0"/>
        <v>18</v>
      </c>
      <c r="B26" s="10" t="s">
        <v>25</v>
      </c>
      <c r="C26" s="11" t="str">
        <f t="shared" ref="C26:C28" si="2">"("&amp;A25&amp;") x ("&amp;A19&amp;")"</f>
        <v>(17) x (11)</v>
      </c>
      <c r="D26" s="17">
        <f>ROUND(D$19*D25,2)</f>
        <v>424.82</v>
      </c>
      <c r="E26" s="17">
        <f>ROUND(E$19*E25,2)</f>
        <v>2170.6</v>
      </c>
    </row>
    <row r="27" spans="1:5">
      <c r="A27" s="11">
        <f t="shared" si="0"/>
        <v>19</v>
      </c>
      <c r="B27" s="10" t="s">
        <v>26</v>
      </c>
      <c r="C27" s="11" t="str">
        <f t="shared" si="2"/>
        <v>(18) x (12)</v>
      </c>
      <c r="D27" s="17">
        <f>ROUND(D$20*D26,2)</f>
        <v>437.56</v>
      </c>
      <c r="E27" s="17">
        <f>ROUND(E$20*E26,2)</f>
        <v>2235.7199999999998</v>
      </c>
    </row>
    <row r="28" spans="1:5">
      <c r="A28" s="11">
        <f t="shared" si="0"/>
        <v>20</v>
      </c>
      <c r="B28" s="10" t="s">
        <v>468</v>
      </c>
      <c r="C28" s="11" t="str">
        <f t="shared" si="2"/>
        <v>(19) x (13)</v>
      </c>
      <c r="D28" s="17">
        <f>ROUND(D$21*D27,2)</f>
        <v>450.69</v>
      </c>
      <c r="E28" s="17">
        <f>ROUND(E$21*E27,2)</f>
        <v>2302.79</v>
      </c>
    </row>
    <row r="29" spans="1:5">
      <c r="A29" s="11">
        <f t="shared" si="0"/>
        <v>21</v>
      </c>
      <c r="B29" s="16"/>
      <c r="C29" s="16"/>
      <c r="D29" s="18"/>
      <c r="E29" s="18"/>
    </row>
    <row r="30" spans="1:5">
      <c r="A30" s="11">
        <f t="shared" si="0"/>
        <v>22</v>
      </c>
      <c r="B30" s="290" t="s">
        <v>863</v>
      </c>
      <c r="C30" s="342" t="s">
        <v>104</v>
      </c>
      <c r="D30" s="343">
        <f>+'ERF Monthly Rev Breakdown'!$E$7</f>
        <v>93138648.479999989</v>
      </c>
      <c r="E30" s="343">
        <f>+'ERF Monthly Rev Breakdown'!$E$16</f>
        <v>31407936.850000001</v>
      </c>
    </row>
    <row r="31" spans="1:5">
      <c r="A31" s="11">
        <f t="shared" si="0"/>
        <v>23</v>
      </c>
      <c r="B31" s="88"/>
      <c r="C31" s="11"/>
      <c r="D31" s="17"/>
      <c r="E31" s="17"/>
    </row>
    <row r="32" spans="1:5">
      <c r="A32" s="11">
        <f t="shared" si="0"/>
        <v>24</v>
      </c>
      <c r="B32" s="10" t="s">
        <v>822</v>
      </c>
      <c r="C32" s="11" t="str">
        <f>"("&amp;A30&amp;") / ("&amp;A12&amp;")"</f>
        <v>(22) / (4)</v>
      </c>
      <c r="D32" s="15">
        <f>ROUND(D30/D12,2)</f>
        <v>97.07</v>
      </c>
      <c r="E32" s="15">
        <f>ROUND(E30/E12,2)</f>
        <v>254.59</v>
      </c>
    </row>
    <row r="33" spans="1:5">
      <c r="A33" s="11">
        <f t="shared" si="0"/>
        <v>25</v>
      </c>
      <c r="B33" s="10"/>
      <c r="C33" s="11"/>
      <c r="D33" s="16"/>
      <c r="E33" s="16"/>
    </row>
    <row r="34" spans="1:5">
      <c r="A34" s="11">
        <f t="shared" si="0"/>
        <v>26</v>
      </c>
      <c r="B34" s="10" t="s">
        <v>840</v>
      </c>
      <c r="C34" s="16"/>
      <c r="D34" s="18"/>
      <c r="E34" s="18"/>
    </row>
    <row r="35" spans="1:5">
      <c r="A35" s="11">
        <f t="shared" si="0"/>
        <v>27</v>
      </c>
      <c r="B35" s="88" t="s">
        <v>868</v>
      </c>
      <c r="C35" s="11" t="str">
        <f>"("&amp;A24&amp;") - ("&amp;A$32&amp;")"</f>
        <v>(16) - (24)</v>
      </c>
      <c r="D35" s="17">
        <f>D24-D$32</f>
        <v>303.37</v>
      </c>
      <c r="E35" s="17">
        <f t="shared" ref="E35:E39" si="3">E24-E$32</f>
        <v>1791.41</v>
      </c>
    </row>
    <row r="36" spans="1:5">
      <c r="A36" s="11">
        <f t="shared" si="0"/>
        <v>28</v>
      </c>
      <c r="B36" s="10" t="s">
        <v>24</v>
      </c>
      <c r="C36" s="11" t="str">
        <f t="shared" ref="C36:C39" si="4">"("&amp;A25&amp;") - ("&amp;A$32&amp;")"</f>
        <v>(17) - (24)</v>
      </c>
      <c r="D36" s="17">
        <f t="shared" ref="D36" si="5">D25-D$32</f>
        <v>315.38</v>
      </c>
      <c r="E36" s="17">
        <f t="shared" si="3"/>
        <v>1852.7900000000002</v>
      </c>
    </row>
    <row r="37" spans="1:5">
      <c r="A37" s="11">
        <f t="shared" si="0"/>
        <v>29</v>
      </c>
      <c r="B37" s="10" t="s">
        <v>25</v>
      </c>
      <c r="C37" s="11" t="str">
        <f t="shared" si="4"/>
        <v>(18) - (24)</v>
      </c>
      <c r="D37" s="17">
        <f t="shared" ref="D37" si="6">D26-D$32</f>
        <v>327.75</v>
      </c>
      <c r="E37" s="17">
        <f t="shared" si="3"/>
        <v>1916.01</v>
      </c>
    </row>
    <row r="38" spans="1:5">
      <c r="A38" s="11">
        <f t="shared" si="0"/>
        <v>30</v>
      </c>
      <c r="B38" s="10" t="s">
        <v>26</v>
      </c>
      <c r="C38" s="11" t="str">
        <f t="shared" si="4"/>
        <v>(19) - (24)</v>
      </c>
      <c r="D38" s="17">
        <f t="shared" ref="D38" si="7">D27-D$32</f>
        <v>340.49</v>
      </c>
      <c r="E38" s="17">
        <f t="shared" si="3"/>
        <v>1981.1299999999999</v>
      </c>
    </row>
    <row r="39" spans="1:5">
      <c r="A39" s="11">
        <f t="shared" si="0"/>
        <v>31</v>
      </c>
      <c r="B39" s="10" t="s">
        <v>468</v>
      </c>
      <c r="C39" s="11" t="str">
        <f t="shared" si="4"/>
        <v>(20) - (24)</v>
      </c>
      <c r="D39" s="17">
        <f t="shared" ref="D39" si="8">D28-D$32</f>
        <v>353.62</v>
      </c>
      <c r="E39" s="17">
        <f t="shared" si="3"/>
        <v>2048.1999999999998</v>
      </c>
    </row>
    <row r="40" spans="1:5">
      <c r="A40" s="11">
        <f t="shared" si="0"/>
        <v>32</v>
      </c>
      <c r="B40" s="16"/>
      <c r="C40" s="16"/>
      <c r="D40" s="18"/>
      <c r="E40" s="18"/>
    </row>
    <row r="41" spans="1:5">
      <c r="A41" s="11">
        <f t="shared" si="0"/>
        <v>33</v>
      </c>
      <c r="B41" s="87" t="s">
        <v>773</v>
      </c>
      <c r="C41" s="16"/>
      <c r="D41" s="16"/>
      <c r="E41" s="16"/>
    </row>
    <row r="42" spans="1:5">
      <c r="A42" s="11">
        <f t="shared" si="0"/>
        <v>34</v>
      </c>
      <c r="B42" s="16" t="s">
        <v>467</v>
      </c>
      <c r="C42" s="16"/>
      <c r="D42" s="19"/>
      <c r="E42" s="19"/>
    </row>
    <row r="43" spans="1:5">
      <c r="A43" s="11"/>
      <c r="C43" s="16"/>
      <c r="D43" s="18"/>
      <c r="E43" s="18"/>
    </row>
    <row r="44" spans="1:5">
      <c r="A44" s="11"/>
    </row>
    <row r="45" spans="1:5">
      <c r="A45" s="11"/>
      <c r="D45" s="20"/>
      <c r="E45" s="20"/>
    </row>
    <row r="46" spans="1:5">
      <c r="A46" s="11"/>
      <c r="D46" s="6"/>
      <c r="E46" s="6"/>
    </row>
    <row r="48" spans="1:5">
      <c r="D48" s="20"/>
      <c r="E48" s="20"/>
    </row>
    <row r="49" spans="4:5">
      <c r="D49" s="20"/>
      <c r="E49" s="20"/>
    </row>
    <row r="50" spans="4:5">
      <c r="D50" s="20"/>
      <c r="E50" s="20"/>
    </row>
    <row r="51" spans="4:5">
      <c r="D51" s="20"/>
      <c r="E51" s="20"/>
    </row>
    <row r="52" spans="4:5">
      <c r="D52" s="20"/>
      <c r="E52" s="20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87" orientation="landscape" blackAndWhite="1" r:id="rId1"/>
  <headerFooter alignWithMargins="0">
    <oddFooter>&amp;L&amp;A
&amp;F&amp;R&amp;P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R17"/>
  <sheetViews>
    <sheetView workbookViewId="0">
      <selection activeCell="I38" sqref="I38"/>
    </sheetView>
  </sheetViews>
  <sheetFormatPr defaultRowHeight="15"/>
  <cols>
    <col min="1" max="1" width="7.28515625" customWidth="1"/>
    <col min="2" max="2" width="25.5703125" bestFit="1" customWidth="1"/>
    <col min="3" max="3" width="14" bestFit="1" customWidth="1"/>
    <col min="4" max="4" width="15" bestFit="1" customWidth="1"/>
    <col min="5" max="5" width="14.140625" bestFit="1" customWidth="1"/>
    <col min="7" max="12" width="14.5703125" customWidth="1"/>
    <col min="13" max="14" width="13.7109375" customWidth="1"/>
    <col min="16" max="16" width="12.85546875" bestFit="1" customWidth="1"/>
    <col min="17" max="17" width="15.28515625" bestFit="1" customWidth="1"/>
  </cols>
  <sheetData>
    <row r="1" spans="1:18">
      <c r="A1" s="526" t="s">
        <v>19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</row>
    <row r="2" spans="1:18">
      <c r="A2" s="526" t="s">
        <v>503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</row>
    <row r="3" spans="1:18">
      <c r="A3" s="527" t="s">
        <v>583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</row>
    <row r="4" spans="1:18">
      <c r="A4" s="526" t="s">
        <v>39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8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8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8" ht="25.5">
      <c r="A7" s="5" t="s">
        <v>17</v>
      </c>
      <c r="B7" s="79"/>
      <c r="C7" s="5" t="s">
        <v>16</v>
      </c>
      <c r="D7" s="5" t="s">
        <v>0</v>
      </c>
      <c r="E7" s="35" t="s">
        <v>40</v>
      </c>
      <c r="F7" s="35"/>
      <c r="G7" s="35" t="s">
        <v>86</v>
      </c>
      <c r="H7" s="35" t="s">
        <v>90</v>
      </c>
      <c r="I7" s="35" t="s">
        <v>87</v>
      </c>
      <c r="J7" s="35" t="s">
        <v>41</v>
      </c>
      <c r="K7" s="35" t="s">
        <v>91</v>
      </c>
      <c r="L7" s="35" t="s">
        <v>88</v>
      </c>
      <c r="M7" s="35" t="s">
        <v>92</v>
      </c>
      <c r="N7" s="35" t="s">
        <v>93</v>
      </c>
      <c r="P7" s="35" t="s">
        <v>134</v>
      </c>
    </row>
    <row r="8" spans="1:18">
      <c r="A8" s="80"/>
      <c r="B8" s="81" t="s">
        <v>15</v>
      </c>
      <c r="C8" s="81" t="s">
        <v>14</v>
      </c>
      <c r="D8" s="81" t="s">
        <v>13</v>
      </c>
      <c r="E8" s="81" t="s">
        <v>94</v>
      </c>
      <c r="F8" s="81"/>
      <c r="G8" s="81" t="s">
        <v>11</v>
      </c>
      <c r="H8" s="81" t="s">
        <v>10</v>
      </c>
      <c r="I8" s="81" t="s">
        <v>9</v>
      </c>
      <c r="J8" s="81" t="s">
        <v>8</v>
      </c>
      <c r="K8" s="81" t="s">
        <v>7</v>
      </c>
      <c r="L8" s="81" t="s">
        <v>6</v>
      </c>
      <c r="M8" s="81" t="s">
        <v>5</v>
      </c>
      <c r="N8" s="81" t="s">
        <v>4</v>
      </c>
      <c r="P8" s="81" t="s">
        <v>4</v>
      </c>
    </row>
    <row r="9" spans="1:18">
      <c r="A9" s="81">
        <v>1</v>
      </c>
      <c r="B9" s="82" t="s">
        <v>584</v>
      </c>
      <c r="C9" s="81"/>
      <c r="D9" s="81"/>
      <c r="E9" s="80"/>
      <c r="F9" s="80"/>
      <c r="G9" s="81"/>
      <c r="H9" s="81"/>
      <c r="I9" s="81"/>
      <c r="J9" s="81"/>
      <c r="K9" s="81"/>
      <c r="L9" s="81"/>
      <c r="M9" s="80"/>
      <c r="N9" s="80"/>
      <c r="P9" s="80"/>
    </row>
    <row r="10" spans="1:18">
      <c r="A10" s="81">
        <f>A9+1</f>
        <v>2</v>
      </c>
      <c r="B10" s="135" t="s">
        <v>146</v>
      </c>
      <c r="C10" s="2" t="s">
        <v>578</v>
      </c>
      <c r="D10" s="4">
        <f>+'2011 GRC Proforma Prop'!M10</f>
        <v>1119309801.5515518</v>
      </c>
      <c r="E10" s="32">
        <f>SUM(G10:N10)</f>
        <v>895791500.28885651</v>
      </c>
      <c r="F10" s="32"/>
      <c r="G10" s="4">
        <f>+'2011 GRC Proforma Prop'!M13</f>
        <v>253887407.47326398</v>
      </c>
      <c r="H10" s="4">
        <f>+'2011 GRC Proforma Prop'!M14+'2011 GRC Proforma Prop'!M17</f>
        <v>265009156.4081578</v>
      </c>
      <c r="I10" s="4">
        <f>+'2011 GRC Proforma Prop'!M15+'2011 GRC Proforma Prop'!M16</f>
        <v>164544082.43879253</v>
      </c>
      <c r="J10" s="4">
        <f>+'2011 GRC Proforma Prop'!M21</f>
        <v>107303823.69519724</v>
      </c>
      <c r="K10" s="4">
        <f>+'2011 GRC Proforma Prop'!M22</f>
        <v>264872.88430799998</v>
      </c>
      <c r="L10" s="4">
        <f>+'2011 GRC Proforma Prop'!M23</f>
        <v>13107736.076231809</v>
      </c>
      <c r="M10" s="4">
        <f>+'2011 GRC Proforma Prop'!M26</f>
        <v>54025585.936321057</v>
      </c>
      <c r="N10" s="4">
        <f>+'2011 GRC Proforma Prop'!M31</f>
        <v>37648835.376584202</v>
      </c>
      <c r="P10" s="4">
        <f>+'2011 GRC Proforma Prop'!M33</f>
        <v>17539860.206565436</v>
      </c>
      <c r="Q10" s="282"/>
      <c r="R10" s="282"/>
    </row>
    <row r="11" spans="1:18">
      <c r="A11" s="81">
        <f t="shared" ref="A11:A14" si="0">A10+1</f>
        <v>3</v>
      </c>
      <c r="B11" s="80" t="s">
        <v>96</v>
      </c>
      <c r="C11" s="2" t="s">
        <v>578</v>
      </c>
      <c r="D11" s="83">
        <f>+'p14 2011 GRC ERF - COS'!D67</f>
        <v>733043116.60289729</v>
      </c>
      <c r="E11" s="84">
        <f>SUM(G11:N11)</f>
        <v>635743115.40385938</v>
      </c>
      <c r="F11" s="84"/>
      <c r="G11" s="83">
        <f>+'p14 2011 GRC ERF - COS'!F66</f>
        <v>165984218.7597239</v>
      </c>
      <c r="H11" s="83">
        <f>+'p14 2011 GRC ERF - COS'!G66</f>
        <v>183717306.73386103</v>
      </c>
      <c r="I11" s="83">
        <f>+'p14 2011 GRC ERF - COS'!H66</f>
        <v>122965711.47378558</v>
      </c>
      <c r="J11" s="83">
        <f>+'p14 2011 GRC ERF - COS'!I66</f>
        <v>76893902.512323216</v>
      </c>
      <c r="K11" s="83">
        <f>+'p14 2011 GRC ERF - COS'!J66</f>
        <v>-1079160.5472769097</v>
      </c>
      <c r="L11" s="83">
        <f>+'p14 2011 GRC ERF - COS'!K66</f>
        <v>6790219.1399180088</v>
      </c>
      <c r="M11" s="83">
        <f>+'p14 2011 GRC ERF - COS'!L66</f>
        <v>46446277</v>
      </c>
      <c r="N11" s="83">
        <f>+'p14 2011 GRC ERF - COS'!M66</f>
        <v>34024640.331524491</v>
      </c>
      <c r="P11" s="83">
        <f>+'p14 2011 GRC ERF - COS'!O66</f>
        <v>5437119</v>
      </c>
      <c r="Q11" s="282"/>
      <c r="R11" s="282"/>
    </row>
    <row r="12" spans="1:18">
      <c r="A12" s="81">
        <f t="shared" si="0"/>
        <v>4</v>
      </c>
      <c r="B12" s="135" t="s">
        <v>147</v>
      </c>
      <c r="C12" s="283" t="s">
        <v>360</v>
      </c>
      <c r="D12" s="85">
        <f>D10-D11</f>
        <v>386266684.94865453</v>
      </c>
      <c r="E12" s="85">
        <f>E10-E11</f>
        <v>260048384.88499713</v>
      </c>
      <c r="F12" s="85"/>
      <c r="G12" s="85">
        <f t="shared" ref="G12:N12" si="1">G10-G11</f>
        <v>87903188.713540077</v>
      </c>
      <c r="H12" s="85">
        <f t="shared" si="1"/>
        <v>81291849.674296767</v>
      </c>
      <c r="I12" s="85">
        <f t="shared" si="1"/>
        <v>41578370.965006948</v>
      </c>
      <c r="J12" s="85">
        <f t="shared" si="1"/>
        <v>30409921.182874024</v>
      </c>
      <c r="K12" s="85">
        <f t="shared" si="1"/>
        <v>1344033.4315849096</v>
      </c>
      <c r="L12" s="85">
        <f t="shared" si="1"/>
        <v>6317516.9363138005</v>
      </c>
      <c r="M12" s="85">
        <f t="shared" si="1"/>
        <v>7579308.9363210574</v>
      </c>
      <c r="N12" s="85">
        <f t="shared" si="1"/>
        <v>3624195.0450597107</v>
      </c>
      <c r="P12" s="85">
        <f t="shared" ref="P12" si="2">P10-P11</f>
        <v>12102741.206565436</v>
      </c>
    </row>
    <row r="13" spans="1:18">
      <c r="A13" s="81">
        <f t="shared" si="0"/>
        <v>5</v>
      </c>
      <c r="B13" s="80"/>
      <c r="C13" s="81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P13" s="80"/>
    </row>
    <row r="14" spans="1:18">
      <c r="A14" s="81">
        <f t="shared" si="0"/>
        <v>6</v>
      </c>
      <c r="B14" s="80" t="s">
        <v>97</v>
      </c>
      <c r="C14" s="2" t="s">
        <v>578</v>
      </c>
      <c r="D14" s="86">
        <f>+'2011 GRC Proforma Prop'!D10</f>
        <v>10732747750.487839</v>
      </c>
      <c r="E14" s="86">
        <f>SUM(G14:N14)</f>
        <v>10321724830.881697</v>
      </c>
      <c r="F14" s="86"/>
      <c r="G14" s="86">
        <f>+'2011 GRC Proforma Prop'!D13</f>
        <v>2594865425.6283207</v>
      </c>
      <c r="H14" s="86">
        <f>+'2011 GRC Proforma Prop'!D14+'2011 GRC Proforma Prop'!D17</f>
        <v>2932110480.8031054</v>
      </c>
      <c r="I14" s="86">
        <f>+'2011 GRC Proforma Prop'!D15+'2011 GRC Proforma Prop'!D16</f>
        <v>1986740729.334866</v>
      </c>
      <c r="J14" s="86">
        <f>+'2011 GRC Proforma Prop'!D21</f>
        <v>1307178282.9575965</v>
      </c>
      <c r="K14" s="86">
        <f>+'2011 GRC Proforma Prop'!D22</f>
        <v>4638422</v>
      </c>
      <c r="L14" s="86">
        <f>+'2011 GRC Proforma Prop'!D23</f>
        <v>148958013.30767041</v>
      </c>
      <c r="M14" s="86">
        <f>+'2011 GRC Proforma Prop'!D26</f>
        <v>770709198.26613879</v>
      </c>
      <c r="N14" s="86">
        <f>+'2011 GRC Proforma Prop'!D31</f>
        <v>576524278.58399999</v>
      </c>
      <c r="P14" s="86">
        <f>+'2011 GRC Proforma Prop'!D33</f>
        <v>81494849.34449999</v>
      </c>
    </row>
    <row r="16" spans="1:18">
      <c r="A16" s="80" t="s">
        <v>98</v>
      </c>
    </row>
    <row r="17" spans="1:1">
      <c r="A17" s="80"/>
    </row>
  </sheetData>
  <mergeCells count="4">
    <mergeCell ref="A1:N1"/>
    <mergeCell ref="A2:N2"/>
    <mergeCell ref="A3:N3"/>
    <mergeCell ref="A4:N4"/>
  </mergeCells>
  <printOptions horizontalCentered="1"/>
  <pageMargins left="0.7" right="0.7" top="0.75" bottom="0.75" header="0.3" footer="0.3"/>
  <pageSetup scale="55" orientation="landscape" blackAndWhite="1" horizontalDpi="300" verticalDpi="300" r:id="rId1"/>
  <headerFooter alignWithMargins="0">
    <oddFooter>&amp;L&amp;A
&amp;F
&amp;R&amp;P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68"/>
  <sheetViews>
    <sheetView zoomScale="88" zoomScaleNormal="88" workbookViewId="0">
      <pane xSplit="3" ySplit="9" topLeftCell="D10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.42578125" style="321" customWidth="1"/>
    <col min="2" max="2" width="11.42578125" style="321" customWidth="1"/>
    <col min="3" max="3" width="55" style="321" bestFit="1" customWidth="1"/>
    <col min="4" max="4" width="16.7109375" style="321" bestFit="1" customWidth="1"/>
    <col min="5" max="10" width="17.140625" style="321" customWidth="1"/>
    <col min="11" max="12" width="15" style="321" customWidth="1"/>
    <col min="13" max="13" width="13.7109375" style="321" customWidth="1"/>
    <col min="14" max="14" width="14.85546875" style="321" customWidth="1"/>
    <col min="15" max="15" width="14.140625" style="321" bestFit="1" customWidth="1"/>
    <col min="16" max="16" width="12.42578125" style="321" customWidth="1"/>
    <col min="17" max="17" width="12.140625" style="321" bestFit="1" customWidth="1"/>
    <col min="18" max="18" width="8.5703125" style="298" bestFit="1" customWidth="1"/>
    <col min="19" max="19" width="16.5703125" style="298" bestFit="1" customWidth="1"/>
    <col min="20" max="20" width="13.140625" style="298" bestFit="1" customWidth="1"/>
    <col min="21" max="65" width="9.140625" style="298"/>
    <col min="66" max="16384" width="9.140625" style="321"/>
  </cols>
  <sheetData>
    <row r="1" spans="1:20">
      <c r="A1" s="298"/>
      <c r="B1" s="298"/>
      <c r="C1" s="299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</row>
    <row r="2" spans="1:20" ht="39" thickBot="1">
      <c r="A2" s="301" t="s">
        <v>17</v>
      </c>
      <c r="B2" s="301" t="s">
        <v>66</v>
      </c>
      <c r="C2" s="301" t="s">
        <v>231</v>
      </c>
      <c r="D2" s="301" t="s">
        <v>42</v>
      </c>
      <c r="E2" s="301" t="s">
        <v>0</v>
      </c>
      <c r="F2" s="302" t="s">
        <v>477</v>
      </c>
      <c r="G2" s="302" t="s">
        <v>478</v>
      </c>
      <c r="H2" s="302" t="s">
        <v>479</v>
      </c>
      <c r="I2" s="302" t="s">
        <v>480</v>
      </c>
      <c r="J2" s="302" t="s">
        <v>481</v>
      </c>
      <c r="K2" s="302" t="s">
        <v>482</v>
      </c>
      <c r="L2" s="302" t="s">
        <v>483</v>
      </c>
      <c r="M2" s="302" t="s">
        <v>484</v>
      </c>
      <c r="N2" s="302" t="s">
        <v>485</v>
      </c>
      <c r="O2" s="302" t="s">
        <v>486</v>
      </c>
      <c r="P2" s="301" t="s">
        <v>487</v>
      </c>
      <c r="Q2" s="301" t="s">
        <v>488</v>
      </c>
      <c r="S2" s="301" t="s">
        <v>581</v>
      </c>
    </row>
    <row r="3" spans="1:20">
      <c r="A3" s="298"/>
      <c r="B3" s="303"/>
      <c r="C3" s="303"/>
      <c r="D3" s="304" t="s">
        <v>489</v>
      </c>
      <c r="E3" s="305" t="s">
        <v>490</v>
      </c>
      <c r="F3" s="305" t="s">
        <v>491</v>
      </c>
      <c r="G3" s="305" t="s">
        <v>492</v>
      </c>
      <c r="H3" s="305" t="s">
        <v>493</v>
      </c>
      <c r="I3" s="305" t="s">
        <v>494</v>
      </c>
      <c r="J3" s="305" t="s">
        <v>495</v>
      </c>
      <c r="K3" s="305" t="s">
        <v>496</v>
      </c>
      <c r="L3" s="305" t="s">
        <v>497</v>
      </c>
      <c r="M3" s="305" t="s">
        <v>498</v>
      </c>
      <c r="N3" s="305" t="s">
        <v>499</v>
      </c>
      <c r="O3" s="305" t="s">
        <v>500</v>
      </c>
      <c r="P3" s="305" t="s">
        <v>501</v>
      </c>
      <c r="Q3" s="305" t="s">
        <v>502</v>
      </c>
    </row>
    <row r="4" spans="1:20">
      <c r="A4" s="305">
        <v>1</v>
      </c>
      <c r="B4" s="303" t="s">
        <v>503</v>
      </c>
      <c r="C4" s="303" t="s">
        <v>504</v>
      </c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</row>
    <row r="5" spans="1:20">
      <c r="A5" s="305">
        <v>2</v>
      </c>
      <c r="B5" s="303" t="s">
        <v>503</v>
      </c>
      <c r="C5" s="306" t="s">
        <v>505</v>
      </c>
      <c r="D5" s="307">
        <v>22846329938</v>
      </c>
      <c r="E5" s="308">
        <v>11660620432</v>
      </c>
      <c r="F5" s="308">
        <v>2822861364</v>
      </c>
      <c r="G5" s="308">
        <v>3184833212</v>
      </c>
      <c r="H5" s="308">
        <v>2157691595</v>
      </c>
      <c r="I5" s="308">
        <v>1367953304</v>
      </c>
      <c r="J5" s="308">
        <v>4806559</v>
      </c>
      <c r="K5" s="308">
        <v>154110146</v>
      </c>
      <c r="L5" s="308">
        <v>801873373</v>
      </c>
      <c r="M5" s="308">
        <v>593080320</v>
      </c>
      <c r="N5" s="308">
        <v>0</v>
      </c>
      <c r="O5" s="308">
        <v>90893526</v>
      </c>
      <c r="P5" s="308">
        <v>0</v>
      </c>
      <c r="Q5" s="308">
        <v>7606107</v>
      </c>
    </row>
    <row r="6" spans="1:20">
      <c r="A6" s="305">
        <v>3</v>
      </c>
      <c r="B6" s="303" t="s">
        <v>503</v>
      </c>
      <c r="C6" s="309" t="s">
        <v>506</v>
      </c>
      <c r="D6" s="307">
        <v>4079044</v>
      </c>
      <c r="E6" s="308">
        <v>2556735</v>
      </c>
      <c r="F6" s="308">
        <v>443234</v>
      </c>
      <c r="G6" s="308">
        <v>450049.75</v>
      </c>
      <c r="H6" s="308">
        <v>284127.75</v>
      </c>
      <c r="I6" s="308">
        <v>165975.58333333334</v>
      </c>
      <c r="J6" s="308">
        <v>4</v>
      </c>
      <c r="K6" s="308">
        <v>0</v>
      </c>
      <c r="L6" s="308">
        <v>96819.916666666672</v>
      </c>
      <c r="M6" s="308">
        <v>69540</v>
      </c>
      <c r="N6" s="308">
        <v>0</v>
      </c>
      <c r="O6" s="308">
        <v>10941</v>
      </c>
      <c r="P6" s="308">
        <v>0</v>
      </c>
      <c r="Q6" s="308">
        <v>1617</v>
      </c>
    </row>
    <row r="7" spans="1:20">
      <c r="A7" s="305">
        <v>4</v>
      </c>
      <c r="B7" s="303" t="s">
        <v>503</v>
      </c>
      <c r="C7" s="310" t="s">
        <v>507</v>
      </c>
      <c r="D7" s="311">
        <v>1</v>
      </c>
      <c r="E7" s="312">
        <v>0.53251000000000004</v>
      </c>
      <c r="F7" s="312">
        <v>0.120728</v>
      </c>
      <c r="G7" s="312">
        <v>0.133879</v>
      </c>
      <c r="H7" s="312">
        <v>8.9733999999999994E-2</v>
      </c>
      <c r="I7" s="312">
        <v>5.6231000000000003E-2</v>
      </c>
      <c r="J7" s="312">
        <v>1.7100000000000001E-4</v>
      </c>
      <c r="K7" s="312">
        <v>5.4640000000000001E-3</v>
      </c>
      <c r="L7" s="312">
        <v>3.2939999999999997E-2</v>
      </c>
      <c r="M7" s="312">
        <v>2.4265999999999999E-2</v>
      </c>
      <c r="N7" s="312">
        <v>0</v>
      </c>
      <c r="O7" s="312">
        <v>3.7320000000000001E-3</v>
      </c>
      <c r="P7" s="312">
        <v>0</v>
      </c>
      <c r="Q7" s="312">
        <v>3.4499999999999998E-4</v>
      </c>
    </row>
    <row r="8" spans="1:20">
      <c r="A8" s="305">
        <v>5</v>
      </c>
      <c r="B8" s="303"/>
      <c r="C8" s="313"/>
      <c r="D8" s="303"/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</row>
    <row r="9" spans="1:20">
      <c r="A9" s="305">
        <v>6</v>
      </c>
      <c r="B9" s="303"/>
      <c r="C9" s="314" t="s">
        <v>508</v>
      </c>
      <c r="D9" s="315">
        <v>1400922486.797811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</row>
    <row r="10" spans="1:20">
      <c r="A10" s="305">
        <v>7</v>
      </c>
      <c r="B10" s="313" t="s">
        <v>509</v>
      </c>
      <c r="C10" s="306" t="s">
        <v>510</v>
      </c>
      <c r="D10" s="316">
        <v>1400922487</v>
      </c>
      <c r="E10" s="316">
        <v>746005234</v>
      </c>
      <c r="F10" s="316">
        <v>169130570</v>
      </c>
      <c r="G10" s="316">
        <v>187554102</v>
      </c>
      <c r="H10" s="316">
        <v>125710378</v>
      </c>
      <c r="I10" s="316">
        <v>78775272</v>
      </c>
      <c r="J10" s="316">
        <v>239558</v>
      </c>
      <c r="K10" s="316">
        <v>7654640</v>
      </c>
      <c r="L10" s="316">
        <v>46146387</v>
      </c>
      <c r="M10" s="316">
        <v>33994785</v>
      </c>
      <c r="N10" s="316">
        <v>0</v>
      </c>
      <c r="O10" s="316">
        <v>5228243</v>
      </c>
      <c r="P10" s="316">
        <v>0</v>
      </c>
      <c r="Q10" s="316">
        <v>483318</v>
      </c>
      <c r="S10" s="324">
        <f>SUM(E10:M10,E13:M13,O10,O13)</f>
        <v>1419866960</v>
      </c>
    </row>
    <row r="11" spans="1:20">
      <c r="A11" s="305">
        <v>8</v>
      </c>
      <c r="B11" s="303"/>
      <c r="C11" s="303"/>
      <c r="D11" s="317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T11" s="324"/>
    </row>
    <row r="12" spans="1:20">
      <c r="A12" s="305">
        <v>9</v>
      </c>
      <c r="B12" s="303"/>
      <c r="C12" s="314" t="s">
        <v>511</v>
      </c>
      <c r="D12" s="315">
        <v>19639916.54934952</v>
      </c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</row>
    <row r="13" spans="1:20">
      <c r="A13" s="305">
        <v>10</v>
      </c>
      <c r="B13" s="313" t="s">
        <v>512</v>
      </c>
      <c r="C13" s="309" t="s">
        <v>513</v>
      </c>
      <c r="D13" s="316">
        <v>19639915</v>
      </c>
      <c r="E13" s="316">
        <v>11351963</v>
      </c>
      <c r="F13" s="316">
        <v>2366017</v>
      </c>
      <c r="G13" s="316">
        <v>2276037</v>
      </c>
      <c r="H13" s="316">
        <v>1352528</v>
      </c>
      <c r="I13" s="316">
        <v>912397</v>
      </c>
      <c r="J13" s="316">
        <v>5201</v>
      </c>
      <c r="K13" s="316">
        <v>140235</v>
      </c>
      <c r="L13" s="316">
        <v>480916</v>
      </c>
      <c r="M13" s="316">
        <v>313111</v>
      </c>
      <c r="N13" s="316">
        <v>186246</v>
      </c>
      <c r="O13" s="316">
        <v>229386</v>
      </c>
      <c r="P13" s="316">
        <v>19969</v>
      </c>
      <c r="Q13" s="316">
        <v>5909</v>
      </c>
    </row>
    <row r="14" spans="1:20">
      <c r="A14" s="305">
        <v>11</v>
      </c>
      <c r="B14" s="303"/>
      <c r="C14" s="303"/>
      <c r="D14" s="317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</row>
    <row r="15" spans="1:20">
      <c r="A15" s="305">
        <v>12</v>
      </c>
      <c r="B15" s="303" t="s">
        <v>503</v>
      </c>
      <c r="C15" s="318" t="s">
        <v>514</v>
      </c>
      <c r="D15" s="316">
        <v>39020207.730000012</v>
      </c>
      <c r="E15" s="316">
        <v>21832182.67369435</v>
      </c>
      <c r="F15" s="316">
        <v>4141810.6354227727</v>
      </c>
      <c r="G15" s="316">
        <v>2837687.0791321248</v>
      </c>
      <c r="H15" s="316">
        <v>1628690.2163056252</v>
      </c>
      <c r="I15" s="316">
        <v>1739572.8751051628</v>
      </c>
      <c r="J15" s="316"/>
      <c r="K15" s="316"/>
      <c r="L15" s="316">
        <v>585443.81793880777</v>
      </c>
      <c r="M15" s="316">
        <v>2914273.6048482652</v>
      </c>
      <c r="N15" s="316">
        <v>3095112.7954956852</v>
      </c>
      <c r="O15" s="316">
        <v>163512.80902025825</v>
      </c>
      <c r="P15" s="316">
        <v>81921.223036958589</v>
      </c>
      <c r="Q15" s="316"/>
    </row>
    <row r="16" spans="1:20">
      <c r="A16" s="305">
        <v>13</v>
      </c>
      <c r="B16" s="303" t="s">
        <v>503</v>
      </c>
      <c r="C16" s="310" t="s">
        <v>515</v>
      </c>
      <c r="D16" s="311">
        <v>1</v>
      </c>
      <c r="E16" s="312">
        <v>0.55950964753345112</v>
      </c>
      <c r="F16" s="312">
        <v>0.10614527385610029</v>
      </c>
      <c r="G16" s="312">
        <v>7.2723525686164359E-2</v>
      </c>
      <c r="H16" s="312">
        <v>4.1739660321014511E-2</v>
      </c>
      <c r="I16" s="312">
        <v>4.4581333014476046E-2</v>
      </c>
      <c r="J16" s="312">
        <v>0</v>
      </c>
      <c r="K16" s="312">
        <v>0</v>
      </c>
      <c r="L16" s="312">
        <v>1.5003605874929759E-2</v>
      </c>
      <c r="M16" s="312">
        <v>7.4686265768074744E-2</v>
      </c>
      <c r="N16" s="312">
        <v>7.9320766739948978E-2</v>
      </c>
      <c r="O16" s="312">
        <v>4.1904648522551116E-3</v>
      </c>
      <c r="P16" s="312">
        <v>2.0994563535850904E-3</v>
      </c>
      <c r="Q16" s="312">
        <v>0</v>
      </c>
    </row>
    <row r="17" spans="1:65">
      <c r="A17" s="305">
        <v>14</v>
      </c>
      <c r="B17" s="319"/>
      <c r="C17" s="314" t="s">
        <v>516</v>
      </c>
      <c r="D17" s="315">
        <v>33524569</v>
      </c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20"/>
      <c r="S17" s="320"/>
    </row>
    <row r="18" spans="1:65">
      <c r="A18" s="305">
        <v>15</v>
      </c>
      <c r="B18" s="313" t="s">
        <v>517</v>
      </c>
      <c r="C18" s="309" t="s">
        <v>518</v>
      </c>
      <c r="D18" s="316">
        <v>33524569</v>
      </c>
      <c r="E18" s="316">
        <v>18757319.784900863</v>
      </c>
      <c r="F18" s="316">
        <v>3558474.5574127301</v>
      </c>
      <c r="G18" s="316">
        <v>2438024.8547890894</v>
      </c>
      <c r="H18" s="316">
        <v>1399304.1224684131</v>
      </c>
      <c r="I18" s="316">
        <v>1494569.9747557803</v>
      </c>
      <c r="J18" s="316">
        <v>0</v>
      </c>
      <c r="K18" s="316">
        <v>0</v>
      </c>
      <c r="L18" s="316">
        <v>502989.42040288803</v>
      </c>
      <c r="M18" s="316">
        <v>2503824.8700941596</v>
      </c>
      <c r="N18" s="316">
        <v>2659194.5177063243</v>
      </c>
      <c r="O18" s="316">
        <v>140483.52808150128</v>
      </c>
      <c r="P18" s="316">
        <v>70383.369388251755</v>
      </c>
      <c r="Q18" s="316">
        <v>0</v>
      </c>
    </row>
    <row r="19" spans="1:65">
      <c r="A19" s="305">
        <v>16</v>
      </c>
      <c r="B19" s="313"/>
      <c r="C19" s="309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  <c r="O19" s="316"/>
      <c r="P19" s="316"/>
      <c r="Q19" s="316"/>
    </row>
    <row r="20" spans="1:65">
      <c r="A20" s="305">
        <v>17</v>
      </c>
      <c r="B20" s="303" t="s">
        <v>503</v>
      </c>
      <c r="C20" s="318" t="s">
        <v>519</v>
      </c>
      <c r="D20" s="316">
        <v>37267394.000000015</v>
      </c>
      <c r="E20" s="316">
        <v>21540727.014955081</v>
      </c>
      <c r="F20" s="316">
        <v>4489596.0982902199</v>
      </c>
      <c r="G20" s="316">
        <v>4318855.2824147427</v>
      </c>
      <c r="H20" s="316">
        <v>2566467.1265916256</v>
      </c>
      <c r="I20" s="316">
        <v>1731304.0983609683</v>
      </c>
      <c r="J20" s="316">
        <v>9869.9003343857821</v>
      </c>
      <c r="K20" s="316">
        <v>266100.52931457612</v>
      </c>
      <c r="L20" s="316">
        <v>912554.26090098161</v>
      </c>
      <c r="M20" s="316">
        <v>594139.28782999411</v>
      </c>
      <c r="N20" s="316">
        <v>353407.14242645801</v>
      </c>
      <c r="O20" s="316">
        <v>435267.6081278596</v>
      </c>
      <c r="P20" s="316">
        <v>37892.783850695901</v>
      </c>
      <c r="Q20" s="316">
        <v>11212.866602419434</v>
      </c>
    </row>
    <row r="21" spans="1:65" s="320" customFormat="1">
      <c r="A21" s="305">
        <v>18</v>
      </c>
      <c r="B21" s="303" t="s">
        <v>503</v>
      </c>
      <c r="C21" s="310" t="s">
        <v>520</v>
      </c>
      <c r="D21" s="311">
        <v>0.99999999999999978</v>
      </c>
      <c r="E21" s="322">
        <v>0.57800464972021048</v>
      </c>
      <c r="F21" s="322">
        <v>0.12046981600833742</v>
      </c>
      <c r="G21" s="322">
        <v>0.11588830929296373</v>
      </c>
      <c r="H21" s="322">
        <v>6.88662890298051E-2</v>
      </c>
      <c r="I21" s="322">
        <v>4.6456269476770166E-2</v>
      </c>
      <c r="J21" s="322">
        <v>2.6484009948175548E-4</v>
      </c>
      <c r="K21" s="322">
        <v>7.140304184257585E-3</v>
      </c>
      <c r="L21" s="322">
        <v>2.4486666840750421E-2</v>
      </c>
      <c r="M21" s="322">
        <v>1.5942603548560273E-2</v>
      </c>
      <c r="N21" s="322">
        <v>9.4830119440725558E-3</v>
      </c>
      <c r="O21" s="322">
        <v>1.1679582643419055E-2</v>
      </c>
      <c r="P21" s="322">
        <v>1.0167811532702255E-3</v>
      </c>
      <c r="Q21" s="322">
        <v>3.0087605810106898E-4</v>
      </c>
      <c r="R21" s="298"/>
      <c r="S21" s="298"/>
    </row>
    <row r="22" spans="1:65">
      <c r="A22" s="305">
        <v>19</v>
      </c>
      <c r="B22" s="319"/>
      <c r="C22" s="314" t="s">
        <v>521</v>
      </c>
      <c r="D22" s="315">
        <v>21490002.185954798</v>
      </c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20"/>
      <c r="S22" s="320"/>
    </row>
    <row r="23" spans="1:65">
      <c r="A23" s="305">
        <v>20</v>
      </c>
      <c r="B23" s="313" t="s">
        <v>522</v>
      </c>
      <c r="C23" s="309" t="s">
        <v>523</v>
      </c>
      <c r="D23" s="316">
        <v>21490002.185954794</v>
      </c>
      <c r="E23" s="316">
        <v>12421321.185979361</v>
      </c>
      <c r="F23" s="316">
        <v>2588896.6093607433</v>
      </c>
      <c r="G23" s="316">
        <v>2490440.0200323965</v>
      </c>
      <c r="H23" s="316">
        <v>1479936.7017891065</v>
      </c>
      <c r="I23" s="316">
        <v>998345.33260709606</v>
      </c>
      <c r="J23" s="316">
        <v>5691.4143167914117</v>
      </c>
      <c r="K23" s="316">
        <v>153445.15252807768</v>
      </c>
      <c r="L23" s="316">
        <v>526218.5239344734</v>
      </c>
      <c r="M23" s="316">
        <v>342606.58510837099</v>
      </c>
      <c r="N23" s="316">
        <v>203789.94740755469</v>
      </c>
      <c r="O23" s="316">
        <v>250994.25653811521</v>
      </c>
      <c r="P23" s="316">
        <v>21850.629206414786</v>
      </c>
      <c r="Q23" s="316">
        <v>6465.8271462934354</v>
      </c>
    </row>
    <row r="24" spans="1:65">
      <c r="A24" s="305">
        <v>21</v>
      </c>
      <c r="B24" s="313"/>
      <c r="C24" s="309"/>
      <c r="D24" s="316"/>
      <c r="E24" s="316"/>
      <c r="F24" s="316"/>
      <c r="G24" s="316"/>
      <c r="H24" s="316"/>
      <c r="I24" s="316"/>
      <c r="J24" s="316"/>
      <c r="K24" s="316"/>
      <c r="L24" s="316"/>
      <c r="M24" s="316"/>
      <c r="N24" s="316"/>
      <c r="O24" s="316"/>
      <c r="P24" s="316"/>
      <c r="Q24" s="316"/>
    </row>
    <row r="25" spans="1:65">
      <c r="A25" s="305">
        <v>22</v>
      </c>
      <c r="B25" s="323" t="s">
        <v>524</v>
      </c>
      <c r="C25" s="323" t="s">
        <v>525</v>
      </c>
      <c r="D25" s="324">
        <v>1475576973.185955</v>
      </c>
      <c r="E25" s="324">
        <v>788535837.97088027</v>
      </c>
      <c r="F25" s="324">
        <v>177643958.1667735</v>
      </c>
      <c r="G25" s="324">
        <v>194758603.87482148</v>
      </c>
      <c r="H25" s="324">
        <v>129942146.82425752</v>
      </c>
      <c r="I25" s="324">
        <v>82180584.307362869</v>
      </c>
      <c r="J25" s="324">
        <v>250450.4143167914</v>
      </c>
      <c r="K25" s="324">
        <v>7948320.1525280774</v>
      </c>
      <c r="L25" s="324">
        <v>47656510.944337361</v>
      </c>
      <c r="M25" s="324">
        <v>37154327.455202527</v>
      </c>
      <c r="N25" s="324">
        <v>3049230.4651138792</v>
      </c>
      <c r="O25" s="324">
        <v>5849106.7846196163</v>
      </c>
      <c r="P25" s="324">
        <v>112202.99859466654</v>
      </c>
      <c r="Q25" s="324">
        <v>495692.82714629342</v>
      </c>
    </row>
    <row r="26" spans="1:65">
      <c r="A26" s="305">
        <v>23</v>
      </c>
      <c r="B26" s="298" t="s">
        <v>503</v>
      </c>
      <c r="C26" s="323" t="s">
        <v>526</v>
      </c>
      <c r="D26" s="324">
        <v>2120834583.7299995</v>
      </c>
      <c r="E26" s="325">
        <v>1159786746.2145329</v>
      </c>
      <c r="F26" s="325">
        <v>262257113.37250113</v>
      </c>
      <c r="G26" s="325">
        <v>273864111.78823972</v>
      </c>
      <c r="H26" s="325">
        <v>173066357.992497</v>
      </c>
      <c r="I26" s="325">
        <v>110854909.04903743</v>
      </c>
      <c r="J26" s="325">
        <v>280467.83859592525</v>
      </c>
      <c r="K26" s="325">
        <v>13469556.258055188</v>
      </c>
      <c r="L26" s="325">
        <v>55800063.092996448</v>
      </c>
      <c r="M26" s="325">
        <v>41445548.515931904</v>
      </c>
      <c r="N26" s="325">
        <v>10362332.791139359</v>
      </c>
      <c r="O26" s="325">
        <v>17810314.586679239</v>
      </c>
      <c r="P26" s="325">
        <v>1274470.7193195641</v>
      </c>
      <c r="Q26" s="325">
        <v>562591.51047403575</v>
      </c>
      <c r="R26" s="325"/>
    </row>
    <row r="27" spans="1:65">
      <c r="A27" s="305">
        <v>24</v>
      </c>
      <c r="B27" s="323" t="s">
        <v>527</v>
      </c>
      <c r="C27" s="323" t="s">
        <v>528</v>
      </c>
      <c r="D27" s="324">
        <v>645257610.54404509</v>
      </c>
      <c r="E27" s="324">
        <v>371250908.24365258</v>
      </c>
      <c r="F27" s="324">
        <v>84613155.205727637</v>
      </c>
      <c r="G27" s="324">
        <v>79105507.913418233</v>
      </c>
      <c r="H27" s="324">
        <v>43124211.168239474</v>
      </c>
      <c r="I27" s="324">
        <v>28674324.741674557</v>
      </c>
      <c r="J27" s="324">
        <v>30017.424279133847</v>
      </c>
      <c r="K27" s="324">
        <v>5521236.1055271104</v>
      </c>
      <c r="L27" s="324">
        <v>8143552.1486590877</v>
      </c>
      <c r="M27" s="324">
        <v>4291221.060729377</v>
      </c>
      <c r="N27" s="324">
        <v>7313102.3260254795</v>
      </c>
      <c r="O27" s="324">
        <v>11961207.802059622</v>
      </c>
      <c r="P27" s="324">
        <v>1162267.7207248975</v>
      </c>
      <c r="Q27" s="324">
        <v>66898.683327742328</v>
      </c>
    </row>
    <row r="28" spans="1:65" s="328" customFormat="1">
      <c r="A28" s="305">
        <v>25</v>
      </c>
      <c r="B28" s="298"/>
      <c r="C28" s="298" t="s">
        <v>529</v>
      </c>
      <c r="D28" s="326">
        <v>0.99999999999999989</v>
      </c>
      <c r="E28" s="327">
        <v>0.57535300967722736</v>
      </c>
      <c r="F28" s="327">
        <v>0.13113081321797437</v>
      </c>
      <c r="G28" s="327">
        <v>0.12259523424562307</v>
      </c>
      <c r="H28" s="327">
        <v>6.6832549455526066E-2</v>
      </c>
      <c r="I28" s="327">
        <v>4.4438568833768538E-2</v>
      </c>
      <c r="J28" s="327">
        <v>4.6520062357458805E-5</v>
      </c>
      <c r="K28" s="327">
        <v>8.5566384887299715E-3</v>
      </c>
      <c r="L28" s="327">
        <v>1.262062161776426E-2</v>
      </c>
      <c r="M28" s="327">
        <v>6.6503997637645217E-3</v>
      </c>
      <c r="N28" s="327">
        <v>1.1333616537834372E-2</v>
      </c>
      <c r="O28" s="327">
        <v>1.8537104571265114E-2</v>
      </c>
      <c r="P28" s="327">
        <v>1.8012460476753438E-3</v>
      </c>
      <c r="Q28" s="327">
        <v>1.0367748048928412E-4</v>
      </c>
      <c r="R28" s="298"/>
      <c r="S28" s="298"/>
      <c r="T28" s="298"/>
      <c r="U28" s="298"/>
      <c r="V28" s="298"/>
      <c r="W28" s="298"/>
      <c r="X28" s="298"/>
      <c r="Y28" s="298"/>
      <c r="Z28" s="298"/>
      <c r="AA28" s="298"/>
      <c r="AB28" s="298"/>
      <c r="AC28" s="298"/>
      <c r="AD28" s="298"/>
      <c r="AE28" s="298"/>
      <c r="AF28" s="298"/>
      <c r="AG28" s="298"/>
      <c r="AH28" s="298"/>
      <c r="AI28" s="298"/>
      <c r="AJ28" s="298"/>
      <c r="AK28" s="298"/>
      <c r="AL28" s="298"/>
      <c r="AM28" s="298"/>
      <c r="AN28" s="298"/>
      <c r="AO28" s="298"/>
      <c r="AP28" s="298"/>
      <c r="AQ28" s="298"/>
      <c r="AR28" s="298"/>
      <c r="AS28" s="298"/>
      <c r="AT28" s="298"/>
      <c r="AU28" s="298"/>
      <c r="AV28" s="298"/>
      <c r="AW28" s="298"/>
      <c r="AX28" s="298"/>
      <c r="AY28" s="298"/>
      <c r="AZ28" s="298"/>
      <c r="BA28" s="298"/>
      <c r="BB28" s="298"/>
      <c r="BC28" s="298"/>
      <c r="BD28" s="298"/>
      <c r="BE28" s="298"/>
      <c r="BF28" s="298"/>
      <c r="BG28" s="298"/>
      <c r="BH28" s="298"/>
      <c r="BI28" s="298"/>
      <c r="BJ28" s="298"/>
      <c r="BK28" s="298"/>
      <c r="BL28" s="298"/>
      <c r="BM28" s="298"/>
    </row>
    <row r="29" spans="1:65">
      <c r="A29" s="305">
        <v>26</v>
      </c>
      <c r="B29" s="298"/>
      <c r="C29" s="329" t="s">
        <v>530</v>
      </c>
      <c r="D29" s="315">
        <v>643516322.81104922</v>
      </c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4"/>
    </row>
    <row r="30" spans="1:65">
      <c r="A30" s="305">
        <v>27</v>
      </c>
      <c r="B30" s="323" t="s">
        <v>531</v>
      </c>
      <c r="C30" s="330" t="s">
        <v>532</v>
      </c>
      <c r="D30" s="324">
        <v>643516322.8110491</v>
      </c>
      <c r="E30" s="324">
        <v>370249053.10575938</v>
      </c>
      <c r="F30" s="324">
        <v>84384818.729253396</v>
      </c>
      <c r="G30" s="324">
        <v>78892034.335902572</v>
      </c>
      <c r="H30" s="324">
        <v>43007836.469707727</v>
      </c>
      <c r="I30" s="324">
        <v>28596944.406892426</v>
      </c>
      <c r="J30" s="324">
        <v>29936.419465212599</v>
      </c>
      <c r="K30" s="324">
        <v>5506336.5358910048</v>
      </c>
      <c r="L30" s="324">
        <v>8121576.0150532918</v>
      </c>
      <c r="M30" s="324">
        <v>4279640.801201215</v>
      </c>
      <c r="N30" s="324">
        <v>7293367.2385776695</v>
      </c>
      <c r="O30" s="324">
        <v>11928929.369264416</v>
      </c>
      <c r="P30" s="324">
        <v>1159131.2330779731</v>
      </c>
      <c r="Q30" s="324">
        <v>66718.151002778424</v>
      </c>
    </row>
    <row r="31" spans="1:65">
      <c r="A31" s="305">
        <v>28</v>
      </c>
      <c r="B31" s="298"/>
      <c r="C31" s="330"/>
      <c r="D31" s="324"/>
      <c r="E31" s="324"/>
      <c r="F31" s="324"/>
      <c r="G31" s="324"/>
      <c r="H31" s="324"/>
      <c r="I31" s="324"/>
      <c r="J31" s="324"/>
      <c r="K31" s="324"/>
      <c r="L31" s="324"/>
      <c r="M31" s="324"/>
      <c r="N31" s="324"/>
      <c r="O31" s="324"/>
      <c r="P31" s="324"/>
      <c r="Q31" s="324"/>
    </row>
    <row r="32" spans="1:65">
      <c r="A32" s="305">
        <v>29</v>
      </c>
      <c r="B32" s="323" t="s">
        <v>533</v>
      </c>
      <c r="C32" s="331" t="s">
        <v>534</v>
      </c>
      <c r="D32" s="324">
        <v>1741287.7329958689</v>
      </c>
      <c r="E32" s="324">
        <v>1001855.1378931999</v>
      </c>
      <c r="F32" s="324">
        <v>228336.47647424042</v>
      </c>
      <c r="G32" s="324">
        <v>213473.57751566172</v>
      </c>
      <c r="H32" s="324">
        <v>116374.69853174686</v>
      </c>
      <c r="I32" s="324">
        <v>77380.334782131016</v>
      </c>
      <c r="J32" s="324">
        <v>81.004813921248569</v>
      </c>
      <c r="K32" s="324">
        <v>14899.56963610556</v>
      </c>
      <c r="L32" s="324">
        <v>21976.133605795912</v>
      </c>
      <c r="M32" s="324">
        <v>11580.259528161958</v>
      </c>
      <c r="N32" s="324">
        <v>19735.087447809987</v>
      </c>
      <c r="O32" s="324">
        <v>32278.432795206085</v>
      </c>
      <c r="P32" s="324">
        <v>3136.4876469243318</v>
      </c>
      <c r="Q32" s="324">
        <v>180.5323249639041</v>
      </c>
    </row>
    <row r="33" spans="1:17">
      <c r="A33" s="305">
        <v>30</v>
      </c>
      <c r="B33" s="298"/>
      <c r="C33" s="298"/>
      <c r="D33" s="300"/>
      <c r="E33" s="298"/>
      <c r="F33" s="298"/>
      <c r="G33" s="298"/>
      <c r="H33" s="298"/>
      <c r="I33" s="298"/>
      <c r="J33" s="298"/>
      <c r="K33" s="298"/>
      <c r="L33" s="300"/>
      <c r="M33" s="298"/>
      <c r="N33" s="298"/>
      <c r="O33" s="298"/>
      <c r="P33" s="298"/>
      <c r="Q33" s="298"/>
    </row>
    <row r="34" spans="1:17">
      <c r="A34" s="305">
        <v>31</v>
      </c>
      <c r="B34" s="298" t="s">
        <v>503</v>
      </c>
      <c r="C34" s="313" t="s">
        <v>535</v>
      </c>
      <c r="D34" s="300">
        <v>23098213508.62122</v>
      </c>
      <c r="E34" s="308">
        <v>10732747750.487839</v>
      </c>
      <c r="F34" s="308">
        <v>2594865425.6283207</v>
      </c>
      <c r="G34" s="308">
        <v>2932110480.8031054</v>
      </c>
      <c r="H34" s="308">
        <v>1986740729.334866</v>
      </c>
      <c r="I34" s="308">
        <v>1307178282.9575965</v>
      </c>
      <c r="J34" s="308">
        <v>4638422</v>
      </c>
      <c r="K34" s="308">
        <v>148958013.30767041</v>
      </c>
      <c r="L34" s="308">
        <v>770709198.26613879</v>
      </c>
      <c r="M34" s="308">
        <v>576524278.58399999</v>
      </c>
      <c r="N34" s="308">
        <v>1954913503.9983001</v>
      </c>
      <c r="O34" s="308">
        <v>81494849.34449999</v>
      </c>
      <c r="P34" s="308">
        <v>0</v>
      </c>
      <c r="Q34" s="308">
        <v>7332573.9088840308</v>
      </c>
    </row>
    <row r="35" spans="1:17" s="298" customFormat="1">
      <c r="A35" s="305">
        <v>32</v>
      </c>
      <c r="B35" s="313" t="s">
        <v>536</v>
      </c>
      <c r="C35" s="306" t="s">
        <v>537</v>
      </c>
      <c r="D35" s="332">
        <v>6.0650685667838209</v>
      </c>
      <c r="E35" s="332">
        <v>6.9507385372594044</v>
      </c>
      <c r="F35" s="332">
        <v>6.5178936961267153</v>
      </c>
      <c r="G35" s="332">
        <v>6.3965564472396323</v>
      </c>
      <c r="H35" s="332">
        <v>6.327467703452486</v>
      </c>
      <c r="I35" s="332">
        <v>6.0263602162793415</v>
      </c>
      <c r="J35" s="332">
        <v>5.1646443553432615</v>
      </c>
      <c r="K35" s="332">
        <v>5.1387903409999582</v>
      </c>
      <c r="L35" s="332">
        <v>5.9875225446660467</v>
      </c>
      <c r="M35" s="332">
        <v>5.8965053620108616</v>
      </c>
      <c r="N35" s="332">
        <v>0</v>
      </c>
      <c r="O35" s="332">
        <v>6.4154275295348455</v>
      </c>
      <c r="P35" s="332">
        <v>0</v>
      </c>
      <c r="Q35" s="332">
        <v>6.5913825896036258</v>
      </c>
    </row>
    <row r="36" spans="1:17" s="298" customFormat="1">
      <c r="A36" s="305">
        <v>33</v>
      </c>
      <c r="B36" s="313" t="s">
        <v>538</v>
      </c>
      <c r="C36" s="309" t="s">
        <v>539</v>
      </c>
      <c r="D36" s="332">
        <v>8.4941400306465326E-2</v>
      </c>
      <c r="E36" s="332">
        <v>0.1057694009391399</v>
      </c>
      <c r="F36" s="332">
        <v>9.118072084324344E-2</v>
      </c>
      <c r="G36" s="332">
        <v>7.7624530688782001E-2</v>
      </c>
      <c r="H36" s="332">
        <v>6.8077730527667191E-2</v>
      </c>
      <c r="I36" s="332">
        <v>6.9798971716056049E-2</v>
      </c>
      <c r="J36" s="332">
        <v>0.1121286506488629</v>
      </c>
      <c r="K36" s="332">
        <v>9.4143978484961949E-2</v>
      </c>
      <c r="L36" s="332">
        <v>6.2399151467494446E-2</v>
      </c>
      <c r="M36" s="332">
        <v>5.4310115225161243E-2</v>
      </c>
      <c r="N36" s="332">
        <v>9.527071127140874E-3</v>
      </c>
      <c r="O36" s="332">
        <v>0.2814730033186828</v>
      </c>
      <c r="P36" s="332">
        <v>0</v>
      </c>
      <c r="Q36" s="332">
        <v>8.0585618002987316E-2</v>
      </c>
    </row>
    <row r="37" spans="1:17" s="298" customFormat="1">
      <c r="A37" s="305">
        <v>34</v>
      </c>
      <c r="B37" s="313" t="s">
        <v>540</v>
      </c>
      <c r="C37" s="309" t="s">
        <v>541</v>
      </c>
      <c r="D37" s="332">
        <v>9.2942908977508454E-2</v>
      </c>
      <c r="E37" s="332">
        <v>0.1157329089879595</v>
      </c>
      <c r="F37" s="332">
        <v>9.976997588358047E-2</v>
      </c>
      <c r="G37" s="332">
        <v>8.4936772892345608E-2</v>
      </c>
      <c r="H37" s="332">
        <v>7.4490681141095305E-2</v>
      </c>
      <c r="I37" s="332">
        <v>7.6374075795404048E-2</v>
      </c>
      <c r="J37" s="332">
        <v>0.12270152040481466</v>
      </c>
      <c r="K37" s="332">
        <v>0.10301235168271154</v>
      </c>
      <c r="L37" s="332">
        <v>6.8277182252178256E-2</v>
      </c>
      <c r="M37" s="332">
        <v>5.9426219820238324E-2</v>
      </c>
      <c r="N37" s="332">
        <v>1.0424499446689172E-2</v>
      </c>
      <c r="O37" s="332">
        <v>0.30798787721797855</v>
      </c>
      <c r="P37" s="332">
        <v>0</v>
      </c>
      <c r="Q37" s="332">
        <v>8.8179501858952167E-2</v>
      </c>
    </row>
    <row r="38" spans="1:17" s="298" customFormat="1">
      <c r="A38" s="305">
        <v>35</v>
      </c>
      <c r="B38" s="313" t="s">
        <v>542</v>
      </c>
      <c r="C38" s="309" t="s">
        <v>543</v>
      </c>
      <c r="D38" s="332">
        <v>0.14483451552703525</v>
      </c>
      <c r="E38" s="332">
        <v>0.1747671725914576</v>
      </c>
      <c r="F38" s="332">
        <v>0.13713522567556971</v>
      </c>
      <c r="G38" s="332">
        <v>8.3149147030821102E-2</v>
      </c>
      <c r="H38" s="332">
        <v>7.0432145564201576E-2</v>
      </c>
      <c r="I38" s="332">
        <v>0.11433558790268415</v>
      </c>
      <c r="J38" s="332">
        <v>0</v>
      </c>
      <c r="K38" s="332">
        <v>0</v>
      </c>
      <c r="L38" s="332">
        <v>6.5263191555837305E-2</v>
      </c>
      <c r="M38" s="332">
        <v>0.43429651848206602</v>
      </c>
      <c r="N38" s="332">
        <v>0.13602619820608886</v>
      </c>
      <c r="O38" s="332">
        <v>0.17238332141414331</v>
      </c>
      <c r="P38" s="332">
        <v>0</v>
      </c>
      <c r="Q38" s="332">
        <v>0</v>
      </c>
    </row>
    <row r="39" spans="1:17" s="298" customFormat="1">
      <c r="A39" s="305">
        <v>36</v>
      </c>
      <c r="B39" s="313" t="s">
        <v>544</v>
      </c>
      <c r="C39" s="309" t="s">
        <v>545</v>
      </c>
      <c r="D39" s="332">
        <v>2.7809821367276593</v>
      </c>
      <c r="E39" s="332">
        <v>3.4497135469239959</v>
      </c>
      <c r="F39" s="332">
        <v>3.251992103167372</v>
      </c>
      <c r="G39" s="332">
        <v>2.6906228415477047</v>
      </c>
      <c r="H39" s="332">
        <v>2.1647432820338954</v>
      </c>
      <c r="I39" s="332">
        <v>2.1876850908347043</v>
      </c>
      <c r="J39" s="332">
        <v>0.64540094595128683</v>
      </c>
      <c r="K39" s="332">
        <v>3.6965695323270418</v>
      </c>
      <c r="L39" s="332">
        <v>1.0537795621648693</v>
      </c>
      <c r="M39" s="332">
        <v>0.74231753287345181</v>
      </c>
      <c r="N39" s="332">
        <v>0.37307876914558424</v>
      </c>
      <c r="O39" s="332">
        <v>14.637648225886915</v>
      </c>
      <c r="P39" s="332">
        <v>0</v>
      </c>
      <c r="Q39" s="332">
        <v>0.90988719420807707</v>
      </c>
    </row>
    <row r="40" spans="1:17" s="298" customFormat="1">
      <c r="A40" s="305">
        <v>37</v>
      </c>
      <c r="B40" s="313" t="s">
        <v>546</v>
      </c>
      <c r="C40" s="309" t="s">
        <v>547</v>
      </c>
      <c r="D40" s="332">
        <v>7.5250462322559849E-3</v>
      </c>
      <c r="E40" s="332">
        <v>9.3345633493311375E-3</v>
      </c>
      <c r="F40" s="332">
        <v>8.7995498425106587E-3</v>
      </c>
      <c r="G40" s="332">
        <v>7.2805434485944502E-3</v>
      </c>
      <c r="H40" s="332">
        <v>5.8575684694755084E-3</v>
      </c>
      <c r="I40" s="332">
        <v>5.9196465999306353E-3</v>
      </c>
      <c r="J40" s="332">
        <v>1.7463873257165599E-3</v>
      </c>
      <c r="K40" s="332">
        <v>1.00025297768511E-2</v>
      </c>
      <c r="L40" s="332">
        <v>2.8514170656371465E-3</v>
      </c>
      <c r="M40" s="332">
        <v>2.0086334536689775E-3</v>
      </c>
      <c r="N40" s="332">
        <v>1.0095120529602288E-3</v>
      </c>
      <c r="O40" s="332">
        <v>3.960794216424246E-2</v>
      </c>
      <c r="P40" s="332">
        <v>0</v>
      </c>
      <c r="Q40" s="332">
        <v>2.4620593969761967E-3</v>
      </c>
    </row>
    <row r="41" spans="1:17" s="298" customFormat="1">
      <c r="A41" s="305">
        <v>38</v>
      </c>
    </row>
    <row r="42" spans="1:17" s="298" customFormat="1">
      <c r="A42" s="305">
        <v>39</v>
      </c>
      <c r="B42" s="298" t="s">
        <v>548</v>
      </c>
      <c r="C42" s="303" t="s">
        <v>549</v>
      </c>
      <c r="D42" s="300">
        <v>23227477941.710003</v>
      </c>
      <c r="E42" s="308">
        <v>10851832262.92</v>
      </c>
      <c r="F42" s="308">
        <v>2636726692.2799997</v>
      </c>
      <c r="G42" s="308">
        <v>2962955532.46</v>
      </c>
      <c r="H42" s="308">
        <v>2013062186.4900002</v>
      </c>
      <c r="I42" s="308">
        <v>1316633826.49</v>
      </c>
      <c r="J42" s="308">
        <v>4067400</v>
      </c>
      <c r="K42" s="308">
        <v>142120318.97</v>
      </c>
      <c r="L42" s="308">
        <v>630468949.96000004</v>
      </c>
      <c r="M42" s="308">
        <v>639440800</v>
      </c>
      <c r="N42" s="308">
        <v>1939576937</v>
      </c>
      <c r="O42" s="308">
        <v>83017069.139999971</v>
      </c>
      <c r="P42" s="308">
        <v>0</v>
      </c>
      <c r="Q42" s="308">
        <v>7575966</v>
      </c>
    </row>
    <row r="43" spans="1:17" s="298" customFormat="1">
      <c r="A43" s="305">
        <v>40</v>
      </c>
      <c r="C43" s="303" t="s">
        <v>550</v>
      </c>
      <c r="D43" s="300">
        <v>0</v>
      </c>
      <c r="E43" s="308"/>
      <c r="F43" s="308">
        <v>-61810.998899999999</v>
      </c>
      <c r="G43" s="308">
        <v>-3682541.3470000001</v>
      </c>
      <c r="H43" s="308">
        <v>-83024837.939999998</v>
      </c>
      <c r="I43" s="308">
        <v>-13612788</v>
      </c>
      <c r="J43" s="308"/>
      <c r="K43" s="308"/>
      <c r="L43" s="308">
        <v>100381978.2859</v>
      </c>
      <c r="M43" s="308"/>
      <c r="N43" s="308"/>
      <c r="O43" s="308"/>
      <c r="P43" s="308"/>
      <c r="Q43" s="308"/>
    </row>
    <row r="44" spans="1:17">
      <c r="A44" s="305">
        <v>41</v>
      </c>
      <c r="B44" s="298" t="s">
        <v>548</v>
      </c>
      <c r="C44" s="303" t="s">
        <v>551</v>
      </c>
      <c r="D44" s="300">
        <v>24042835.089086007</v>
      </c>
      <c r="E44" s="308">
        <v>7752625.688396737</v>
      </c>
      <c r="F44" s="308">
        <v>-2515884.0258630943</v>
      </c>
      <c r="G44" s="308">
        <v>4444168.1110385247</v>
      </c>
      <c r="H44" s="308">
        <v>-145373.47903041128</v>
      </c>
      <c r="I44" s="308">
        <v>371131.11902641098</v>
      </c>
      <c r="J44" s="308">
        <v>-71191.468874219427</v>
      </c>
      <c r="K44" s="308">
        <v>146051.04695785453</v>
      </c>
      <c r="L44" s="308">
        <v>-107162.72810487672</v>
      </c>
      <c r="M44" s="308">
        <v>503760.82553908176</v>
      </c>
      <c r="N44" s="308">
        <v>13664710</v>
      </c>
      <c r="O44" s="308">
        <v>0</v>
      </c>
      <c r="P44" s="308">
        <v>0</v>
      </c>
      <c r="Q44" s="308">
        <v>0</v>
      </c>
    </row>
    <row r="45" spans="1:17">
      <c r="A45" s="305">
        <v>42</v>
      </c>
      <c r="B45" s="298" t="s">
        <v>548</v>
      </c>
      <c r="C45" s="303" t="s">
        <v>552</v>
      </c>
      <c r="D45" s="300">
        <v>-97555453.126828209</v>
      </c>
      <c r="E45" s="308">
        <v>-86266564.419191673</v>
      </c>
      <c r="F45" s="308">
        <v>-5601479.6405594498</v>
      </c>
      <c r="G45" s="308">
        <v>-3194676.0827707308</v>
      </c>
      <c r="H45" s="308">
        <v>313264.99310604122</v>
      </c>
      <c r="I45" s="308">
        <v>-621853.24258710595</v>
      </c>
      <c r="J45" s="308">
        <v>0</v>
      </c>
      <c r="K45" s="308">
        <v>-2112416.054770479</v>
      </c>
      <c r="L45" s="308">
        <v>-31900.757788065821</v>
      </c>
      <c r="M45" s="308">
        <v>0</v>
      </c>
      <c r="N45" s="308">
        <v>0</v>
      </c>
      <c r="O45" s="308">
        <v>0</v>
      </c>
      <c r="P45" s="308">
        <v>0</v>
      </c>
      <c r="Q45" s="308">
        <v>-39827.922266740548</v>
      </c>
    </row>
    <row r="46" spans="1:17">
      <c r="A46" s="305">
        <v>43</v>
      </c>
      <c r="B46" s="323" t="s">
        <v>548</v>
      </c>
      <c r="C46" s="303" t="s">
        <v>553</v>
      </c>
      <c r="D46" s="300">
        <v>23153965323.67226</v>
      </c>
      <c r="E46" s="300">
        <v>10773318324.189205</v>
      </c>
      <c r="F46" s="300">
        <v>2628547517.614677</v>
      </c>
      <c r="G46" s="300">
        <v>2960522483.1412678</v>
      </c>
      <c r="H46" s="300">
        <v>1930205240.0640759</v>
      </c>
      <c r="I46" s="300">
        <v>1302770316.3664393</v>
      </c>
      <c r="J46" s="300">
        <v>3996208.5311257807</v>
      </c>
      <c r="K46" s="300">
        <v>140153953.96218738</v>
      </c>
      <c r="L46" s="300">
        <v>730711864.76000714</v>
      </c>
      <c r="M46" s="300">
        <v>639944560.82553911</v>
      </c>
      <c r="N46" s="300">
        <v>1953241647</v>
      </c>
      <c r="O46" s="300">
        <v>83017069.139999971</v>
      </c>
      <c r="P46" s="300">
        <v>0</v>
      </c>
      <c r="Q46" s="300">
        <v>7536138.0777332596</v>
      </c>
    </row>
    <row r="47" spans="1:17">
      <c r="A47" s="305">
        <v>44</v>
      </c>
      <c r="B47" s="298" t="s">
        <v>548</v>
      </c>
      <c r="C47" s="303" t="s">
        <v>554</v>
      </c>
      <c r="D47" s="300">
        <v>21200723676.672256</v>
      </c>
      <c r="E47" s="308">
        <v>10773318324.189205</v>
      </c>
      <c r="F47" s="308">
        <v>2628547517.614677</v>
      </c>
      <c r="G47" s="308">
        <v>2960522483.1412678</v>
      </c>
      <c r="H47" s="308">
        <v>1930205240.0640759</v>
      </c>
      <c r="I47" s="308">
        <v>1302770316.3664393</v>
      </c>
      <c r="J47" s="308">
        <v>3996208.5311257807</v>
      </c>
      <c r="K47" s="308">
        <v>140153953.96218738</v>
      </c>
      <c r="L47" s="308">
        <v>730711864.76000714</v>
      </c>
      <c r="M47" s="308">
        <v>639944560.82553911</v>
      </c>
      <c r="N47" s="308">
        <v>0</v>
      </c>
      <c r="O47" s="308">
        <v>83017069.139999971</v>
      </c>
      <c r="P47" s="308">
        <v>0</v>
      </c>
      <c r="Q47" s="308">
        <v>7536138.0777332596</v>
      </c>
    </row>
    <row r="48" spans="1:17">
      <c r="A48" s="305">
        <v>45</v>
      </c>
      <c r="B48" s="298"/>
      <c r="C48" s="298"/>
      <c r="D48" s="300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</row>
    <row r="49" spans="1:19">
      <c r="A49" s="305">
        <v>46</v>
      </c>
      <c r="B49" s="323" t="s">
        <v>555</v>
      </c>
      <c r="C49" s="303" t="s">
        <v>556</v>
      </c>
      <c r="D49" s="300">
        <v>23153965323.672256</v>
      </c>
      <c r="E49" s="308">
        <v>10773318324.189205</v>
      </c>
      <c r="F49" s="308">
        <v>2628547517.614677</v>
      </c>
      <c r="G49" s="308">
        <v>2960522483.1412678</v>
      </c>
      <c r="H49" s="308">
        <v>1930205240.0640759</v>
      </c>
      <c r="I49" s="308">
        <v>1302770316.3664393</v>
      </c>
      <c r="J49" s="308">
        <v>3996208.5311257807</v>
      </c>
      <c r="K49" s="308">
        <v>140153953.96218738</v>
      </c>
      <c r="L49" s="308">
        <v>730711864.76000714</v>
      </c>
      <c r="M49" s="308">
        <v>639944560.82553911</v>
      </c>
      <c r="N49" s="308">
        <v>1953241647</v>
      </c>
      <c r="O49" s="308">
        <v>83017069.139999971</v>
      </c>
      <c r="P49" s="308">
        <v>0</v>
      </c>
      <c r="Q49" s="308">
        <v>7536138.0777332596</v>
      </c>
    </row>
    <row r="50" spans="1:19">
      <c r="A50" s="305">
        <v>47</v>
      </c>
      <c r="B50" s="313" t="s">
        <v>557</v>
      </c>
      <c r="C50" s="309" t="s">
        <v>558</v>
      </c>
      <c r="D50" s="316">
        <v>1404882506</v>
      </c>
      <c r="E50" s="333">
        <v>748825189</v>
      </c>
      <c r="F50" s="333">
        <v>171325933</v>
      </c>
      <c r="G50" s="333">
        <v>189371492</v>
      </c>
      <c r="H50" s="333">
        <v>122133113</v>
      </c>
      <c r="I50" s="333">
        <v>78509632</v>
      </c>
      <c r="J50" s="333">
        <v>206390</v>
      </c>
      <c r="K50" s="333">
        <v>7202218</v>
      </c>
      <c r="L50" s="333">
        <v>43751538</v>
      </c>
      <c r="M50" s="333">
        <v>37734365</v>
      </c>
      <c r="N50" s="333">
        <v>0</v>
      </c>
      <c r="O50" s="333">
        <v>5325900</v>
      </c>
      <c r="P50" s="333">
        <v>0</v>
      </c>
      <c r="Q50" s="333">
        <v>496736</v>
      </c>
      <c r="S50" s="324">
        <f>SUM(E50:O50)</f>
        <v>1404385770</v>
      </c>
    </row>
    <row r="51" spans="1:19">
      <c r="A51" s="305">
        <v>48</v>
      </c>
      <c r="B51" s="313" t="s">
        <v>559</v>
      </c>
      <c r="C51" s="309" t="s">
        <v>560</v>
      </c>
      <c r="D51" s="334">
        <v>19678827</v>
      </c>
      <c r="E51" s="333">
        <v>11394874</v>
      </c>
      <c r="F51" s="333">
        <v>2396729</v>
      </c>
      <c r="G51" s="333">
        <v>2298092</v>
      </c>
      <c r="H51" s="333">
        <v>1314040</v>
      </c>
      <c r="I51" s="333">
        <v>909320</v>
      </c>
      <c r="J51" s="333">
        <v>4481</v>
      </c>
      <c r="K51" s="333">
        <v>131947</v>
      </c>
      <c r="L51" s="333">
        <v>455958</v>
      </c>
      <c r="M51" s="333">
        <v>347555</v>
      </c>
      <c r="N51" s="333">
        <v>186087</v>
      </c>
      <c r="O51" s="333">
        <v>233671</v>
      </c>
      <c r="P51" s="333">
        <v>0</v>
      </c>
      <c r="Q51" s="333">
        <v>6073</v>
      </c>
    </row>
    <row r="52" spans="1:19">
      <c r="A52" s="305">
        <v>49</v>
      </c>
      <c r="B52" s="313" t="s">
        <v>561</v>
      </c>
      <c r="C52" s="309" t="s">
        <v>562</v>
      </c>
      <c r="D52" s="334">
        <v>21532577</v>
      </c>
      <c r="E52" s="333">
        <v>12468275</v>
      </c>
      <c r="F52" s="333">
        <v>2622501</v>
      </c>
      <c r="G52" s="333">
        <v>2514572</v>
      </c>
      <c r="H52" s="333">
        <v>1437823</v>
      </c>
      <c r="I52" s="333">
        <v>994979</v>
      </c>
      <c r="J52" s="333">
        <v>4903</v>
      </c>
      <c r="K52" s="333">
        <v>144376</v>
      </c>
      <c r="L52" s="333">
        <v>498909</v>
      </c>
      <c r="M52" s="333">
        <v>380295</v>
      </c>
      <c r="N52" s="333">
        <v>203616</v>
      </c>
      <c r="O52" s="333">
        <v>255683</v>
      </c>
      <c r="P52" s="333">
        <v>0</v>
      </c>
      <c r="Q52" s="333">
        <v>6645</v>
      </c>
    </row>
    <row r="53" spans="1:19">
      <c r="A53" s="305">
        <v>50</v>
      </c>
      <c r="B53" s="313" t="s">
        <v>563</v>
      </c>
      <c r="C53" s="309" t="s">
        <v>564</v>
      </c>
      <c r="D53" s="334">
        <v>33799724</v>
      </c>
      <c r="E53" s="333">
        <v>18828224</v>
      </c>
      <c r="F53" s="333">
        <v>3604665</v>
      </c>
      <c r="G53" s="333">
        <v>2461649</v>
      </c>
      <c r="H53" s="333">
        <v>1359485</v>
      </c>
      <c r="I53" s="333">
        <v>1489530</v>
      </c>
      <c r="J53" s="333">
        <v>0</v>
      </c>
      <c r="K53" s="333">
        <v>0</v>
      </c>
      <c r="L53" s="333">
        <v>476886</v>
      </c>
      <c r="M53" s="333">
        <v>2779257</v>
      </c>
      <c r="N53" s="333">
        <v>2656920</v>
      </c>
      <c r="O53" s="333">
        <v>143108</v>
      </c>
      <c r="P53" s="333">
        <v>0</v>
      </c>
      <c r="Q53" s="333">
        <v>0</v>
      </c>
    </row>
    <row r="54" spans="1:19">
      <c r="A54" s="335">
        <v>51</v>
      </c>
      <c r="B54" s="336" t="s">
        <v>565</v>
      </c>
      <c r="C54" s="337" t="s">
        <v>566</v>
      </c>
      <c r="D54" s="338">
        <v>644234414</v>
      </c>
      <c r="E54" s="339">
        <v>371648622</v>
      </c>
      <c r="F54" s="339">
        <v>85480158</v>
      </c>
      <c r="G54" s="339">
        <v>79656494</v>
      </c>
      <c r="H54" s="339">
        <v>41783988</v>
      </c>
      <c r="I54" s="339">
        <v>28500512</v>
      </c>
      <c r="J54" s="339">
        <v>25792</v>
      </c>
      <c r="K54" s="339">
        <v>5180888</v>
      </c>
      <c r="L54" s="339">
        <v>7700092</v>
      </c>
      <c r="M54" s="339">
        <v>4750421</v>
      </c>
      <c r="N54" s="339">
        <v>7287130</v>
      </c>
      <c r="O54" s="339">
        <v>12151747</v>
      </c>
      <c r="P54" s="339">
        <v>0</v>
      </c>
      <c r="Q54" s="339">
        <v>68570</v>
      </c>
    </row>
    <row r="55" spans="1:19">
      <c r="A55" s="305">
        <v>52</v>
      </c>
      <c r="B55" s="313" t="s">
        <v>567</v>
      </c>
      <c r="C55" s="309" t="s">
        <v>568</v>
      </c>
      <c r="D55" s="334">
        <v>1743230</v>
      </c>
      <c r="E55" s="333">
        <v>1005642</v>
      </c>
      <c r="F55" s="333">
        <v>231300</v>
      </c>
      <c r="G55" s="333">
        <v>215542</v>
      </c>
      <c r="H55" s="333">
        <v>113063</v>
      </c>
      <c r="I55" s="333">
        <v>77119</v>
      </c>
      <c r="J55" s="333">
        <v>70</v>
      </c>
      <c r="K55" s="333">
        <v>14019</v>
      </c>
      <c r="L55" s="333">
        <v>20836</v>
      </c>
      <c r="M55" s="333">
        <v>12854</v>
      </c>
      <c r="N55" s="333">
        <v>19718</v>
      </c>
      <c r="O55" s="333">
        <v>32881</v>
      </c>
      <c r="P55" s="333">
        <v>0</v>
      </c>
      <c r="Q55" s="333">
        <v>186</v>
      </c>
    </row>
    <row r="56" spans="1:19">
      <c r="A56" s="298"/>
      <c r="B56" s="298"/>
      <c r="C56" s="298"/>
      <c r="D56" s="316"/>
      <c r="E56" s="333"/>
      <c r="F56" s="333"/>
      <c r="G56" s="333"/>
      <c r="H56" s="333"/>
      <c r="I56" s="333"/>
      <c r="J56" s="333"/>
      <c r="K56" s="333"/>
      <c r="L56" s="333"/>
      <c r="M56" s="333"/>
      <c r="N56" s="333"/>
      <c r="O56" s="333"/>
      <c r="P56" s="333"/>
      <c r="Q56" s="333"/>
    </row>
    <row r="57" spans="1:19" ht="13.5" thickBot="1">
      <c r="A57" s="298"/>
      <c r="B57" s="298"/>
      <c r="C57" s="298"/>
      <c r="D57" s="334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</row>
    <row r="58" spans="1:19">
      <c r="A58" s="380"/>
      <c r="B58" s="381"/>
      <c r="C58" s="381" t="s">
        <v>247</v>
      </c>
      <c r="D58" s="382">
        <f>SUM(E58:Q58)</f>
        <v>1400922487</v>
      </c>
      <c r="E58" s="383">
        <f>+E10</f>
        <v>746005234</v>
      </c>
      <c r="F58" s="383">
        <f t="shared" ref="F58:Q58" si="0">+F10</f>
        <v>169130570</v>
      </c>
      <c r="G58" s="383">
        <f t="shared" si="0"/>
        <v>187554102</v>
      </c>
      <c r="H58" s="383">
        <f t="shared" si="0"/>
        <v>125710378</v>
      </c>
      <c r="I58" s="383">
        <f t="shared" si="0"/>
        <v>78775272</v>
      </c>
      <c r="J58" s="383">
        <f t="shared" si="0"/>
        <v>239558</v>
      </c>
      <c r="K58" s="383">
        <f t="shared" si="0"/>
        <v>7654640</v>
      </c>
      <c r="L58" s="383">
        <f t="shared" si="0"/>
        <v>46146387</v>
      </c>
      <c r="M58" s="383">
        <f t="shared" si="0"/>
        <v>33994785</v>
      </c>
      <c r="N58" s="383">
        <f t="shared" si="0"/>
        <v>0</v>
      </c>
      <c r="O58" s="383">
        <f t="shared" si="0"/>
        <v>5228243</v>
      </c>
      <c r="P58" s="383">
        <f t="shared" si="0"/>
        <v>0</v>
      </c>
      <c r="Q58" s="384">
        <f t="shared" si="0"/>
        <v>483318</v>
      </c>
    </row>
    <row r="59" spans="1:19">
      <c r="A59" s="385"/>
      <c r="B59" s="386"/>
      <c r="C59" s="390" t="s">
        <v>592</v>
      </c>
      <c r="D59" s="387">
        <f>SUM(E59:Q59)</f>
        <v>19639915</v>
      </c>
      <c r="E59" s="388">
        <f>+E13</f>
        <v>11351963</v>
      </c>
      <c r="F59" s="388">
        <f t="shared" ref="F59:Q59" si="1">+F13</f>
        <v>2366017</v>
      </c>
      <c r="G59" s="388">
        <f t="shared" si="1"/>
        <v>2276037</v>
      </c>
      <c r="H59" s="388">
        <f t="shared" si="1"/>
        <v>1352528</v>
      </c>
      <c r="I59" s="388">
        <f t="shared" si="1"/>
        <v>912397</v>
      </c>
      <c r="J59" s="388">
        <f t="shared" si="1"/>
        <v>5201</v>
      </c>
      <c r="K59" s="388">
        <f t="shared" si="1"/>
        <v>140235</v>
      </c>
      <c r="L59" s="388">
        <f t="shared" si="1"/>
        <v>480916</v>
      </c>
      <c r="M59" s="388">
        <f t="shared" si="1"/>
        <v>313111</v>
      </c>
      <c r="N59" s="388">
        <f t="shared" si="1"/>
        <v>186246</v>
      </c>
      <c r="O59" s="388">
        <f t="shared" si="1"/>
        <v>229386</v>
      </c>
      <c r="P59" s="388">
        <f t="shared" si="1"/>
        <v>19969</v>
      </c>
      <c r="Q59" s="389">
        <f t="shared" si="1"/>
        <v>5909</v>
      </c>
    </row>
    <row r="60" spans="1:19">
      <c r="A60" s="385"/>
      <c r="B60" s="386"/>
      <c r="C60" s="386" t="s">
        <v>144</v>
      </c>
      <c r="D60" s="387">
        <f>SUM(E60:Q60)</f>
        <v>1420562402</v>
      </c>
      <c r="E60" s="391">
        <f t="shared" ref="E60:Q60" si="2">SUM(E58:E59)</f>
        <v>757357197</v>
      </c>
      <c r="F60" s="391">
        <f t="shared" si="2"/>
        <v>171496587</v>
      </c>
      <c r="G60" s="391">
        <f t="shared" si="2"/>
        <v>189830139</v>
      </c>
      <c r="H60" s="391">
        <f t="shared" si="2"/>
        <v>127062906</v>
      </c>
      <c r="I60" s="391">
        <f t="shared" si="2"/>
        <v>79687669</v>
      </c>
      <c r="J60" s="391">
        <f t="shared" si="2"/>
        <v>244759</v>
      </c>
      <c r="K60" s="391">
        <f t="shared" si="2"/>
        <v>7794875</v>
      </c>
      <c r="L60" s="391">
        <f t="shared" si="2"/>
        <v>46627303</v>
      </c>
      <c r="M60" s="391">
        <f t="shared" si="2"/>
        <v>34307896</v>
      </c>
      <c r="N60" s="391">
        <f t="shared" si="2"/>
        <v>186246</v>
      </c>
      <c r="O60" s="391">
        <f t="shared" si="2"/>
        <v>5457629</v>
      </c>
      <c r="P60" s="391">
        <f t="shared" si="2"/>
        <v>19969</v>
      </c>
      <c r="Q60" s="392">
        <f t="shared" si="2"/>
        <v>489227</v>
      </c>
    </row>
    <row r="61" spans="1:19">
      <c r="A61" s="385"/>
      <c r="B61" s="386"/>
      <c r="C61" s="386"/>
      <c r="D61" s="386"/>
      <c r="E61" s="386"/>
      <c r="F61" s="386"/>
      <c r="G61" s="386"/>
      <c r="H61" s="386"/>
      <c r="I61" s="386"/>
      <c r="J61" s="386"/>
      <c r="K61" s="386"/>
      <c r="L61" s="386"/>
      <c r="M61" s="386"/>
      <c r="N61" s="386"/>
      <c r="O61" s="386"/>
      <c r="P61" s="386"/>
      <c r="Q61" s="393"/>
    </row>
    <row r="62" spans="1:19">
      <c r="A62" s="385"/>
      <c r="B62" s="386"/>
      <c r="C62" s="386" t="s">
        <v>593</v>
      </c>
      <c r="D62" s="387">
        <f>SUM(E62:Q62)</f>
        <v>40163723</v>
      </c>
      <c r="E62" s="394">
        <f>+'2011 GRC COS Rev'!F16</f>
        <v>21387598.397102669</v>
      </c>
      <c r="F62" s="394">
        <f>+'2011 GRC COS Rev'!G16</f>
        <v>4848891.2402761029</v>
      </c>
      <c r="G62" s="394">
        <f>+'2011 GRC COS Rev'!H16</f>
        <v>5377081.2661389755</v>
      </c>
      <c r="H62" s="394">
        <f>+'2011 GRC COS Rev'!I16</f>
        <v>3604048.5262144217</v>
      </c>
      <c r="I62" s="394">
        <f>+'2011 GRC COS Rev'!J16</f>
        <v>2484741.4876767867</v>
      </c>
      <c r="J62" s="394">
        <f>+'2011 GRC COS Rev'!K16</f>
        <v>1322979.5472769097</v>
      </c>
      <c r="K62" s="394">
        <f>+'2011 GRC COS Rev'!L16</f>
        <v>974627.86008199153</v>
      </c>
      <c r="L62" s="394">
        <f>+'2011 GRC COS Rev'!M16</f>
        <v>0</v>
      </c>
      <c r="M62" s="394">
        <f>+'2011 GRC COS Rev'!N16</f>
        <v>149898.66847550549</v>
      </c>
      <c r="N62" s="394">
        <f>+'2011 GRC COS Rev'!O16</f>
        <v>13856.006756641329</v>
      </c>
      <c r="O62" s="394">
        <f>+'2011 GRC COS Rev'!P16</f>
        <v>0</v>
      </c>
      <c r="P62" s="394">
        <f>+'2011 GRC COS Rev'!Q16</f>
        <v>0</v>
      </c>
      <c r="Q62" s="395">
        <f>+'2011 GRC COS Rev'!R16</f>
        <v>0</v>
      </c>
    </row>
    <row r="63" spans="1:19">
      <c r="A63" s="385"/>
      <c r="B63" s="386"/>
      <c r="C63" s="390" t="s">
        <v>678</v>
      </c>
      <c r="D63" s="387">
        <v>5495638</v>
      </c>
      <c r="E63" s="394"/>
      <c r="F63" s="394"/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5"/>
    </row>
    <row r="64" spans="1:19">
      <c r="A64" s="385"/>
      <c r="B64" s="386"/>
      <c r="C64" s="396" t="s">
        <v>679</v>
      </c>
      <c r="D64" s="387">
        <f>SUM(E64:Q64)</f>
        <v>5495638</v>
      </c>
      <c r="E64" s="394">
        <f>ROUND(+E7*$D$63,0)</f>
        <v>2926482</v>
      </c>
      <c r="F64" s="394">
        <f t="shared" ref="F64:Q64" si="3">ROUND(+F7*$D$63,0)</f>
        <v>663477</v>
      </c>
      <c r="G64" s="394">
        <f t="shared" si="3"/>
        <v>735751</v>
      </c>
      <c r="H64" s="394">
        <f t="shared" si="3"/>
        <v>493146</v>
      </c>
      <c r="I64" s="394">
        <f t="shared" si="3"/>
        <v>309025</v>
      </c>
      <c r="J64" s="394">
        <f t="shared" si="3"/>
        <v>940</v>
      </c>
      <c r="K64" s="394">
        <f t="shared" si="3"/>
        <v>30028</v>
      </c>
      <c r="L64" s="394">
        <f t="shared" si="3"/>
        <v>181026</v>
      </c>
      <c r="M64" s="394">
        <f t="shared" si="3"/>
        <v>133357</v>
      </c>
      <c r="N64" s="394">
        <f t="shared" si="3"/>
        <v>0</v>
      </c>
      <c r="O64" s="394">
        <f t="shared" si="3"/>
        <v>20510</v>
      </c>
      <c r="P64" s="394">
        <f t="shared" si="3"/>
        <v>0</v>
      </c>
      <c r="Q64" s="395">
        <f t="shared" si="3"/>
        <v>1896</v>
      </c>
    </row>
    <row r="65" spans="1:65">
      <c r="A65" s="385"/>
      <c r="B65" s="386"/>
      <c r="C65" s="386"/>
      <c r="D65" s="394"/>
      <c r="E65" s="394"/>
      <c r="F65" s="394"/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95"/>
    </row>
    <row r="66" spans="1:65" s="404" customFormat="1">
      <c r="A66" s="399"/>
      <c r="B66" s="400"/>
      <c r="C66" s="400" t="s">
        <v>680</v>
      </c>
      <c r="D66" s="401">
        <f>SUM(E66:Q66)</f>
        <v>1374903041.0000002</v>
      </c>
      <c r="E66" s="402">
        <f>+E60-E62-E64</f>
        <v>733043116.60289729</v>
      </c>
      <c r="F66" s="402">
        <f t="shared" ref="F66:Q66" si="4">+F60-F62-F64</f>
        <v>165984218.7597239</v>
      </c>
      <c r="G66" s="402">
        <f t="shared" si="4"/>
        <v>183717306.73386103</v>
      </c>
      <c r="H66" s="402">
        <f t="shared" si="4"/>
        <v>122965711.47378558</v>
      </c>
      <c r="I66" s="402">
        <f t="shared" si="4"/>
        <v>76893902.512323216</v>
      </c>
      <c r="J66" s="402">
        <f t="shared" si="4"/>
        <v>-1079160.5472769097</v>
      </c>
      <c r="K66" s="402">
        <f t="shared" si="4"/>
        <v>6790219.1399180088</v>
      </c>
      <c r="L66" s="402">
        <f t="shared" si="4"/>
        <v>46446277</v>
      </c>
      <c r="M66" s="402">
        <f t="shared" si="4"/>
        <v>34024640.331524491</v>
      </c>
      <c r="N66" s="402">
        <f t="shared" si="4"/>
        <v>172389.99324335868</v>
      </c>
      <c r="O66" s="402">
        <f t="shared" si="4"/>
        <v>5437119</v>
      </c>
      <c r="P66" s="402">
        <f t="shared" si="4"/>
        <v>19969</v>
      </c>
      <c r="Q66" s="403">
        <f t="shared" si="4"/>
        <v>487331</v>
      </c>
      <c r="R66" s="319"/>
      <c r="S66" s="319"/>
      <c r="T66" s="319"/>
      <c r="U66" s="319"/>
      <c r="V66" s="319"/>
      <c r="W66" s="319"/>
      <c r="X66" s="319"/>
      <c r="Y66" s="319"/>
      <c r="Z66" s="319"/>
      <c r="AA66" s="319"/>
      <c r="AB66" s="319"/>
      <c r="AC66" s="319"/>
      <c r="AD66" s="319"/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319"/>
      <c r="BM66" s="319"/>
    </row>
    <row r="67" spans="1:65" s="404" customFormat="1">
      <c r="A67" s="399"/>
      <c r="B67" s="400"/>
      <c r="C67" s="400" t="s">
        <v>681</v>
      </c>
      <c r="D67" s="402">
        <f>+E66</f>
        <v>733043116.60289729</v>
      </c>
      <c r="E67" s="400"/>
      <c r="F67" s="400"/>
      <c r="G67" s="400"/>
      <c r="H67" s="400"/>
      <c r="I67" s="400"/>
      <c r="J67" s="400"/>
      <c r="K67" s="400"/>
      <c r="L67" s="400"/>
      <c r="M67" s="400"/>
      <c r="N67" s="400"/>
      <c r="O67" s="400"/>
      <c r="P67" s="400"/>
      <c r="Q67" s="405"/>
      <c r="R67" s="319"/>
      <c r="S67" s="319"/>
      <c r="T67" s="319"/>
      <c r="U67" s="319"/>
      <c r="V67" s="319"/>
      <c r="W67" s="319"/>
      <c r="X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</row>
    <row r="68" spans="1:65" s="404" customFormat="1" ht="13.5" thickBot="1">
      <c r="A68" s="406"/>
      <c r="B68" s="397"/>
      <c r="C68" s="397" t="s">
        <v>682</v>
      </c>
      <c r="D68" s="398">
        <f>SUM(F66:M66)</f>
        <v>635743115.40385938</v>
      </c>
      <c r="E68" s="397"/>
      <c r="F68" s="397"/>
      <c r="G68" s="397"/>
      <c r="H68" s="397"/>
      <c r="I68" s="397"/>
      <c r="J68" s="397"/>
      <c r="K68" s="397"/>
      <c r="L68" s="397"/>
      <c r="M68" s="397"/>
      <c r="N68" s="397"/>
      <c r="O68" s="397"/>
      <c r="P68" s="397"/>
      <c r="Q68" s="407"/>
      <c r="R68" s="319"/>
      <c r="S68" s="319"/>
      <c r="T68" s="319"/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  <c r="BM68" s="319"/>
    </row>
  </sheetData>
  <printOptions horizontalCentered="1"/>
  <pageMargins left="0.7" right="0.7" top="0.75" bottom="0.75" header="0.3" footer="0.3"/>
  <pageSetup scale="38" orientation="landscape" blackAndWhite="1" horizontalDpi="300" verticalDpi="300" r:id="rId1"/>
  <headerFooter alignWithMargins="0">
    <oddFooter>&amp;L&amp;A
&amp;F
&amp;R&amp;P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R17"/>
  <sheetViews>
    <sheetView workbookViewId="0">
      <selection activeCell="I38" sqref="I38"/>
    </sheetView>
  </sheetViews>
  <sheetFormatPr defaultRowHeight="15"/>
  <cols>
    <col min="1" max="1" width="7.28515625" customWidth="1"/>
    <col min="2" max="2" width="25.5703125" bestFit="1" customWidth="1"/>
    <col min="3" max="3" width="14" bestFit="1" customWidth="1"/>
    <col min="4" max="4" width="15" bestFit="1" customWidth="1"/>
    <col min="5" max="5" width="14.140625" bestFit="1" customWidth="1"/>
    <col min="7" max="12" width="14.5703125" customWidth="1"/>
    <col min="13" max="14" width="13.7109375" customWidth="1"/>
    <col min="16" max="16" width="12.85546875" bestFit="1" customWidth="1"/>
    <col min="17" max="17" width="15.28515625" bestFit="1" customWidth="1"/>
  </cols>
  <sheetData>
    <row r="1" spans="1:18">
      <c r="A1" s="526" t="s">
        <v>19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</row>
    <row r="2" spans="1:18">
      <c r="A2" s="526" t="s">
        <v>55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</row>
    <row r="3" spans="1:18">
      <c r="A3" s="526" t="s">
        <v>56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</row>
    <row r="4" spans="1:18">
      <c r="A4" s="526" t="s">
        <v>39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8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</row>
    <row r="6" spans="1:18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8" ht="25.5">
      <c r="A7" s="5" t="s">
        <v>17</v>
      </c>
      <c r="B7" s="79"/>
      <c r="C7" s="5" t="s">
        <v>16</v>
      </c>
      <c r="D7" s="5" t="s">
        <v>0</v>
      </c>
      <c r="E7" s="35" t="s">
        <v>40</v>
      </c>
      <c r="F7" s="35"/>
      <c r="G7" s="35" t="s">
        <v>86</v>
      </c>
      <c r="H7" s="35" t="s">
        <v>90</v>
      </c>
      <c r="I7" s="35" t="s">
        <v>87</v>
      </c>
      <c r="J7" s="35" t="s">
        <v>41</v>
      </c>
      <c r="K7" s="35" t="s">
        <v>91</v>
      </c>
      <c r="L7" s="35" t="s">
        <v>88</v>
      </c>
      <c r="M7" s="35" t="s">
        <v>92</v>
      </c>
      <c r="N7" s="35" t="s">
        <v>93</v>
      </c>
      <c r="P7" s="35" t="s">
        <v>134</v>
      </c>
    </row>
    <row r="8" spans="1:18">
      <c r="A8" s="80"/>
      <c r="B8" s="81" t="s">
        <v>15</v>
      </c>
      <c r="C8" s="81" t="s">
        <v>14</v>
      </c>
      <c r="D8" s="81" t="s">
        <v>13</v>
      </c>
      <c r="E8" s="81" t="s">
        <v>94</v>
      </c>
      <c r="F8" s="81"/>
      <c r="G8" s="81" t="s">
        <v>11</v>
      </c>
      <c r="H8" s="81" t="s">
        <v>10</v>
      </c>
      <c r="I8" s="81" t="s">
        <v>9</v>
      </c>
      <c r="J8" s="81" t="s">
        <v>8</v>
      </c>
      <c r="K8" s="81" t="s">
        <v>7</v>
      </c>
      <c r="L8" s="81" t="s">
        <v>6</v>
      </c>
      <c r="M8" s="81" t="s">
        <v>5</v>
      </c>
      <c r="N8" s="81" t="s">
        <v>4</v>
      </c>
      <c r="P8" s="81" t="s">
        <v>4</v>
      </c>
    </row>
    <row r="9" spans="1:18">
      <c r="A9" s="81">
        <v>1</v>
      </c>
      <c r="B9" s="82" t="s">
        <v>148</v>
      </c>
      <c r="C9" s="81"/>
      <c r="D9" s="81"/>
      <c r="E9" s="80"/>
      <c r="F9" s="80"/>
      <c r="G9" s="81"/>
      <c r="H9" s="81"/>
      <c r="I9" s="81"/>
      <c r="J9" s="81"/>
      <c r="K9" s="81"/>
      <c r="L9" s="81"/>
      <c r="M9" s="80"/>
      <c r="N9" s="80"/>
      <c r="P9" s="80"/>
    </row>
    <row r="10" spans="1:18">
      <c r="A10" s="81">
        <f>A9+1</f>
        <v>2</v>
      </c>
      <c r="B10" s="135" t="s">
        <v>146</v>
      </c>
      <c r="C10" s="136" t="s">
        <v>104</v>
      </c>
      <c r="D10" s="4">
        <f>+'2013 ERF Proforma Proposed Rev'!$M$9</f>
        <v>1121865803.5727987</v>
      </c>
      <c r="E10" s="32">
        <f>SUM(G10:N10)</f>
        <v>895287728.79549074</v>
      </c>
      <c r="F10" s="32"/>
      <c r="G10" s="4">
        <f>+'2013 ERF Proforma Proposed Rev'!$M$13</f>
        <v>255193427.62283033</v>
      </c>
      <c r="H10" s="4">
        <f>SUM('2013 ERF Proforma Proposed Rev'!$M$14,'2013 ERF Proforma Proposed Rev'!$M$17)</f>
        <v>269310819.88395381</v>
      </c>
      <c r="I10" s="4">
        <f>SUM('2013 ERF Proforma Proposed Rev'!$M$15:$M$16)</f>
        <v>159084815.37795129</v>
      </c>
      <c r="J10" s="4">
        <f>+'2013 ERF Proforma Proposed Rev'!$M$21</f>
        <v>106625918.17026979</v>
      </c>
      <c r="K10" s="4">
        <f>+'2013 ERF Proforma Proposed Rev'!$M$22</f>
        <v>206395.08967348427</v>
      </c>
      <c r="L10" s="4">
        <f>+'2013 ERF Proforma Proposed Rev'!$M$23</f>
        <v>12511095.476477874</v>
      </c>
      <c r="M10" s="4">
        <f>+'2013 ERF Proforma Proposed Rev'!$M$26</f>
        <v>50927221.934074402</v>
      </c>
      <c r="N10" s="4">
        <f>+'2013 ERF Proforma Proposed Rev'!$M$31</f>
        <v>41428035.240259655</v>
      </c>
      <c r="P10" s="4">
        <f>+'2013 ERF Proforma Proposed Rev'!$F$33</f>
        <v>17740772.303783998</v>
      </c>
      <c r="Q10" s="282"/>
      <c r="R10" s="282"/>
    </row>
    <row r="11" spans="1:18">
      <c r="A11" s="81">
        <f t="shared" ref="A11:A14" si="0">A10+1</f>
        <v>3</v>
      </c>
      <c r="B11" s="80" t="s">
        <v>96</v>
      </c>
      <c r="C11" s="136" t="s">
        <v>104</v>
      </c>
      <c r="D11" s="83">
        <f>-'2013 ERF Proforma Proposed Rev'!$N$9</f>
        <v>748825188.99999988</v>
      </c>
      <c r="E11" s="84">
        <f>SUM(G11:N11)</f>
        <v>650234681</v>
      </c>
      <c r="F11" s="84"/>
      <c r="G11" s="83">
        <f>-'2013 ERF Proforma Proposed Rev'!$N$13</f>
        <v>171325933</v>
      </c>
      <c r="H11" s="83">
        <f>-SUM('2013 ERF Proforma Proposed Rev'!$N$14,'2013 ERF Proforma Proposed Rev'!$N$17)</f>
        <v>189371492</v>
      </c>
      <c r="I11" s="83">
        <f>-SUM('2013 ERF Proforma Proposed Rev'!$N$15:$N$16)</f>
        <v>122133113.00000001</v>
      </c>
      <c r="J11" s="83">
        <f>-'2013 ERF Proforma Proposed Rev'!$N$21</f>
        <v>78509632</v>
      </c>
      <c r="K11" s="83">
        <f>-'2013 ERF Proforma Proposed Rev'!$N$22</f>
        <v>206389.99999999997</v>
      </c>
      <c r="L11" s="83">
        <f>-'2013 ERF Proforma Proposed Rev'!$N$23</f>
        <v>7202217.9999999991</v>
      </c>
      <c r="M11" s="83">
        <f>-'2013 ERF Proforma Proposed Rev'!$N$26</f>
        <v>43751538</v>
      </c>
      <c r="N11" s="83">
        <f>-'2013 ERF Proforma Proposed Rev'!$N$31</f>
        <v>37734364.999999985</v>
      </c>
      <c r="P11" s="83">
        <f>-'2013 ERF Proforma Proposed Rev'!$N$31</f>
        <v>37734364.999999985</v>
      </c>
      <c r="Q11" s="282"/>
      <c r="R11" s="282"/>
    </row>
    <row r="12" spans="1:18">
      <c r="A12" s="81">
        <f t="shared" si="0"/>
        <v>4</v>
      </c>
      <c r="B12" s="135" t="s">
        <v>147</v>
      </c>
      <c r="C12" s="283" t="s">
        <v>360</v>
      </c>
      <c r="D12" s="85">
        <f>D10-D11</f>
        <v>373040614.57279885</v>
      </c>
      <c r="E12" s="85">
        <f>E10-E11</f>
        <v>245053047.79549074</v>
      </c>
      <c r="F12" s="85"/>
      <c r="G12" s="85">
        <f t="shared" ref="G12:N12" si="1">G10-G11</f>
        <v>83867494.622830331</v>
      </c>
      <c r="H12" s="85">
        <f t="shared" si="1"/>
        <v>79939327.88395381</v>
      </c>
      <c r="I12" s="85">
        <f t="shared" si="1"/>
        <v>36951702.377951279</v>
      </c>
      <c r="J12" s="85">
        <f t="shared" si="1"/>
        <v>28116286.170269787</v>
      </c>
      <c r="K12" s="85">
        <f t="shared" si="1"/>
        <v>5.0896734842972364</v>
      </c>
      <c r="L12" s="85">
        <f t="shared" si="1"/>
        <v>5308877.4764778754</v>
      </c>
      <c r="M12" s="85">
        <f t="shared" si="1"/>
        <v>7175683.9340744019</v>
      </c>
      <c r="N12" s="85">
        <f t="shared" si="1"/>
        <v>3693670.2402596697</v>
      </c>
      <c r="P12" s="85">
        <f t="shared" ref="P12" si="2">P10-P11</f>
        <v>-19993592.696215987</v>
      </c>
    </row>
    <row r="13" spans="1:18">
      <c r="A13" s="81">
        <f t="shared" si="0"/>
        <v>5</v>
      </c>
      <c r="B13" s="80"/>
      <c r="C13" s="81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P13" s="80"/>
    </row>
    <row r="14" spans="1:18">
      <c r="A14" s="81">
        <f t="shared" si="0"/>
        <v>6</v>
      </c>
      <c r="B14" s="80" t="s">
        <v>97</v>
      </c>
      <c r="C14" s="136" t="s">
        <v>104</v>
      </c>
      <c r="D14" s="86">
        <f>+'2013 ERF Proforma Proposed Rev'!$D$9</f>
        <v>10773318324.189205</v>
      </c>
      <c r="E14" s="86">
        <f>SUM(G14:N14)</f>
        <v>10336852082.775232</v>
      </c>
      <c r="F14" s="86"/>
      <c r="G14" s="86">
        <f>+'2013 ERF Proforma Proposed Rev'!$D$13</f>
        <v>2628609328.6135774</v>
      </c>
      <c r="H14" s="86">
        <f>+'2013 ERF Proforma Proposed Rev'!$D$14+'2013 ERF Proforma Proposed Rev'!$D$17</f>
        <v>2960460673.4882679</v>
      </c>
      <c r="I14" s="86">
        <f>+'2013 ERF Proforma Proposed Rev'!$D$15+'2013 ERF Proforma Proposed Rev'!$D$16</f>
        <v>1930205258.004076</v>
      </c>
      <c r="J14" s="86">
        <f>+'2013 ERF Proforma Proposed Rev'!$D$21</f>
        <v>1302770304.3664393</v>
      </c>
      <c r="K14" s="86">
        <f>+'2013 ERF Proforma Proposed Rev'!$D$22</f>
        <v>3996208.5311257807</v>
      </c>
      <c r="L14" s="86">
        <f>+'2013 ERF Proforma Proposed Rev'!$D$23</f>
        <v>140153953.96218738</v>
      </c>
      <c r="M14" s="86">
        <f>+'2013 ERF Proforma Proposed Rev'!$D$26</f>
        <v>730711794.98402095</v>
      </c>
      <c r="N14" s="86">
        <f>+'2013 ERF Proforma Proposed Rev'!$D$31</f>
        <v>639944560.82553899</v>
      </c>
      <c r="P14" s="86">
        <f>+'2013 ERF Proforma Proposed Rev'!$D$31</f>
        <v>639944560.82553899</v>
      </c>
    </row>
    <row r="16" spans="1:18">
      <c r="A16" s="80" t="s">
        <v>98</v>
      </c>
    </row>
    <row r="17" spans="1:14">
      <c r="A17" s="80"/>
      <c r="G17" s="408"/>
      <c r="H17" s="408"/>
      <c r="I17" s="408"/>
      <c r="J17" s="408"/>
      <c r="K17" s="408"/>
      <c r="L17" s="408"/>
      <c r="M17" s="408"/>
      <c r="N17" s="408"/>
    </row>
  </sheetData>
  <mergeCells count="4">
    <mergeCell ref="A1:N1"/>
    <mergeCell ref="A2:N2"/>
    <mergeCell ref="A3:N3"/>
    <mergeCell ref="A4:N4"/>
  </mergeCells>
  <printOptions horizontalCentered="1"/>
  <pageMargins left="0.7" right="0.7" top="0.75" bottom="0.75" header="0.3" footer="0.3"/>
  <pageSetup scale="55" orientation="landscape" blackAndWhite="1" horizontalDpi="300" verticalDpi="300" r:id="rId1"/>
  <headerFooter alignWithMargins="0">
    <oddFooter>&amp;L&amp;A
&amp;F
&amp;R&amp;P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AS709"/>
  <sheetViews>
    <sheetView workbookViewId="0">
      <pane xSplit="4" ySplit="5" topLeftCell="AE6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5"/>
  <cols>
    <col min="1" max="1" width="7.7109375" style="74" customWidth="1"/>
    <col min="2" max="2" width="6.85546875" style="74" bestFit="1" customWidth="1"/>
    <col min="3" max="3" width="9.7109375" style="74" bestFit="1" customWidth="1"/>
    <col min="4" max="4" width="9.140625" style="74"/>
    <col min="5" max="6" width="11.5703125" style="74" bestFit="1" customWidth="1"/>
    <col min="7" max="7" width="10.5703125" style="74" bestFit="1" customWidth="1"/>
    <col min="8" max="8" width="10.42578125" style="74" bestFit="1" customWidth="1"/>
    <col min="9" max="9" width="7" style="74" bestFit="1" customWidth="1"/>
    <col min="10" max="10" width="14.7109375" style="74" bestFit="1" customWidth="1"/>
    <col min="11" max="11" width="10.5703125" style="74" bestFit="1" customWidth="1"/>
    <col min="12" max="12" width="11.5703125" style="74" bestFit="1" customWidth="1"/>
    <col min="13" max="14" width="13.7109375" style="74" customWidth="1"/>
    <col min="15" max="15" width="11.5703125" style="74" customWidth="1"/>
    <col min="16" max="16" width="14.28515625" style="74" bestFit="1" customWidth="1"/>
    <col min="17" max="17" width="20.5703125" style="74" bestFit="1" customWidth="1"/>
    <col min="18" max="18" width="11.5703125" style="74" bestFit="1" customWidth="1"/>
    <col min="19" max="19" width="9.140625" style="74"/>
    <col min="20" max="21" width="11.5703125" style="74" bestFit="1" customWidth="1"/>
    <col min="22" max="22" width="10.5703125" style="74" bestFit="1" customWidth="1"/>
    <col min="23" max="23" width="10.42578125" style="74" bestFit="1" customWidth="1"/>
    <col min="24" max="24" width="7" style="74" bestFit="1" customWidth="1"/>
    <col min="25" max="25" width="14.7109375" style="74" bestFit="1" customWidth="1"/>
    <col min="26" max="26" width="10.5703125" style="74" bestFit="1" customWidth="1"/>
    <col min="27" max="27" width="11.5703125" style="74" bestFit="1" customWidth="1"/>
    <col min="28" max="28" width="14.28515625" style="74" bestFit="1" customWidth="1"/>
    <col min="29" max="29" width="20.5703125" style="74" bestFit="1" customWidth="1"/>
    <col min="30" max="30" width="11.5703125" style="74" bestFit="1" customWidth="1"/>
    <col min="31" max="34" width="9.140625" style="74"/>
    <col min="35" max="35" width="6.7109375" style="74" bestFit="1" customWidth="1"/>
    <col min="36" max="36" width="53.5703125" style="74" bestFit="1" customWidth="1"/>
    <col min="37" max="38" width="11.5703125" style="74" bestFit="1" customWidth="1"/>
    <col min="39" max="39" width="10.5703125" style="74" bestFit="1" customWidth="1"/>
    <col min="40" max="40" width="10.42578125" style="74" bestFit="1" customWidth="1"/>
    <col min="41" max="41" width="7" style="74" bestFit="1" customWidth="1"/>
    <col min="42" max="42" width="11.5703125" style="74" bestFit="1" customWidth="1"/>
    <col min="43" max="43" width="10.5703125" style="74" customWidth="1"/>
    <col min="44" max="44" width="9.140625" style="74"/>
    <col min="45" max="45" width="44.42578125" style="74" bestFit="1" customWidth="1"/>
    <col min="46" max="16384" width="9.140625" style="74"/>
  </cols>
  <sheetData>
    <row r="1" spans="1:45" ht="31.5">
      <c r="A1" s="93" t="s">
        <v>74</v>
      </c>
    </row>
    <row r="2" spans="1:45" ht="21">
      <c r="A2" s="94" t="s">
        <v>75</v>
      </c>
    </row>
    <row r="3" spans="1:45">
      <c r="A3" s="74" t="s">
        <v>359</v>
      </c>
    </row>
    <row r="4" spans="1:45">
      <c r="E4" s="528" t="s">
        <v>67</v>
      </c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T4" s="528" t="s">
        <v>76</v>
      </c>
      <c r="U4" s="528"/>
      <c r="V4" s="528"/>
      <c r="W4" s="528"/>
      <c r="X4" s="528"/>
      <c r="Y4" s="528"/>
      <c r="Z4" s="528"/>
      <c r="AA4" s="528"/>
      <c r="AB4" s="528"/>
      <c r="AC4" s="528"/>
      <c r="AD4" s="528"/>
      <c r="AK4" s="528" t="s">
        <v>115</v>
      </c>
      <c r="AL4" s="528"/>
      <c r="AM4" s="528"/>
      <c r="AN4" s="528"/>
      <c r="AO4" s="528"/>
      <c r="AP4" s="528"/>
      <c r="AQ4" s="528"/>
    </row>
    <row r="5" spans="1:45" ht="63" customHeight="1">
      <c r="A5" s="72" t="s">
        <v>68</v>
      </c>
      <c r="B5" s="72" t="s">
        <v>47</v>
      </c>
      <c r="C5" s="72" t="s">
        <v>69</v>
      </c>
      <c r="E5" s="72" t="s">
        <v>0</v>
      </c>
      <c r="F5" s="72" t="s">
        <v>70</v>
      </c>
      <c r="G5" s="72" t="s">
        <v>71</v>
      </c>
      <c r="H5" s="72" t="s">
        <v>77</v>
      </c>
      <c r="I5" s="72" t="s">
        <v>78</v>
      </c>
      <c r="J5" s="72" t="s">
        <v>79</v>
      </c>
      <c r="K5" s="72" t="s">
        <v>80</v>
      </c>
      <c r="L5" s="72" t="s">
        <v>81</v>
      </c>
      <c r="M5" s="96"/>
      <c r="N5" s="96" t="str">
        <f>+AS5</f>
        <v>Total Non-Residential, excl Transportation, Firm Resale &amp; Lighting</v>
      </c>
      <c r="O5" s="72"/>
      <c r="P5" s="72" t="s">
        <v>82</v>
      </c>
      <c r="Q5" s="72" t="s">
        <v>83</v>
      </c>
      <c r="R5" s="72" t="s">
        <v>84</v>
      </c>
      <c r="T5" s="72" t="s">
        <v>0</v>
      </c>
      <c r="U5" s="72" t="s">
        <v>70</v>
      </c>
      <c r="V5" s="72" t="s">
        <v>71</v>
      </c>
      <c r="W5" s="72" t="s">
        <v>77</v>
      </c>
      <c r="X5" s="72" t="s">
        <v>78</v>
      </c>
      <c r="Y5" s="72" t="s">
        <v>79</v>
      </c>
      <c r="Z5" s="72" t="s">
        <v>80</v>
      </c>
      <c r="AA5" s="72" t="s">
        <v>81</v>
      </c>
      <c r="AB5" s="72" t="s">
        <v>82</v>
      </c>
      <c r="AC5" s="72" t="s">
        <v>83</v>
      </c>
      <c r="AD5" s="72" t="s">
        <v>84</v>
      </c>
      <c r="AI5" s="95"/>
      <c r="AJ5" s="95"/>
      <c r="AK5" s="96" t="s">
        <v>0</v>
      </c>
      <c r="AL5" s="96" t="s">
        <v>70</v>
      </c>
      <c r="AM5" s="96" t="s">
        <v>71</v>
      </c>
      <c r="AN5" s="96" t="s">
        <v>77</v>
      </c>
      <c r="AO5" s="96" t="s">
        <v>78</v>
      </c>
      <c r="AP5" s="96" t="s">
        <v>42</v>
      </c>
      <c r="AQ5" s="96" t="s">
        <v>85</v>
      </c>
      <c r="AR5" s="95"/>
      <c r="AS5" s="97" t="s">
        <v>114</v>
      </c>
    </row>
    <row r="7" spans="1:45">
      <c r="A7" s="72">
        <v>1980</v>
      </c>
      <c r="B7" s="72"/>
      <c r="C7" s="73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I7" s="102" t="s">
        <v>111</v>
      </c>
      <c r="AJ7" s="102" t="str">
        <f>+'Elec - F2012 Customers'!O7</f>
        <v>Rate Year - May 1, 2013 through April 30, 2014</v>
      </c>
      <c r="AK7" s="99">
        <f t="shared" ref="AK7:AP7" si="0">SUM(E462:E473)</f>
        <v>10580951.760361375</v>
      </c>
      <c r="AL7" s="99">
        <f t="shared" si="0"/>
        <v>9233934.1152142063</v>
      </c>
      <c r="AM7" s="99">
        <f t="shared" si="0"/>
        <v>1241377.9596718336</v>
      </c>
      <c r="AN7" s="99">
        <f t="shared" si="0"/>
        <v>95204.372303034805</v>
      </c>
      <c r="AO7" s="99">
        <f t="shared" si="0"/>
        <v>7490.0754616624317</v>
      </c>
      <c r="AP7" s="99">
        <f t="shared" si="0"/>
        <v>21158958.283012114</v>
      </c>
      <c r="AQ7" s="75"/>
      <c r="AS7" s="99">
        <f>SUM(AL7:AM7)</f>
        <v>10475312.074886039</v>
      </c>
    </row>
    <row r="8" spans="1:45">
      <c r="A8" s="72">
        <v>1981</v>
      </c>
      <c r="B8" s="72"/>
      <c r="C8" s="73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I8" s="112" t="s">
        <v>112</v>
      </c>
      <c r="AJ8" s="106" t="str">
        <f>+'Elec - F2012 Customers'!O8</f>
        <v>Rate Year - May 1, 2014 through April 30, 2015</v>
      </c>
      <c r="AK8" s="103">
        <f>SUM(E474:E485)</f>
        <v>10636576.379626045</v>
      </c>
      <c r="AL8" s="103">
        <f t="shared" ref="AL8:AO8" si="1">SUM(F474:F485)</f>
        <v>9420720.0953079667</v>
      </c>
      <c r="AM8" s="103">
        <f t="shared" si="1"/>
        <v>1249947.5846780872</v>
      </c>
      <c r="AN8" s="103">
        <f t="shared" si="1"/>
        <v>96531.239927760558</v>
      </c>
      <c r="AO8" s="103">
        <f t="shared" si="1"/>
        <v>7490.6199883815252</v>
      </c>
      <c r="AP8" s="103">
        <f>SUM(AK8:AO8)</f>
        <v>21411265.919528242</v>
      </c>
      <c r="AQ8" s="75"/>
      <c r="AS8" s="103">
        <f t="shared" ref="AS8:AS9" si="2">SUM(AL8:AM8)</f>
        <v>10670667.679986054</v>
      </c>
    </row>
    <row r="9" spans="1:45">
      <c r="A9" s="72">
        <v>1982</v>
      </c>
      <c r="B9" s="72"/>
      <c r="C9" s="73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I9" s="111" t="s">
        <v>113</v>
      </c>
      <c r="AJ9" s="109" t="str">
        <f>+'Elec - F2012 Customers'!O9</f>
        <v>Rate Year - May 1, 2015 through April 30, 2016</v>
      </c>
      <c r="AK9" s="110">
        <f>SUM(E486:E497)</f>
        <v>10713215.704885</v>
      </c>
      <c r="AL9" s="110">
        <f t="shared" ref="AL9:AO9" si="3">SUM(F486:F497)</f>
        <v>9602733.0637078714</v>
      </c>
      <c r="AM9" s="110">
        <f t="shared" si="3"/>
        <v>1224802.9391983354</v>
      </c>
      <c r="AN9" s="110">
        <f t="shared" si="3"/>
        <v>98150.693519975815</v>
      </c>
      <c r="AO9" s="110">
        <f t="shared" si="3"/>
        <v>7520.697120332763</v>
      </c>
      <c r="AP9" s="110">
        <f>SUM(AK9:AO9)</f>
        <v>21646423.098431513</v>
      </c>
      <c r="AQ9" s="75"/>
      <c r="AS9" s="110">
        <f t="shared" si="2"/>
        <v>10827536.002906207</v>
      </c>
    </row>
    <row r="10" spans="1:45">
      <c r="A10" s="72">
        <v>1983</v>
      </c>
      <c r="B10" s="72"/>
      <c r="C10" s="73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I10" s="98"/>
      <c r="AK10" s="75"/>
      <c r="AL10" s="75"/>
      <c r="AM10" s="75"/>
      <c r="AN10" s="75"/>
      <c r="AO10" s="75"/>
      <c r="AP10" s="75"/>
      <c r="AQ10" s="75"/>
    </row>
    <row r="11" spans="1:45">
      <c r="A11" s="72">
        <v>1984</v>
      </c>
      <c r="B11" s="72"/>
      <c r="C11" s="73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</row>
    <row r="12" spans="1:45">
      <c r="A12" s="72">
        <v>1985</v>
      </c>
      <c r="B12" s="72"/>
      <c r="C12" s="73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</row>
    <row r="13" spans="1:45">
      <c r="A13" s="72">
        <v>1986</v>
      </c>
      <c r="B13" s="72"/>
      <c r="C13" s="73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</row>
    <row r="14" spans="1:45">
      <c r="A14" s="72">
        <v>1987</v>
      </c>
      <c r="B14" s="72"/>
      <c r="C14" s="73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</row>
    <row r="15" spans="1:45">
      <c r="A15" s="72">
        <v>1988</v>
      </c>
      <c r="B15" s="72"/>
      <c r="C15" s="73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</row>
    <row r="16" spans="1:45">
      <c r="A16" s="72">
        <v>1989</v>
      </c>
      <c r="B16" s="72"/>
      <c r="C16" s="73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</row>
    <row r="17" spans="1:30">
      <c r="A17" s="72">
        <v>1990</v>
      </c>
      <c r="B17" s="72"/>
      <c r="C17" s="73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</row>
    <row r="18" spans="1:30">
      <c r="A18" s="72">
        <v>1991</v>
      </c>
      <c r="B18" s="72"/>
      <c r="C18" s="73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</row>
    <row r="19" spans="1:30">
      <c r="A19" s="72">
        <v>1992</v>
      </c>
      <c r="B19" s="72"/>
      <c r="C19" s="73"/>
      <c r="E19" s="75"/>
      <c r="F19" s="75"/>
      <c r="G19" s="75"/>
      <c r="H19" s="75"/>
      <c r="I19" s="75"/>
      <c r="J19" s="75"/>
      <c r="K19" s="75"/>
      <c r="L19" s="75">
        <f t="shared" ref="L19:L37" si="4">SUMIF($A$62:$A$709,$A19,L$62:L$709)</f>
        <v>19742753.082242288</v>
      </c>
      <c r="M19" s="75"/>
      <c r="N19" s="75">
        <f>SUM(F19:G19)</f>
        <v>0</v>
      </c>
      <c r="O19" s="75"/>
      <c r="P19" s="75"/>
      <c r="Q19" s="75"/>
      <c r="R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</row>
    <row r="20" spans="1:30">
      <c r="A20" s="72">
        <v>1993</v>
      </c>
      <c r="B20" s="72"/>
      <c r="C20" s="73"/>
      <c r="E20" s="75"/>
      <c r="F20" s="75"/>
      <c r="G20" s="75"/>
      <c r="H20" s="75"/>
      <c r="I20" s="75"/>
      <c r="J20" s="75"/>
      <c r="K20" s="75"/>
      <c r="L20" s="75">
        <f t="shared" si="4"/>
        <v>20256325.041532893</v>
      </c>
      <c r="M20" s="75"/>
      <c r="N20" s="75">
        <f t="shared" ref="N20:N83" si="5">SUM(F20:G20)</f>
        <v>0</v>
      </c>
      <c r="O20" s="75"/>
      <c r="P20" s="75"/>
      <c r="Q20" s="75"/>
      <c r="R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</row>
    <row r="21" spans="1:30">
      <c r="A21" s="72">
        <v>1994</v>
      </c>
      <c r="B21" s="72"/>
      <c r="C21" s="73"/>
      <c r="E21" s="75"/>
      <c r="F21" s="75"/>
      <c r="G21" s="75"/>
      <c r="H21" s="75"/>
      <c r="I21" s="75"/>
      <c r="J21" s="75"/>
      <c r="K21" s="75"/>
      <c r="L21" s="75">
        <f t="shared" si="4"/>
        <v>20336686.718317099</v>
      </c>
      <c r="M21" s="75"/>
      <c r="N21" s="75">
        <f t="shared" si="5"/>
        <v>0</v>
      </c>
      <c r="O21" s="75"/>
      <c r="P21" s="75"/>
      <c r="Q21" s="75"/>
      <c r="R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</row>
    <row r="22" spans="1:30">
      <c r="A22" s="72">
        <v>1995</v>
      </c>
      <c r="B22" s="72"/>
      <c r="C22" s="73"/>
      <c r="E22" s="75"/>
      <c r="F22" s="75"/>
      <c r="G22" s="75"/>
      <c r="H22" s="75"/>
      <c r="I22" s="75"/>
      <c r="J22" s="75"/>
      <c r="K22" s="75"/>
      <c r="L22" s="75">
        <f t="shared" si="4"/>
        <v>20732004.681237299</v>
      </c>
      <c r="M22" s="75"/>
      <c r="N22" s="75">
        <f t="shared" si="5"/>
        <v>0</v>
      </c>
      <c r="O22" s="75"/>
      <c r="P22" s="75"/>
      <c r="Q22" s="75"/>
      <c r="R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</row>
    <row r="23" spans="1:30">
      <c r="A23" s="72">
        <v>1996</v>
      </c>
      <c r="B23" s="72"/>
      <c r="C23" s="73"/>
      <c r="E23" s="75"/>
      <c r="F23" s="75"/>
      <c r="G23" s="75"/>
      <c r="H23" s="75"/>
      <c r="I23" s="75"/>
      <c r="J23" s="75"/>
      <c r="K23" s="75"/>
      <c r="L23" s="75">
        <f t="shared" si="4"/>
        <v>21488186.552428335</v>
      </c>
      <c r="M23" s="75"/>
      <c r="N23" s="75">
        <f t="shared" si="5"/>
        <v>0</v>
      </c>
      <c r="O23" s="75"/>
      <c r="P23" s="75"/>
      <c r="Q23" s="75"/>
      <c r="R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</row>
    <row r="24" spans="1:30">
      <c r="A24" s="72">
        <v>1997</v>
      </c>
      <c r="B24" s="72"/>
      <c r="C24" s="73"/>
      <c r="E24" s="75"/>
      <c r="F24" s="75"/>
      <c r="G24" s="75"/>
      <c r="H24" s="75"/>
      <c r="I24" s="75"/>
      <c r="J24" s="75"/>
      <c r="K24" s="75"/>
      <c r="L24" s="75">
        <f t="shared" si="4"/>
        <v>21920037.817403376</v>
      </c>
      <c r="M24" s="75"/>
      <c r="N24" s="75">
        <f t="shared" si="5"/>
        <v>0</v>
      </c>
      <c r="O24" s="75"/>
      <c r="P24" s="75"/>
      <c r="Q24" s="75"/>
      <c r="R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</row>
    <row r="25" spans="1:30">
      <c r="A25" s="72">
        <v>1998</v>
      </c>
      <c r="B25" s="72"/>
      <c r="C25" s="73"/>
      <c r="E25" s="75"/>
      <c r="F25" s="75"/>
      <c r="G25" s="75"/>
      <c r="H25" s="75"/>
      <c r="I25" s="75"/>
      <c r="J25" s="75"/>
      <c r="K25" s="75"/>
      <c r="L25" s="75">
        <f t="shared" si="4"/>
        <v>22362916.697714005</v>
      </c>
      <c r="M25" s="75"/>
      <c r="N25" s="75">
        <f t="shared" si="5"/>
        <v>0</v>
      </c>
      <c r="O25" s="75"/>
      <c r="P25" s="75"/>
      <c r="Q25" s="75"/>
      <c r="R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</row>
    <row r="26" spans="1:30">
      <c r="A26" s="72">
        <v>1999</v>
      </c>
      <c r="B26" s="72"/>
      <c r="C26" s="73"/>
      <c r="E26" s="75"/>
      <c r="F26" s="75"/>
      <c r="G26" s="75"/>
      <c r="H26" s="75"/>
      <c r="I26" s="75"/>
      <c r="J26" s="75"/>
      <c r="K26" s="75"/>
      <c r="L26" s="75">
        <f t="shared" si="4"/>
        <v>22907872.260654502</v>
      </c>
      <c r="M26" s="75"/>
      <c r="N26" s="75">
        <f t="shared" si="5"/>
        <v>0</v>
      </c>
      <c r="O26" s="75"/>
      <c r="P26" s="75"/>
      <c r="Q26" s="75"/>
      <c r="R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</row>
    <row r="27" spans="1:30">
      <c r="A27" s="72">
        <v>2000</v>
      </c>
      <c r="B27" s="72"/>
      <c r="C27" s="73"/>
      <c r="E27" s="75"/>
      <c r="F27" s="75"/>
      <c r="G27" s="75"/>
      <c r="H27" s="75"/>
      <c r="I27" s="75"/>
      <c r="J27" s="75"/>
      <c r="K27" s="75"/>
      <c r="L27" s="75">
        <f t="shared" si="4"/>
        <v>23278468.309343152</v>
      </c>
      <c r="M27" s="75"/>
      <c r="N27" s="75">
        <f t="shared" si="5"/>
        <v>0</v>
      </c>
      <c r="O27" s="75"/>
      <c r="P27" s="75"/>
      <c r="Q27" s="75"/>
      <c r="R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</row>
    <row r="28" spans="1:30">
      <c r="A28" s="72">
        <v>2001</v>
      </c>
      <c r="B28" s="72"/>
      <c r="C28" s="73"/>
      <c r="E28" s="75"/>
      <c r="F28" s="75"/>
      <c r="G28" s="75"/>
      <c r="H28" s="75"/>
      <c r="I28" s="75"/>
      <c r="J28" s="75"/>
      <c r="K28" s="75"/>
      <c r="L28" s="75">
        <f t="shared" si="4"/>
        <v>21036369.823314063</v>
      </c>
      <c r="M28" s="75"/>
      <c r="N28" s="75">
        <f t="shared" si="5"/>
        <v>0</v>
      </c>
      <c r="O28" s="75"/>
      <c r="P28" s="75"/>
      <c r="Q28" s="75"/>
      <c r="R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</row>
    <row r="29" spans="1:30">
      <c r="A29" s="72">
        <v>2002</v>
      </c>
      <c r="B29" s="72"/>
      <c r="C29" s="73"/>
      <c r="E29" s="75"/>
      <c r="F29" s="75"/>
      <c r="G29" s="75"/>
      <c r="H29" s="75"/>
      <c r="I29" s="75"/>
      <c r="J29" s="75"/>
      <c r="K29" s="75"/>
      <c r="L29" s="75">
        <f t="shared" si="4"/>
        <v>20537561.717741404</v>
      </c>
      <c r="M29" s="75"/>
      <c r="N29" s="75">
        <f t="shared" si="5"/>
        <v>0</v>
      </c>
      <c r="O29" s="75"/>
      <c r="P29" s="75"/>
      <c r="Q29" s="75"/>
      <c r="R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</row>
    <row r="30" spans="1:30">
      <c r="A30" s="72">
        <v>2003</v>
      </c>
      <c r="B30" s="72"/>
      <c r="C30" s="73"/>
      <c r="E30" s="75"/>
      <c r="F30" s="75"/>
      <c r="G30" s="75"/>
      <c r="H30" s="75"/>
      <c r="I30" s="75"/>
      <c r="J30" s="75"/>
      <c r="K30" s="75"/>
      <c r="L30" s="75">
        <f t="shared" si="4"/>
        <v>20951719.293058168</v>
      </c>
      <c r="M30" s="75"/>
      <c r="N30" s="75">
        <f t="shared" si="5"/>
        <v>0</v>
      </c>
      <c r="O30" s="75"/>
      <c r="P30" s="75"/>
      <c r="Q30" s="75"/>
      <c r="R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</row>
    <row r="31" spans="1:30">
      <c r="A31" s="72">
        <v>2004</v>
      </c>
      <c r="B31" s="72"/>
      <c r="C31" s="73"/>
      <c r="E31" s="75"/>
      <c r="F31" s="75"/>
      <c r="G31" s="75"/>
      <c r="H31" s="75"/>
      <c r="I31" s="75"/>
      <c r="J31" s="75"/>
      <c r="K31" s="75"/>
      <c r="L31" s="75">
        <f t="shared" si="4"/>
        <v>21431502.665796202</v>
      </c>
      <c r="M31" s="75"/>
      <c r="N31" s="75">
        <f t="shared" si="5"/>
        <v>0</v>
      </c>
      <c r="O31" s="75"/>
      <c r="P31" s="75"/>
      <c r="Q31" s="75"/>
      <c r="R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</row>
    <row r="32" spans="1:30">
      <c r="A32" s="72">
        <v>2005</v>
      </c>
      <c r="B32" s="72"/>
      <c r="C32" s="73"/>
      <c r="E32" s="75"/>
      <c r="F32" s="75"/>
      <c r="G32" s="75"/>
      <c r="H32" s="75"/>
      <c r="I32" s="75"/>
      <c r="J32" s="75"/>
      <c r="K32" s="75"/>
      <c r="L32" s="75">
        <f t="shared" si="4"/>
        <v>21995854.686215349</v>
      </c>
      <c r="M32" s="75"/>
      <c r="N32" s="75">
        <f t="shared" si="5"/>
        <v>0</v>
      </c>
      <c r="O32" s="75"/>
      <c r="P32" s="75"/>
      <c r="Q32" s="75"/>
      <c r="R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</row>
    <row r="33" spans="1:30">
      <c r="A33" s="72">
        <v>2006</v>
      </c>
      <c r="B33" s="72"/>
      <c r="C33" s="73"/>
      <c r="E33" s="75"/>
      <c r="F33" s="75"/>
      <c r="G33" s="75"/>
      <c r="H33" s="75"/>
      <c r="I33" s="75"/>
      <c r="J33" s="75"/>
      <c r="K33" s="75"/>
      <c r="L33" s="75">
        <f t="shared" si="4"/>
        <v>22619895.744305696</v>
      </c>
      <c r="M33" s="75"/>
      <c r="N33" s="75">
        <f t="shared" si="5"/>
        <v>0</v>
      </c>
      <c r="O33" s="75"/>
      <c r="P33" s="75"/>
      <c r="Q33" s="75"/>
      <c r="R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</row>
    <row r="34" spans="1:30">
      <c r="A34" s="72">
        <v>2007</v>
      </c>
      <c r="B34" s="72"/>
      <c r="C34" s="73"/>
      <c r="E34" s="75"/>
      <c r="F34" s="75"/>
      <c r="G34" s="75"/>
      <c r="H34" s="75"/>
      <c r="I34" s="75"/>
      <c r="J34" s="75"/>
      <c r="K34" s="75"/>
      <c r="L34" s="75">
        <f t="shared" si="4"/>
        <v>23045860.309280079</v>
      </c>
      <c r="M34" s="75"/>
      <c r="N34" s="75">
        <f t="shared" si="5"/>
        <v>0</v>
      </c>
      <c r="O34" s="75"/>
      <c r="P34" s="75"/>
      <c r="Q34" s="75"/>
      <c r="R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</row>
    <row r="35" spans="1:30">
      <c r="A35" s="72">
        <v>2008</v>
      </c>
      <c r="B35" s="72"/>
      <c r="C35" s="73"/>
      <c r="E35" s="75"/>
      <c r="F35" s="75"/>
      <c r="G35" s="75"/>
      <c r="H35" s="75"/>
      <c r="I35" s="75"/>
      <c r="J35" s="75"/>
      <c r="K35" s="75"/>
      <c r="L35" s="75">
        <f t="shared" si="4"/>
        <v>23358222.562435485</v>
      </c>
      <c r="M35" s="75"/>
      <c r="N35" s="75">
        <f t="shared" si="5"/>
        <v>0</v>
      </c>
      <c r="O35" s="75"/>
      <c r="P35" s="75"/>
      <c r="Q35" s="75"/>
      <c r="R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</row>
    <row r="36" spans="1:30">
      <c r="A36" s="72">
        <v>2009</v>
      </c>
      <c r="B36" s="72"/>
      <c r="C36" s="73"/>
      <c r="E36" s="75"/>
      <c r="F36" s="75"/>
      <c r="G36" s="75"/>
      <c r="H36" s="75"/>
      <c r="I36" s="75"/>
      <c r="J36" s="75"/>
      <c r="K36" s="75"/>
      <c r="L36" s="75">
        <f t="shared" si="4"/>
        <v>23131843.701537471</v>
      </c>
      <c r="M36" s="75"/>
      <c r="N36" s="75">
        <f t="shared" si="5"/>
        <v>0</v>
      </c>
      <c r="O36" s="75"/>
      <c r="P36" s="75"/>
      <c r="Q36" s="75"/>
      <c r="R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</row>
    <row r="37" spans="1:30">
      <c r="A37" s="72">
        <v>2010</v>
      </c>
      <c r="B37" s="72"/>
      <c r="C37" s="73"/>
      <c r="E37" s="75"/>
      <c r="F37" s="75"/>
      <c r="G37" s="75"/>
      <c r="H37" s="75"/>
      <c r="I37" s="75"/>
      <c r="J37" s="75"/>
      <c r="K37" s="75"/>
      <c r="L37" s="75">
        <f t="shared" si="4"/>
        <v>22846329.937131882</v>
      </c>
      <c r="M37" s="75"/>
      <c r="N37" s="75">
        <f t="shared" si="5"/>
        <v>0</v>
      </c>
      <c r="O37" s="75"/>
      <c r="P37" s="75"/>
      <c r="Q37" s="75"/>
      <c r="R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</row>
    <row r="38" spans="1:30">
      <c r="A38" s="72">
        <v>2011</v>
      </c>
      <c r="B38" s="72"/>
      <c r="C38" s="73"/>
      <c r="E38" s="75"/>
      <c r="F38" s="75"/>
      <c r="G38" s="75"/>
      <c r="H38" s="75"/>
      <c r="I38" s="75"/>
      <c r="J38" s="75"/>
      <c r="K38" s="75"/>
      <c r="L38" s="75">
        <f>SUMIF($A$62:$A$709,$A38,L$62:L$709)</f>
        <v>22917304.989804287</v>
      </c>
      <c r="M38" s="75"/>
      <c r="N38" s="75">
        <f t="shared" si="5"/>
        <v>0</v>
      </c>
      <c r="O38" s="75"/>
      <c r="P38" s="75"/>
      <c r="Q38" s="75"/>
      <c r="R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</row>
    <row r="39" spans="1:30">
      <c r="A39" s="72">
        <v>2012</v>
      </c>
      <c r="B39" s="72"/>
      <c r="C39" s="73"/>
      <c r="E39" s="75">
        <f t="shared" ref="E39:Q54" si="6">SUMIF($A$62:$A$709,$A39,E$62:E$709)</f>
        <v>10801244.194931693</v>
      </c>
      <c r="F39" s="75">
        <f t="shared" si="6"/>
        <v>9204554.299829727</v>
      </c>
      <c r="G39" s="75">
        <f t="shared" si="6"/>
        <v>1237423.9135297306</v>
      </c>
      <c r="H39" s="75">
        <f t="shared" si="6"/>
        <v>94798.365266271692</v>
      </c>
      <c r="I39" s="75">
        <f t="shared" si="6"/>
        <v>7517.7791669135204</v>
      </c>
      <c r="J39" s="75">
        <f t="shared" si="6"/>
        <v>21345538.552724335</v>
      </c>
      <c r="K39" s="75">
        <f t="shared" si="6"/>
        <v>1582000.1720064213</v>
      </c>
      <c r="L39" s="75">
        <f t="shared" ref="L39:L60" si="7">SUM(J39:K39)</f>
        <v>22927538.724730756</v>
      </c>
      <c r="M39" s="75"/>
      <c r="N39" s="75">
        <f t="shared" si="5"/>
        <v>10441978.213359458</v>
      </c>
      <c r="O39" s="75"/>
      <c r="P39" s="75">
        <f>SUMIF($A$62:$A$709,$A39,P$62:P$709)</f>
        <v>22974.570382443031</v>
      </c>
      <c r="Q39" s="75">
        <f>SUMIF($A$62:$A$709,$A39,Q$62:Q$709)</f>
        <v>1585.2453563885695</v>
      </c>
      <c r="R39" s="75">
        <f t="shared" ref="R39:R60" si="8">SUM(L39:Q39)</f>
        <v>33394076.753829043</v>
      </c>
      <c r="T39" s="75">
        <f t="shared" ref="T39:Z54" si="9">SUMIF($A$446:$A$709,$A39,T$446:T$709)</f>
        <v>10907267.442257177</v>
      </c>
      <c r="U39" s="75">
        <f t="shared" si="9"/>
        <v>9272671.9612141475</v>
      </c>
      <c r="V39" s="75">
        <f t="shared" si="9"/>
        <v>1245307.7634830989</v>
      </c>
      <c r="W39" s="75">
        <f t="shared" si="9"/>
        <v>94798.365266271692</v>
      </c>
      <c r="X39" s="75">
        <f t="shared" si="9"/>
        <v>7517.7791669135204</v>
      </c>
      <c r="Y39" s="75">
        <f t="shared" si="9"/>
        <v>21527563.311387606</v>
      </c>
      <c r="Z39" s="75">
        <f t="shared" si="9"/>
        <v>1595490.7287709385</v>
      </c>
      <c r="AA39" s="75">
        <f>SUM(Y39:Z39)</f>
        <v>23123054.040158544</v>
      </c>
      <c r="AB39" s="75">
        <f t="shared" ref="AB39:AC60" si="10">SUMIF($A$446:$A$709,$A39,AB$446:AB$709)</f>
        <v>22974.570382443031</v>
      </c>
      <c r="AC39" s="75">
        <f t="shared" si="10"/>
        <v>1585.2453563885695</v>
      </c>
      <c r="AD39" s="75">
        <f>SUM(AA39:AC39)</f>
        <v>23147613.855897374</v>
      </c>
    </row>
    <row r="40" spans="1:30">
      <c r="A40" s="72">
        <v>2013</v>
      </c>
      <c r="B40" s="72"/>
      <c r="C40" s="73"/>
      <c r="E40" s="75">
        <f t="shared" si="6"/>
        <v>10613631.537340837</v>
      </c>
      <c r="F40" s="75">
        <f t="shared" si="6"/>
        <v>9199951.8381876461</v>
      </c>
      <c r="G40" s="75">
        <f t="shared" si="6"/>
        <v>1238949.8438892018</v>
      </c>
      <c r="H40" s="75">
        <f t="shared" si="6"/>
        <v>95035.338377789871</v>
      </c>
      <c r="I40" s="75">
        <f t="shared" si="6"/>
        <v>7489.3844773486808</v>
      </c>
      <c r="J40" s="75">
        <f t="shared" si="6"/>
        <v>21155057.942272827</v>
      </c>
      <c r="K40" s="75">
        <f t="shared" si="6"/>
        <v>1567882.9194595318</v>
      </c>
      <c r="L40" s="75">
        <f t="shared" si="7"/>
        <v>22722940.86173236</v>
      </c>
      <c r="M40" s="75"/>
      <c r="N40" s="75">
        <f t="shared" si="5"/>
        <v>10438901.682076847</v>
      </c>
      <c r="O40" s="75"/>
      <c r="P40" s="75">
        <f t="shared" si="6"/>
        <v>23222.816544569348</v>
      </c>
      <c r="Q40" s="75">
        <f t="shared" si="6"/>
        <v>1602.3743415752849</v>
      </c>
      <c r="R40" s="75">
        <f t="shared" si="8"/>
        <v>33186667.734695349</v>
      </c>
      <c r="T40" s="75">
        <f t="shared" si="9"/>
        <v>10937625.835050775</v>
      </c>
      <c r="U40" s="75">
        <f t="shared" si="9"/>
        <v>9411770.6119352579</v>
      </c>
      <c r="V40" s="75">
        <f t="shared" si="9"/>
        <v>1262958.5779847212</v>
      </c>
      <c r="W40" s="75">
        <f t="shared" si="9"/>
        <v>95035.338377789871</v>
      </c>
      <c r="X40" s="75">
        <f t="shared" si="9"/>
        <v>7489.3844773486799</v>
      </c>
      <c r="Y40" s="75">
        <f t="shared" si="9"/>
        <v>21714879.747825891</v>
      </c>
      <c r="Z40" s="75">
        <f t="shared" si="9"/>
        <v>1609373.4721804352</v>
      </c>
      <c r="AA40" s="75">
        <f t="shared" ref="AA40:AA60" si="11">SUM(Y40:Z40)</f>
        <v>23324253.220006324</v>
      </c>
      <c r="AB40" s="75">
        <f t="shared" si="10"/>
        <v>23222.816544569348</v>
      </c>
      <c r="AC40" s="75">
        <f t="shared" si="10"/>
        <v>1602.3743415752849</v>
      </c>
      <c r="AD40" s="75">
        <f t="shared" ref="AD40:AD60" si="12">SUM(AA40:AC40)</f>
        <v>23349078.410892468</v>
      </c>
    </row>
    <row r="41" spans="1:30">
      <c r="A41" s="72">
        <v>2014</v>
      </c>
      <c r="B41" s="72"/>
      <c r="C41" s="73"/>
      <c r="E41" s="75">
        <f t="shared" si="6"/>
        <v>10617226.299660681</v>
      </c>
      <c r="F41" s="75">
        <f t="shared" si="6"/>
        <v>9369722.5881675892</v>
      </c>
      <c r="G41" s="75">
        <f t="shared" si="6"/>
        <v>1253343.4025782922</v>
      </c>
      <c r="H41" s="75">
        <f t="shared" si="6"/>
        <v>96024.896403002742</v>
      </c>
      <c r="I41" s="75">
        <f t="shared" si="6"/>
        <v>7490.1894603704113</v>
      </c>
      <c r="J41" s="75">
        <f t="shared" si="6"/>
        <v>21343807.376269933</v>
      </c>
      <c r="K41" s="75">
        <f t="shared" si="6"/>
        <v>1581871.8678438496</v>
      </c>
      <c r="L41" s="75">
        <f t="shared" si="7"/>
        <v>22925679.244113781</v>
      </c>
      <c r="M41" s="75"/>
      <c r="N41" s="75">
        <f t="shared" si="5"/>
        <v>10623065.990745882</v>
      </c>
      <c r="O41" s="75"/>
      <c r="P41" s="75">
        <f t="shared" si="6"/>
        <v>22880.728694764177</v>
      </c>
      <c r="Q41" s="75">
        <f t="shared" si="6"/>
        <v>1578.7702799387282</v>
      </c>
      <c r="R41" s="75">
        <f t="shared" si="8"/>
        <v>33573204.733834364</v>
      </c>
      <c r="T41" s="75">
        <f t="shared" si="9"/>
        <v>11196878.076187704</v>
      </c>
      <c r="U41" s="75">
        <f t="shared" si="9"/>
        <v>9728056.6274344623</v>
      </c>
      <c r="V41" s="75">
        <f t="shared" si="9"/>
        <v>1294060.784660239</v>
      </c>
      <c r="W41" s="75">
        <f t="shared" si="9"/>
        <v>96024.896403002727</v>
      </c>
      <c r="X41" s="75">
        <f t="shared" si="9"/>
        <v>7490.1894603704113</v>
      </c>
      <c r="Y41" s="75">
        <f t="shared" si="9"/>
        <v>22322510.574145775</v>
      </c>
      <c r="Z41" s="75">
        <f t="shared" si="9"/>
        <v>1654407.3357852385</v>
      </c>
      <c r="AA41" s="75">
        <f t="shared" si="11"/>
        <v>23976917.909931015</v>
      </c>
      <c r="AB41" s="75">
        <f t="shared" si="10"/>
        <v>22880.728694764177</v>
      </c>
      <c r="AC41" s="75">
        <f t="shared" si="10"/>
        <v>1578.7702799387282</v>
      </c>
      <c r="AD41" s="75">
        <f t="shared" si="12"/>
        <v>24001377.408905718</v>
      </c>
    </row>
    <row r="42" spans="1:30">
      <c r="A42" s="72">
        <v>2015</v>
      </c>
      <c r="B42" s="72"/>
      <c r="C42" s="73"/>
      <c r="E42" s="75">
        <f t="shared" si="6"/>
        <v>10655179.397455608</v>
      </c>
      <c r="F42" s="75">
        <f t="shared" si="6"/>
        <v>9516814.1767722331</v>
      </c>
      <c r="G42" s="75">
        <f t="shared" si="6"/>
        <v>1233518.6850330262</v>
      </c>
      <c r="H42" s="75">
        <f t="shared" si="6"/>
        <v>97407.922139997376</v>
      </c>
      <c r="I42" s="75">
        <f t="shared" si="6"/>
        <v>7490.1177469154372</v>
      </c>
      <c r="J42" s="75">
        <f t="shared" si="6"/>
        <v>21510410.299147781</v>
      </c>
      <c r="K42" s="75">
        <f t="shared" si="6"/>
        <v>1594219.4528906501</v>
      </c>
      <c r="L42" s="75">
        <f t="shared" si="7"/>
        <v>23104629.75203843</v>
      </c>
      <c r="M42" s="75"/>
      <c r="N42" s="75">
        <f t="shared" si="5"/>
        <v>10750332.86180526</v>
      </c>
      <c r="O42" s="75"/>
      <c r="P42" s="75">
        <f t="shared" si="6"/>
        <v>22880.728694764177</v>
      </c>
      <c r="Q42" s="75">
        <f t="shared" si="6"/>
        <v>1578.7702799387282</v>
      </c>
      <c r="R42" s="75">
        <f t="shared" si="8"/>
        <v>33879422.112818398</v>
      </c>
      <c r="T42" s="75">
        <f t="shared" si="9"/>
        <v>11502380.259775111</v>
      </c>
      <c r="U42" s="75">
        <f t="shared" si="9"/>
        <v>10031880.653505029</v>
      </c>
      <c r="V42" s="75">
        <f t="shared" si="9"/>
        <v>1292071.857600217</v>
      </c>
      <c r="W42" s="75">
        <f t="shared" si="9"/>
        <v>97407.922139997347</v>
      </c>
      <c r="X42" s="75">
        <f t="shared" si="9"/>
        <v>7490.1177469154354</v>
      </c>
      <c r="Y42" s="75">
        <f t="shared" si="9"/>
        <v>22931230.810767267</v>
      </c>
      <c r="Z42" s="75">
        <f t="shared" si="9"/>
        <v>1699521.9397883352</v>
      </c>
      <c r="AA42" s="75">
        <f t="shared" si="11"/>
        <v>24630752.750555601</v>
      </c>
      <c r="AB42" s="75">
        <f t="shared" si="10"/>
        <v>22880.728694764177</v>
      </c>
      <c r="AC42" s="75">
        <f t="shared" si="10"/>
        <v>1578.7702799387282</v>
      </c>
      <c r="AD42" s="75">
        <f t="shared" si="12"/>
        <v>24655212.249530304</v>
      </c>
    </row>
    <row r="43" spans="1:30">
      <c r="A43" s="72">
        <v>2016</v>
      </c>
      <c r="B43" s="72"/>
      <c r="C43" s="73"/>
      <c r="E43" s="75">
        <f t="shared" si="6"/>
        <v>10727394.365111344</v>
      </c>
      <c r="F43" s="75">
        <f t="shared" si="6"/>
        <v>9716604.8857224714</v>
      </c>
      <c r="G43" s="75">
        <f t="shared" si="6"/>
        <v>1201197.2072419736</v>
      </c>
      <c r="H43" s="75">
        <f t="shared" si="6"/>
        <v>99141.840981701942</v>
      </c>
      <c r="I43" s="75">
        <f t="shared" si="6"/>
        <v>7519.9710863864502</v>
      </c>
      <c r="J43" s="75">
        <f t="shared" si="6"/>
        <v>21751858.27014387</v>
      </c>
      <c r="K43" s="75">
        <f t="shared" si="6"/>
        <v>1612114.0930611456</v>
      </c>
      <c r="L43" s="75">
        <f t="shared" si="7"/>
        <v>23363972.363205016</v>
      </c>
      <c r="M43" s="75"/>
      <c r="N43" s="75">
        <f t="shared" si="5"/>
        <v>10917802.092964444</v>
      </c>
      <c r="O43" s="75"/>
      <c r="P43" s="75">
        <f t="shared" si="6"/>
        <v>23117.174855259706</v>
      </c>
      <c r="Q43" s="75">
        <f t="shared" si="6"/>
        <v>1595.08506501292</v>
      </c>
      <c r="R43" s="75">
        <f t="shared" si="8"/>
        <v>34306486.716089733</v>
      </c>
      <c r="T43" s="75">
        <f t="shared" si="9"/>
        <v>11827593.472073661</v>
      </c>
      <c r="U43" s="75">
        <f t="shared" si="9"/>
        <v>10395678.730411915</v>
      </c>
      <c r="V43" s="75">
        <f t="shared" si="9"/>
        <v>1277756.7062634802</v>
      </c>
      <c r="W43" s="75">
        <f t="shared" si="9"/>
        <v>99141.840981701942</v>
      </c>
      <c r="X43" s="75">
        <f t="shared" si="9"/>
        <v>7519.9710863864502</v>
      </c>
      <c r="Y43" s="75">
        <f t="shared" si="9"/>
        <v>23607690.720817141</v>
      </c>
      <c r="Z43" s="75">
        <f t="shared" si="9"/>
        <v>1749656.9921980475</v>
      </c>
      <c r="AA43" s="75">
        <f t="shared" si="11"/>
        <v>25357347.713015188</v>
      </c>
      <c r="AB43" s="75">
        <f t="shared" si="10"/>
        <v>23117.174855259706</v>
      </c>
      <c r="AC43" s="75">
        <f t="shared" si="10"/>
        <v>1595.08506501292</v>
      </c>
      <c r="AD43" s="75">
        <f t="shared" si="12"/>
        <v>25382059.972935461</v>
      </c>
    </row>
    <row r="44" spans="1:30">
      <c r="A44" s="72">
        <v>2017</v>
      </c>
      <c r="B44" s="72"/>
      <c r="C44" s="73"/>
      <c r="E44" s="75">
        <f t="shared" si="6"/>
        <v>10687278.327583544</v>
      </c>
      <c r="F44" s="75">
        <f t="shared" si="6"/>
        <v>9837775.9110145196</v>
      </c>
      <c r="G44" s="75">
        <f t="shared" si="6"/>
        <v>1168185.0984465703</v>
      </c>
      <c r="H44" s="75">
        <f t="shared" si="6"/>
        <v>101265.49251723744</v>
      </c>
      <c r="I44" s="75">
        <f t="shared" si="6"/>
        <v>7491.4196540196963</v>
      </c>
      <c r="J44" s="75">
        <f t="shared" si="6"/>
        <v>21801996.24921589</v>
      </c>
      <c r="K44" s="75">
        <f t="shared" si="6"/>
        <v>1615830.0120256657</v>
      </c>
      <c r="L44" s="75">
        <f t="shared" si="7"/>
        <v>23417826.261241555</v>
      </c>
      <c r="M44" s="75"/>
      <c r="N44" s="75">
        <f t="shared" si="5"/>
        <v>11005961.00946109</v>
      </c>
      <c r="O44" s="75"/>
      <c r="P44" s="75">
        <f t="shared" si="6"/>
        <v>23035.236755365433</v>
      </c>
      <c r="Q44" s="75">
        <f t="shared" si="6"/>
        <v>1589.4313361202148</v>
      </c>
      <c r="R44" s="75">
        <f t="shared" si="8"/>
        <v>34448411.938794129</v>
      </c>
      <c r="T44" s="75">
        <f t="shared" si="9"/>
        <v>12027443.211084303</v>
      </c>
      <c r="U44" s="75">
        <f t="shared" si="9"/>
        <v>10686153.012506891</v>
      </c>
      <c r="V44" s="75">
        <f t="shared" si="9"/>
        <v>1262640.4156450517</v>
      </c>
      <c r="W44" s="75">
        <f t="shared" si="9"/>
        <v>101265.49251723745</v>
      </c>
      <c r="X44" s="75">
        <f t="shared" si="9"/>
        <v>7491.4196540196972</v>
      </c>
      <c r="Y44" s="75">
        <f t="shared" si="9"/>
        <v>24084993.551407497</v>
      </c>
      <c r="Z44" s="75">
        <f t="shared" si="9"/>
        <v>1785031.7454856248</v>
      </c>
      <c r="AA44" s="75">
        <f t="shared" si="11"/>
        <v>25870025.296893124</v>
      </c>
      <c r="AB44" s="75">
        <f t="shared" si="10"/>
        <v>23035.236755365433</v>
      </c>
      <c r="AC44" s="75">
        <f t="shared" si="10"/>
        <v>1589.4313361202148</v>
      </c>
      <c r="AD44" s="75">
        <f t="shared" si="12"/>
        <v>25894649.964984607</v>
      </c>
    </row>
    <row r="45" spans="1:30">
      <c r="A45" s="72">
        <v>2018</v>
      </c>
      <c r="B45" s="72"/>
      <c r="C45" s="73"/>
      <c r="E45" s="75">
        <f t="shared" si="6"/>
        <v>10670056.747991186</v>
      </c>
      <c r="F45" s="75">
        <f t="shared" si="6"/>
        <v>9941250.7644931581</v>
      </c>
      <c r="G45" s="75">
        <f t="shared" si="6"/>
        <v>1138408.1331228302</v>
      </c>
      <c r="H45" s="75">
        <f t="shared" si="6"/>
        <v>104036.24111530706</v>
      </c>
      <c r="I45" s="75">
        <f t="shared" si="6"/>
        <v>7492.7349972731845</v>
      </c>
      <c r="J45" s="75">
        <f t="shared" si="6"/>
        <v>21861244.621719755</v>
      </c>
      <c r="K45" s="75">
        <f t="shared" si="6"/>
        <v>1620221.1373777245</v>
      </c>
      <c r="L45" s="75">
        <f t="shared" si="7"/>
        <v>23481465.759097479</v>
      </c>
      <c r="M45" s="75"/>
      <c r="N45" s="75">
        <f t="shared" si="5"/>
        <v>11079658.897615988</v>
      </c>
      <c r="O45" s="75"/>
      <c r="P45" s="75">
        <f t="shared" si="6"/>
        <v>23035.236755365433</v>
      </c>
      <c r="Q45" s="75">
        <f t="shared" si="6"/>
        <v>1589.4313361202148</v>
      </c>
      <c r="R45" s="75">
        <f t="shared" si="8"/>
        <v>34585749.324804954</v>
      </c>
      <c r="T45" s="75">
        <f t="shared" si="9"/>
        <v>12243109.263975453</v>
      </c>
      <c r="U45" s="75">
        <f t="shared" si="9"/>
        <v>10962238.987277299</v>
      </c>
      <c r="V45" s="75">
        <f t="shared" si="9"/>
        <v>1250729.1991621987</v>
      </c>
      <c r="W45" s="75">
        <f t="shared" si="9"/>
        <v>104036.24111530706</v>
      </c>
      <c r="X45" s="75">
        <f t="shared" si="9"/>
        <v>7492.7349972731845</v>
      </c>
      <c r="Y45" s="75">
        <f t="shared" si="9"/>
        <v>24567606.426527534</v>
      </c>
      <c r="Z45" s="75">
        <f t="shared" si="9"/>
        <v>1820800.0466491929</v>
      </c>
      <c r="AA45" s="75">
        <f t="shared" si="11"/>
        <v>26388406.473176725</v>
      </c>
      <c r="AB45" s="75">
        <f t="shared" si="10"/>
        <v>23035.236755365433</v>
      </c>
      <c r="AC45" s="75">
        <f t="shared" si="10"/>
        <v>1589.4313361202148</v>
      </c>
      <c r="AD45" s="75">
        <f t="shared" si="12"/>
        <v>26413031.141268209</v>
      </c>
    </row>
    <row r="46" spans="1:30">
      <c r="A46" s="72">
        <v>2019</v>
      </c>
      <c r="B46" s="72"/>
      <c r="C46" s="73"/>
      <c r="E46" s="75">
        <f t="shared" si="6"/>
        <v>10646702.972542945</v>
      </c>
      <c r="F46" s="75">
        <f t="shared" si="6"/>
        <v>10024216.86826195</v>
      </c>
      <c r="G46" s="75">
        <f t="shared" si="6"/>
        <v>1105837.2103367897</v>
      </c>
      <c r="H46" s="75">
        <f t="shared" si="6"/>
        <v>106557.02232392182</v>
      </c>
      <c r="I46" s="75">
        <f t="shared" si="6"/>
        <v>7488.6502014041398</v>
      </c>
      <c r="J46" s="75">
        <f t="shared" si="6"/>
        <v>21890802.723667011</v>
      </c>
      <c r="K46" s="75">
        <f t="shared" si="6"/>
        <v>1622411.8022911095</v>
      </c>
      <c r="L46" s="75">
        <f t="shared" si="7"/>
        <v>23513214.525958121</v>
      </c>
      <c r="M46" s="75"/>
      <c r="N46" s="75">
        <f t="shared" si="5"/>
        <v>11130054.07859874</v>
      </c>
      <c r="O46" s="75"/>
      <c r="P46" s="75">
        <f t="shared" si="6"/>
        <v>23035.236755365433</v>
      </c>
      <c r="Q46" s="75">
        <f t="shared" si="6"/>
        <v>1589.4313361202148</v>
      </c>
      <c r="R46" s="75">
        <f t="shared" si="8"/>
        <v>34667893.272648342</v>
      </c>
      <c r="T46" s="75">
        <f t="shared" si="9"/>
        <v>12459272.757752856</v>
      </c>
      <c r="U46" s="75">
        <f t="shared" si="9"/>
        <v>11224336.413050899</v>
      </c>
      <c r="V46" s="75">
        <f t="shared" si="9"/>
        <v>1236147.3449224958</v>
      </c>
      <c r="W46" s="75">
        <f t="shared" si="9"/>
        <v>106557.0223239218</v>
      </c>
      <c r="X46" s="75">
        <f t="shared" si="9"/>
        <v>7488.6502014041398</v>
      </c>
      <c r="Y46" s="75">
        <f t="shared" si="9"/>
        <v>25033802.188251574</v>
      </c>
      <c r="Z46" s="75">
        <f t="shared" si="9"/>
        <v>1855351.6122334667</v>
      </c>
      <c r="AA46" s="75">
        <f t="shared" si="11"/>
        <v>26889153.800485041</v>
      </c>
      <c r="AB46" s="75">
        <f t="shared" si="10"/>
        <v>23035.236755365433</v>
      </c>
      <c r="AC46" s="75">
        <f t="shared" si="10"/>
        <v>1589.4313361202148</v>
      </c>
      <c r="AD46" s="75">
        <f t="shared" si="12"/>
        <v>26913778.468576524</v>
      </c>
    </row>
    <row r="47" spans="1:30">
      <c r="A47" s="72">
        <v>2020</v>
      </c>
      <c r="B47" s="72"/>
      <c r="C47" s="73"/>
      <c r="E47" s="75">
        <f t="shared" si="6"/>
        <v>10610147.428415276</v>
      </c>
      <c r="F47" s="75">
        <f t="shared" si="6"/>
        <v>10163702.646724019</v>
      </c>
      <c r="G47" s="75">
        <f t="shared" si="6"/>
        <v>1076728.806227704</v>
      </c>
      <c r="H47" s="75">
        <f t="shared" si="6"/>
        <v>109281.61996911252</v>
      </c>
      <c r="I47" s="75">
        <f t="shared" si="6"/>
        <v>7521.0456057089268</v>
      </c>
      <c r="J47" s="75">
        <f t="shared" si="6"/>
        <v>21967381.546941821</v>
      </c>
      <c r="K47" s="75">
        <f t="shared" si="6"/>
        <v>1628087.3541772116</v>
      </c>
      <c r="L47" s="75">
        <f t="shared" si="7"/>
        <v>23595468.901119031</v>
      </c>
      <c r="M47" s="75"/>
      <c r="N47" s="75">
        <f t="shared" si="5"/>
        <v>11240431.452951724</v>
      </c>
      <c r="O47" s="75"/>
      <c r="P47" s="75">
        <f t="shared" si="6"/>
        <v>23783.719430134872</v>
      </c>
      <c r="Q47" s="75">
        <f t="shared" si="6"/>
        <v>1641.0766406793064</v>
      </c>
      <c r="R47" s="75">
        <f t="shared" si="8"/>
        <v>34861325.150141567</v>
      </c>
      <c r="T47" s="75">
        <f t="shared" si="9"/>
        <v>12726082.088434001</v>
      </c>
      <c r="U47" s="75">
        <f t="shared" si="9"/>
        <v>11547227.600362197</v>
      </c>
      <c r="V47" s="75">
        <f t="shared" si="9"/>
        <v>1225287.691608049</v>
      </c>
      <c r="W47" s="75">
        <f t="shared" si="9"/>
        <v>109281.61996911251</v>
      </c>
      <c r="X47" s="75">
        <f t="shared" si="9"/>
        <v>7521.0456057089268</v>
      </c>
      <c r="Y47" s="75">
        <f t="shared" si="9"/>
        <v>25615400.045979071</v>
      </c>
      <c r="Z47" s="75">
        <f t="shared" si="9"/>
        <v>1898456.0721509715</v>
      </c>
      <c r="AA47" s="75">
        <f t="shared" si="11"/>
        <v>27513856.118130043</v>
      </c>
      <c r="AB47" s="75">
        <f t="shared" si="10"/>
        <v>23783.719430134872</v>
      </c>
      <c r="AC47" s="75">
        <f t="shared" si="10"/>
        <v>1641.0766406793064</v>
      </c>
      <c r="AD47" s="75">
        <f t="shared" si="12"/>
        <v>27539280.914200857</v>
      </c>
    </row>
    <row r="48" spans="1:30">
      <c r="A48" s="72">
        <v>2021</v>
      </c>
      <c r="B48" s="72"/>
      <c r="C48" s="73"/>
      <c r="E48" s="75">
        <f t="shared" si="6"/>
        <v>10457656.579487987</v>
      </c>
      <c r="F48" s="75">
        <f t="shared" si="6"/>
        <v>10263907.310731476</v>
      </c>
      <c r="G48" s="75">
        <f t="shared" si="6"/>
        <v>1039553.1668329835</v>
      </c>
      <c r="H48" s="75">
        <f t="shared" si="6"/>
        <v>111259.89547499848</v>
      </c>
      <c r="I48" s="75">
        <f t="shared" si="6"/>
        <v>7492.5858692687916</v>
      </c>
      <c r="J48" s="75">
        <f t="shared" si="6"/>
        <v>21879869.538396712</v>
      </c>
      <c r="K48" s="75">
        <f t="shared" si="6"/>
        <v>1621601.5017716128</v>
      </c>
      <c r="L48" s="75">
        <f t="shared" si="7"/>
        <v>23501471.040168326</v>
      </c>
      <c r="M48" s="75"/>
      <c r="N48" s="75">
        <f t="shared" si="5"/>
        <v>11303460.47756446</v>
      </c>
      <c r="O48" s="75"/>
      <c r="P48" s="75">
        <f t="shared" si="6"/>
        <v>23699.621415950853</v>
      </c>
      <c r="Q48" s="75">
        <f t="shared" si="6"/>
        <v>1635.2738777006089</v>
      </c>
      <c r="R48" s="75">
        <f t="shared" si="8"/>
        <v>34830266.413026437</v>
      </c>
      <c r="T48" s="75">
        <f t="shared" si="9"/>
        <v>12908076.358982012</v>
      </c>
      <c r="U48" s="75">
        <f t="shared" si="9"/>
        <v>11832905.190162411</v>
      </c>
      <c r="V48" s="75">
        <f t="shared" si="9"/>
        <v>1206273.1784832764</v>
      </c>
      <c r="W48" s="75">
        <f t="shared" si="9"/>
        <v>111259.8954749985</v>
      </c>
      <c r="X48" s="75">
        <f t="shared" si="9"/>
        <v>7492.5858692687907</v>
      </c>
      <c r="Y48" s="75">
        <f t="shared" si="9"/>
        <v>26066007.20897197</v>
      </c>
      <c r="Z48" s="75">
        <f t="shared" si="9"/>
        <v>1931852.3065725709</v>
      </c>
      <c r="AA48" s="75">
        <f t="shared" si="11"/>
        <v>27997859.515544541</v>
      </c>
      <c r="AB48" s="75">
        <f t="shared" si="10"/>
        <v>23699.621415950853</v>
      </c>
      <c r="AC48" s="75">
        <f t="shared" si="10"/>
        <v>1635.2738777006089</v>
      </c>
      <c r="AD48" s="75">
        <f t="shared" si="12"/>
        <v>28023194.41083819</v>
      </c>
    </row>
    <row r="49" spans="1:30">
      <c r="A49" s="72">
        <v>2022</v>
      </c>
      <c r="B49" s="72"/>
      <c r="C49" s="73"/>
      <c r="E49" s="75">
        <f t="shared" si="6"/>
        <v>10415245.763765339</v>
      </c>
      <c r="F49" s="75">
        <f t="shared" si="6"/>
        <v>10462815.126335053</v>
      </c>
      <c r="G49" s="75">
        <f t="shared" si="6"/>
        <v>1014543.7692716361</v>
      </c>
      <c r="H49" s="75">
        <f t="shared" si="6"/>
        <v>113613.80370073077</v>
      </c>
      <c r="I49" s="75">
        <f t="shared" si="6"/>
        <v>7495.2736078975422</v>
      </c>
      <c r="J49" s="75">
        <f t="shared" si="6"/>
        <v>22013713.736680657</v>
      </c>
      <c r="K49" s="75">
        <f t="shared" si="6"/>
        <v>1631521.2114188655</v>
      </c>
      <c r="L49" s="75">
        <f t="shared" si="7"/>
        <v>23645234.948099524</v>
      </c>
      <c r="M49" s="75"/>
      <c r="N49" s="75">
        <f t="shared" si="5"/>
        <v>11477358.895606689</v>
      </c>
      <c r="O49" s="75"/>
      <c r="P49" s="75">
        <f t="shared" si="6"/>
        <v>23699.621415950853</v>
      </c>
      <c r="Q49" s="75">
        <f t="shared" si="6"/>
        <v>1635.2738777006089</v>
      </c>
      <c r="R49" s="75">
        <f t="shared" si="8"/>
        <v>35147928.738999866</v>
      </c>
      <c r="T49" s="75">
        <f t="shared" si="9"/>
        <v>13135533.79222269</v>
      </c>
      <c r="U49" s="75">
        <f t="shared" si="9"/>
        <v>12155962.343546521</v>
      </c>
      <c r="V49" s="75">
        <f t="shared" si="9"/>
        <v>1190805.5367481222</v>
      </c>
      <c r="W49" s="75">
        <f t="shared" si="9"/>
        <v>113613.80370073079</v>
      </c>
      <c r="X49" s="75">
        <f t="shared" si="9"/>
        <v>7495.273607897544</v>
      </c>
      <c r="Y49" s="75">
        <f t="shared" si="9"/>
        <v>26603410.749825962</v>
      </c>
      <c r="Z49" s="75">
        <f t="shared" si="9"/>
        <v>1971681.355250258</v>
      </c>
      <c r="AA49" s="75">
        <f t="shared" si="11"/>
        <v>28575092.10507622</v>
      </c>
      <c r="AB49" s="75">
        <f t="shared" si="10"/>
        <v>23699.621415950853</v>
      </c>
      <c r="AC49" s="75">
        <f t="shared" si="10"/>
        <v>1635.2738777006089</v>
      </c>
      <c r="AD49" s="75">
        <f t="shared" si="12"/>
        <v>28600427.000369869</v>
      </c>
    </row>
    <row r="50" spans="1:30">
      <c r="A50" s="72">
        <v>2023</v>
      </c>
      <c r="B50" s="72"/>
      <c r="C50" s="73"/>
      <c r="E50" s="75">
        <f t="shared" si="6"/>
        <v>10425584.961203303</v>
      </c>
      <c r="F50" s="75">
        <f t="shared" si="6"/>
        <v>10723548.36928161</v>
      </c>
      <c r="G50" s="75">
        <f t="shared" si="6"/>
        <v>1005143.8298330719</v>
      </c>
      <c r="H50" s="75">
        <f t="shared" si="6"/>
        <v>115916.97998247613</v>
      </c>
      <c r="I50" s="75">
        <f t="shared" si="6"/>
        <v>7496.6307873136866</v>
      </c>
      <c r="J50" s="75">
        <f t="shared" si="6"/>
        <v>22277690.771087773</v>
      </c>
      <c r="K50" s="75">
        <f t="shared" si="6"/>
        <v>1651085.5673523685</v>
      </c>
      <c r="L50" s="75">
        <f t="shared" si="7"/>
        <v>23928776.338440143</v>
      </c>
      <c r="M50" s="75"/>
      <c r="N50" s="75">
        <f t="shared" si="5"/>
        <v>11728692.199114682</v>
      </c>
      <c r="O50" s="75"/>
      <c r="P50" s="75">
        <f t="shared" si="6"/>
        <v>23699.621415950853</v>
      </c>
      <c r="Q50" s="75">
        <f t="shared" si="6"/>
        <v>1635.2738777006089</v>
      </c>
      <c r="R50" s="75">
        <f t="shared" si="8"/>
        <v>35682803.432848476</v>
      </c>
      <c r="T50" s="75">
        <f t="shared" si="9"/>
        <v>13363763.909090005</v>
      </c>
      <c r="U50" s="75">
        <f t="shared" si="9"/>
        <v>12473511.734735917</v>
      </c>
      <c r="V50" s="75">
        <f t="shared" si="9"/>
        <v>1181955.5525398799</v>
      </c>
      <c r="W50" s="75">
        <f t="shared" si="9"/>
        <v>115916.97998247616</v>
      </c>
      <c r="X50" s="75">
        <f t="shared" si="9"/>
        <v>7496.6307873136866</v>
      </c>
      <c r="Y50" s="75">
        <f t="shared" si="9"/>
        <v>27142644.807135589</v>
      </c>
      <c r="Z50" s="75">
        <f t="shared" si="9"/>
        <v>2011646.0705610688</v>
      </c>
      <c r="AA50" s="75">
        <f t="shared" si="11"/>
        <v>29154290.877696659</v>
      </c>
      <c r="AB50" s="75">
        <f t="shared" si="10"/>
        <v>23699.621415950853</v>
      </c>
      <c r="AC50" s="75">
        <f t="shared" si="10"/>
        <v>1635.2738777006089</v>
      </c>
      <c r="AD50" s="75">
        <f t="shared" si="12"/>
        <v>29179625.772990309</v>
      </c>
    </row>
    <row r="51" spans="1:30">
      <c r="A51" s="72">
        <v>2024</v>
      </c>
      <c r="B51" s="72"/>
      <c r="C51" s="73"/>
      <c r="E51" s="75">
        <f t="shared" si="6"/>
        <v>10505992.637444573</v>
      </c>
      <c r="F51" s="75">
        <f t="shared" si="6"/>
        <v>11028396.729975624</v>
      </c>
      <c r="G51" s="75">
        <f t="shared" si="6"/>
        <v>997498.4638948777</v>
      </c>
      <c r="H51" s="75">
        <f t="shared" si="6"/>
        <v>118614.05287667595</v>
      </c>
      <c r="I51" s="75">
        <f t="shared" si="6"/>
        <v>7522.2537606249261</v>
      </c>
      <c r="J51" s="75">
        <f t="shared" si="6"/>
        <v>22658024.137952376</v>
      </c>
      <c r="K51" s="75">
        <f t="shared" si="6"/>
        <v>1679273.5397623118</v>
      </c>
      <c r="L51" s="75">
        <f t="shared" si="7"/>
        <v>24337297.677714687</v>
      </c>
      <c r="M51" s="75"/>
      <c r="N51" s="75">
        <f t="shared" si="5"/>
        <v>12025895.193870502</v>
      </c>
      <c r="O51" s="75"/>
      <c r="P51" s="75">
        <f t="shared" si="6"/>
        <v>23783.719430134872</v>
      </c>
      <c r="Q51" s="75">
        <f t="shared" si="6"/>
        <v>1641.0766406793064</v>
      </c>
      <c r="R51" s="75">
        <f t="shared" si="8"/>
        <v>36388617.667656004</v>
      </c>
      <c r="T51" s="75">
        <f t="shared" si="9"/>
        <v>13651645.804026432</v>
      </c>
      <c r="U51" s="75">
        <f t="shared" si="9"/>
        <v>12839530.325960772</v>
      </c>
      <c r="V51" s="75">
        <f t="shared" si="9"/>
        <v>1175134.0668632477</v>
      </c>
      <c r="W51" s="75">
        <f t="shared" si="9"/>
        <v>118614.05287667595</v>
      </c>
      <c r="X51" s="75">
        <f t="shared" si="9"/>
        <v>7522.2537606249243</v>
      </c>
      <c r="Y51" s="75">
        <f t="shared" si="9"/>
        <v>27792446.503487755</v>
      </c>
      <c r="Z51" s="75">
        <f t="shared" si="9"/>
        <v>2059805.3799577367</v>
      </c>
      <c r="AA51" s="75">
        <f t="shared" si="11"/>
        <v>29852251.88344549</v>
      </c>
      <c r="AB51" s="75">
        <f t="shared" si="10"/>
        <v>23783.719430134872</v>
      </c>
      <c r="AC51" s="75">
        <f t="shared" si="10"/>
        <v>1641.0766406793064</v>
      </c>
      <c r="AD51" s="75">
        <f t="shared" si="12"/>
        <v>29877676.679516304</v>
      </c>
    </row>
    <row r="52" spans="1:30">
      <c r="A52" s="72">
        <v>2025</v>
      </c>
      <c r="B52" s="72"/>
      <c r="C52" s="73"/>
      <c r="E52" s="75">
        <f t="shared" si="6"/>
        <v>10511795.650796687</v>
      </c>
      <c r="F52" s="75">
        <f t="shared" si="6"/>
        <v>11286685.855007652</v>
      </c>
      <c r="G52" s="75">
        <f t="shared" si="6"/>
        <v>985000.14898765029</v>
      </c>
      <c r="H52" s="75">
        <f t="shared" si="6"/>
        <v>120854.35095386751</v>
      </c>
      <c r="I52" s="75">
        <f t="shared" si="6"/>
        <v>7486.916987723811</v>
      </c>
      <c r="J52" s="75">
        <f t="shared" si="6"/>
        <v>22911822.922733575</v>
      </c>
      <c r="K52" s="75">
        <f t="shared" si="6"/>
        <v>1698083.5463680085</v>
      </c>
      <c r="L52" s="75">
        <f t="shared" si="7"/>
        <v>24609906.469101585</v>
      </c>
      <c r="M52" s="75"/>
      <c r="N52" s="75">
        <f t="shared" si="5"/>
        <v>12271686.003995303</v>
      </c>
      <c r="O52" s="75"/>
      <c r="P52" s="75">
        <f t="shared" si="6"/>
        <v>23699.621415950853</v>
      </c>
      <c r="Q52" s="75">
        <f t="shared" si="6"/>
        <v>1635.2738777006089</v>
      </c>
      <c r="R52" s="75">
        <f t="shared" si="8"/>
        <v>36906927.368390545</v>
      </c>
      <c r="T52" s="75">
        <f t="shared" si="9"/>
        <v>13840233.04340695</v>
      </c>
      <c r="U52" s="75">
        <f t="shared" si="9"/>
        <v>13158524.772651337</v>
      </c>
      <c r="V52" s="75">
        <f t="shared" si="9"/>
        <v>1163285.3289844287</v>
      </c>
      <c r="W52" s="75">
        <f t="shared" si="9"/>
        <v>120854.3509538675</v>
      </c>
      <c r="X52" s="75">
        <f t="shared" si="9"/>
        <v>7486.916987723811</v>
      </c>
      <c r="Y52" s="75">
        <f t="shared" si="9"/>
        <v>28290384.412984308</v>
      </c>
      <c r="Z52" s="75">
        <f t="shared" si="9"/>
        <v>2096709.4785133358</v>
      </c>
      <c r="AA52" s="75">
        <f t="shared" si="11"/>
        <v>30387093.891497642</v>
      </c>
      <c r="AB52" s="75">
        <f t="shared" si="10"/>
        <v>23699.621415950853</v>
      </c>
      <c r="AC52" s="75">
        <f t="shared" si="10"/>
        <v>1635.2738777006089</v>
      </c>
      <c r="AD52" s="75">
        <f t="shared" si="12"/>
        <v>30412428.786791291</v>
      </c>
    </row>
    <row r="53" spans="1:30">
      <c r="A53" s="72">
        <v>2026</v>
      </c>
      <c r="B53" s="72"/>
      <c r="C53" s="73"/>
      <c r="E53" s="75">
        <f t="shared" si="6"/>
        <v>10570980.089348128</v>
      </c>
      <c r="F53" s="75">
        <f t="shared" si="6"/>
        <v>11576133.522849482</v>
      </c>
      <c r="G53" s="75">
        <f t="shared" si="6"/>
        <v>976139.95931796776</v>
      </c>
      <c r="H53" s="75">
        <f t="shared" si="6"/>
        <v>123281.83962870832</v>
      </c>
      <c r="I53" s="75">
        <f t="shared" si="6"/>
        <v>7489.3545711419702</v>
      </c>
      <c r="J53" s="75">
        <f t="shared" si="6"/>
        <v>23254024.765715428</v>
      </c>
      <c r="K53" s="75">
        <f t="shared" si="6"/>
        <v>1723445.4445052233</v>
      </c>
      <c r="L53" s="75">
        <f t="shared" si="7"/>
        <v>24977470.21022065</v>
      </c>
      <c r="M53" s="75"/>
      <c r="N53" s="75">
        <f t="shared" si="5"/>
        <v>12552273.482167449</v>
      </c>
      <c r="O53" s="75"/>
      <c r="P53" s="75">
        <f t="shared" si="6"/>
        <v>23699.621415950853</v>
      </c>
      <c r="Q53" s="75">
        <f t="shared" si="6"/>
        <v>1635.2738777006089</v>
      </c>
      <c r="R53" s="75">
        <f t="shared" si="8"/>
        <v>37555078.587681755</v>
      </c>
      <c r="T53" s="75">
        <f t="shared" si="9"/>
        <v>14064298.772919944</v>
      </c>
      <c r="U53" s="75">
        <f t="shared" si="9"/>
        <v>13504909.673484651</v>
      </c>
      <c r="V53" s="75">
        <f t="shared" si="9"/>
        <v>1154847.1696315957</v>
      </c>
      <c r="W53" s="75">
        <f t="shared" si="9"/>
        <v>123281.8396287083</v>
      </c>
      <c r="X53" s="75">
        <f t="shared" si="9"/>
        <v>7489.3545711419683</v>
      </c>
      <c r="Y53" s="75">
        <f t="shared" si="9"/>
        <v>28854826.810236044</v>
      </c>
      <c r="Z53" s="75">
        <f t="shared" si="9"/>
        <v>2138542.4811023474</v>
      </c>
      <c r="AA53" s="75">
        <f t="shared" si="11"/>
        <v>30993369.291338392</v>
      </c>
      <c r="AB53" s="75">
        <f t="shared" si="10"/>
        <v>23699.621415950853</v>
      </c>
      <c r="AC53" s="75">
        <f t="shared" si="10"/>
        <v>1635.2738777006089</v>
      </c>
      <c r="AD53" s="75">
        <f t="shared" si="12"/>
        <v>31018704.186632041</v>
      </c>
    </row>
    <row r="54" spans="1:30">
      <c r="A54" s="72">
        <v>2027</v>
      </c>
      <c r="B54" s="72"/>
      <c r="C54" s="73"/>
      <c r="E54" s="75">
        <f t="shared" si="6"/>
        <v>10639225.430828776</v>
      </c>
      <c r="F54" s="75">
        <f t="shared" si="6"/>
        <v>11857438.05690396</v>
      </c>
      <c r="G54" s="75">
        <f t="shared" si="6"/>
        <v>964186.02966525406</v>
      </c>
      <c r="H54" s="75">
        <f t="shared" si="6"/>
        <v>125548.88349974007</v>
      </c>
      <c r="I54" s="75">
        <f t="shared" si="6"/>
        <v>7491.254341289231</v>
      </c>
      <c r="J54" s="75">
        <f t="shared" si="6"/>
        <v>23593889.655239023</v>
      </c>
      <c r="K54" s="75">
        <f t="shared" si="6"/>
        <v>1748634.1420101945</v>
      </c>
      <c r="L54" s="75">
        <f t="shared" si="7"/>
        <v>25342523.797249217</v>
      </c>
      <c r="M54" s="75"/>
      <c r="N54" s="75">
        <f t="shared" si="5"/>
        <v>12821624.086569214</v>
      </c>
      <c r="O54" s="75"/>
      <c r="P54" s="75">
        <f t="shared" si="6"/>
        <v>23699.621415950853</v>
      </c>
      <c r="Q54" s="75">
        <f t="shared" si="6"/>
        <v>1635.2738777006089</v>
      </c>
      <c r="R54" s="75">
        <f t="shared" si="8"/>
        <v>38189482.779112086</v>
      </c>
      <c r="T54" s="75">
        <f t="shared" si="9"/>
        <v>14287679.242092244</v>
      </c>
      <c r="U54" s="75">
        <f t="shared" si="9"/>
        <v>13848359.90011658</v>
      </c>
      <c r="V54" s="75">
        <f t="shared" si="9"/>
        <v>1143544.38491909</v>
      </c>
      <c r="W54" s="75">
        <f t="shared" si="9"/>
        <v>125548.88349974008</v>
      </c>
      <c r="X54" s="75">
        <f t="shared" si="9"/>
        <v>7491.2543412892319</v>
      </c>
      <c r="Y54" s="75">
        <f t="shared" si="9"/>
        <v>29412623.664968941</v>
      </c>
      <c r="Z54" s="75">
        <f t="shared" si="9"/>
        <v>2179882.9569096193</v>
      </c>
      <c r="AA54" s="75">
        <f t="shared" si="11"/>
        <v>31592506.621878561</v>
      </c>
      <c r="AB54" s="75">
        <f t="shared" si="10"/>
        <v>23699.621415950853</v>
      </c>
      <c r="AC54" s="75">
        <f t="shared" si="10"/>
        <v>1635.2738777006089</v>
      </c>
      <c r="AD54" s="75">
        <f t="shared" si="12"/>
        <v>31617841.51717221</v>
      </c>
    </row>
    <row r="55" spans="1:30">
      <c r="A55" s="72">
        <v>2028</v>
      </c>
      <c r="B55" s="72"/>
      <c r="C55" s="73"/>
      <c r="E55" s="75">
        <f t="shared" ref="E55:Q60" si="13">SUMIF($A$62:$A$709,$A55,E$62:E$709)</f>
        <v>10759069.657022962</v>
      </c>
      <c r="F55" s="75">
        <f t="shared" si="13"/>
        <v>12214027.840472952</v>
      </c>
      <c r="G55" s="75">
        <f t="shared" si="13"/>
        <v>956120.26371501503</v>
      </c>
      <c r="H55" s="75">
        <f t="shared" si="13"/>
        <v>128419.68693826439</v>
      </c>
      <c r="I55" s="75">
        <f t="shared" si="13"/>
        <v>7524.7257109507455</v>
      </c>
      <c r="J55" s="75">
        <f t="shared" si="13"/>
        <v>24065162.173860144</v>
      </c>
      <c r="K55" s="75">
        <f t="shared" si="13"/>
        <v>1783561.9656244346</v>
      </c>
      <c r="L55" s="75">
        <f t="shared" si="7"/>
        <v>25848724.139484577</v>
      </c>
      <c r="M55" s="75"/>
      <c r="N55" s="75">
        <f t="shared" si="5"/>
        <v>13170148.104187967</v>
      </c>
      <c r="O55" s="75"/>
      <c r="P55" s="75">
        <f t="shared" si="13"/>
        <v>23783.719430134872</v>
      </c>
      <c r="Q55" s="75">
        <f t="shared" si="13"/>
        <v>1641.0766406793064</v>
      </c>
      <c r="R55" s="75">
        <f t="shared" si="8"/>
        <v>39044297.039743356</v>
      </c>
      <c r="T55" s="75">
        <f t="shared" ref="T55:Z60" si="14">SUMIF($A$446:$A$709,$A55,T$446:T$709)</f>
        <v>14562002.555956418</v>
      </c>
      <c r="U55" s="75">
        <f t="shared" si="14"/>
        <v>14268362.482113451</v>
      </c>
      <c r="V55" s="75">
        <f t="shared" si="14"/>
        <v>1136254.6918333578</v>
      </c>
      <c r="W55" s="75">
        <f t="shared" si="14"/>
        <v>128419.68693826439</v>
      </c>
      <c r="X55" s="75">
        <f t="shared" si="14"/>
        <v>7524.7257109507445</v>
      </c>
      <c r="Y55" s="75">
        <f t="shared" si="14"/>
        <v>30102564.142552439</v>
      </c>
      <c r="Z55" s="75">
        <f t="shared" si="14"/>
        <v>2231017.1061612428</v>
      </c>
      <c r="AA55" s="75">
        <f t="shared" si="11"/>
        <v>32333581.248713683</v>
      </c>
      <c r="AB55" s="75">
        <f t="shared" si="10"/>
        <v>23783.719430134872</v>
      </c>
      <c r="AC55" s="75">
        <f t="shared" si="10"/>
        <v>1641.0766406793064</v>
      </c>
      <c r="AD55" s="75">
        <f t="shared" si="12"/>
        <v>32359006.044784497</v>
      </c>
    </row>
    <row r="56" spans="1:30">
      <c r="A56" s="72">
        <v>2029</v>
      </c>
      <c r="B56" s="72"/>
      <c r="C56" s="73"/>
      <c r="E56" s="75">
        <f t="shared" si="13"/>
        <v>10789668.062930696</v>
      </c>
      <c r="F56" s="75">
        <f t="shared" si="13"/>
        <v>12509792.177491648</v>
      </c>
      <c r="G56" s="75">
        <f t="shared" si="13"/>
        <v>942866.84584288835</v>
      </c>
      <c r="H56" s="75">
        <f t="shared" si="13"/>
        <v>130552.87671743822</v>
      </c>
      <c r="I56" s="75">
        <f t="shared" si="13"/>
        <v>7494.6225871617007</v>
      </c>
      <c r="J56" s="75">
        <f t="shared" si="13"/>
        <v>24380374.585569832</v>
      </c>
      <c r="K56" s="75">
        <f t="shared" si="13"/>
        <v>1806923.5729369686</v>
      </c>
      <c r="L56" s="75">
        <f t="shared" si="7"/>
        <v>26187298.158506799</v>
      </c>
      <c r="M56" s="75"/>
      <c r="N56" s="75">
        <f t="shared" si="5"/>
        <v>13452659.023334537</v>
      </c>
      <c r="O56" s="75"/>
      <c r="P56" s="75">
        <f t="shared" si="13"/>
        <v>24562.29142097455</v>
      </c>
      <c r="Q56" s="75">
        <f t="shared" si="13"/>
        <v>1694.7981080472439</v>
      </c>
      <c r="R56" s="75">
        <f t="shared" si="8"/>
        <v>39666214.271370359</v>
      </c>
      <c r="T56" s="75">
        <f t="shared" si="14"/>
        <v>14734556.793021405</v>
      </c>
      <c r="U56" s="75">
        <f t="shared" si="14"/>
        <v>14620646.820073979</v>
      </c>
      <c r="V56" s="75">
        <f t="shared" si="14"/>
        <v>1123355.4358912213</v>
      </c>
      <c r="W56" s="75">
        <f t="shared" si="14"/>
        <v>130552.87671743822</v>
      </c>
      <c r="X56" s="75">
        <f t="shared" si="14"/>
        <v>7494.6225871617025</v>
      </c>
      <c r="Y56" s="75">
        <f t="shared" si="14"/>
        <v>30616606.548291203</v>
      </c>
      <c r="Z56" s="75">
        <f t="shared" si="14"/>
        <v>2269114.7710333951</v>
      </c>
      <c r="AA56" s="75">
        <f t="shared" si="11"/>
        <v>32885721.319324598</v>
      </c>
      <c r="AB56" s="75">
        <f t="shared" si="10"/>
        <v>24562.29142097455</v>
      </c>
      <c r="AC56" s="75">
        <f t="shared" si="10"/>
        <v>1694.7981080472439</v>
      </c>
      <c r="AD56" s="75">
        <f t="shared" si="12"/>
        <v>32911978.40885362</v>
      </c>
    </row>
    <row r="57" spans="1:30">
      <c r="A57" s="72">
        <v>2030</v>
      </c>
      <c r="B57" s="72"/>
      <c r="C57" s="73"/>
      <c r="E57" s="75">
        <f t="shared" si="13"/>
        <v>10883179.260528175</v>
      </c>
      <c r="F57" s="75">
        <f t="shared" si="13"/>
        <v>12850516.5508657</v>
      </c>
      <c r="G57" s="75">
        <f t="shared" si="13"/>
        <v>931948.56646516861</v>
      </c>
      <c r="H57" s="75">
        <f t="shared" si="13"/>
        <v>132947.16106061923</v>
      </c>
      <c r="I57" s="75">
        <f t="shared" si="13"/>
        <v>7493.7796484694445</v>
      </c>
      <c r="J57" s="75">
        <f t="shared" si="13"/>
        <v>24806085.318568137</v>
      </c>
      <c r="K57" s="75">
        <f t="shared" si="13"/>
        <v>1838474.6369293232</v>
      </c>
      <c r="L57" s="75">
        <f t="shared" si="7"/>
        <v>26644559.955497459</v>
      </c>
      <c r="M57" s="75"/>
      <c r="N57" s="75">
        <f t="shared" si="5"/>
        <v>13782465.11733087</v>
      </c>
      <c r="O57" s="75"/>
      <c r="P57" s="75">
        <f t="shared" si="13"/>
        <v>24562.29142097455</v>
      </c>
      <c r="Q57" s="75">
        <f t="shared" si="13"/>
        <v>1694.7981080472439</v>
      </c>
      <c r="R57" s="75">
        <f t="shared" si="8"/>
        <v>40453282.162357353</v>
      </c>
      <c r="T57" s="75">
        <f t="shared" si="14"/>
        <v>14961535.416509213</v>
      </c>
      <c r="U57" s="75">
        <f t="shared" si="14"/>
        <v>15019590.556395575</v>
      </c>
      <c r="V57" s="75">
        <f t="shared" si="14"/>
        <v>1112761.3085751876</v>
      </c>
      <c r="W57" s="75">
        <f t="shared" si="14"/>
        <v>132947.16106061926</v>
      </c>
      <c r="X57" s="75">
        <f t="shared" si="14"/>
        <v>7493.7796484694427</v>
      </c>
      <c r="Y57" s="75">
        <f t="shared" si="14"/>
        <v>31234328.222189065</v>
      </c>
      <c r="Z57" s="75">
        <f t="shared" si="14"/>
        <v>2314896.5062632049</v>
      </c>
      <c r="AA57" s="75">
        <f t="shared" si="11"/>
        <v>33549224.728452269</v>
      </c>
      <c r="AB57" s="75">
        <f t="shared" si="10"/>
        <v>24562.29142097455</v>
      </c>
      <c r="AC57" s="75">
        <f t="shared" si="10"/>
        <v>1694.7981080472439</v>
      </c>
      <c r="AD57" s="75">
        <f t="shared" si="12"/>
        <v>33575481.817981295</v>
      </c>
    </row>
    <row r="58" spans="1:30">
      <c r="A58" s="72">
        <v>2031</v>
      </c>
      <c r="B58" s="72"/>
      <c r="C58" s="73"/>
      <c r="E58" s="75">
        <f t="shared" si="13"/>
        <v>10968002.330139298</v>
      </c>
      <c r="F58" s="75">
        <f t="shared" si="13"/>
        <v>13201702.144648409</v>
      </c>
      <c r="G58" s="75">
        <f t="shared" si="13"/>
        <v>920172.87498074945</v>
      </c>
      <c r="H58" s="75">
        <f t="shared" si="13"/>
        <v>135300.65646356484</v>
      </c>
      <c r="I58" s="75">
        <f t="shared" si="13"/>
        <v>7493.4979367595679</v>
      </c>
      <c r="J58" s="75">
        <f t="shared" si="13"/>
        <v>25232671.504168779</v>
      </c>
      <c r="K58" s="75">
        <f t="shared" si="13"/>
        <v>1870090.5840898438</v>
      </c>
      <c r="L58" s="75">
        <f t="shared" si="7"/>
        <v>27102762.088258624</v>
      </c>
      <c r="M58" s="75"/>
      <c r="N58" s="75">
        <f t="shared" si="5"/>
        <v>14121875.019629158</v>
      </c>
      <c r="O58" s="75"/>
      <c r="P58" s="75">
        <f t="shared" si="13"/>
        <v>24562.29142097455</v>
      </c>
      <c r="Q58" s="75">
        <f t="shared" si="13"/>
        <v>1694.7981080472439</v>
      </c>
      <c r="R58" s="75">
        <f t="shared" si="8"/>
        <v>41250894.197416805</v>
      </c>
      <c r="T58" s="75">
        <f t="shared" si="14"/>
        <v>15186271.854440631</v>
      </c>
      <c r="U58" s="75">
        <f t="shared" si="14"/>
        <v>15430172.14597201</v>
      </c>
      <c r="V58" s="75">
        <f t="shared" si="14"/>
        <v>1101545.6348968234</v>
      </c>
      <c r="W58" s="75">
        <f t="shared" si="14"/>
        <v>135300.65646356481</v>
      </c>
      <c r="X58" s="75">
        <f t="shared" si="14"/>
        <v>7493.4979367595679</v>
      </c>
      <c r="Y58" s="75">
        <f t="shared" si="14"/>
        <v>31860783.789709788</v>
      </c>
      <c r="Z58" s="75">
        <f t="shared" si="14"/>
        <v>2361325.5440278989</v>
      </c>
      <c r="AA58" s="75">
        <f t="shared" si="11"/>
        <v>34222109.333737686</v>
      </c>
      <c r="AB58" s="75">
        <f t="shared" si="10"/>
        <v>24562.29142097455</v>
      </c>
      <c r="AC58" s="75">
        <f t="shared" si="10"/>
        <v>1694.7981080472439</v>
      </c>
      <c r="AD58" s="75">
        <f t="shared" si="12"/>
        <v>34248366.423266709</v>
      </c>
    </row>
    <row r="59" spans="1:30">
      <c r="A59" s="72">
        <v>2032</v>
      </c>
      <c r="B59" s="72"/>
      <c r="C59" s="73"/>
      <c r="E59" s="75">
        <f t="shared" si="13"/>
        <v>11047517.655479306</v>
      </c>
      <c r="F59" s="75">
        <f t="shared" si="13"/>
        <v>13569497.691487597</v>
      </c>
      <c r="G59" s="75">
        <f t="shared" si="13"/>
        <v>907838.6971328865</v>
      </c>
      <c r="H59" s="75">
        <f t="shared" si="13"/>
        <v>137593.92750167777</v>
      </c>
      <c r="I59" s="75">
        <f t="shared" si="13"/>
        <v>7494.7628465101661</v>
      </c>
      <c r="J59" s="75">
        <f t="shared" si="13"/>
        <v>25669942.734447971</v>
      </c>
      <c r="K59" s="75">
        <f t="shared" si="13"/>
        <v>1902498.4411137584</v>
      </c>
      <c r="L59" s="75">
        <f t="shared" si="7"/>
        <v>27572441.17556173</v>
      </c>
      <c r="M59" s="75"/>
      <c r="N59" s="75">
        <f t="shared" si="5"/>
        <v>14477336.388620485</v>
      </c>
      <c r="O59" s="75"/>
      <c r="P59" s="75">
        <f t="shared" si="13"/>
        <v>24649.193975030917</v>
      </c>
      <c r="Q59" s="75">
        <f t="shared" si="13"/>
        <v>1700.7943842771335</v>
      </c>
      <c r="R59" s="75">
        <f t="shared" si="8"/>
        <v>42076127.552541524</v>
      </c>
      <c r="T59" s="75">
        <f t="shared" si="14"/>
        <v>15404888.944023227</v>
      </c>
      <c r="U59" s="75">
        <f t="shared" si="14"/>
        <v>15856893.731658395</v>
      </c>
      <c r="V59" s="75">
        <f t="shared" si="14"/>
        <v>1089723.2149904722</v>
      </c>
      <c r="W59" s="75">
        <f t="shared" si="14"/>
        <v>137593.92750167774</v>
      </c>
      <c r="X59" s="75">
        <f t="shared" si="14"/>
        <v>7494.7628465101643</v>
      </c>
      <c r="Y59" s="75">
        <f t="shared" si="14"/>
        <v>32496594.581020281</v>
      </c>
      <c r="Z59" s="75">
        <f t="shared" si="14"/>
        <v>2408447.933502038</v>
      </c>
      <c r="AA59" s="75">
        <f t="shared" si="11"/>
        <v>34905042.514522322</v>
      </c>
      <c r="AB59" s="75">
        <f t="shared" si="10"/>
        <v>24649.193975030917</v>
      </c>
      <c r="AC59" s="75">
        <f t="shared" si="10"/>
        <v>1700.7943842771335</v>
      </c>
      <c r="AD59" s="75">
        <f t="shared" si="12"/>
        <v>34931392.502881631</v>
      </c>
    </row>
    <row r="60" spans="1:30">
      <c r="A60" s="72">
        <v>2033</v>
      </c>
      <c r="B60" s="72"/>
      <c r="C60" s="73"/>
      <c r="E60" s="75">
        <f t="shared" si="13"/>
        <v>11126356.648668472</v>
      </c>
      <c r="F60" s="75">
        <f t="shared" si="13"/>
        <v>13960654.712769637</v>
      </c>
      <c r="G60" s="75">
        <f t="shared" si="13"/>
        <v>895260.74825610092</v>
      </c>
      <c r="H60" s="75">
        <f t="shared" si="13"/>
        <v>139870.91177374448</v>
      </c>
      <c r="I60" s="75">
        <f t="shared" si="13"/>
        <v>7495.7481872386343</v>
      </c>
      <c r="J60" s="75">
        <f t="shared" si="13"/>
        <v>26129638.76965519</v>
      </c>
      <c r="K60" s="75">
        <f t="shared" si="13"/>
        <v>1936568.286902478</v>
      </c>
      <c r="L60" s="75">
        <f t="shared" si="7"/>
        <v>28066207.05655767</v>
      </c>
      <c r="M60" s="75"/>
      <c r="N60" s="75">
        <f t="shared" si="5"/>
        <v>14855915.461025737</v>
      </c>
      <c r="O60" s="75"/>
      <c r="P60" s="75">
        <f t="shared" si="13"/>
        <v>24562.29142097455</v>
      </c>
      <c r="Q60" s="75">
        <f t="shared" si="13"/>
        <v>1694.7981080472439</v>
      </c>
      <c r="R60" s="75">
        <f t="shared" si="8"/>
        <v>42948379.60711243</v>
      </c>
      <c r="T60" s="75">
        <f t="shared" si="14"/>
        <v>15623062.311731827</v>
      </c>
      <c r="U60" s="75">
        <f t="shared" si="14"/>
        <v>16307045.02232804</v>
      </c>
      <c r="V60" s="75">
        <f t="shared" si="14"/>
        <v>1077656.2600349237</v>
      </c>
      <c r="W60" s="75">
        <f t="shared" si="14"/>
        <v>139870.9117737445</v>
      </c>
      <c r="X60" s="75">
        <f t="shared" si="14"/>
        <v>7495.7481872386361</v>
      </c>
      <c r="Y60" s="75">
        <f t="shared" si="14"/>
        <v>33155130.254055776</v>
      </c>
      <c r="Z60" s="75">
        <f t="shared" si="14"/>
        <v>2457254.5515895234</v>
      </c>
      <c r="AA60" s="75">
        <f t="shared" si="11"/>
        <v>35612384.805645302</v>
      </c>
      <c r="AB60" s="75">
        <f t="shared" si="10"/>
        <v>24562.29142097455</v>
      </c>
      <c r="AC60" s="75">
        <f t="shared" si="10"/>
        <v>1694.7981080472439</v>
      </c>
      <c r="AD60" s="75">
        <f t="shared" si="12"/>
        <v>35638641.895174325</v>
      </c>
    </row>
    <row r="61" spans="1:30">
      <c r="N61" s="75">
        <f t="shared" si="5"/>
        <v>0</v>
      </c>
    </row>
    <row r="62" spans="1:30">
      <c r="A62" s="72">
        <v>1980</v>
      </c>
      <c r="B62" s="72">
        <v>1</v>
      </c>
      <c r="C62" s="73">
        <v>29221</v>
      </c>
      <c r="E62" s="75"/>
      <c r="F62" s="75"/>
      <c r="G62" s="75"/>
      <c r="H62" s="75"/>
      <c r="I62" s="75"/>
      <c r="J62" s="75"/>
      <c r="K62" s="75"/>
      <c r="L62" s="75"/>
      <c r="M62" s="75"/>
      <c r="N62" s="75">
        <f t="shared" si="5"/>
        <v>0</v>
      </c>
      <c r="O62" s="75"/>
      <c r="P62" s="75"/>
      <c r="Q62" s="75"/>
      <c r="R62" s="75"/>
      <c r="T62" s="75"/>
      <c r="U62" s="75"/>
      <c r="V62" s="75"/>
      <c r="W62" s="75"/>
      <c r="X62" s="75"/>
      <c r="Y62" s="75"/>
      <c r="Z62" s="76"/>
      <c r="AA62" s="76"/>
      <c r="AB62" s="76"/>
      <c r="AC62" s="76"/>
      <c r="AD62" s="76"/>
    </row>
    <row r="63" spans="1:30">
      <c r="A63" s="72">
        <v>1980</v>
      </c>
      <c r="B63" s="72">
        <v>2</v>
      </c>
      <c r="C63" s="73">
        <v>29252</v>
      </c>
      <c r="E63" s="75"/>
      <c r="F63" s="75"/>
      <c r="G63" s="75"/>
      <c r="H63" s="75"/>
      <c r="I63" s="75"/>
      <c r="J63" s="75"/>
      <c r="K63" s="75"/>
      <c r="L63" s="75"/>
      <c r="M63" s="75"/>
      <c r="N63" s="75">
        <f t="shared" si="5"/>
        <v>0</v>
      </c>
      <c r="O63" s="75"/>
      <c r="P63" s="75"/>
      <c r="Q63" s="75"/>
      <c r="R63" s="75"/>
      <c r="T63" s="75"/>
      <c r="U63" s="75"/>
      <c r="V63" s="75"/>
      <c r="W63" s="75"/>
      <c r="X63" s="75"/>
      <c r="Y63" s="75"/>
      <c r="Z63" s="76"/>
      <c r="AA63" s="76"/>
      <c r="AB63" s="76"/>
      <c r="AC63" s="76"/>
      <c r="AD63" s="76"/>
    </row>
    <row r="64" spans="1:30">
      <c r="A64" s="72">
        <v>1980</v>
      </c>
      <c r="B64" s="72">
        <v>3</v>
      </c>
      <c r="C64" s="73">
        <v>29281</v>
      </c>
      <c r="E64" s="75"/>
      <c r="F64" s="75"/>
      <c r="G64" s="75"/>
      <c r="H64" s="75"/>
      <c r="I64" s="75"/>
      <c r="J64" s="75"/>
      <c r="K64" s="75"/>
      <c r="L64" s="75"/>
      <c r="M64" s="75"/>
      <c r="N64" s="75">
        <f t="shared" si="5"/>
        <v>0</v>
      </c>
      <c r="O64" s="75"/>
      <c r="P64" s="75"/>
      <c r="Q64" s="75"/>
      <c r="R64" s="75"/>
      <c r="T64" s="75"/>
      <c r="U64" s="75"/>
      <c r="V64" s="75"/>
      <c r="W64" s="75"/>
      <c r="X64" s="75"/>
      <c r="Y64" s="75"/>
      <c r="Z64" s="76"/>
      <c r="AA64" s="76"/>
      <c r="AB64" s="76"/>
      <c r="AC64" s="76"/>
      <c r="AD64" s="76"/>
    </row>
    <row r="65" spans="1:30">
      <c r="A65" s="72">
        <v>1980</v>
      </c>
      <c r="B65" s="72">
        <v>4</v>
      </c>
      <c r="C65" s="73">
        <v>29312</v>
      </c>
      <c r="E65" s="75"/>
      <c r="F65" s="75"/>
      <c r="G65" s="75"/>
      <c r="H65" s="75"/>
      <c r="I65" s="75"/>
      <c r="J65" s="75"/>
      <c r="K65" s="75"/>
      <c r="L65" s="75"/>
      <c r="M65" s="75"/>
      <c r="N65" s="75">
        <f t="shared" si="5"/>
        <v>0</v>
      </c>
      <c r="O65" s="75"/>
      <c r="P65" s="75"/>
      <c r="Q65" s="75"/>
      <c r="R65" s="75"/>
      <c r="T65" s="75"/>
      <c r="U65" s="75"/>
      <c r="V65" s="75"/>
      <c r="W65" s="75"/>
      <c r="X65" s="75"/>
      <c r="Y65" s="75"/>
      <c r="Z65" s="76"/>
      <c r="AA65" s="76"/>
      <c r="AB65" s="76"/>
      <c r="AC65" s="76"/>
      <c r="AD65" s="76"/>
    </row>
    <row r="66" spans="1:30">
      <c r="A66" s="72">
        <v>1980</v>
      </c>
      <c r="B66" s="72">
        <v>5</v>
      </c>
      <c r="C66" s="73">
        <v>29342</v>
      </c>
      <c r="E66" s="75"/>
      <c r="F66" s="75"/>
      <c r="G66" s="75"/>
      <c r="H66" s="75"/>
      <c r="I66" s="75"/>
      <c r="J66" s="75"/>
      <c r="K66" s="75"/>
      <c r="L66" s="75"/>
      <c r="M66" s="75"/>
      <c r="N66" s="75">
        <f t="shared" si="5"/>
        <v>0</v>
      </c>
      <c r="O66" s="75"/>
      <c r="P66" s="75"/>
      <c r="Q66" s="75"/>
      <c r="R66" s="75"/>
      <c r="T66" s="75"/>
      <c r="U66" s="75"/>
      <c r="V66" s="75"/>
      <c r="W66" s="75"/>
      <c r="X66" s="75"/>
      <c r="Y66" s="75"/>
      <c r="Z66" s="76"/>
      <c r="AA66" s="76"/>
      <c r="AB66" s="76"/>
      <c r="AC66" s="76"/>
      <c r="AD66" s="76"/>
    </row>
    <row r="67" spans="1:30">
      <c r="A67" s="72">
        <v>1980</v>
      </c>
      <c r="B67" s="72">
        <v>6</v>
      </c>
      <c r="C67" s="73">
        <v>29373</v>
      </c>
      <c r="E67" s="75"/>
      <c r="F67" s="75"/>
      <c r="G67" s="75"/>
      <c r="H67" s="75"/>
      <c r="I67" s="75"/>
      <c r="J67" s="75"/>
      <c r="K67" s="75"/>
      <c r="L67" s="75"/>
      <c r="M67" s="75"/>
      <c r="N67" s="75">
        <f t="shared" si="5"/>
        <v>0</v>
      </c>
      <c r="O67" s="75"/>
      <c r="P67" s="75"/>
      <c r="Q67" s="75"/>
      <c r="R67" s="75"/>
      <c r="T67" s="75"/>
      <c r="U67" s="75"/>
      <c r="V67" s="75"/>
      <c r="W67" s="75"/>
      <c r="X67" s="75"/>
      <c r="Y67" s="75"/>
      <c r="Z67" s="76"/>
      <c r="AA67" s="76"/>
      <c r="AB67" s="76"/>
      <c r="AC67" s="76"/>
      <c r="AD67" s="76"/>
    </row>
    <row r="68" spans="1:30">
      <c r="A68" s="72">
        <v>1980</v>
      </c>
      <c r="B68" s="72">
        <v>7</v>
      </c>
      <c r="C68" s="73">
        <v>29403</v>
      </c>
      <c r="E68" s="75"/>
      <c r="F68" s="75"/>
      <c r="G68" s="75"/>
      <c r="H68" s="75"/>
      <c r="I68" s="75"/>
      <c r="J68" s="75"/>
      <c r="K68" s="75"/>
      <c r="L68" s="75"/>
      <c r="M68" s="75"/>
      <c r="N68" s="75">
        <f t="shared" si="5"/>
        <v>0</v>
      </c>
      <c r="O68" s="75"/>
      <c r="P68" s="75"/>
      <c r="Q68" s="75"/>
      <c r="R68" s="75"/>
      <c r="T68" s="75"/>
      <c r="U68" s="75"/>
      <c r="V68" s="75"/>
      <c r="W68" s="75"/>
      <c r="X68" s="75"/>
      <c r="Y68" s="75"/>
      <c r="Z68" s="76"/>
      <c r="AA68" s="76"/>
      <c r="AB68" s="76"/>
      <c r="AC68" s="76"/>
      <c r="AD68" s="76"/>
    </row>
    <row r="69" spans="1:30">
      <c r="A69" s="72">
        <v>1980</v>
      </c>
      <c r="B69" s="72">
        <v>8</v>
      </c>
      <c r="C69" s="73">
        <v>29434</v>
      </c>
      <c r="E69" s="75"/>
      <c r="F69" s="75"/>
      <c r="G69" s="75"/>
      <c r="H69" s="75"/>
      <c r="I69" s="75"/>
      <c r="J69" s="75"/>
      <c r="K69" s="75"/>
      <c r="L69" s="75"/>
      <c r="M69" s="75"/>
      <c r="N69" s="75">
        <f t="shared" si="5"/>
        <v>0</v>
      </c>
      <c r="O69" s="75"/>
      <c r="P69" s="75"/>
      <c r="Q69" s="75"/>
      <c r="R69" s="75"/>
      <c r="T69" s="75"/>
      <c r="U69" s="75"/>
      <c r="V69" s="75"/>
      <c r="W69" s="75"/>
      <c r="X69" s="75"/>
      <c r="Y69" s="75"/>
      <c r="Z69" s="76"/>
      <c r="AA69" s="76"/>
      <c r="AB69" s="76"/>
      <c r="AC69" s="76"/>
      <c r="AD69" s="76"/>
    </row>
    <row r="70" spans="1:30">
      <c r="A70" s="72">
        <v>1980</v>
      </c>
      <c r="B70" s="72">
        <v>9</v>
      </c>
      <c r="C70" s="73">
        <v>29465</v>
      </c>
      <c r="E70" s="75"/>
      <c r="F70" s="75"/>
      <c r="G70" s="75"/>
      <c r="H70" s="75"/>
      <c r="I70" s="75"/>
      <c r="J70" s="75"/>
      <c r="K70" s="75"/>
      <c r="L70" s="75"/>
      <c r="M70" s="75"/>
      <c r="N70" s="75">
        <f t="shared" si="5"/>
        <v>0</v>
      </c>
      <c r="O70" s="75"/>
      <c r="P70" s="75"/>
      <c r="Q70" s="75"/>
      <c r="R70" s="75"/>
      <c r="T70" s="75"/>
      <c r="U70" s="75"/>
      <c r="V70" s="75"/>
      <c r="W70" s="75"/>
      <c r="X70" s="75"/>
      <c r="Y70" s="75"/>
      <c r="Z70" s="76"/>
      <c r="AA70" s="76"/>
      <c r="AB70" s="76"/>
      <c r="AC70" s="76"/>
      <c r="AD70" s="76"/>
    </row>
    <row r="71" spans="1:30">
      <c r="A71" s="72">
        <v>1980</v>
      </c>
      <c r="B71" s="72">
        <v>10</v>
      </c>
      <c r="C71" s="73">
        <v>29495</v>
      </c>
      <c r="E71" s="75"/>
      <c r="F71" s="75"/>
      <c r="G71" s="75"/>
      <c r="H71" s="75"/>
      <c r="I71" s="75"/>
      <c r="J71" s="75"/>
      <c r="K71" s="75"/>
      <c r="L71" s="75"/>
      <c r="M71" s="75"/>
      <c r="N71" s="75">
        <f t="shared" si="5"/>
        <v>0</v>
      </c>
      <c r="O71" s="75"/>
      <c r="P71" s="75"/>
      <c r="Q71" s="75"/>
      <c r="R71" s="75"/>
      <c r="T71" s="75"/>
      <c r="U71" s="75"/>
      <c r="V71" s="75"/>
      <c r="W71" s="75"/>
      <c r="X71" s="75"/>
      <c r="Y71" s="75"/>
      <c r="Z71" s="76"/>
      <c r="AA71" s="76"/>
      <c r="AB71" s="76"/>
      <c r="AC71" s="76"/>
      <c r="AD71" s="76"/>
    </row>
    <row r="72" spans="1:30">
      <c r="A72" s="72">
        <v>1980</v>
      </c>
      <c r="B72" s="72">
        <v>11</v>
      </c>
      <c r="C72" s="73">
        <v>29526</v>
      </c>
      <c r="E72" s="75"/>
      <c r="F72" s="75"/>
      <c r="G72" s="75"/>
      <c r="H72" s="75"/>
      <c r="I72" s="75"/>
      <c r="J72" s="75"/>
      <c r="K72" s="75"/>
      <c r="L72" s="75"/>
      <c r="M72" s="75"/>
      <c r="N72" s="75">
        <f t="shared" si="5"/>
        <v>0</v>
      </c>
      <c r="O72" s="75"/>
      <c r="P72" s="75"/>
      <c r="Q72" s="75"/>
      <c r="R72" s="75"/>
      <c r="T72" s="75"/>
      <c r="U72" s="75"/>
      <c r="V72" s="75"/>
      <c r="W72" s="75"/>
      <c r="X72" s="75"/>
      <c r="Y72" s="75"/>
      <c r="Z72" s="76"/>
      <c r="AA72" s="76"/>
      <c r="AB72" s="76"/>
      <c r="AC72" s="76"/>
      <c r="AD72" s="76"/>
    </row>
    <row r="73" spans="1:30">
      <c r="A73" s="72">
        <v>1980</v>
      </c>
      <c r="B73" s="72">
        <v>12</v>
      </c>
      <c r="C73" s="73">
        <v>29556</v>
      </c>
      <c r="E73" s="75"/>
      <c r="F73" s="75"/>
      <c r="G73" s="75"/>
      <c r="H73" s="75"/>
      <c r="I73" s="75"/>
      <c r="J73" s="75"/>
      <c r="K73" s="75"/>
      <c r="L73" s="75"/>
      <c r="M73" s="75"/>
      <c r="N73" s="75">
        <f t="shared" si="5"/>
        <v>0</v>
      </c>
      <c r="O73" s="75"/>
      <c r="P73" s="75"/>
      <c r="Q73" s="75"/>
      <c r="R73" s="75"/>
      <c r="T73" s="75"/>
      <c r="U73" s="75"/>
      <c r="V73" s="75"/>
      <c r="W73" s="75"/>
      <c r="X73" s="75"/>
      <c r="Y73" s="75"/>
      <c r="Z73" s="76"/>
      <c r="AA73" s="76"/>
      <c r="AB73" s="76"/>
      <c r="AC73" s="76"/>
      <c r="AD73" s="76"/>
    </row>
    <row r="74" spans="1:30">
      <c r="A74" s="72">
        <v>1981</v>
      </c>
      <c r="B74" s="72">
        <v>1</v>
      </c>
      <c r="C74" s="73">
        <v>29587</v>
      </c>
      <c r="E74" s="75"/>
      <c r="F74" s="75"/>
      <c r="G74" s="75"/>
      <c r="H74" s="75"/>
      <c r="I74" s="75"/>
      <c r="J74" s="75"/>
      <c r="K74" s="75"/>
      <c r="L74" s="75"/>
      <c r="M74" s="75"/>
      <c r="N74" s="75">
        <f t="shared" si="5"/>
        <v>0</v>
      </c>
      <c r="O74" s="75"/>
      <c r="P74" s="75"/>
      <c r="Q74" s="75"/>
      <c r="R74" s="75"/>
      <c r="T74" s="75"/>
      <c r="U74" s="75"/>
      <c r="V74" s="75"/>
      <c r="W74" s="75"/>
      <c r="X74" s="75"/>
      <c r="Y74" s="75"/>
      <c r="Z74" s="76"/>
      <c r="AA74" s="76"/>
      <c r="AB74" s="76"/>
      <c r="AC74" s="76"/>
      <c r="AD74" s="76"/>
    </row>
    <row r="75" spans="1:30">
      <c r="A75" s="72">
        <v>1981</v>
      </c>
      <c r="B75" s="72">
        <v>2</v>
      </c>
      <c r="C75" s="73">
        <v>29618</v>
      </c>
      <c r="E75" s="75"/>
      <c r="F75" s="75"/>
      <c r="G75" s="75"/>
      <c r="H75" s="75"/>
      <c r="I75" s="75"/>
      <c r="J75" s="75"/>
      <c r="K75" s="75"/>
      <c r="L75" s="75"/>
      <c r="M75" s="75"/>
      <c r="N75" s="75">
        <f t="shared" si="5"/>
        <v>0</v>
      </c>
      <c r="O75" s="75"/>
      <c r="P75" s="75"/>
      <c r="Q75" s="75"/>
      <c r="R75" s="75"/>
      <c r="T75" s="75"/>
      <c r="U75" s="75"/>
      <c r="V75" s="75"/>
      <c r="W75" s="75"/>
      <c r="X75" s="75"/>
      <c r="Y75" s="75"/>
      <c r="Z75" s="76"/>
      <c r="AA75" s="76"/>
      <c r="AB75" s="76"/>
      <c r="AC75" s="76"/>
      <c r="AD75" s="76"/>
    </row>
    <row r="76" spans="1:30">
      <c r="A76" s="72">
        <v>1981</v>
      </c>
      <c r="B76" s="72">
        <v>3</v>
      </c>
      <c r="C76" s="73">
        <v>29646</v>
      </c>
      <c r="E76" s="75"/>
      <c r="F76" s="75"/>
      <c r="G76" s="75"/>
      <c r="H76" s="75"/>
      <c r="I76" s="75"/>
      <c r="J76" s="75"/>
      <c r="K76" s="75"/>
      <c r="L76" s="75"/>
      <c r="M76" s="75"/>
      <c r="N76" s="75">
        <f t="shared" si="5"/>
        <v>0</v>
      </c>
      <c r="O76" s="75"/>
      <c r="P76" s="75"/>
      <c r="Q76" s="75"/>
      <c r="R76" s="75"/>
      <c r="T76" s="75"/>
      <c r="U76" s="75"/>
      <c r="V76" s="75"/>
      <c r="W76" s="75"/>
      <c r="X76" s="75"/>
      <c r="Y76" s="75"/>
      <c r="Z76" s="76"/>
      <c r="AA76" s="76"/>
      <c r="AB76" s="76"/>
      <c r="AC76" s="76"/>
      <c r="AD76" s="76"/>
    </row>
    <row r="77" spans="1:30">
      <c r="A77" s="72">
        <v>1981</v>
      </c>
      <c r="B77" s="72">
        <v>4</v>
      </c>
      <c r="C77" s="73">
        <v>29677</v>
      </c>
      <c r="E77" s="75"/>
      <c r="F77" s="75"/>
      <c r="G77" s="75"/>
      <c r="H77" s="75"/>
      <c r="I77" s="75"/>
      <c r="J77" s="75"/>
      <c r="K77" s="75"/>
      <c r="L77" s="75"/>
      <c r="M77" s="75"/>
      <c r="N77" s="75">
        <f t="shared" si="5"/>
        <v>0</v>
      </c>
      <c r="O77" s="75"/>
      <c r="P77" s="75"/>
      <c r="Q77" s="75"/>
      <c r="R77" s="75"/>
      <c r="T77" s="75"/>
      <c r="U77" s="75"/>
      <c r="V77" s="75"/>
      <c r="W77" s="75"/>
      <c r="X77" s="75"/>
      <c r="Y77" s="75"/>
      <c r="Z77" s="76"/>
      <c r="AA77" s="76"/>
      <c r="AB77" s="76"/>
      <c r="AC77" s="76"/>
      <c r="AD77" s="76"/>
    </row>
    <row r="78" spans="1:30">
      <c r="A78" s="72">
        <v>1981</v>
      </c>
      <c r="B78" s="72">
        <v>5</v>
      </c>
      <c r="C78" s="73">
        <v>29707</v>
      </c>
      <c r="E78" s="75"/>
      <c r="F78" s="75"/>
      <c r="G78" s="75"/>
      <c r="H78" s="75"/>
      <c r="I78" s="75"/>
      <c r="J78" s="75"/>
      <c r="K78" s="75"/>
      <c r="L78" s="75"/>
      <c r="M78" s="75"/>
      <c r="N78" s="75">
        <f t="shared" si="5"/>
        <v>0</v>
      </c>
      <c r="O78" s="75"/>
      <c r="P78" s="75"/>
      <c r="Q78" s="75"/>
      <c r="R78" s="75"/>
      <c r="T78" s="75"/>
      <c r="U78" s="75"/>
      <c r="V78" s="75"/>
      <c r="W78" s="75"/>
      <c r="X78" s="75"/>
      <c r="Y78" s="75"/>
      <c r="Z78" s="76"/>
      <c r="AA78" s="76"/>
      <c r="AB78" s="76"/>
      <c r="AC78" s="76"/>
      <c r="AD78" s="76"/>
    </row>
    <row r="79" spans="1:30">
      <c r="A79" s="72">
        <v>1981</v>
      </c>
      <c r="B79" s="72">
        <v>6</v>
      </c>
      <c r="C79" s="73">
        <v>29738</v>
      </c>
      <c r="E79" s="75"/>
      <c r="F79" s="75"/>
      <c r="G79" s="75"/>
      <c r="H79" s="75"/>
      <c r="I79" s="75"/>
      <c r="J79" s="75"/>
      <c r="K79" s="75"/>
      <c r="L79" s="75"/>
      <c r="M79" s="75"/>
      <c r="N79" s="75">
        <f t="shared" si="5"/>
        <v>0</v>
      </c>
      <c r="O79" s="75"/>
      <c r="P79" s="75"/>
      <c r="Q79" s="75"/>
      <c r="R79" s="75"/>
      <c r="T79" s="75"/>
      <c r="U79" s="75"/>
      <c r="V79" s="75"/>
      <c r="W79" s="75"/>
      <c r="X79" s="75"/>
      <c r="Y79" s="75"/>
      <c r="Z79" s="76"/>
      <c r="AA79" s="76"/>
      <c r="AB79" s="76"/>
      <c r="AC79" s="76"/>
      <c r="AD79" s="76"/>
    </row>
    <row r="80" spans="1:30">
      <c r="A80" s="72">
        <v>1981</v>
      </c>
      <c r="B80" s="72">
        <v>7</v>
      </c>
      <c r="C80" s="73">
        <v>29768</v>
      </c>
      <c r="E80" s="75"/>
      <c r="F80" s="75"/>
      <c r="G80" s="75"/>
      <c r="H80" s="75"/>
      <c r="I80" s="75"/>
      <c r="J80" s="75"/>
      <c r="K80" s="75"/>
      <c r="L80" s="75"/>
      <c r="M80" s="75"/>
      <c r="N80" s="75">
        <f t="shared" si="5"/>
        <v>0</v>
      </c>
      <c r="O80" s="75"/>
      <c r="P80" s="75"/>
      <c r="Q80" s="75"/>
      <c r="R80" s="75"/>
      <c r="T80" s="75"/>
      <c r="U80" s="75"/>
      <c r="V80" s="75"/>
      <c r="W80" s="75"/>
      <c r="X80" s="75"/>
      <c r="Y80" s="75"/>
      <c r="Z80" s="76"/>
      <c r="AA80" s="76"/>
      <c r="AB80" s="76"/>
      <c r="AC80" s="76"/>
      <c r="AD80" s="76"/>
    </row>
    <row r="81" spans="1:30">
      <c r="A81" s="72">
        <v>1981</v>
      </c>
      <c r="B81" s="72">
        <v>8</v>
      </c>
      <c r="C81" s="73">
        <v>29799</v>
      </c>
      <c r="E81" s="75"/>
      <c r="F81" s="75"/>
      <c r="G81" s="75"/>
      <c r="H81" s="75"/>
      <c r="I81" s="75"/>
      <c r="J81" s="75"/>
      <c r="K81" s="75"/>
      <c r="L81" s="75"/>
      <c r="M81" s="75"/>
      <c r="N81" s="75">
        <f t="shared" si="5"/>
        <v>0</v>
      </c>
      <c r="O81" s="75"/>
      <c r="P81" s="75"/>
      <c r="Q81" s="75"/>
      <c r="R81" s="75"/>
      <c r="T81" s="75"/>
      <c r="U81" s="75"/>
      <c r="V81" s="75"/>
      <c r="W81" s="75"/>
      <c r="X81" s="75"/>
      <c r="Y81" s="75"/>
      <c r="Z81" s="76"/>
      <c r="AA81" s="76"/>
      <c r="AB81" s="76"/>
      <c r="AC81" s="76"/>
      <c r="AD81" s="76"/>
    </row>
    <row r="82" spans="1:30">
      <c r="A82" s="72">
        <v>1981</v>
      </c>
      <c r="B82" s="72">
        <v>9</v>
      </c>
      <c r="C82" s="73">
        <v>29830</v>
      </c>
      <c r="E82" s="75"/>
      <c r="F82" s="75"/>
      <c r="G82" s="75"/>
      <c r="H82" s="75"/>
      <c r="I82" s="75"/>
      <c r="J82" s="75"/>
      <c r="K82" s="75"/>
      <c r="L82" s="75"/>
      <c r="M82" s="75"/>
      <c r="N82" s="75">
        <f t="shared" si="5"/>
        <v>0</v>
      </c>
      <c r="O82" s="75"/>
      <c r="P82" s="75"/>
      <c r="Q82" s="75"/>
      <c r="R82" s="75"/>
      <c r="T82" s="75"/>
      <c r="U82" s="75"/>
      <c r="V82" s="75"/>
      <c r="W82" s="75"/>
      <c r="X82" s="75"/>
      <c r="Y82" s="75"/>
      <c r="Z82" s="76"/>
      <c r="AA82" s="76"/>
      <c r="AB82" s="76"/>
      <c r="AC82" s="76"/>
      <c r="AD82" s="76"/>
    </row>
    <row r="83" spans="1:30">
      <c r="A83" s="72">
        <v>1981</v>
      </c>
      <c r="B83" s="72">
        <v>10</v>
      </c>
      <c r="C83" s="73">
        <v>29860</v>
      </c>
      <c r="E83" s="75"/>
      <c r="F83" s="75"/>
      <c r="G83" s="75"/>
      <c r="H83" s="75"/>
      <c r="I83" s="75"/>
      <c r="J83" s="75"/>
      <c r="K83" s="75"/>
      <c r="L83" s="75"/>
      <c r="M83" s="75"/>
      <c r="N83" s="75">
        <f t="shared" si="5"/>
        <v>0</v>
      </c>
      <c r="O83" s="75"/>
      <c r="P83" s="75"/>
      <c r="Q83" s="75"/>
      <c r="R83" s="75"/>
      <c r="T83" s="75"/>
      <c r="U83" s="75"/>
      <c r="V83" s="75"/>
      <c r="W83" s="75"/>
      <c r="X83" s="75"/>
      <c r="Y83" s="75"/>
      <c r="Z83" s="76"/>
      <c r="AA83" s="76"/>
      <c r="AB83" s="76"/>
      <c r="AC83" s="76"/>
      <c r="AD83" s="76"/>
    </row>
    <row r="84" spans="1:30">
      <c r="A84" s="72">
        <v>1981</v>
      </c>
      <c r="B84" s="72">
        <v>11</v>
      </c>
      <c r="C84" s="73">
        <v>29891</v>
      </c>
      <c r="E84" s="75"/>
      <c r="F84" s="75"/>
      <c r="G84" s="75"/>
      <c r="H84" s="75"/>
      <c r="I84" s="75"/>
      <c r="J84" s="75"/>
      <c r="K84" s="75"/>
      <c r="L84" s="75"/>
      <c r="M84" s="75"/>
      <c r="N84" s="75">
        <f t="shared" ref="N84:N147" si="15">SUM(F84:G84)</f>
        <v>0</v>
      </c>
      <c r="O84" s="75"/>
      <c r="P84" s="75"/>
      <c r="Q84" s="75"/>
      <c r="R84" s="75"/>
      <c r="T84" s="75"/>
      <c r="U84" s="75"/>
      <c r="V84" s="75"/>
      <c r="W84" s="75"/>
      <c r="X84" s="75"/>
      <c r="Y84" s="75"/>
      <c r="Z84" s="76"/>
      <c r="AA84" s="76"/>
      <c r="AB84" s="76"/>
      <c r="AC84" s="76"/>
      <c r="AD84" s="76"/>
    </row>
    <row r="85" spans="1:30">
      <c r="A85" s="72">
        <v>1981</v>
      </c>
      <c r="B85" s="72">
        <v>12</v>
      </c>
      <c r="C85" s="73">
        <v>29921</v>
      </c>
      <c r="E85" s="75"/>
      <c r="F85" s="75"/>
      <c r="G85" s="75"/>
      <c r="H85" s="75"/>
      <c r="I85" s="75"/>
      <c r="J85" s="75"/>
      <c r="K85" s="75"/>
      <c r="L85" s="75"/>
      <c r="M85" s="75"/>
      <c r="N85" s="75">
        <f t="shared" si="15"/>
        <v>0</v>
      </c>
      <c r="O85" s="75"/>
      <c r="P85" s="75"/>
      <c r="Q85" s="75"/>
      <c r="R85" s="75"/>
      <c r="T85" s="75"/>
      <c r="U85" s="75"/>
      <c r="V85" s="75"/>
      <c r="W85" s="75"/>
      <c r="X85" s="75"/>
      <c r="Y85" s="75"/>
      <c r="Z85" s="76"/>
      <c r="AA85" s="76"/>
      <c r="AB85" s="76"/>
      <c r="AC85" s="76"/>
      <c r="AD85" s="76"/>
    </row>
    <row r="86" spans="1:30">
      <c r="A86" s="72">
        <v>1982</v>
      </c>
      <c r="B86" s="72">
        <v>1</v>
      </c>
      <c r="C86" s="73">
        <v>29952</v>
      </c>
      <c r="E86" s="75"/>
      <c r="F86" s="75"/>
      <c r="G86" s="75"/>
      <c r="H86" s="75"/>
      <c r="I86" s="75"/>
      <c r="J86" s="75"/>
      <c r="K86" s="75"/>
      <c r="L86" s="75"/>
      <c r="M86" s="75"/>
      <c r="N86" s="75">
        <f t="shared" si="15"/>
        <v>0</v>
      </c>
      <c r="O86" s="75"/>
      <c r="P86" s="75"/>
      <c r="Q86" s="75"/>
      <c r="R86" s="75"/>
      <c r="T86" s="75"/>
      <c r="U86" s="75"/>
      <c r="V86" s="75"/>
      <c r="W86" s="75"/>
      <c r="X86" s="75"/>
      <c r="Y86" s="75"/>
      <c r="Z86" s="76"/>
      <c r="AA86" s="76"/>
      <c r="AB86" s="76"/>
      <c r="AC86" s="76"/>
      <c r="AD86" s="76"/>
    </row>
    <row r="87" spans="1:30">
      <c r="A87" s="72">
        <v>1982</v>
      </c>
      <c r="B87" s="72">
        <v>2</v>
      </c>
      <c r="C87" s="73">
        <v>29983</v>
      </c>
      <c r="E87" s="75"/>
      <c r="F87" s="75"/>
      <c r="G87" s="75"/>
      <c r="H87" s="75"/>
      <c r="I87" s="75"/>
      <c r="J87" s="75"/>
      <c r="K87" s="75"/>
      <c r="L87" s="75"/>
      <c r="M87" s="75"/>
      <c r="N87" s="75">
        <f t="shared" si="15"/>
        <v>0</v>
      </c>
      <c r="O87" s="75"/>
      <c r="P87" s="75"/>
      <c r="Q87" s="75"/>
      <c r="R87" s="75"/>
      <c r="T87" s="75"/>
      <c r="U87" s="75"/>
      <c r="V87" s="75"/>
      <c r="W87" s="75"/>
      <c r="X87" s="75"/>
      <c r="Y87" s="75"/>
      <c r="Z87" s="76"/>
      <c r="AA87" s="76"/>
      <c r="AB87" s="76"/>
      <c r="AC87" s="76"/>
      <c r="AD87" s="76"/>
    </row>
    <row r="88" spans="1:30">
      <c r="A88" s="72">
        <v>1982</v>
      </c>
      <c r="B88" s="72">
        <v>3</v>
      </c>
      <c r="C88" s="73">
        <v>30011</v>
      </c>
      <c r="E88" s="75"/>
      <c r="F88" s="75"/>
      <c r="G88" s="75"/>
      <c r="H88" s="75"/>
      <c r="I88" s="75"/>
      <c r="J88" s="75"/>
      <c r="K88" s="75"/>
      <c r="L88" s="75"/>
      <c r="M88" s="75"/>
      <c r="N88" s="75">
        <f t="shared" si="15"/>
        <v>0</v>
      </c>
      <c r="O88" s="75"/>
      <c r="P88" s="75"/>
      <c r="Q88" s="75"/>
      <c r="R88" s="75"/>
      <c r="T88" s="75"/>
      <c r="U88" s="75"/>
      <c r="V88" s="75"/>
      <c r="W88" s="75"/>
      <c r="X88" s="75"/>
      <c r="Y88" s="75"/>
      <c r="Z88" s="76"/>
      <c r="AA88" s="76"/>
      <c r="AB88" s="76"/>
      <c r="AC88" s="76"/>
      <c r="AD88" s="76"/>
    </row>
    <row r="89" spans="1:30">
      <c r="A89" s="72">
        <v>1982</v>
      </c>
      <c r="B89" s="72">
        <v>4</v>
      </c>
      <c r="C89" s="73">
        <v>30042</v>
      </c>
      <c r="E89" s="75"/>
      <c r="F89" s="75"/>
      <c r="G89" s="75"/>
      <c r="H89" s="75"/>
      <c r="I89" s="75"/>
      <c r="J89" s="75"/>
      <c r="K89" s="75"/>
      <c r="L89" s="75"/>
      <c r="M89" s="75"/>
      <c r="N89" s="75">
        <f t="shared" si="15"/>
        <v>0</v>
      </c>
      <c r="O89" s="75"/>
      <c r="P89" s="75"/>
      <c r="Q89" s="75"/>
      <c r="R89" s="75"/>
      <c r="T89" s="75"/>
      <c r="U89" s="75"/>
      <c r="V89" s="75"/>
      <c r="W89" s="75"/>
      <c r="X89" s="75"/>
      <c r="Y89" s="75"/>
      <c r="Z89" s="76"/>
      <c r="AA89" s="76"/>
      <c r="AB89" s="76"/>
      <c r="AC89" s="76"/>
      <c r="AD89" s="76"/>
    </row>
    <row r="90" spans="1:30">
      <c r="A90" s="72">
        <v>1982</v>
      </c>
      <c r="B90" s="72">
        <v>5</v>
      </c>
      <c r="C90" s="73">
        <v>30072</v>
      </c>
      <c r="E90" s="75"/>
      <c r="F90" s="75"/>
      <c r="G90" s="75"/>
      <c r="H90" s="75"/>
      <c r="I90" s="75"/>
      <c r="J90" s="75"/>
      <c r="K90" s="75"/>
      <c r="L90" s="75"/>
      <c r="M90" s="75"/>
      <c r="N90" s="75">
        <f t="shared" si="15"/>
        <v>0</v>
      </c>
      <c r="O90" s="75"/>
      <c r="P90" s="75"/>
      <c r="Q90" s="75"/>
      <c r="R90" s="75"/>
      <c r="T90" s="75"/>
      <c r="U90" s="75"/>
      <c r="V90" s="75"/>
      <c r="W90" s="75"/>
      <c r="X90" s="75"/>
      <c r="Y90" s="75"/>
      <c r="Z90" s="76"/>
      <c r="AA90" s="76"/>
      <c r="AB90" s="76"/>
      <c r="AC90" s="76"/>
      <c r="AD90" s="76"/>
    </row>
    <row r="91" spans="1:30">
      <c r="A91" s="72">
        <v>1982</v>
      </c>
      <c r="B91" s="72">
        <v>6</v>
      </c>
      <c r="C91" s="73">
        <v>30103</v>
      </c>
      <c r="E91" s="75"/>
      <c r="F91" s="75"/>
      <c r="G91" s="75"/>
      <c r="H91" s="75"/>
      <c r="I91" s="75"/>
      <c r="J91" s="75"/>
      <c r="K91" s="75"/>
      <c r="L91" s="75"/>
      <c r="M91" s="75"/>
      <c r="N91" s="75">
        <f t="shared" si="15"/>
        <v>0</v>
      </c>
      <c r="O91" s="75"/>
      <c r="P91" s="75"/>
      <c r="Q91" s="75"/>
      <c r="R91" s="75"/>
      <c r="T91" s="75"/>
      <c r="U91" s="75"/>
      <c r="V91" s="75"/>
      <c r="W91" s="75"/>
      <c r="X91" s="75"/>
      <c r="Y91" s="75"/>
      <c r="Z91" s="76"/>
      <c r="AA91" s="76"/>
      <c r="AB91" s="76"/>
      <c r="AC91" s="76"/>
      <c r="AD91" s="76"/>
    </row>
    <row r="92" spans="1:30">
      <c r="A92" s="72">
        <v>1982</v>
      </c>
      <c r="B92" s="72">
        <v>7</v>
      </c>
      <c r="C92" s="73">
        <v>30133</v>
      </c>
      <c r="E92" s="75"/>
      <c r="F92" s="75"/>
      <c r="G92" s="75"/>
      <c r="H92" s="75"/>
      <c r="I92" s="75"/>
      <c r="J92" s="75"/>
      <c r="K92" s="75"/>
      <c r="L92" s="75"/>
      <c r="M92" s="75"/>
      <c r="N92" s="75">
        <f t="shared" si="15"/>
        <v>0</v>
      </c>
      <c r="O92" s="75"/>
      <c r="P92" s="75"/>
      <c r="Q92" s="75"/>
      <c r="R92" s="75"/>
      <c r="T92" s="75"/>
      <c r="U92" s="75"/>
      <c r="V92" s="75"/>
      <c r="W92" s="75"/>
      <c r="X92" s="75"/>
      <c r="Y92" s="75"/>
      <c r="Z92" s="76"/>
      <c r="AA92" s="76"/>
      <c r="AB92" s="76"/>
      <c r="AC92" s="76"/>
      <c r="AD92" s="76"/>
    </row>
    <row r="93" spans="1:30">
      <c r="A93" s="72">
        <v>1982</v>
      </c>
      <c r="B93" s="72">
        <v>8</v>
      </c>
      <c r="C93" s="73">
        <v>30164</v>
      </c>
      <c r="E93" s="75"/>
      <c r="F93" s="75"/>
      <c r="G93" s="75"/>
      <c r="H93" s="75"/>
      <c r="I93" s="75"/>
      <c r="J93" s="75"/>
      <c r="K93" s="75"/>
      <c r="L93" s="75"/>
      <c r="M93" s="75"/>
      <c r="N93" s="75">
        <f t="shared" si="15"/>
        <v>0</v>
      </c>
      <c r="O93" s="75"/>
      <c r="P93" s="75"/>
      <c r="Q93" s="75"/>
      <c r="R93" s="75"/>
      <c r="T93" s="75"/>
      <c r="U93" s="75"/>
      <c r="V93" s="75"/>
      <c r="W93" s="75"/>
      <c r="X93" s="75"/>
      <c r="Y93" s="75"/>
      <c r="Z93" s="76"/>
      <c r="AA93" s="76"/>
      <c r="AB93" s="76"/>
      <c r="AC93" s="76"/>
      <c r="AD93" s="76"/>
    </row>
    <row r="94" spans="1:30">
      <c r="A94" s="72">
        <v>1982</v>
      </c>
      <c r="B94" s="72">
        <v>9</v>
      </c>
      <c r="C94" s="73">
        <v>30195</v>
      </c>
      <c r="E94" s="75"/>
      <c r="F94" s="75"/>
      <c r="G94" s="75"/>
      <c r="H94" s="75"/>
      <c r="I94" s="75"/>
      <c r="J94" s="75"/>
      <c r="K94" s="75"/>
      <c r="L94" s="75"/>
      <c r="M94" s="75"/>
      <c r="N94" s="75">
        <f t="shared" si="15"/>
        <v>0</v>
      </c>
      <c r="O94" s="75"/>
      <c r="P94" s="75"/>
      <c r="Q94" s="75"/>
      <c r="R94" s="75"/>
      <c r="T94" s="75"/>
      <c r="U94" s="75"/>
      <c r="V94" s="75"/>
      <c r="W94" s="75"/>
      <c r="X94" s="75"/>
      <c r="Y94" s="75"/>
      <c r="Z94" s="76"/>
      <c r="AA94" s="76"/>
      <c r="AB94" s="76"/>
      <c r="AC94" s="76"/>
      <c r="AD94" s="76"/>
    </row>
    <row r="95" spans="1:30">
      <c r="A95" s="72">
        <v>1982</v>
      </c>
      <c r="B95" s="72">
        <v>10</v>
      </c>
      <c r="C95" s="73">
        <v>30225</v>
      </c>
      <c r="E95" s="75"/>
      <c r="F95" s="75"/>
      <c r="G95" s="75"/>
      <c r="H95" s="75"/>
      <c r="I95" s="75"/>
      <c r="J95" s="75"/>
      <c r="K95" s="75"/>
      <c r="L95" s="75"/>
      <c r="M95" s="75"/>
      <c r="N95" s="75">
        <f t="shared" si="15"/>
        <v>0</v>
      </c>
      <c r="O95" s="75"/>
      <c r="P95" s="75"/>
      <c r="Q95" s="75"/>
      <c r="R95" s="75"/>
      <c r="T95" s="75"/>
      <c r="U95" s="75"/>
      <c r="V95" s="75"/>
      <c r="W95" s="75"/>
      <c r="X95" s="75"/>
      <c r="Y95" s="75"/>
      <c r="Z95" s="76"/>
      <c r="AA95" s="76"/>
      <c r="AB95" s="76"/>
      <c r="AC95" s="76"/>
      <c r="AD95" s="76"/>
    </row>
    <row r="96" spans="1:30">
      <c r="A96" s="72">
        <v>1982</v>
      </c>
      <c r="B96" s="72">
        <v>11</v>
      </c>
      <c r="C96" s="73">
        <v>30256</v>
      </c>
      <c r="E96" s="75"/>
      <c r="F96" s="75"/>
      <c r="G96" s="75"/>
      <c r="H96" s="75"/>
      <c r="I96" s="75"/>
      <c r="J96" s="75"/>
      <c r="K96" s="75"/>
      <c r="L96" s="75"/>
      <c r="M96" s="75"/>
      <c r="N96" s="75">
        <f t="shared" si="15"/>
        <v>0</v>
      </c>
      <c r="O96" s="75"/>
      <c r="P96" s="75"/>
      <c r="Q96" s="75"/>
      <c r="R96" s="75"/>
      <c r="T96" s="75"/>
      <c r="U96" s="75"/>
      <c r="V96" s="75"/>
      <c r="W96" s="75"/>
      <c r="X96" s="75"/>
      <c r="Y96" s="75"/>
      <c r="Z96" s="76"/>
      <c r="AA96" s="76"/>
      <c r="AB96" s="76"/>
      <c r="AC96" s="76"/>
      <c r="AD96" s="76"/>
    </row>
    <row r="97" spans="1:30">
      <c r="A97" s="72">
        <v>1982</v>
      </c>
      <c r="B97" s="72">
        <v>12</v>
      </c>
      <c r="C97" s="73">
        <v>30286</v>
      </c>
      <c r="E97" s="75"/>
      <c r="F97" s="75"/>
      <c r="G97" s="75"/>
      <c r="H97" s="75"/>
      <c r="I97" s="75"/>
      <c r="J97" s="75"/>
      <c r="K97" s="75"/>
      <c r="L97" s="75"/>
      <c r="M97" s="75"/>
      <c r="N97" s="75">
        <f t="shared" si="15"/>
        <v>0</v>
      </c>
      <c r="O97" s="75"/>
      <c r="P97" s="75"/>
      <c r="Q97" s="75"/>
      <c r="R97" s="75"/>
      <c r="T97" s="75"/>
      <c r="U97" s="75"/>
      <c r="V97" s="75"/>
      <c r="W97" s="75"/>
      <c r="X97" s="75"/>
      <c r="Y97" s="75"/>
      <c r="Z97" s="76"/>
      <c r="AA97" s="76"/>
      <c r="AB97" s="76"/>
      <c r="AC97" s="76"/>
      <c r="AD97" s="76"/>
    </row>
    <row r="98" spans="1:30">
      <c r="A98" s="72">
        <v>1983</v>
      </c>
      <c r="B98" s="72">
        <v>1</v>
      </c>
      <c r="C98" s="73">
        <v>30317</v>
      </c>
      <c r="E98" s="75"/>
      <c r="F98" s="75"/>
      <c r="G98" s="75"/>
      <c r="H98" s="75"/>
      <c r="I98" s="75"/>
      <c r="J98" s="75"/>
      <c r="K98" s="75"/>
      <c r="L98" s="75"/>
      <c r="M98" s="75"/>
      <c r="N98" s="75">
        <f t="shared" si="15"/>
        <v>0</v>
      </c>
      <c r="O98" s="75"/>
      <c r="P98" s="75"/>
      <c r="Q98" s="75"/>
      <c r="R98" s="75"/>
      <c r="T98" s="75"/>
      <c r="U98" s="75"/>
      <c r="V98" s="75"/>
      <c r="W98" s="75"/>
      <c r="X98" s="75"/>
      <c r="Y98" s="75"/>
      <c r="Z98" s="76"/>
      <c r="AA98" s="76"/>
      <c r="AB98" s="76"/>
      <c r="AC98" s="76"/>
      <c r="AD98" s="76"/>
    </row>
    <row r="99" spans="1:30">
      <c r="A99" s="72">
        <v>1983</v>
      </c>
      <c r="B99" s="72">
        <v>2</v>
      </c>
      <c r="C99" s="73">
        <v>30348</v>
      </c>
      <c r="E99" s="75"/>
      <c r="F99" s="75"/>
      <c r="G99" s="75"/>
      <c r="H99" s="75"/>
      <c r="I99" s="75"/>
      <c r="J99" s="75"/>
      <c r="K99" s="75"/>
      <c r="L99" s="75"/>
      <c r="M99" s="75"/>
      <c r="N99" s="75">
        <f t="shared" si="15"/>
        <v>0</v>
      </c>
      <c r="O99" s="75"/>
      <c r="P99" s="75"/>
      <c r="Q99" s="75"/>
      <c r="R99" s="75"/>
      <c r="T99" s="75"/>
      <c r="U99" s="75"/>
      <c r="V99" s="75"/>
      <c r="W99" s="75"/>
      <c r="X99" s="75"/>
      <c r="Y99" s="75"/>
      <c r="Z99" s="76"/>
      <c r="AA99" s="76"/>
      <c r="AB99" s="76"/>
      <c r="AC99" s="76"/>
      <c r="AD99" s="76"/>
    </row>
    <row r="100" spans="1:30">
      <c r="A100" s="72">
        <v>1983</v>
      </c>
      <c r="B100" s="72">
        <v>3</v>
      </c>
      <c r="C100" s="73">
        <v>30376</v>
      </c>
      <c r="E100" s="75"/>
      <c r="F100" s="75"/>
      <c r="G100" s="75"/>
      <c r="H100" s="75"/>
      <c r="I100" s="75"/>
      <c r="J100" s="75"/>
      <c r="K100" s="75"/>
      <c r="L100" s="75"/>
      <c r="M100" s="75"/>
      <c r="N100" s="75">
        <f t="shared" si="15"/>
        <v>0</v>
      </c>
      <c r="O100" s="75"/>
      <c r="P100" s="75"/>
      <c r="Q100" s="75"/>
      <c r="R100" s="75"/>
      <c r="T100" s="75"/>
      <c r="U100" s="75"/>
      <c r="V100" s="75"/>
      <c r="W100" s="75"/>
      <c r="X100" s="75"/>
      <c r="Y100" s="75"/>
      <c r="Z100" s="76"/>
      <c r="AA100" s="76"/>
      <c r="AB100" s="76"/>
      <c r="AC100" s="76"/>
      <c r="AD100" s="76"/>
    </row>
    <row r="101" spans="1:30">
      <c r="A101" s="72">
        <v>1983</v>
      </c>
      <c r="B101" s="72">
        <v>4</v>
      </c>
      <c r="C101" s="73">
        <v>30407</v>
      </c>
      <c r="E101" s="75"/>
      <c r="F101" s="75"/>
      <c r="G101" s="75"/>
      <c r="H101" s="75"/>
      <c r="I101" s="75"/>
      <c r="J101" s="75"/>
      <c r="K101" s="75"/>
      <c r="L101" s="75"/>
      <c r="M101" s="75"/>
      <c r="N101" s="75">
        <f t="shared" si="15"/>
        <v>0</v>
      </c>
      <c r="O101" s="75"/>
      <c r="P101" s="75"/>
      <c r="Q101" s="75"/>
      <c r="R101" s="75"/>
      <c r="T101" s="75"/>
      <c r="U101" s="75"/>
      <c r="V101" s="75"/>
      <c r="W101" s="75"/>
      <c r="X101" s="75"/>
      <c r="Y101" s="75"/>
      <c r="Z101" s="76"/>
      <c r="AA101" s="76"/>
      <c r="AB101" s="76"/>
      <c r="AC101" s="76"/>
      <c r="AD101" s="76"/>
    </row>
    <row r="102" spans="1:30">
      <c r="A102" s="72">
        <v>1983</v>
      </c>
      <c r="B102" s="72">
        <v>5</v>
      </c>
      <c r="C102" s="73">
        <v>30437</v>
      </c>
      <c r="E102" s="75"/>
      <c r="F102" s="75"/>
      <c r="G102" s="75"/>
      <c r="H102" s="75"/>
      <c r="I102" s="75"/>
      <c r="J102" s="75"/>
      <c r="K102" s="75"/>
      <c r="L102" s="75"/>
      <c r="M102" s="75"/>
      <c r="N102" s="75">
        <f t="shared" si="15"/>
        <v>0</v>
      </c>
      <c r="O102" s="75"/>
      <c r="P102" s="75"/>
      <c r="Q102" s="75"/>
      <c r="R102" s="75"/>
      <c r="T102" s="75"/>
      <c r="U102" s="75"/>
      <c r="V102" s="75"/>
      <c r="W102" s="75"/>
      <c r="X102" s="75"/>
      <c r="Y102" s="75"/>
      <c r="Z102" s="76"/>
      <c r="AA102" s="76"/>
      <c r="AB102" s="76"/>
      <c r="AC102" s="76"/>
      <c r="AD102" s="76"/>
    </row>
    <row r="103" spans="1:30">
      <c r="A103" s="72">
        <v>1983</v>
      </c>
      <c r="B103" s="72">
        <v>6</v>
      </c>
      <c r="C103" s="73">
        <v>30468</v>
      </c>
      <c r="E103" s="75"/>
      <c r="F103" s="75"/>
      <c r="G103" s="75"/>
      <c r="H103" s="75"/>
      <c r="I103" s="75"/>
      <c r="J103" s="75"/>
      <c r="K103" s="75"/>
      <c r="L103" s="75"/>
      <c r="M103" s="75"/>
      <c r="N103" s="75">
        <f t="shared" si="15"/>
        <v>0</v>
      </c>
      <c r="O103" s="75"/>
      <c r="P103" s="75"/>
      <c r="Q103" s="75"/>
      <c r="R103" s="75"/>
      <c r="T103" s="75"/>
      <c r="U103" s="75"/>
      <c r="V103" s="75"/>
      <c r="W103" s="75"/>
      <c r="X103" s="75"/>
      <c r="Y103" s="75"/>
      <c r="Z103" s="76"/>
      <c r="AA103" s="76"/>
      <c r="AB103" s="76"/>
      <c r="AC103" s="76"/>
      <c r="AD103" s="76"/>
    </row>
    <row r="104" spans="1:30">
      <c r="A104" s="72">
        <v>1983</v>
      </c>
      <c r="B104" s="72">
        <v>7</v>
      </c>
      <c r="C104" s="73">
        <v>30498</v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>
        <f t="shared" si="15"/>
        <v>0</v>
      </c>
      <c r="O104" s="75"/>
      <c r="P104" s="75"/>
      <c r="Q104" s="75"/>
      <c r="R104" s="75"/>
      <c r="T104" s="75"/>
      <c r="U104" s="75"/>
      <c r="V104" s="75"/>
      <c r="W104" s="75"/>
      <c r="X104" s="75"/>
      <c r="Y104" s="75"/>
      <c r="Z104" s="76"/>
      <c r="AA104" s="76"/>
      <c r="AB104" s="76"/>
      <c r="AC104" s="76"/>
      <c r="AD104" s="76"/>
    </row>
    <row r="105" spans="1:30">
      <c r="A105" s="72">
        <v>1983</v>
      </c>
      <c r="B105" s="72">
        <v>8</v>
      </c>
      <c r="C105" s="73">
        <v>30529</v>
      </c>
      <c r="E105" s="75"/>
      <c r="F105" s="75"/>
      <c r="G105" s="75"/>
      <c r="H105" s="75"/>
      <c r="I105" s="75"/>
      <c r="J105" s="75"/>
      <c r="K105" s="75"/>
      <c r="L105" s="75"/>
      <c r="M105" s="75"/>
      <c r="N105" s="75">
        <f t="shared" si="15"/>
        <v>0</v>
      </c>
      <c r="O105" s="75"/>
      <c r="P105" s="75"/>
      <c r="Q105" s="75"/>
      <c r="R105" s="75"/>
      <c r="T105" s="75"/>
      <c r="U105" s="75"/>
      <c r="V105" s="75"/>
      <c r="W105" s="75"/>
      <c r="X105" s="75"/>
      <c r="Y105" s="75"/>
      <c r="Z105" s="76"/>
      <c r="AA105" s="76"/>
      <c r="AB105" s="76"/>
      <c r="AC105" s="76"/>
      <c r="AD105" s="76"/>
    </row>
    <row r="106" spans="1:30">
      <c r="A106" s="72">
        <v>1983</v>
      </c>
      <c r="B106" s="72">
        <v>9</v>
      </c>
      <c r="C106" s="73">
        <v>30560</v>
      </c>
      <c r="E106" s="75"/>
      <c r="F106" s="75"/>
      <c r="G106" s="75"/>
      <c r="H106" s="75"/>
      <c r="I106" s="75"/>
      <c r="J106" s="75"/>
      <c r="K106" s="75"/>
      <c r="L106" s="75"/>
      <c r="M106" s="75"/>
      <c r="N106" s="75">
        <f t="shared" si="15"/>
        <v>0</v>
      </c>
      <c r="O106" s="75"/>
      <c r="P106" s="75"/>
      <c r="Q106" s="75"/>
      <c r="R106" s="75"/>
      <c r="T106" s="75"/>
      <c r="U106" s="75"/>
      <c r="V106" s="75"/>
      <c r="W106" s="75"/>
      <c r="X106" s="75"/>
      <c r="Y106" s="75"/>
      <c r="Z106" s="76"/>
      <c r="AA106" s="76"/>
      <c r="AB106" s="76"/>
      <c r="AC106" s="76"/>
      <c r="AD106" s="76"/>
    </row>
    <row r="107" spans="1:30">
      <c r="A107" s="72">
        <v>1983</v>
      </c>
      <c r="B107" s="72">
        <v>10</v>
      </c>
      <c r="C107" s="73">
        <v>30590</v>
      </c>
      <c r="E107" s="75"/>
      <c r="F107" s="75"/>
      <c r="G107" s="75"/>
      <c r="H107" s="75"/>
      <c r="I107" s="75"/>
      <c r="J107" s="75"/>
      <c r="K107" s="75"/>
      <c r="L107" s="75"/>
      <c r="M107" s="75"/>
      <c r="N107" s="75">
        <f t="shared" si="15"/>
        <v>0</v>
      </c>
      <c r="O107" s="75"/>
      <c r="P107" s="75"/>
      <c r="Q107" s="75"/>
      <c r="R107" s="75"/>
      <c r="T107" s="75"/>
      <c r="U107" s="75"/>
      <c r="V107" s="75"/>
      <c r="W107" s="75"/>
      <c r="X107" s="75"/>
      <c r="Y107" s="75"/>
      <c r="Z107" s="76"/>
      <c r="AA107" s="76"/>
      <c r="AB107" s="76"/>
      <c r="AC107" s="76"/>
      <c r="AD107" s="76"/>
    </row>
    <row r="108" spans="1:30">
      <c r="A108" s="72">
        <v>1983</v>
      </c>
      <c r="B108" s="72">
        <v>11</v>
      </c>
      <c r="C108" s="73">
        <v>30621</v>
      </c>
      <c r="E108" s="75"/>
      <c r="F108" s="75"/>
      <c r="G108" s="75"/>
      <c r="H108" s="75"/>
      <c r="I108" s="75"/>
      <c r="J108" s="75"/>
      <c r="K108" s="75"/>
      <c r="L108" s="75"/>
      <c r="M108" s="75"/>
      <c r="N108" s="75">
        <f t="shared" si="15"/>
        <v>0</v>
      </c>
      <c r="O108" s="75"/>
      <c r="P108" s="75"/>
      <c r="Q108" s="75"/>
      <c r="R108" s="75"/>
      <c r="T108" s="75"/>
      <c r="U108" s="75"/>
      <c r="V108" s="75"/>
      <c r="W108" s="75"/>
      <c r="X108" s="75"/>
      <c r="Y108" s="75"/>
      <c r="Z108" s="76"/>
      <c r="AA108" s="76"/>
      <c r="AB108" s="76"/>
      <c r="AC108" s="76"/>
      <c r="AD108" s="76"/>
    </row>
    <row r="109" spans="1:30">
      <c r="A109" s="72">
        <v>1983</v>
      </c>
      <c r="B109" s="72">
        <v>12</v>
      </c>
      <c r="C109" s="73">
        <v>30651</v>
      </c>
      <c r="E109" s="75"/>
      <c r="F109" s="75"/>
      <c r="G109" s="75"/>
      <c r="H109" s="75"/>
      <c r="I109" s="75"/>
      <c r="J109" s="75"/>
      <c r="K109" s="75"/>
      <c r="L109" s="75"/>
      <c r="M109" s="75"/>
      <c r="N109" s="75">
        <f t="shared" si="15"/>
        <v>0</v>
      </c>
      <c r="O109" s="75"/>
      <c r="P109" s="75"/>
      <c r="Q109" s="75"/>
      <c r="R109" s="75"/>
      <c r="T109" s="75"/>
      <c r="U109" s="75"/>
      <c r="V109" s="75"/>
      <c r="W109" s="75"/>
      <c r="X109" s="75"/>
      <c r="Y109" s="75"/>
      <c r="Z109" s="76"/>
      <c r="AA109" s="76"/>
      <c r="AB109" s="76"/>
      <c r="AC109" s="76"/>
      <c r="AD109" s="76"/>
    </row>
    <row r="110" spans="1:30">
      <c r="A110" s="72">
        <v>1984</v>
      </c>
      <c r="B110" s="72">
        <v>1</v>
      </c>
      <c r="C110" s="73">
        <v>30682</v>
      </c>
      <c r="E110" s="75"/>
      <c r="F110" s="75"/>
      <c r="G110" s="75"/>
      <c r="H110" s="75"/>
      <c r="I110" s="75"/>
      <c r="J110" s="75"/>
      <c r="K110" s="75"/>
      <c r="L110" s="75"/>
      <c r="M110" s="75"/>
      <c r="N110" s="75">
        <f t="shared" si="15"/>
        <v>0</v>
      </c>
      <c r="O110" s="75"/>
      <c r="P110" s="75"/>
      <c r="Q110" s="75"/>
      <c r="R110" s="75"/>
      <c r="T110" s="75"/>
      <c r="U110" s="75"/>
      <c r="V110" s="75"/>
      <c r="W110" s="75"/>
      <c r="X110" s="75"/>
      <c r="Y110" s="75"/>
      <c r="Z110" s="76"/>
      <c r="AA110" s="76"/>
      <c r="AB110" s="76"/>
      <c r="AC110" s="76"/>
      <c r="AD110" s="76"/>
    </row>
    <row r="111" spans="1:30">
      <c r="A111" s="72">
        <v>1984</v>
      </c>
      <c r="B111" s="72">
        <v>2</v>
      </c>
      <c r="C111" s="73">
        <v>30713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>
        <f t="shared" si="15"/>
        <v>0</v>
      </c>
      <c r="O111" s="75"/>
      <c r="P111" s="75"/>
      <c r="Q111" s="75"/>
      <c r="R111" s="75"/>
      <c r="T111" s="75"/>
      <c r="U111" s="75"/>
      <c r="V111" s="75"/>
      <c r="W111" s="75"/>
      <c r="X111" s="75"/>
      <c r="Y111" s="75"/>
      <c r="Z111" s="76"/>
      <c r="AA111" s="76"/>
      <c r="AB111" s="76"/>
      <c r="AC111" s="76"/>
      <c r="AD111" s="76"/>
    </row>
    <row r="112" spans="1:30">
      <c r="A112" s="72">
        <v>1984</v>
      </c>
      <c r="B112" s="72">
        <v>3</v>
      </c>
      <c r="C112" s="73">
        <v>30742</v>
      </c>
      <c r="E112" s="75"/>
      <c r="F112" s="75"/>
      <c r="G112" s="75"/>
      <c r="H112" s="75"/>
      <c r="I112" s="75"/>
      <c r="J112" s="75"/>
      <c r="K112" s="75"/>
      <c r="L112" s="75"/>
      <c r="M112" s="75"/>
      <c r="N112" s="75">
        <f t="shared" si="15"/>
        <v>0</v>
      </c>
      <c r="O112" s="75"/>
      <c r="P112" s="75"/>
      <c r="Q112" s="75"/>
      <c r="R112" s="75"/>
      <c r="T112" s="75"/>
      <c r="U112" s="75"/>
      <c r="V112" s="75"/>
      <c r="W112" s="75"/>
      <c r="X112" s="75"/>
      <c r="Y112" s="75"/>
      <c r="Z112" s="76"/>
      <c r="AA112" s="76"/>
      <c r="AB112" s="76"/>
      <c r="AC112" s="76"/>
      <c r="AD112" s="76"/>
    </row>
    <row r="113" spans="1:30">
      <c r="A113" s="72">
        <v>1984</v>
      </c>
      <c r="B113" s="72">
        <v>4</v>
      </c>
      <c r="C113" s="73">
        <v>30773</v>
      </c>
      <c r="E113" s="75"/>
      <c r="F113" s="75"/>
      <c r="G113" s="75"/>
      <c r="H113" s="75"/>
      <c r="I113" s="75"/>
      <c r="J113" s="75"/>
      <c r="K113" s="75"/>
      <c r="L113" s="75"/>
      <c r="M113" s="75"/>
      <c r="N113" s="75">
        <f t="shared" si="15"/>
        <v>0</v>
      </c>
      <c r="O113" s="75"/>
      <c r="P113" s="75"/>
      <c r="Q113" s="75"/>
      <c r="R113" s="75"/>
      <c r="T113" s="75"/>
      <c r="U113" s="75"/>
      <c r="V113" s="75"/>
      <c r="W113" s="75"/>
      <c r="X113" s="75"/>
      <c r="Y113" s="75"/>
      <c r="Z113" s="76"/>
      <c r="AA113" s="76"/>
      <c r="AB113" s="76"/>
      <c r="AC113" s="76"/>
      <c r="AD113" s="76"/>
    </row>
    <row r="114" spans="1:30">
      <c r="A114" s="72">
        <v>1984</v>
      </c>
      <c r="B114" s="72">
        <v>5</v>
      </c>
      <c r="C114" s="73">
        <v>30803</v>
      </c>
      <c r="E114" s="75"/>
      <c r="F114" s="75"/>
      <c r="G114" s="75"/>
      <c r="H114" s="75"/>
      <c r="I114" s="75"/>
      <c r="J114" s="75"/>
      <c r="K114" s="75"/>
      <c r="L114" s="75"/>
      <c r="M114" s="75"/>
      <c r="N114" s="75">
        <f t="shared" si="15"/>
        <v>0</v>
      </c>
      <c r="O114" s="75"/>
      <c r="P114" s="75"/>
      <c r="Q114" s="75"/>
      <c r="R114" s="75"/>
      <c r="T114" s="75"/>
      <c r="U114" s="75"/>
      <c r="V114" s="75"/>
      <c r="W114" s="75"/>
      <c r="X114" s="75"/>
      <c r="Y114" s="75"/>
      <c r="Z114" s="76"/>
      <c r="AA114" s="76"/>
      <c r="AB114" s="76"/>
      <c r="AC114" s="76"/>
      <c r="AD114" s="76"/>
    </row>
    <row r="115" spans="1:30">
      <c r="A115" s="72">
        <v>1984</v>
      </c>
      <c r="B115" s="72">
        <v>6</v>
      </c>
      <c r="C115" s="73">
        <v>30834</v>
      </c>
      <c r="E115" s="75"/>
      <c r="F115" s="75"/>
      <c r="G115" s="75"/>
      <c r="H115" s="75"/>
      <c r="I115" s="75"/>
      <c r="J115" s="75"/>
      <c r="K115" s="75"/>
      <c r="L115" s="75"/>
      <c r="M115" s="75"/>
      <c r="N115" s="75">
        <f t="shared" si="15"/>
        <v>0</v>
      </c>
      <c r="O115" s="75"/>
      <c r="P115" s="75"/>
      <c r="Q115" s="75"/>
      <c r="R115" s="75"/>
      <c r="T115" s="75"/>
      <c r="U115" s="75"/>
      <c r="V115" s="75"/>
      <c r="W115" s="75"/>
      <c r="X115" s="75"/>
      <c r="Y115" s="75"/>
      <c r="Z115" s="76"/>
      <c r="AA115" s="76"/>
      <c r="AB115" s="76"/>
      <c r="AC115" s="76"/>
      <c r="AD115" s="76"/>
    </row>
    <row r="116" spans="1:30">
      <c r="A116" s="72">
        <v>1984</v>
      </c>
      <c r="B116" s="72">
        <v>7</v>
      </c>
      <c r="C116" s="73">
        <v>30864</v>
      </c>
      <c r="E116" s="75"/>
      <c r="F116" s="75"/>
      <c r="G116" s="75"/>
      <c r="H116" s="75"/>
      <c r="I116" s="75"/>
      <c r="J116" s="75"/>
      <c r="K116" s="75"/>
      <c r="L116" s="75"/>
      <c r="M116" s="75"/>
      <c r="N116" s="75">
        <f t="shared" si="15"/>
        <v>0</v>
      </c>
      <c r="O116" s="75"/>
      <c r="P116" s="75"/>
      <c r="Q116" s="75"/>
      <c r="R116" s="75"/>
      <c r="T116" s="75"/>
      <c r="U116" s="75"/>
      <c r="V116" s="75"/>
      <c r="W116" s="75"/>
      <c r="X116" s="75"/>
      <c r="Y116" s="75"/>
      <c r="Z116" s="76"/>
      <c r="AA116" s="76"/>
      <c r="AB116" s="76"/>
      <c r="AC116" s="76"/>
      <c r="AD116" s="76"/>
    </row>
    <row r="117" spans="1:30">
      <c r="A117" s="72">
        <v>1984</v>
      </c>
      <c r="B117" s="72">
        <v>8</v>
      </c>
      <c r="C117" s="73">
        <v>30895</v>
      </c>
      <c r="E117" s="75"/>
      <c r="F117" s="75"/>
      <c r="G117" s="75"/>
      <c r="H117" s="75"/>
      <c r="I117" s="75"/>
      <c r="J117" s="75"/>
      <c r="K117" s="75"/>
      <c r="L117" s="75"/>
      <c r="M117" s="75"/>
      <c r="N117" s="75">
        <f t="shared" si="15"/>
        <v>0</v>
      </c>
      <c r="O117" s="75"/>
      <c r="P117" s="75"/>
      <c r="Q117" s="75"/>
      <c r="R117" s="75"/>
      <c r="T117" s="75"/>
      <c r="U117" s="75"/>
      <c r="V117" s="75"/>
      <c r="W117" s="75"/>
      <c r="X117" s="75"/>
      <c r="Y117" s="75"/>
      <c r="Z117" s="76"/>
      <c r="AA117" s="76"/>
      <c r="AB117" s="76"/>
      <c r="AC117" s="76"/>
      <c r="AD117" s="76"/>
    </row>
    <row r="118" spans="1:30">
      <c r="A118" s="72">
        <v>1984</v>
      </c>
      <c r="B118" s="72">
        <v>9</v>
      </c>
      <c r="C118" s="73">
        <v>30926</v>
      </c>
      <c r="E118" s="75"/>
      <c r="F118" s="75"/>
      <c r="G118" s="75"/>
      <c r="H118" s="75"/>
      <c r="I118" s="75"/>
      <c r="J118" s="75"/>
      <c r="K118" s="75"/>
      <c r="L118" s="75"/>
      <c r="M118" s="75"/>
      <c r="N118" s="75">
        <f t="shared" si="15"/>
        <v>0</v>
      </c>
      <c r="O118" s="75"/>
      <c r="P118" s="75"/>
      <c r="Q118" s="75"/>
      <c r="R118" s="75"/>
      <c r="T118" s="75"/>
      <c r="U118" s="75"/>
      <c r="V118" s="75"/>
      <c r="W118" s="75"/>
      <c r="X118" s="75"/>
      <c r="Y118" s="75"/>
      <c r="Z118" s="76"/>
      <c r="AA118" s="76"/>
      <c r="AB118" s="76"/>
      <c r="AC118" s="76"/>
      <c r="AD118" s="76"/>
    </row>
    <row r="119" spans="1:30">
      <c r="A119" s="72">
        <v>1984</v>
      </c>
      <c r="B119" s="72">
        <v>10</v>
      </c>
      <c r="C119" s="73">
        <v>30956</v>
      </c>
      <c r="E119" s="75"/>
      <c r="F119" s="75"/>
      <c r="G119" s="75"/>
      <c r="H119" s="75"/>
      <c r="I119" s="75"/>
      <c r="J119" s="75"/>
      <c r="K119" s="75"/>
      <c r="L119" s="75"/>
      <c r="M119" s="75"/>
      <c r="N119" s="75">
        <f t="shared" si="15"/>
        <v>0</v>
      </c>
      <c r="O119" s="75"/>
      <c r="P119" s="75"/>
      <c r="Q119" s="75"/>
      <c r="R119" s="75"/>
      <c r="T119" s="75"/>
      <c r="U119" s="75"/>
      <c r="V119" s="75"/>
      <c r="W119" s="75"/>
      <c r="X119" s="75"/>
      <c r="Y119" s="75"/>
      <c r="Z119" s="76"/>
      <c r="AA119" s="76"/>
      <c r="AB119" s="76"/>
      <c r="AC119" s="76"/>
      <c r="AD119" s="76"/>
    </row>
    <row r="120" spans="1:30">
      <c r="A120" s="72">
        <v>1984</v>
      </c>
      <c r="B120" s="72">
        <v>11</v>
      </c>
      <c r="C120" s="73">
        <v>30987</v>
      </c>
      <c r="E120" s="75"/>
      <c r="F120" s="75"/>
      <c r="G120" s="75"/>
      <c r="H120" s="75"/>
      <c r="I120" s="75"/>
      <c r="J120" s="75"/>
      <c r="K120" s="75"/>
      <c r="L120" s="75"/>
      <c r="M120" s="75"/>
      <c r="N120" s="75">
        <f t="shared" si="15"/>
        <v>0</v>
      </c>
      <c r="O120" s="75"/>
      <c r="P120" s="75"/>
      <c r="Q120" s="75"/>
      <c r="R120" s="75"/>
      <c r="T120" s="75"/>
      <c r="U120" s="75"/>
      <c r="V120" s="75"/>
      <c r="W120" s="75"/>
      <c r="X120" s="75"/>
      <c r="Y120" s="75"/>
      <c r="Z120" s="76"/>
      <c r="AA120" s="76"/>
      <c r="AB120" s="76"/>
      <c r="AC120" s="76"/>
      <c r="AD120" s="76"/>
    </row>
    <row r="121" spans="1:30">
      <c r="A121" s="72">
        <v>1984</v>
      </c>
      <c r="B121" s="72">
        <v>12</v>
      </c>
      <c r="C121" s="73">
        <v>31017</v>
      </c>
      <c r="E121" s="75"/>
      <c r="F121" s="75"/>
      <c r="G121" s="75"/>
      <c r="H121" s="75"/>
      <c r="I121" s="75"/>
      <c r="J121" s="75"/>
      <c r="K121" s="75"/>
      <c r="L121" s="75"/>
      <c r="M121" s="75"/>
      <c r="N121" s="75">
        <f t="shared" si="15"/>
        <v>0</v>
      </c>
      <c r="O121" s="75"/>
      <c r="P121" s="75"/>
      <c r="Q121" s="75"/>
      <c r="R121" s="75"/>
      <c r="T121" s="75"/>
      <c r="U121" s="75"/>
      <c r="V121" s="75"/>
      <c r="W121" s="75"/>
      <c r="X121" s="75"/>
      <c r="Y121" s="75"/>
      <c r="Z121" s="76"/>
      <c r="AA121" s="76"/>
      <c r="AB121" s="76"/>
      <c r="AC121" s="76"/>
      <c r="AD121" s="76"/>
    </row>
    <row r="122" spans="1:30">
      <c r="A122" s="72">
        <v>1985</v>
      </c>
      <c r="B122" s="72">
        <v>1</v>
      </c>
      <c r="C122" s="73">
        <v>31048</v>
      </c>
      <c r="E122" s="75"/>
      <c r="F122" s="75"/>
      <c r="G122" s="75"/>
      <c r="H122" s="75"/>
      <c r="I122" s="75"/>
      <c r="J122" s="75"/>
      <c r="K122" s="75"/>
      <c r="L122" s="75"/>
      <c r="M122" s="75"/>
      <c r="N122" s="75">
        <f t="shared" si="15"/>
        <v>0</v>
      </c>
      <c r="O122" s="75"/>
      <c r="P122" s="75"/>
      <c r="Q122" s="75"/>
      <c r="R122" s="75"/>
      <c r="T122" s="75"/>
      <c r="U122" s="75"/>
      <c r="V122" s="75"/>
      <c r="W122" s="75"/>
      <c r="X122" s="75"/>
      <c r="Y122" s="75"/>
      <c r="Z122" s="76"/>
      <c r="AA122" s="76"/>
      <c r="AB122" s="76"/>
      <c r="AC122" s="76"/>
      <c r="AD122" s="76"/>
    </row>
    <row r="123" spans="1:30">
      <c r="A123" s="72">
        <v>1985</v>
      </c>
      <c r="B123" s="72">
        <v>2</v>
      </c>
      <c r="C123" s="73">
        <v>31079</v>
      </c>
      <c r="E123" s="75"/>
      <c r="F123" s="75"/>
      <c r="G123" s="75"/>
      <c r="H123" s="75"/>
      <c r="I123" s="75"/>
      <c r="J123" s="75"/>
      <c r="K123" s="75"/>
      <c r="L123" s="75"/>
      <c r="M123" s="75"/>
      <c r="N123" s="75">
        <f t="shared" si="15"/>
        <v>0</v>
      </c>
      <c r="O123" s="75"/>
      <c r="P123" s="75"/>
      <c r="Q123" s="75"/>
      <c r="R123" s="75"/>
      <c r="T123" s="75"/>
      <c r="U123" s="75"/>
      <c r="V123" s="75"/>
      <c r="W123" s="75"/>
      <c r="X123" s="75"/>
      <c r="Y123" s="75"/>
      <c r="Z123" s="76"/>
      <c r="AA123" s="76"/>
      <c r="AB123" s="76"/>
      <c r="AC123" s="76"/>
      <c r="AD123" s="76"/>
    </row>
    <row r="124" spans="1:30">
      <c r="A124" s="72">
        <v>1985</v>
      </c>
      <c r="B124" s="72">
        <v>3</v>
      </c>
      <c r="C124" s="73">
        <v>31107</v>
      </c>
      <c r="E124" s="75"/>
      <c r="F124" s="75"/>
      <c r="G124" s="75"/>
      <c r="H124" s="75"/>
      <c r="I124" s="75"/>
      <c r="J124" s="75"/>
      <c r="K124" s="75"/>
      <c r="L124" s="75"/>
      <c r="M124" s="75"/>
      <c r="N124" s="75">
        <f t="shared" si="15"/>
        <v>0</v>
      </c>
      <c r="O124" s="75"/>
      <c r="P124" s="75"/>
      <c r="Q124" s="75"/>
      <c r="R124" s="75"/>
      <c r="T124" s="75"/>
      <c r="U124" s="75"/>
      <c r="V124" s="75"/>
      <c r="W124" s="75"/>
      <c r="X124" s="75"/>
      <c r="Y124" s="75"/>
      <c r="Z124" s="76"/>
      <c r="AA124" s="76"/>
      <c r="AB124" s="76"/>
      <c r="AC124" s="76"/>
      <c r="AD124" s="76"/>
    </row>
    <row r="125" spans="1:30">
      <c r="A125" s="72">
        <v>1985</v>
      </c>
      <c r="B125" s="72">
        <v>4</v>
      </c>
      <c r="C125" s="73">
        <v>31138</v>
      </c>
      <c r="E125" s="75"/>
      <c r="F125" s="75"/>
      <c r="G125" s="75"/>
      <c r="H125" s="75"/>
      <c r="I125" s="75"/>
      <c r="J125" s="75"/>
      <c r="K125" s="75"/>
      <c r="L125" s="75"/>
      <c r="M125" s="75"/>
      <c r="N125" s="75">
        <f t="shared" si="15"/>
        <v>0</v>
      </c>
      <c r="O125" s="75"/>
      <c r="P125" s="75"/>
      <c r="Q125" s="75"/>
      <c r="R125" s="75"/>
      <c r="T125" s="75"/>
      <c r="U125" s="75"/>
      <c r="V125" s="75"/>
      <c r="W125" s="75"/>
      <c r="X125" s="75"/>
      <c r="Y125" s="75"/>
      <c r="Z125" s="76"/>
      <c r="AA125" s="76"/>
      <c r="AB125" s="76"/>
      <c r="AC125" s="76"/>
      <c r="AD125" s="76"/>
    </row>
    <row r="126" spans="1:30">
      <c r="A126" s="72">
        <v>1985</v>
      </c>
      <c r="B126" s="72">
        <v>5</v>
      </c>
      <c r="C126" s="73">
        <v>31168</v>
      </c>
      <c r="E126" s="75"/>
      <c r="F126" s="75"/>
      <c r="G126" s="75"/>
      <c r="H126" s="75"/>
      <c r="I126" s="75"/>
      <c r="J126" s="75"/>
      <c r="K126" s="75"/>
      <c r="L126" s="75"/>
      <c r="M126" s="75"/>
      <c r="N126" s="75">
        <f t="shared" si="15"/>
        <v>0</v>
      </c>
      <c r="O126" s="75"/>
      <c r="P126" s="75"/>
      <c r="Q126" s="75"/>
      <c r="R126" s="75"/>
      <c r="T126" s="75"/>
      <c r="U126" s="75"/>
      <c r="V126" s="75"/>
      <c r="W126" s="75"/>
      <c r="X126" s="75"/>
      <c r="Y126" s="75"/>
      <c r="Z126" s="76"/>
      <c r="AA126" s="76"/>
      <c r="AB126" s="76"/>
      <c r="AC126" s="76"/>
      <c r="AD126" s="76"/>
    </row>
    <row r="127" spans="1:30">
      <c r="A127" s="72">
        <v>1985</v>
      </c>
      <c r="B127" s="72">
        <v>6</v>
      </c>
      <c r="C127" s="73">
        <v>31199</v>
      </c>
      <c r="E127" s="75"/>
      <c r="F127" s="75"/>
      <c r="G127" s="75"/>
      <c r="H127" s="75"/>
      <c r="I127" s="75"/>
      <c r="J127" s="75"/>
      <c r="K127" s="75"/>
      <c r="L127" s="75"/>
      <c r="M127" s="75"/>
      <c r="N127" s="75">
        <f t="shared" si="15"/>
        <v>0</v>
      </c>
      <c r="O127" s="75"/>
      <c r="P127" s="75"/>
      <c r="Q127" s="75"/>
      <c r="R127" s="75"/>
      <c r="T127" s="75"/>
      <c r="U127" s="75"/>
      <c r="V127" s="75"/>
      <c r="W127" s="75"/>
      <c r="X127" s="75"/>
      <c r="Y127" s="75"/>
      <c r="Z127" s="76"/>
      <c r="AA127" s="76"/>
      <c r="AB127" s="76"/>
      <c r="AC127" s="76"/>
      <c r="AD127" s="76"/>
    </row>
    <row r="128" spans="1:30">
      <c r="A128" s="72">
        <v>1985</v>
      </c>
      <c r="B128" s="72">
        <v>7</v>
      </c>
      <c r="C128" s="73">
        <v>31229</v>
      </c>
      <c r="E128" s="75"/>
      <c r="F128" s="75"/>
      <c r="G128" s="75"/>
      <c r="H128" s="75"/>
      <c r="I128" s="75"/>
      <c r="J128" s="75"/>
      <c r="K128" s="75"/>
      <c r="L128" s="75"/>
      <c r="M128" s="75"/>
      <c r="N128" s="75">
        <f t="shared" si="15"/>
        <v>0</v>
      </c>
      <c r="O128" s="75"/>
      <c r="P128" s="75"/>
      <c r="Q128" s="75"/>
      <c r="R128" s="75"/>
      <c r="T128" s="75"/>
      <c r="U128" s="75"/>
      <c r="V128" s="75"/>
      <c r="W128" s="75"/>
      <c r="X128" s="75"/>
      <c r="Y128" s="75"/>
      <c r="Z128" s="76"/>
      <c r="AA128" s="76"/>
      <c r="AB128" s="76"/>
      <c r="AC128" s="76"/>
      <c r="AD128" s="76"/>
    </row>
    <row r="129" spans="1:30">
      <c r="A129" s="72">
        <v>1985</v>
      </c>
      <c r="B129" s="72">
        <v>8</v>
      </c>
      <c r="C129" s="73">
        <v>31260</v>
      </c>
      <c r="E129" s="75"/>
      <c r="F129" s="75"/>
      <c r="G129" s="75"/>
      <c r="H129" s="75"/>
      <c r="I129" s="75"/>
      <c r="J129" s="75"/>
      <c r="K129" s="75"/>
      <c r="L129" s="75"/>
      <c r="M129" s="75"/>
      <c r="N129" s="75">
        <f t="shared" si="15"/>
        <v>0</v>
      </c>
      <c r="O129" s="75"/>
      <c r="P129" s="75"/>
      <c r="Q129" s="75"/>
      <c r="R129" s="75"/>
      <c r="T129" s="75"/>
      <c r="U129" s="75"/>
      <c r="V129" s="75"/>
      <c r="W129" s="75"/>
      <c r="X129" s="75"/>
      <c r="Y129" s="75"/>
      <c r="Z129" s="76"/>
      <c r="AA129" s="76"/>
      <c r="AB129" s="76"/>
      <c r="AC129" s="76"/>
      <c r="AD129" s="76"/>
    </row>
    <row r="130" spans="1:30">
      <c r="A130" s="72">
        <v>1985</v>
      </c>
      <c r="B130" s="72">
        <v>9</v>
      </c>
      <c r="C130" s="73">
        <v>31291</v>
      </c>
      <c r="E130" s="75"/>
      <c r="F130" s="75"/>
      <c r="G130" s="75"/>
      <c r="H130" s="75"/>
      <c r="I130" s="75"/>
      <c r="J130" s="75"/>
      <c r="K130" s="75"/>
      <c r="L130" s="75"/>
      <c r="M130" s="75"/>
      <c r="N130" s="75">
        <f t="shared" si="15"/>
        <v>0</v>
      </c>
      <c r="O130" s="75"/>
      <c r="P130" s="75"/>
      <c r="Q130" s="75"/>
      <c r="R130" s="75"/>
      <c r="T130" s="75"/>
      <c r="U130" s="75"/>
      <c r="V130" s="75"/>
      <c r="W130" s="75"/>
      <c r="X130" s="75"/>
      <c r="Y130" s="75"/>
      <c r="Z130" s="76"/>
      <c r="AA130" s="76"/>
      <c r="AB130" s="76"/>
      <c r="AC130" s="76"/>
      <c r="AD130" s="76"/>
    </row>
    <row r="131" spans="1:30">
      <c r="A131" s="72">
        <v>1985</v>
      </c>
      <c r="B131" s="72">
        <v>10</v>
      </c>
      <c r="C131" s="73">
        <v>31321</v>
      </c>
      <c r="E131" s="75"/>
      <c r="F131" s="75"/>
      <c r="G131" s="75"/>
      <c r="H131" s="75"/>
      <c r="I131" s="75"/>
      <c r="J131" s="75"/>
      <c r="K131" s="75"/>
      <c r="L131" s="75"/>
      <c r="M131" s="75"/>
      <c r="N131" s="75">
        <f t="shared" si="15"/>
        <v>0</v>
      </c>
      <c r="O131" s="75"/>
      <c r="P131" s="75"/>
      <c r="Q131" s="75"/>
      <c r="R131" s="75"/>
      <c r="T131" s="75"/>
      <c r="U131" s="75"/>
      <c r="V131" s="75"/>
      <c r="W131" s="75"/>
      <c r="X131" s="75"/>
      <c r="Y131" s="75"/>
      <c r="Z131" s="76"/>
      <c r="AA131" s="76"/>
      <c r="AB131" s="76"/>
      <c r="AC131" s="76"/>
      <c r="AD131" s="76"/>
    </row>
    <row r="132" spans="1:30">
      <c r="A132" s="72">
        <v>1985</v>
      </c>
      <c r="B132" s="72">
        <v>11</v>
      </c>
      <c r="C132" s="73">
        <v>31352</v>
      </c>
      <c r="E132" s="75"/>
      <c r="F132" s="75"/>
      <c r="G132" s="75"/>
      <c r="H132" s="75"/>
      <c r="I132" s="75"/>
      <c r="J132" s="75"/>
      <c r="K132" s="75"/>
      <c r="L132" s="75"/>
      <c r="M132" s="75"/>
      <c r="N132" s="75">
        <f t="shared" si="15"/>
        <v>0</v>
      </c>
      <c r="O132" s="75"/>
      <c r="P132" s="75"/>
      <c r="Q132" s="75"/>
      <c r="R132" s="75"/>
      <c r="T132" s="75"/>
      <c r="U132" s="75"/>
      <c r="V132" s="75"/>
      <c r="W132" s="75"/>
      <c r="X132" s="75"/>
      <c r="Y132" s="75"/>
      <c r="Z132" s="76"/>
      <c r="AA132" s="76"/>
      <c r="AB132" s="76"/>
      <c r="AC132" s="76"/>
      <c r="AD132" s="76"/>
    </row>
    <row r="133" spans="1:30">
      <c r="A133" s="72">
        <v>1985</v>
      </c>
      <c r="B133" s="72">
        <v>12</v>
      </c>
      <c r="C133" s="73">
        <v>31382</v>
      </c>
      <c r="E133" s="75"/>
      <c r="F133" s="75"/>
      <c r="G133" s="75"/>
      <c r="H133" s="75"/>
      <c r="I133" s="75"/>
      <c r="J133" s="75"/>
      <c r="K133" s="75"/>
      <c r="L133" s="75"/>
      <c r="M133" s="75"/>
      <c r="N133" s="75">
        <f t="shared" si="15"/>
        <v>0</v>
      </c>
      <c r="O133" s="75"/>
      <c r="P133" s="75"/>
      <c r="Q133" s="75"/>
      <c r="R133" s="75"/>
      <c r="T133" s="75"/>
      <c r="U133" s="75"/>
      <c r="V133" s="75"/>
      <c r="W133" s="75"/>
      <c r="X133" s="75"/>
      <c r="Y133" s="75"/>
      <c r="Z133" s="76"/>
      <c r="AA133" s="76"/>
      <c r="AB133" s="76"/>
      <c r="AC133" s="76"/>
      <c r="AD133" s="76"/>
    </row>
    <row r="134" spans="1:30">
      <c r="A134" s="72">
        <v>1986</v>
      </c>
      <c r="B134" s="72">
        <v>1</v>
      </c>
      <c r="C134" s="73">
        <v>31413</v>
      </c>
      <c r="E134" s="75"/>
      <c r="F134" s="75"/>
      <c r="G134" s="75"/>
      <c r="H134" s="75"/>
      <c r="I134" s="75"/>
      <c r="J134" s="75"/>
      <c r="K134" s="75"/>
      <c r="L134" s="75"/>
      <c r="M134" s="75"/>
      <c r="N134" s="75">
        <f t="shared" si="15"/>
        <v>0</v>
      </c>
      <c r="O134" s="75"/>
      <c r="P134" s="75"/>
      <c r="Q134" s="75"/>
      <c r="R134" s="75"/>
      <c r="T134" s="75"/>
      <c r="U134" s="75"/>
      <c r="V134" s="75"/>
      <c r="W134" s="75"/>
      <c r="X134" s="75"/>
      <c r="Y134" s="75"/>
      <c r="Z134" s="76"/>
      <c r="AA134" s="76"/>
      <c r="AB134" s="76"/>
      <c r="AC134" s="76"/>
      <c r="AD134" s="76"/>
    </row>
    <row r="135" spans="1:30">
      <c r="A135" s="72">
        <v>1986</v>
      </c>
      <c r="B135" s="72">
        <v>2</v>
      </c>
      <c r="C135" s="73">
        <v>31444</v>
      </c>
      <c r="E135" s="75"/>
      <c r="F135" s="75"/>
      <c r="G135" s="75"/>
      <c r="H135" s="75"/>
      <c r="I135" s="75"/>
      <c r="J135" s="75"/>
      <c r="K135" s="75"/>
      <c r="L135" s="75"/>
      <c r="M135" s="75"/>
      <c r="N135" s="75">
        <f t="shared" si="15"/>
        <v>0</v>
      </c>
      <c r="O135" s="75"/>
      <c r="P135" s="75"/>
      <c r="Q135" s="75"/>
      <c r="R135" s="75"/>
      <c r="T135" s="75"/>
      <c r="U135" s="75"/>
      <c r="V135" s="75"/>
      <c r="W135" s="75"/>
      <c r="X135" s="75"/>
      <c r="Y135" s="75"/>
      <c r="Z135" s="76"/>
      <c r="AA135" s="76"/>
      <c r="AB135" s="76"/>
      <c r="AC135" s="76"/>
      <c r="AD135" s="76"/>
    </row>
    <row r="136" spans="1:30">
      <c r="A136" s="72">
        <v>1986</v>
      </c>
      <c r="B136" s="72">
        <v>3</v>
      </c>
      <c r="C136" s="73">
        <v>31472</v>
      </c>
      <c r="E136" s="75"/>
      <c r="F136" s="75"/>
      <c r="G136" s="75"/>
      <c r="H136" s="75"/>
      <c r="I136" s="75"/>
      <c r="J136" s="75"/>
      <c r="K136" s="75"/>
      <c r="L136" s="75"/>
      <c r="M136" s="75"/>
      <c r="N136" s="75">
        <f t="shared" si="15"/>
        <v>0</v>
      </c>
      <c r="O136" s="75"/>
      <c r="P136" s="75"/>
      <c r="Q136" s="75"/>
      <c r="R136" s="75"/>
      <c r="T136" s="75"/>
      <c r="U136" s="75"/>
      <c r="V136" s="75"/>
      <c r="W136" s="75"/>
      <c r="X136" s="75"/>
      <c r="Y136" s="75"/>
      <c r="Z136" s="76"/>
      <c r="AA136" s="76"/>
      <c r="AB136" s="76"/>
      <c r="AC136" s="76"/>
      <c r="AD136" s="76"/>
    </row>
    <row r="137" spans="1:30">
      <c r="A137" s="72">
        <v>1986</v>
      </c>
      <c r="B137" s="72">
        <v>4</v>
      </c>
      <c r="C137" s="73">
        <v>31503</v>
      </c>
      <c r="E137" s="75"/>
      <c r="F137" s="75"/>
      <c r="G137" s="75"/>
      <c r="H137" s="75"/>
      <c r="I137" s="75"/>
      <c r="J137" s="75"/>
      <c r="K137" s="75"/>
      <c r="L137" s="75"/>
      <c r="M137" s="75"/>
      <c r="N137" s="75">
        <f t="shared" si="15"/>
        <v>0</v>
      </c>
      <c r="O137" s="75"/>
      <c r="P137" s="75"/>
      <c r="Q137" s="75"/>
      <c r="R137" s="75"/>
      <c r="T137" s="75"/>
      <c r="U137" s="75"/>
      <c r="V137" s="75"/>
      <c r="W137" s="75"/>
      <c r="X137" s="75"/>
      <c r="Y137" s="75"/>
      <c r="Z137" s="76"/>
      <c r="AA137" s="76"/>
      <c r="AB137" s="76"/>
      <c r="AC137" s="76"/>
      <c r="AD137" s="76"/>
    </row>
    <row r="138" spans="1:30">
      <c r="A138" s="72">
        <v>1986</v>
      </c>
      <c r="B138" s="72">
        <v>5</v>
      </c>
      <c r="C138" s="73">
        <v>31533</v>
      </c>
      <c r="E138" s="75"/>
      <c r="F138" s="75"/>
      <c r="G138" s="75"/>
      <c r="H138" s="75"/>
      <c r="I138" s="75"/>
      <c r="J138" s="75"/>
      <c r="K138" s="75"/>
      <c r="L138" s="75"/>
      <c r="M138" s="75"/>
      <c r="N138" s="75">
        <f t="shared" si="15"/>
        <v>0</v>
      </c>
      <c r="O138" s="75"/>
      <c r="P138" s="75"/>
      <c r="Q138" s="75"/>
      <c r="R138" s="75"/>
      <c r="T138" s="75"/>
      <c r="U138" s="75"/>
      <c r="V138" s="75"/>
      <c r="W138" s="75"/>
      <c r="X138" s="75"/>
      <c r="Y138" s="75"/>
      <c r="Z138" s="76"/>
      <c r="AA138" s="76"/>
      <c r="AB138" s="76"/>
      <c r="AC138" s="76"/>
      <c r="AD138" s="76"/>
    </row>
    <row r="139" spans="1:30">
      <c r="A139" s="72">
        <v>1986</v>
      </c>
      <c r="B139" s="72">
        <v>6</v>
      </c>
      <c r="C139" s="73">
        <v>31564</v>
      </c>
      <c r="E139" s="75"/>
      <c r="F139" s="75"/>
      <c r="G139" s="75"/>
      <c r="H139" s="75"/>
      <c r="I139" s="75"/>
      <c r="J139" s="75"/>
      <c r="K139" s="75"/>
      <c r="L139" s="75"/>
      <c r="M139" s="75"/>
      <c r="N139" s="75">
        <f t="shared" si="15"/>
        <v>0</v>
      </c>
      <c r="O139" s="75"/>
      <c r="P139" s="75"/>
      <c r="Q139" s="75"/>
      <c r="R139" s="75"/>
      <c r="T139" s="75"/>
      <c r="U139" s="75"/>
      <c r="V139" s="75"/>
      <c r="W139" s="75"/>
      <c r="X139" s="75"/>
      <c r="Y139" s="75"/>
      <c r="Z139" s="76"/>
      <c r="AA139" s="76"/>
      <c r="AB139" s="76"/>
      <c r="AC139" s="76"/>
      <c r="AD139" s="76"/>
    </row>
    <row r="140" spans="1:30">
      <c r="A140" s="72">
        <v>1986</v>
      </c>
      <c r="B140" s="72">
        <v>7</v>
      </c>
      <c r="C140" s="73">
        <v>31594</v>
      </c>
      <c r="E140" s="75"/>
      <c r="F140" s="75"/>
      <c r="G140" s="75"/>
      <c r="H140" s="75"/>
      <c r="I140" s="75"/>
      <c r="J140" s="75"/>
      <c r="K140" s="75"/>
      <c r="L140" s="75"/>
      <c r="M140" s="75"/>
      <c r="N140" s="75">
        <f t="shared" si="15"/>
        <v>0</v>
      </c>
      <c r="O140" s="75"/>
      <c r="P140" s="75"/>
      <c r="Q140" s="75"/>
      <c r="R140" s="75"/>
      <c r="T140" s="75"/>
      <c r="U140" s="75"/>
      <c r="V140" s="75"/>
      <c r="W140" s="75"/>
      <c r="X140" s="75"/>
      <c r="Y140" s="75"/>
      <c r="Z140" s="76"/>
      <c r="AA140" s="76"/>
      <c r="AB140" s="76"/>
      <c r="AC140" s="76"/>
      <c r="AD140" s="76"/>
    </row>
    <row r="141" spans="1:30">
      <c r="A141" s="72">
        <v>1986</v>
      </c>
      <c r="B141" s="72">
        <v>8</v>
      </c>
      <c r="C141" s="73">
        <v>31625</v>
      </c>
      <c r="E141" s="75"/>
      <c r="F141" s="75"/>
      <c r="G141" s="75"/>
      <c r="H141" s="75"/>
      <c r="I141" s="75"/>
      <c r="J141" s="75"/>
      <c r="K141" s="75"/>
      <c r="L141" s="75"/>
      <c r="M141" s="75"/>
      <c r="N141" s="75">
        <f t="shared" si="15"/>
        <v>0</v>
      </c>
      <c r="O141" s="75"/>
      <c r="P141" s="75"/>
      <c r="Q141" s="75"/>
      <c r="R141" s="75"/>
      <c r="T141" s="75"/>
      <c r="U141" s="75"/>
      <c r="V141" s="75"/>
      <c r="W141" s="75"/>
      <c r="X141" s="75"/>
      <c r="Y141" s="75"/>
      <c r="Z141" s="76"/>
      <c r="AA141" s="76"/>
      <c r="AB141" s="76"/>
      <c r="AC141" s="76"/>
      <c r="AD141" s="76"/>
    </row>
    <row r="142" spans="1:30">
      <c r="A142" s="72">
        <v>1986</v>
      </c>
      <c r="B142" s="72">
        <v>9</v>
      </c>
      <c r="C142" s="73">
        <v>31656</v>
      </c>
      <c r="E142" s="75"/>
      <c r="F142" s="75"/>
      <c r="G142" s="75"/>
      <c r="H142" s="75"/>
      <c r="I142" s="75"/>
      <c r="J142" s="75"/>
      <c r="K142" s="75"/>
      <c r="L142" s="75"/>
      <c r="M142" s="75"/>
      <c r="N142" s="75">
        <f t="shared" si="15"/>
        <v>0</v>
      </c>
      <c r="O142" s="75"/>
      <c r="P142" s="75"/>
      <c r="Q142" s="75"/>
      <c r="R142" s="75"/>
      <c r="T142" s="75"/>
      <c r="U142" s="75"/>
      <c r="V142" s="75"/>
      <c r="W142" s="75"/>
      <c r="X142" s="75"/>
      <c r="Y142" s="75"/>
      <c r="Z142" s="76"/>
      <c r="AA142" s="76"/>
      <c r="AB142" s="76"/>
      <c r="AC142" s="76"/>
      <c r="AD142" s="76"/>
    </row>
    <row r="143" spans="1:30">
      <c r="A143" s="72">
        <v>1986</v>
      </c>
      <c r="B143" s="72">
        <v>10</v>
      </c>
      <c r="C143" s="73">
        <v>31686</v>
      </c>
      <c r="E143" s="75"/>
      <c r="F143" s="75"/>
      <c r="G143" s="75"/>
      <c r="H143" s="75"/>
      <c r="I143" s="75"/>
      <c r="J143" s="75"/>
      <c r="K143" s="75"/>
      <c r="L143" s="75"/>
      <c r="M143" s="75"/>
      <c r="N143" s="75">
        <f t="shared" si="15"/>
        <v>0</v>
      </c>
      <c r="O143" s="75"/>
      <c r="P143" s="75"/>
      <c r="Q143" s="75"/>
      <c r="R143" s="75"/>
      <c r="T143" s="75"/>
      <c r="U143" s="75"/>
      <c r="V143" s="75"/>
      <c r="W143" s="75"/>
      <c r="X143" s="75"/>
      <c r="Y143" s="75"/>
      <c r="Z143" s="76"/>
      <c r="AA143" s="76"/>
      <c r="AB143" s="76"/>
      <c r="AC143" s="76"/>
      <c r="AD143" s="76"/>
    </row>
    <row r="144" spans="1:30">
      <c r="A144" s="72">
        <v>1986</v>
      </c>
      <c r="B144" s="72">
        <v>11</v>
      </c>
      <c r="C144" s="73">
        <v>31717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>
        <f t="shared" si="15"/>
        <v>0</v>
      </c>
      <c r="O144" s="75"/>
      <c r="P144" s="75"/>
      <c r="Q144" s="75"/>
      <c r="R144" s="75"/>
      <c r="T144" s="75"/>
      <c r="U144" s="75"/>
      <c r="V144" s="75"/>
      <c r="W144" s="75"/>
      <c r="X144" s="75"/>
      <c r="Y144" s="75"/>
      <c r="Z144" s="76"/>
      <c r="AA144" s="76"/>
      <c r="AB144" s="76"/>
      <c r="AC144" s="76"/>
      <c r="AD144" s="76"/>
    </row>
    <row r="145" spans="1:30">
      <c r="A145" s="72">
        <v>1986</v>
      </c>
      <c r="B145" s="72">
        <v>12</v>
      </c>
      <c r="C145" s="73">
        <v>31747</v>
      </c>
      <c r="E145" s="75"/>
      <c r="F145" s="75"/>
      <c r="G145" s="75"/>
      <c r="H145" s="75"/>
      <c r="I145" s="75"/>
      <c r="J145" s="75"/>
      <c r="K145" s="75"/>
      <c r="L145" s="75"/>
      <c r="M145" s="75"/>
      <c r="N145" s="75">
        <f t="shared" si="15"/>
        <v>0</v>
      </c>
      <c r="O145" s="75"/>
      <c r="P145" s="75"/>
      <c r="Q145" s="75"/>
      <c r="R145" s="75"/>
      <c r="T145" s="75"/>
      <c r="U145" s="75"/>
      <c r="V145" s="75"/>
      <c r="W145" s="75"/>
      <c r="X145" s="75"/>
      <c r="Y145" s="75"/>
      <c r="Z145" s="76"/>
      <c r="AA145" s="76"/>
      <c r="AB145" s="76"/>
      <c r="AC145" s="76"/>
      <c r="AD145" s="76"/>
    </row>
    <row r="146" spans="1:30">
      <c r="A146" s="72">
        <v>1987</v>
      </c>
      <c r="B146" s="72">
        <v>1</v>
      </c>
      <c r="C146" s="73">
        <v>31778</v>
      </c>
      <c r="E146" s="75"/>
      <c r="F146" s="75"/>
      <c r="G146" s="75"/>
      <c r="H146" s="75"/>
      <c r="I146" s="75"/>
      <c r="J146" s="75"/>
      <c r="K146" s="75"/>
      <c r="L146" s="75"/>
      <c r="M146" s="75"/>
      <c r="N146" s="75">
        <f t="shared" si="15"/>
        <v>0</v>
      </c>
      <c r="O146" s="75"/>
      <c r="P146" s="75"/>
      <c r="Q146" s="75"/>
      <c r="R146" s="75"/>
      <c r="T146" s="75"/>
      <c r="U146" s="75"/>
      <c r="V146" s="75"/>
      <c r="W146" s="75"/>
      <c r="X146" s="75"/>
      <c r="Y146" s="75"/>
      <c r="Z146" s="76"/>
      <c r="AA146" s="76"/>
      <c r="AB146" s="76"/>
      <c r="AC146" s="76"/>
      <c r="AD146" s="76"/>
    </row>
    <row r="147" spans="1:30">
      <c r="A147" s="72">
        <v>1987</v>
      </c>
      <c r="B147" s="72">
        <v>2</v>
      </c>
      <c r="C147" s="73">
        <v>31809</v>
      </c>
      <c r="E147" s="75"/>
      <c r="F147" s="75"/>
      <c r="G147" s="75"/>
      <c r="H147" s="75"/>
      <c r="I147" s="75"/>
      <c r="J147" s="75"/>
      <c r="K147" s="75"/>
      <c r="L147" s="75"/>
      <c r="M147" s="75"/>
      <c r="N147" s="75">
        <f t="shared" si="15"/>
        <v>0</v>
      </c>
      <c r="O147" s="75"/>
      <c r="P147" s="75"/>
      <c r="Q147" s="75"/>
      <c r="R147" s="75"/>
      <c r="T147" s="75"/>
      <c r="U147" s="75"/>
      <c r="V147" s="75"/>
      <c r="W147" s="75"/>
      <c r="X147" s="75"/>
      <c r="Y147" s="75"/>
      <c r="Z147" s="76"/>
      <c r="AA147" s="76"/>
      <c r="AB147" s="76"/>
      <c r="AC147" s="76"/>
      <c r="AD147" s="76"/>
    </row>
    <row r="148" spans="1:30">
      <c r="A148" s="72">
        <v>1987</v>
      </c>
      <c r="B148" s="72">
        <v>3</v>
      </c>
      <c r="C148" s="73">
        <v>31837</v>
      </c>
      <c r="E148" s="75"/>
      <c r="F148" s="75"/>
      <c r="G148" s="75"/>
      <c r="H148" s="75"/>
      <c r="I148" s="75"/>
      <c r="J148" s="75"/>
      <c r="K148" s="75"/>
      <c r="L148" s="75"/>
      <c r="M148" s="75"/>
      <c r="N148" s="75">
        <f t="shared" ref="N148:N211" si="16">SUM(F148:G148)</f>
        <v>0</v>
      </c>
      <c r="O148" s="75"/>
      <c r="P148" s="75"/>
      <c r="Q148" s="75"/>
      <c r="R148" s="75"/>
      <c r="T148" s="75"/>
      <c r="U148" s="75"/>
      <c r="V148" s="75"/>
      <c r="W148" s="75"/>
      <c r="X148" s="75"/>
      <c r="Y148" s="75"/>
      <c r="Z148" s="76"/>
      <c r="AA148" s="76"/>
      <c r="AB148" s="76"/>
      <c r="AC148" s="76"/>
      <c r="AD148" s="76"/>
    </row>
    <row r="149" spans="1:30">
      <c r="A149" s="72">
        <v>1987</v>
      </c>
      <c r="B149" s="72">
        <v>4</v>
      </c>
      <c r="C149" s="73">
        <v>31868</v>
      </c>
      <c r="E149" s="75"/>
      <c r="F149" s="75"/>
      <c r="G149" s="75"/>
      <c r="H149" s="75"/>
      <c r="I149" s="75"/>
      <c r="J149" s="75"/>
      <c r="K149" s="75"/>
      <c r="L149" s="75"/>
      <c r="M149" s="75"/>
      <c r="N149" s="75">
        <f t="shared" si="16"/>
        <v>0</v>
      </c>
      <c r="O149" s="75"/>
      <c r="P149" s="75"/>
      <c r="Q149" s="75"/>
      <c r="R149" s="75"/>
      <c r="T149" s="75"/>
      <c r="U149" s="75"/>
      <c r="V149" s="75"/>
      <c r="W149" s="75"/>
      <c r="X149" s="75"/>
      <c r="Y149" s="75"/>
      <c r="Z149" s="76"/>
      <c r="AA149" s="76"/>
      <c r="AB149" s="76"/>
      <c r="AC149" s="76"/>
      <c r="AD149" s="76"/>
    </row>
    <row r="150" spans="1:30">
      <c r="A150" s="72">
        <v>1987</v>
      </c>
      <c r="B150" s="72">
        <v>5</v>
      </c>
      <c r="C150" s="73">
        <v>31898</v>
      </c>
      <c r="E150" s="75"/>
      <c r="F150" s="75"/>
      <c r="G150" s="75"/>
      <c r="H150" s="75"/>
      <c r="I150" s="75"/>
      <c r="J150" s="75"/>
      <c r="K150" s="75"/>
      <c r="L150" s="75"/>
      <c r="M150" s="75"/>
      <c r="N150" s="75">
        <f t="shared" si="16"/>
        <v>0</v>
      </c>
      <c r="O150" s="75"/>
      <c r="P150" s="75"/>
      <c r="Q150" s="75"/>
      <c r="R150" s="75"/>
      <c r="T150" s="75"/>
      <c r="U150" s="75"/>
      <c r="V150" s="75"/>
      <c r="W150" s="75"/>
      <c r="X150" s="75"/>
      <c r="Y150" s="75"/>
      <c r="Z150" s="76"/>
      <c r="AA150" s="76"/>
      <c r="AB150" s="76"/>
      <c r="AC150" s="76"/>
      <c r="AD150" s="76"/>
    </row>
    <row r="151" spans="1:30">
      <c r="A151" s="72">
        <v>1987</v>
      </c>
      <c r="B151" s="72">
        <v>6</v>
      </c>
      <c r="C151" s="73">
        <v>31929</v>
      </c>
      <c r="E151" s="75"/>
      <c r="F151" s="75"/>
      <c r="G151" s="75"/>
      <c r="H151" s="75"/>
      <c r="I151" s="75"/>
      <c r="J151" s="75"/>
      <c r="K151" s="75"/>
      <c r="L151" s="75"/>
      <c r="M151" s="75"/>
      <c r="N151" s="75">
        <f t="shared" si="16"/>
        <v>0</v>
      </c>
      <c r="O151" s="75"/>
      <c r="P151" s="75"/>
      <c r="Q151" s="75"/>
      <c r="R151" s="75"/>
      <c r="T151" s="75"/>
      <c r="U151" s="75"/>
      <c r="V151" s="75"/>
      <c r="W151" s="75"/>
      <c r="X151" s="75"/>
      <c r="Y151" s="75"/>
      <c r="Z151" s="76"/>
      <c r="AA151" s="76"/>
      <c r="AB151" s="76"/>
      <c r="AC151" s="76"/>
      <c r="AD151" s="76"/>
    </row>
    <row r="152" spans="1:30">
      <c r="A152" s="72">
        <v>1987</v>
      </c>
      <c r="B152" s="72">
        <v>7</v>
      </c>
      <c r="C152" s="73">
        <v>31959</v>
      </c>
      <c r="E152" s="75"/>
      <c r="F152" s="75"/>
      <c r="G152" s="75"/>
      <c r="H152" s="75"/>
      <c r="I152" s="75"/>
      <c r="J152" s="75"/>
      <c r="K152" s="75"/>
      <c r="L152" s="75"/>
      <c r="M152" s="75"/>
      <c r="N152" s="75">
        <f t="shared" si="16"/>
        <v>0</v>
      </c>
      <c r="O152" s="75"/>
      <c r="P152" s="75"/>
      <c r="Q152" s="75"/>
      <c r="R152" s="75"/>
      <c r="T152" s="75"/>
      <c r="U152" s="75"/>
      <c r="V152" s="75"/>
      <c r="W152" s="75"/>
      <c r="X152" s="75"/>
      <c r="Y152" s="75"/>
      <c r="Z152" s="76"/>
      <c r="AA152" s="76"/>
      <c r="AB152" s="76"/>
      <c r="AC152" s="76"/>
      <c r="AD152" s="76"/>
    </row>
    <row r="153" spans="1:30">
      <c r="A153" s="72">
        <v>1987</v>
      </c>
      <c r="B153" s="72">
        <v>8</v>
      </c>
      <c r="C153" s="73">
        <v>31990</v>
      </c>
      <c r="E153" s="75"/>
      <c r="F153" s="75"/>
      <c r="G153" s="75"/>
      <c r="H153" s="75"/>
      <c r="I153" s="75"/>
      <c r="J153" s="75"/>
      <c r="K153" s="75"/>
      <c r="L153" s="75"/>
      <c r="M153" s="75"/>
      <c r="N153" s="75">
        <f t="shared" si="16"/>
        <v>0</v>
      </c>
      <c r="O153" s="75"/>
      <c r="P153" s="75"/>
      <c r="Q153" s="75"/>
      <c r="R153" s="75"/>
      <c r="T153" s="75"/>
      <c r="U153" s="75"/>
      <c r="V153" s="75"/>
      <c r="W153" s="75"/>
      <c r="X153" s="75"/>
      <c r="Y153" s="75"/>
      <c r="Z153" s="76"/>
      <c r="AA153" s="76"/>
      <c r="AB153" s="76"/>
      <c r="AC153" s="76"/>
      <c r="AD153" s="76"/>
    </row>
    <row r="154" spans="1:30">
      <c r="A154" s="72">
        <v>1987</v>
      </c>
      <c r="B154" s="72">
        <v>9</v>
      </c>
      <c r="C154" s="73">
        <v>32021</v>
      </c>
      <c r="E154" s="75"/>
      <c r="F154" s="75"/>
      <c r="G154" s="75"/>
      <c r="H154" s="75"/>
      <c r="I154" s="75"/>
      <c r="J154" s="75"/>
      <c r="K154" s="75"/>
      <c r="L154" s="75"/>
      <c r="M154" s="75"/>
      <c r="N154" s="75">
        <f t="shared" si="16"/>
        <v>0</v>
      </c>
      <c r="O154" s="75"/>
      <c r="P154" s="75"/>
      <c r="Q154" s="75"/>
      <c r="R154" s="75"/>
      <c r="T154" s="75"/>
      <c r="U154" s="75"/>
      <c r="V154" s="75"/>
      <c r="W154" s="75"/>
      <c r="X154" s="75"/>
      <c r="Y154" s="75"/>
      <c r="Z154" s="76"/>
      <c r="AA154" s="76"/>
      <c r="AB154" s="76"/>
      <c r="AC154" s="76"/>
      <c r="AD154" s="76"/>
    </row>
    <row r="155" spans="1:30">
      <c r="A155" s="72">
        <v>1987</v>
      </c>
      <c r="B155" s="72">
        <v>10</v>
      </c>
      <c r="C155" s="73">
        <v>32051</v>
      </c>
      <c r="E155" s="75"/>
      <c r="F155" s="75"/>
      <c r="G155" s="75"/>
      <c r="H155" s="75"/>
      <c r="I155" s="75"/>
      <c r="J155" s="75"/>
      <c r="K155" s="75"/>
      <c r="L155" s="75"/>
      <c r="M155" s="75"/>
      <c r="N155" s="75">
        <f t="shared" si="16"/>
        <v>0</v>
      </c>
      <c r="O155" s="75"/>
      <c r="P155" s="75"/>
      <c r="Q155" s="75"/>
      <c r="R155" s="75"/>
      <c r="T155" s="75"/>
      <c r="U155" s="75"/>
      <c r="V155" s="75"/>
      <c r="W155" s="75"/>
      <c r="X155" s="75"/>
      <c r="Y155" s="75"/>
      <c r="Z155" s="76"/>
      <c r="AA155" s="76"/>
      <c r="AB155" s="76"/>
      <c r="AC155" s="76"/>
      <c r="AD155" s="76"/>
    </row>
    <row r="156" spans="1:30">
      <c r="A156" s="72">
        <v>1987</v>
      </c>
      <c r="B156" s="72">
        <v>11</v>
      </c>
      <c r="C156" s="73">
        <v>32082</v>
      </c>
      <c r="E156" s="75"/>
      <c r="F156" s="75"/>
      <c r="G156" s="75"/>
      <c r="H156" s="75"/>
      <c r="I156" s="75"/>
      <c r="J156" s="75"/>
      <c r="K156" s="75"/>
      <c r="L156" s="75"/>
      <c r="M156" s="75"/>
      <c r="N156" s="75">
        <f t="shared" si="16"/>
        <v>0</v>
      </c>
      <c r="O156" s="75"/>
      <c r="P156" s="75"/>
      <c r="Q156" s="75"/>
      <c r="R156" s="75"/>
      <c r="T156" s="75"/>
      <c r="U156" s="75"/>
      <c r="V156" s="75"/>
      <c r="W156" s="75"/>
      <c r="X156" s="75"/>
      <c r="Y156" s="75"/>
      <c r="Z156" s="76"/>
      <c r="AA156" s="76"/>
      <c r="AB156" s="76"/>
      <c r="AC156" s="76"/>
      <c r="AD156" s="76"/>
    </row>
    <row r="157" spans="1:30">
      <c r="A157" s="72">
        <v>1987</v>
      </c>
      <c r="B157" s="72">
        <v>12</v>
      </c>
      <c r="C157" s="73">
        <v>32112</v>
      </c>
      <c r="E157" s="75"/>
      <c r="F157" s="75"/>
      <c r="G157" s="75"/>
      <c r="H157" s="75"/>
      <c r="I157" s="75"/>
      <c r="J157" s="75"/>
      <c r="K157" s="75"/>
      <c r="L157" s="75"/>
      <c r="M157" s="75"/>
      <c r="N157" s="75">
        <f t="shared" si="16"/>
        <v>0</v>
      </c>
      <c r="O157" s="75"/>
      <c r="P157" s="75"/>
      <c r="Q157" s="75"/>
      <c r="R157" s="75"/>
      <c r="T157" s="75"/>
      <c r="U157" s="75"/>
      <c r="V157" s="75"/>
      <c r="W157" s="75"/>
      <c r="X157" s="75"/>
      <c r="Y157" s="75"/>
      <c r="Z157" s="76"/>
      <c r="AA157" s="76"/>
      <c r="AB157" s="76"/>
      <c r="AC157" s="76"/>
      <c r="AD157" s="76"/>
    </row>
    <row r="158" spans="1:30">
      <c r="A158" s="72">
        <v>1988</v>
      </c>
      <c r="B158" s="72">
        <v>1</v>
      </c>
      <c r="C158" s="73">
        <v>32143</v>
      </c>
      <c r="E158" s="75"/>
      <c r="F158" s="75"/>
      <c r="G158" s="75"/>
      <c r="H158" s="75"/>
      <c r="I158" s="75"/>
      <c r="J158" s="75"/>
      <c r="K158" s="75"/>
      <c r="L158" s="75"/>
      <c r="M158" s="75"/>
      <c r="N158" s="75">
        <f t="shared" si="16"/>
        <v>0</v>
      </c>
      <c r="O158" s="75"/>
      <c r="P158" s="75"/>
      <c r="Q158" s="75"/>
      <c r="R158" s="75"/>
      <c r="T158" s="75"/>
      <c r="U158" s="75"/>
      <c r="V158" s="75"/>
      <c r="W158" s="75"/>
      <c r="X158" s="75"/>
      <c r="Y158" s="75"/>
      <c r="Z158" s="76"/>
      <c r="AA158" s="76"/>
      <c r="AB158" s="76"/>
      <c r="AC158" s="76"/>
      <c r="AD158" s="76"/>
    </row>
    <row r="159" spans="1:30">
      <c r="A159" s="72">
        <v>1988</v>
      </c>
      <c r="B159" s="72">
        <v>2</v>
      </c>
      <c r="C159" s="73">
        <v>32174</v>
      </c>
      <c r="E159" s="75"/>
      <c r="F159" s="75"/>
      <c r="G159" s="75"/>
      <c r="H159" s="75"/>
      <c r="I159" s="75"/>
      <c r="J159" s="75"/>
      <c r="K159" s="75"/>
      <c r="L159" s="75"/>
      <c r="M159" s="75"/>
      <c r="N159" s="75">
        <f t="shared" si="16"/>
        <v>0</v>
      </c>
      <c r="O159" s="75"/>
      <c r="P159" s="75"/>
      <c r="Q159" s="75"/>
      <c r="R159" s="75"/>
      <c r="T159" s="75"/>
      <c r="U159" s="75"/>
      <c r="V159" s="75"/>
      <c r="W159" s="75"/>
      <c r="X159" s="75"/>
      <c r="Y159" s="75"/>
      <c r="Z159" s="76"/>
      <c r="AA159" s="76"/>
      <c r="AB159" s="76"/>
      <c r="AC159" s="76"/>
      <c r="AD159" s="76"/>
    </row>
    <row r="160" spans="1:30">
      <c r="A160" s="72">
        <v>1988</v>
      </c>
      <c r="B160" s="72">
        <v>3</v>
      </c>
      <c r="C160" s="73">
        <v>32203</v>
      </c>
      <c r="E160" s="75"/>
      <c r="F160" s="75"/>
      <c r="G160" s="75"/>
      <c r="H160" s="75"/>
      <c r="I160" s="75"/>
      <c r="J160" s="75"/>
      <c r="K160" s="75"/>
      <c r="L160" s="75"/>
      <c r="M160" s="75"/>
      <c r="N160" s="75">
        <f t="shared" si="16"/>
        <v>0</v>
      </c>
      <c r="O160" s="75"/>
      <c r="P160" s="75"/>
      <c r="Q160" s="75"/>
      <c r="R160" s="75"/>
      <c r="T160" s="75"/>
      <c r="U160" s="75"/>
      <c r="V160" s="75"/>
      <c r="W160" s="75"/>
      <c r="X160" s="75"/>
      <c r="Y160" s="75"/>
      <c r="Z160" s="76"/>
      <c r="AA160" s="76"/>
      <c r="AB160" s="76"/>
      <c r="AC160" s="76"/>
      <c r="AD160" s="76"/>
    </row>
    <row r="161" spans="1:30">
      <c r="A161" s="72">
        <v>1988</v>
      </c>
      <c r="B161" s="72">
        <v>4</v>
      </c>
      <c r="C161" s="73">
        <v>32234</v>
      </c>
      <c r="E161" s="75"/>
      <c r="F161" s="75"/>
      <c r="G161" s="75"/>
      <c r="H161" s="75"/>
      <c r="I161" s="75"/>
      <c r="J161" s="75"/>
      <c r="K161" s="75"/>
      <c r="L161" s="75"/>
      <c r="M161" s="75"/>
      <c r="N161" s="75">
        <f t="shared" si="16"/>
        <v>0</v>
      </c>
      <c r="O161" s="75"/>
      <c r="P161" s="75"/>
      <c r="Q161" s="75"/>
      <c r="R161" s="75"/>
      <c r="T161" s="75"/>
      <c r="U161" s="75"/>
      <c r="V161" s="75"/>
      <c r="W161" s="75"/>
      <c r="X161" s="75"/>
      <c r="Y161" s="75"/>
      <c r="Z161" s="76"/>
      <c r="AA161" s="76"/>
      <c r="AB161" s="76"/>
      <c r="AC161" s="76"/>
      <c r="AD161" s="76"/>
    </row>
    <row r="162" spans="1:30">
      <c r="A162" s="72">
        <v>1988</v>
      </c>
      <c r="B162" s="72">
        <v>5</v>
      </c>
      <c r="C162" s="73">
        <v>32264</v>
      </c>
      <c r="E162" s="75"/>
      <c r="F162" s="75"/>
      <c r="G162" s="75"/>
      <c r="H162" s="75"/>
      <c r="I162" s="75"/>
      <c r="J162" s="75"/>
      <c r="K162" s="75"/>
      <c r="L162" s="75"/>
      <c r="M162" s="75"/>
      <c r="N162" s="75">
        <f t="shared" si="16"/>
        <v>0</v>
      </c>
      <c r="O162" s="75"/>
      <c r="P162" s="75"/>
      <c r="Q162" s="75"/>
      <c r="R162" s="75"/>
      <c r="T162" s="75"/>
      <c r="U162" s="75"/>
      <c r="V162" s="75"/>
      <c r="W162" s="75"/>
      <c r="X162" s="75"/>
      <c r="Y162" s="75"/>
      <c r="Z162" s="76"/>
      <c r="AA162" s="76"/>
      <c r="AB162" s="76"/>
      <c r="AC162" s="76"/>
      <c r="AD162" s="76"/>
    </row>
    <row r="163" spans="1:30">
      <c r="A163" s="72">
        <v>1988</v>
      </c>
      <c r="B163" s="72">
        <v>6</v>
      </c>
      <c r="C163" s="73">
        <v>32295</v>
      </c>
      <c r="E163" s="75"/>
      <c r="F163" s="75"/>
      <c r="G163" s="75"/>
      <c r="H163" s="75"/>
      <c r="I163" s="75"/>
      <c r="J163" s="75"/>
      <c r="K163" s="75"/>
      <c r="L163" s="75"/>
      <c r="M163" s="75"/>
      <c r="N163" s="75">
        <f t="shared" si="16"/>
        <v>0</v>
      </c>
      <c r="O163" s="75"/>
      <c r="P163" s="75"/>
      <c r="Q163" s="75"/>
      <c r="R163" s="75"/>
      <c r="T163" s="75"/>
      <c r="U163" s="75"/>
      <c r="V163" s="75"/>
      <c r="W163" s="75"/>
      <c r="X163" s="75"/>
      <c r="Y163" s="75"/>
      <c r="Z163" s="76"/>
      <c r="AA163" s="76"/>
      <c r="AB163" s="76"/>
      <c r="AC163" s="76"/>
      <c r="AD163" s="76"/>
    </row>
    <row r="164" spans="1:30">
      <c r="A164" s="72">
        <v>1988</v>
      </c>
      <c r="B164" s="72">
        <v>7</v>
      </c>
      <c r="C164" s="73">
        <v>32325</v>
      </c>
      <c r="E164" s="75"/>
      <c r="F164" s="75"/>
      <c r="G164" s="75"/>
      <c r="H164" s="75"/>
      <c r="I164" s="75"/>
      <c r="J164" s="75"/>
      <c r="K164" s="75"/>
      <c r="L164" s="75"/>
      <c r="M164" s="75"/>
      <c r="N164" s="75">
        <f t="shared" si="16"/>
        <v>0</v>
      </c>
      <c r="O164" s="75"/>
      <c r="P164" s="75"/>
      <c r="Q164" s="75"/>
      <c r="R164" s="75"/>
      <c r="T164" s="75"/>
      <c r="U164" s="75"/>
      <c r="V164" s="75"/>
      <c r="W164" s="75"/>
      <c r="X164" s="75"/>
      <c r="Y164" s="75"/>
      <c r="Z164" s="76"/>
      <c r="AA164" s="76"/>
      <c r="AB164" s="76"/>
      <c r="AC164" s="76"/>
      <c r="AD164" s="76"/>
    </row>
    <row r="165" spans="1:30">
      <c r="A165" s="72">
        <v>1988</v>
      </c>
      <c r="B165" s="72">
        <v>8</v>
      </c>
      <c r="C165" s="73">
        <v>32356</v>
      </c>
      <c r="E165" s="75"/>
      <c r="F165" s="75"/>
      <c r="G165" s="75"/>
      <c r="H165" s="75"/>
      <c r="I165" s="75"/>
      <c r="J165" s="75"/>
      <c r="K165" s="75"/>
      <c r="L165" s="75"/>
      <c r="M165" s="75"/>
      <c r="N165" s="75">
        <f t="shared" si="16"/>
        <v>0</v>
      </c>
      <c r="O165" s="75"/>
      <c r="P165" s="75"/>
      <c r="Q165" s="75"/>
      <c r="R165" s="75"/>
      <c r="T165" s="75"/>
      <c r="U165" s="75"/>
      <c r="V165" s="75"/>
      <c r="W165" s="75"/>
      <c r="X165" s="75"/>
      <c r="Y165" s="75"/>
      <c r="Z165" s="76"/>
      <c r="AA165" s="76"/>
      <c r="AB165" s="76"/>
      <c r="AC165" s="76"/>
      <c r="AD165" s="76"/>
    </row>
    <row r="166" spans="1:30">
      <c r="A166" s="72">
        <v>1988</v>
      </c>
      <c r="B166" s="72">
        <v>9</v>
      </c>
      <c r="C166" s="73">
        <v>32387</v>
      </c>
      <c r="E166" s="75"/>
      <c r="F166" s="75"/>
      <c r="G166" s="75"/>
      <c r="H166" s="75"/>
      <c r="I166" s="75"/>
      <c r="J166" s="75"/>
      <c r="K166" s="75"/>
      <c r="L166" s="75"/>
      <c r="M166" s="75"/>
      <c r="N166" s="75">
        <f t="shared" si="16"/>
        <v>0</v>
      </c>
      <c r="O166" s="75"/>
      <c r="P166" s="75"/>
      <c r="Q166" s="75"/>
      <c r="R166" s="75"/>
      <c r="T166" s="75"/>
      <c r="U166" s="75"/>
      <c r="V166" s="75"/>
      <c r="W166" s="75"/>
      <c r="X166" s="75"/>
      <c r="Y166" s="75"/>
      <c r="Z166" s="76"/>
      <c r="AA166" s="76"/>
      <c r="AB166" s="76"/>
      <c r="AC166" s="76"/>
      <c r="AD166" s="76"/>
    </row>
    <row r="167" spans="1:30">
      <c r="A167" s="72">
        <v>1988</v>
      </c>
      <c r="B167" s="72">
        <v>10</v>
      </c>
      <c r="C167" s="73">
        <v>32417</v>
      </c>
      <c r="E167" s="75"/>
      <c r="F167" s="75"/>
      <c r="G167" s="75"/>
      <c r="H167" s="75"/>
      <c r="I167" s="75"/>
      <c r="J167" s="75"/>
      <c r="K167" s="75"/>
      <c r="L167" s="75"/>
      <c r="M167" s="75"/>
      <c r="N167" s="75">
        <f t="shared" si="16"/>
        <v>0</v>
      </c>
      <c r="O167" s="75"/>
      <c r="P167" s="75"/>
      <c r="Q167" s="75"/>
      <c r="R167" s="75"/>
      <c r="T167" s="75"/>
      <c r="U167" s="75"/>
      <c r="V167" s="75"/>
      <c r="W167" s="75"/>
      <c r="X167" s="75"/>
      <c r="Y167" s="75"/>
      <c r="Z167" s="76"/>
      <c r="AA167" s="76"/>
      <c r="AB167" s="76"/>
      <c r="AC167" s="76"/>
      <c r="AD167" s="76"/>
    </row>
    <row r="168" spans="1:30">
      <c r="A168" s="72">
        <v>1988</v>
      </c>
      <c r="B168" s="72">
        <v>11</v>
      </c>
      <c r="C168" s="73">
        <v>32448</v>
      </c>
      <c r="E168" s="75"/>
      <c r="F168" s="75"/>
      <c r="G168" s="75"/>
      <c r="H168" s="75"/>
      <c r="I168" s="75"/>
      <c r="J168" s="75"/>
      <c r="K168" s="75"/>
      <c r="L168" s="75"/>
      <c r="M168" s="75"/>
      <c r="N168" s="75">
        <f t="shared" si="16"/>
        <v>0</v>
      </c>
      <c r="O168" s="75"/>
      <c r="P168" s="75"/>
      <c r="Q168" s="75"/>
      <c r="R168" s="75"/>
      <c r="T168" s="75"/>
      <c r="U168" s="75"/>
      <c r="V168" s="75"/>
      <c r="W168" s="75"/>
      <c r="X168" s="75"/>
      <c r="Y168" s="75"/>
      <c r="Z168" s="76"/>
      <c r="AA168" s="76"/>
      <c r="AB168" s="76"/>
      <c r="AC168" s="76"/>
      <c r="AD168" s="76"/>
    </row>
    <row r="169" spans="1:30">
      <c r="A169" s="72">
        <v>1988</v>
      </c>
      <c r="B169" s="72">
        <v>12</v>
      </c>
      <c r="C169" s="73">
        <v>32478</v>
      </c>
      <c r="E169" s="75"/>
      <c r="F169" s="75"/>
      <c r="G169" s="75"/>
      <c r="H169" s="75"/>
      <c r="I169" s="75"/>
      <c r="J169" s="75"/>
      <c r="K169" s="75"/>
      <c r="L169" s="75"/>
      <c r="M169" s="75"/>
      <c r="N169" s="75">
        <f t="shared" si="16"/>
        <v>0</v>
      </c>
      <c r="O169" s="75"/>
      <c r="P169" s="75"/>
      <c r="Q169" s="75"/>
      <c r="R169" s="75"/>
      <c r="T169" s="75"/>
      <c r="U169" s="75"/>
      <c r="V169" s="75"/>
      <c r="W169" s="75"/>
      <c r="X169" s="75"/>
      <c r="Y169" s="75"/>
      <c r="Z169" s="76"/>
      <c r="AA169" s="76"/>
      <c r="AB169" s="76"/>
      <c r="AC169" s="76"/>
      <c r="AD169" s="76"/>
    </row>
    <row r="170" spans="1:30">
      <c r="A170" s="72">
        <v>1989</v>
      </c>
      <c r="B170" s="72">
        <v>1</v>
      </c>
      <c r="C170" s="73">
        <v>32509</v>
      </c>
      <c r="E170" s="75"/>
      <c r="F170" s="75"/>
      <c r="G170" s="75"/>
      <c r="H170" s="75"/>
      <c r="I170" s="75"/>
      <c r="J170" s="75"/>
      <c r="K170" s="75"/>
      <c r="L170" s="75"/>
      <c r="M170" s="75"/>
      <c r="N170" s="75">
        <f t="shared" si="16"/>
        <v>0</v>
      </c>
      <c r="O170" s="75"/>
      <c r="P170" s="75"/>
      <c r="Q170" s="75"/>
      <c r="R170" s="75"/>
      <c r="T170" s="75"/>
      <c r="U170" s="75"/>
      <c r="V170" s="75"/>
      <c r="W170" s="75"/>
      <c r="X170" s="75"/>
      <c r="Y170" s="75"/>
      <c r="Z170" s="76"/>
      <c r="AA170" s="76"/>
      <c r="AB170" s="76"/>
      <c r="AC170" s="76"/>
      <c r="AD170" s="76"/>
    </row>
    <row r="171" spans="1:30">
      <c r="A171" s="72">
        <v>1989</v>
      </c>
      <c r="B171" s="72">
        <v>2</v>
      </c>
      <c r="C171" s="73">
        <v>32540</v>
      </c>
      <c r="E171" s="75"/>
      <c r="F171" s="75"/>
      <c r="G171" s="75"/>
      <c r="H171" s="75"/>
      <c r="I171" s="75"/>
      <c r="J171" s="75"/>
      <c r="K171" s="75"/>
      <c r="L171" s="75"/>
      <c r="M171" s="75"/>
      <c r="N171" s="75">
        <f t="shared" si="16"/>
        <v>0</v>
      </c>
      <c r="O171" s="75"/>
      <c r="P171" s="75"/>
      <c r="Q171" s="75"/>
      <c r="R171" s="75"/>
      <c r="T171" s="75"/>
      <c r="U171" s="75"/>
      <c r="V171" s="75"/>
      <c r="W171" s="75"/>
      <c r="X171" s="75"/>
      <c r="Y171" s="75"/>
      <c r="Z171" s="76"/>
      <c r="AA171" s="76"/>
      <c r="AB171" s="76"/>
      <c r="AC171" s="76"/>
      <c r="AD171" s="76"/>
    </row>
    <row r="172" spans="1:30">
      <c r="A172" s="72">
        <v>1989</v>
      </c>
      <c r="B172" s="72">
        <v>3</v>
      </c>
      <c r="C172" s="73">
        <v>32568</v>
      </c>
      <c r="E172" s="75"/>
      <c r="F172" s="75"/>
      <c r="G172" s="75"/>
      <c r="H172" s="75"/>
      <c r="I172" s="75"/>
      <c r="J172" s="75"/>
      <c r="K172" s="75"/>
      <c r="L172" s="75"/>
      <c r="M172" s="75"/>
      <c r="N172" s="75">
        <f t="shared" si="16"/>
        <v>0</v>
      </c>
      <c r="O172" s="75"/>
      <c r="P172" s="75"/>
      <c r="Q172" s="75"/>
      <c r="R172" s="75"/>
      <c r="T172" s="75"/>
      <c r="U172" s="75"/>
      <c r="V172" s="75"/>
      <c r="W172" s="75"/>
      <c r="X172" s="75"/>
      <c r="Y172" s="75"/>
      <c r="Z172" s="76"/>
      <c r="AA172" s="76"/>
      <c r="AB172" s="76"/>
      <c r="AC172" s="76"/>
      <c r="AD172" s="76"/>
    </row>
    <row r="173" spans="1:30">
      <c r="A173" s="72">
        <v>1989</v>
      </c>
      <c r="B173" s="72">
        <v>4</v>
      </c>
      <c r="C173" s="73">
        <v>32599</v>
      </c>
      <c r="E173" s="75"/>
      <c r="F173" s="75"/>
      <c r="G173" s="75"/>
      <c r="H173" s="75"/>
      <c r="I173" s="75"/>
      <c r="J173" s="75"/>
      <c r="K173" s="75"/>
      <c r="L173" s="75"/>
      <c r="M173" s="75"/>
      <c r="N173" s="75">
        <f t="shared" si="16"/>
        <v>0</v>
      </c>
      <c r="O173" s="75"/>
      <c r="P173" s="75"/>
      <c r="Q173" s="75"/>
      <c r="R173" s="75"/>
      <c r="T173" s="75"/>
      <c r="U173" s="75"/>
      <c r="V173" s="75"/>
      <c r="W173" s="75"/>
      <c r="X173" s="75"/>
      <c r="Y173" s="75"/>
      <c r="Z173" s="76"/>
      <c r="AA173" s="76"/>
      <c r="AB173" s="76"/>
      <c r="AC173" s="76"/>
      <c r="AD173" s="76"/>
    </row>
    <row r="174" spans="1:30">
      <c r="A174" s="72">
        <v>1989</v>
      </c>
      <c r="B174" s="72">
        <v>5</v>
      </c>
      <c r="C174" s="73">
        <v>32629</v>
      </c>
      <c r="E174" s="75"/>
      <c r="F174" s="75"/>
      <c r="G174" s="75"/>
      <c r="H174" s="75"/>
      <c r="I174" s="75"/>
      <c r="J174" s="75"/>
      <c r="K174" s="75"/>
      <c r="L174" s="75"/>
      <c r="M174" s="75"/>
      <c r="N174" s="75">
        <f t="shared" si="16"/>
        <v>0</v>
      </c>
      <c r="O174" s="75"/>
      <c r="P174" s="75"/>
      <c r="Q174" s="75"/>
      <c r="R174" s="75"/>
      <c r="T174" s="75"/>
      <c r="U174" s="75"/>
      <c r="V174" s="75"/>
      <c r="W174" s="75"/>
      <c r="X174" s="75"/>
      <c r="Y174" s="75"/>
      <c r="Z174" s="76"/>
      <c r="AA174" s="76"/>
      <c r="AB174" s="76"/>
      <c r="AC174" s="76"/>
      <c r="AD174" s="76"/>
    </row>
    <row r="175" spans="1:30">
      <c r="A175" s="72">
        <v>1989</v>
      </c>
      <c r="B175" s="72">
        <v>6</v>
      </c>
      <c r="C175" s="73">
        <v>32660</v>
      </c>
      <c r="E175" s="75"/>
      <c r="F175" s="75"/>
      <c r="G175" s="75"/>
      <c r="H175" s="75"/>
      <c r="I175" s="75"/>
      <c r="J175" s="75"/>
      <c r="K175" s="75"/>
      <c r="L175" s="75"/>
      <c r="M175" s="75"/>
      <c r="N175" s="75">
        <f t="shared" si="16"/>
        <v>0</v>
      </c>
      <c r="O175" s="75"/>
      <c r="P175" s="75"/>
      <c r="Q175" s="75"/>
      <c r="R175" s="75"/>
      <c r="T175" s="75"/>
      <c r="U175" s="75"/>
      <c r="V175" s="75"/>
      <c r="W175" s="75"/>
      <c r="X175" s="75"/>
      <c r="Y175" s="75"/>
      <c r="Z175" s="76"/>
      <c r="AA175" s="76"/>
      <c r="AB175" s="76"/>
      <c r="AC175" s="76"/>
      <c r="AD175" s="76"/>
    </row>
    <row r="176" spans="1:30">
      <c r="A176" s="72">
        <v>1989</v>
      </c>
      <c r="B176" s="72">
        <v>7</v>
      </c>
      <c r="C176" s="73">
        <v>32690</v>
      </c>
      <c r="E176" s="75"/>
      <c r="F176" s="75"/>
      <c r="G176" s="75"/>
      <c r="H176" s="75"/>
      <c r="I176" s="75"/>
      <c r="J176" s="75"/>
      <c r="K176" s="75"/>
      <c r="L176" s="75"/>
      <c r="M176" s="75"/>
      <c r="N176" s="75">
        <f t="shared" si="16"/>
        <v>0</v>
      </c>
      <c r="O176" s="75"/>
      <c r="P176" s="75"/>
      <c r="Q176" s="75"/>
      <c r="R176" s="75"/>
      <c r="T176" s="75"/>
      <c r="U176" s="75"/>
      <c r="V176" s="75"/>
      <c r="W176" s="75"/>
      <c r="X176" s="75"/>
      <c r="Y176" s="75"/>
      <c r="Z176" s="76"/>
      <c r="AA176" s="76"/>
      <c r="AB176" s="76"/>
      <c r="AC176" s="76"/>
      <c r="AD176" s="76"/>
    </row>
    <row r="177" spans="1:30">
      <c r="A177" s="72">
        <v>1989</v>
      </c>
      <c r="B177" s="72">
        <v>8</v>
      </c>
      <c r="C177" s="73">
        <v>32721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>
        <f t="shared" si="16"/>
        <v>0</v>
      </c>
      <c r="O177" s="75"/>
      <c r="P177" s="75"/>
      <c r="Q177" s="75"/>
      <c r="R177" s="75"/>
      <c r="T177" s="75"/>
      <c r="U177" s="75"/>
      <c r="V177" s="75"/>
      <c r="W177" s="75"/>
      <c r="X177" s="75"/>
      <c r="Y177" s="75"/>
      <c r="Z177" s="76"/>
      <c r="AA177" s="76"/>
      <c r="AB177" s="76"/>
      <c r="AC177" s="76"/>
      <c r="AD177" s="76"/>
    </row>
    <row r="178" spans="1:30">
      <c r="A178" s="72">
        <v>1989</v>
      </c>
      <c r="B178" s="72">
        <v>9</v>
      </c>
      <c r="C178" s="73">
        <v>32752</v>
      </c>
      <c r="E178" s="75"/>
      <c r="F178" s="75"/>
      <c r="G178" s="75"/>
      <c r="H178" s="75"/>
      <c r="I178" s="75"/>
      <c r="J178" s="75"/>
      <c r="K178" s="75"/>
      <c r="L178" s="75"/>
      <c r="M178" s="75"/>
      <c r="N178" s="75">
        <f t="shared" si="16"/>
        <v>0</v>
      </c>
      <c r="O178" s="75"/>
      <c r="P178" s="75"/>
      <c r="Q178" s="75"/>
      <c r="R178" s="75"/>
      <c r="T178" s="75"/>
      <c r="U178" s="75"/>
      <c r="V178" s="75"/>
      <c r="W178" s="75"/>
      <c r="X178" s="75"/>
      <c r="Y178" s="75"/>
      <c r="Z178" s="76"/>
      <c r="AA178" s="76"/>
      <c r="AB178" s="76"/>
      <c r="AC178" s="76"/>
      <c r="AD178" s="76"/>
    </row>
    <row r="179" spans="1:30">
      <c r="A179" s="72">
        <v>1989</v>
      </c>
      <c r="B179" s="72">
        <v>10</v>
      </c>
      <c r="C179" s="73">
        <v>32782</v>
      </c>
      <c r="E179" s="75"/>
      <c r="F179" s="75"/>
      <c r="G179" s="75"/>
      <c r="H179" s="75"/>
      <c r="I179" s="75"/>
      <c r="J179" s="75"/>
      <c r="K179" s="75"/>
      <c r="L179" s="75"/>
      <c r="M179" s="75"/>
      <c r="N179" s="75">
        <f t="shared" si="16"/>
        <v>0</v>
      </c>
      <c r="O179" s="75"/>
      <c r="P179" s="75"/>
      <c r="Q179" s="75"/>
      <c r="R179" s="75"/>
      <c r="T179" s="75"/>
      <c r="U179" s="75"/>
      <c r="V179" s="75"/>
      <c r="W179" s="75"/>
      <c r="X179" s="75"/>
      <c r="Y179" s="75"/>
      <c r="Z179" s="76"/>
      <c r="AA179" s="76"/>
      <c r="AB179" s="76"/>
      <c r="AC179" s="76"/>
      <c r="AD179" s="76"/>
    </row>
    <row r="180" spans="1:30">
      <c r="A180" s="72">
        <v>1989</v>
      </c>
      <c r="B180" s="72">
        <v>11</v>
      </c>
      <c r="C180" s="73">
        <v>32813</v>
      </c>
      <c r="E180" s="75"/>
      <c r="F180" s="75"/>
      <c r="G180" s="75"/>
      <c r="H180" s="75"/>
      <c r="I180" s="75"/>
      <c r="J180" s="75"/>
      <c r="K180" s="75"/>
      <c r="L180" s="75"/>
      <c r="M180" s="75"/>
      <c r="N180" s="75">
        <f t="shared" si="16"/>
        <v>0</v>
      </c>
      <c r="O180" s="75"/>
      <c r="P180" s="75"/>
      <c r="Q180" s="75"/>
      <c r="R180" s="75"/>
      <c r="T180" s="75"/>
      <c r="U180" s="75"/>
      <c r="V180" s="75"/>
      <c r="W180" s="75"/>
      <c r="X180" s="75"/>
      <c r="Y180" s="75"/>
      <c r="Z180" s="76"/>
      <c r="AA180" s="76"/>
      <c r="AB180" s="76"/>
      <c r="AC180" s="76"/>
      <c r="AD180" s="76"/>
    </row>
    <row r="181" spans="1:30">
      <c r="A181" s="72">
        <v>1989</v>
      </c>
      <c r="B181" s="72">
        <v>12</v>
      </c>
      <c r="C181" s="73">
        <v>32843</v>
      </c>
      <c r="E181" s="75"/>
      <c r="F181" s="75"/>
      <c r="G181" s="75"/>
      <c r="H181" s="75"/>
      <c r="I181" s="75"/>
      <c r="J181" s="75"/>
      <c r="K181" s="75"/>
      <c r="L181" s="75"/>
      <c r="M181" s="75"/>
      <c r="N181" s="75">
        <f t="shared" si="16"/>
        <v>0</v>
      </c>
      <c r="O181" s="75"/>
      <c r="P181" s="75"/>
      <c r="Q181" s="75"/>
      <c r="R181" s="75"/>
      <c r="T181" s="75"/>
      <c r="U181" s="75"/>
      <c r="V181" s="75"/>
      <c r="W181" s="75"/>
      <c r="X181" s="75"/>
      <c r="Y181" s="75"/>
      <c r="Z181" s="76"/>
      <c r="AA181" s="76"/>
      <c r="AB181" s="76"/>
      <c r="AC181" s="76"/>
      <c r="AD181" s="76"/>
    </row>
    <row r="182" spans="1:30">
      <c r="A182" s="72">
        <v>1990</v>
      </c>
      <c r="B182" s="72">
        <v>1</v>
      </c>
      <c r="C182" s="73">
        <v>32874</v>
      </c>
      <c r="E182" s="75"/>
      <c r="F182" s="75"/>
      <c r="G182" s="75"/>
      <c r="H182" s="75"/>
      <c r="I182" s="75"/>
      <c r="J182" s="75"/>
      <c r="K182" s="75"/>
      <c r="L182" s="75"/>
      <c r="M182" s="75"/>
      <c r="N182" s="75">
        <f t="shared" si="16"/>
        <v>0</v>
      </c>
      <c r="O182" s="75"/>
      <c r="P182" s="75"/>
      <c r="Q182" s="75"/>
      <c r="R182" s="75"/>
      <c r="T182" s="75"/>
      <c r="U182" s="75"/>
      <c r="V182" s="75"/>
      <c r="W182" s="75"/>
      <c r="X182" s="75"/>
      <c r="Y182" s="75"/>
      <c r="Z182" s="76"/>
      <c r="AA182" s="76"/>
      <c r="AB182" s="76"/>
      <c r="AC182" s="76"/>
      <c r="AD182" s="76"/>
    </row>
    <row r="183" spans="1:30">
      <c r="A183" s="72">
        <v>1990</v>
      </c>
      <c r="B183" s="72">
        <v>2</v>
      </c>
      <c r="C183" s="73">
        <v>32905</v>
      </c>
      <c r="E183" s="75"/>
      <c r="F183" s="75"/>
      <c r="G183" s="75"/>
      <c r="H183" s="75"/>
      <c r="I183" s="75"/>
      <c r="J183" s="75"/>
      <c r="K183" s="75"/>
      <c r="L183" s="75"/>
      <c r="M183" s="75"/>
      <c r="N183" s="75">
        <f t="shared" si="16"/>
        <v>0</v>
      </c>
      <c r="O183" s="75"/>
      <c r="P183" s="75"/>
      <c r="Q183" s="75"/>
      <c r="R183" s="75"/>
      <c r="T183" s="75"/>
      <c r="U183" s="75"/>
      <c r="V183" s="75"/>
      <c r="W183" s="75"/>
      <c r="X183" s="75"/>
      <c r="Y183" s="75"/>
      <c r="Z183" s="76"/>
      <c r="AA183" s="76"/>
      <c r="AB183" s="76"/>
      <c r="AC183" s="76"/>
      <c r="AD183" s="76"/>
    </row>
    <row r="184" spans="1:30">
      <c r="A184" s="72">
        <v>1990</v>
      </c>
      <c r="B184" s="72">
        <v>3</v>
      </c>
      <c r="C184" s="73">
        <v>32933</v>
      </c>
      <c r="E184" s="75"/>
      <c r="F184" s="75"/>
      <c r="G184" s="75"/>
      <c r="H184" s="75"/>
      <c r="I184" s="75"/>
      <c r="J184" s="75"/>
      <c r="K184" s="75"/>
      <c r="L184" s="75"/>
      <c r="M184" s="75"/>
      <c r="N184" s="75">
        <f t="shared" si="16"/>
        <v>0</v>
      </c>
      <c r="O184" s="75"/>
      <c r="P184" s="75"/>
      <c r="Q184" s="75"/>
      <c r="R184" s="75"/>
      <c r="T184" s="75"/>
      <c r="U184" s="75"/>
      <c r="V184" s="75"/>
      <c r="W184" s="75"/>
      <c r="X184" s="75"/>
      <c r="Y184" s="75"/>
      <c r="Z184" s="76"/>
      <c r="AA184" s="76"/>
      <c r="AB184" s="76"/>
      <c r="AC184" s="76"/>
      <c r="AD184" s="76"/>
    </row>
    <row r="185" spans="1:30">
      <c r="A185" s="72">
        <v>1990</v>
      </c>
      <c r="B185" s="72">
        <v>4</v>
      </c>
      <c r="C185" s="73">
        <v>32964</v>
      </c>
      <c r="E185" s="75"/>
      <c r="F185" s="75"/>
      <c r="G185" s="75"/>
      <c r="H185" s="75"/>
      <c r="I185" s="75"/>
      <c r="J185" s="75"/>
      <c r="K185" s="75"/>
      <c r="L185" s="75"/>
      <c r="M185" s="75"/>
      <c r="N185" s="75">
        <f t="shared" si="16"/>
        <v>0</v>
      </c>
      <c r="O185" s="75"/>
      <c r="P185" s="75"/>
      <c r="Q185" s="75"/>
      <c r="R185" s="75"/>
      <c r="T185" s="75"/>
      <c r="U185" s="75"/>
      <c r="V185" s="75"/>
      <c r="W185" s="75"/>
      <c r="X185" s="75"/>
      <c r="Y185" s="75"/>
      <c r="Z185" s="76"/>
      <c r="AA185" s="76"/>
      <c r="AB185" s="76"/>
      <c r="AC185" s="76"/>
      <c r="AD185" s="76"/>
    </row>
    <row r="186" spans="1:30">
      <c r="A186" s="72">
        <v>1990</v>
      </c>
      <c r="B186" s="72">
        <v>5</v>
      </c>
      <c r="C186" s="73">
        <v>32994</v>
      </c>
      <c r="E186" s="75"/>
      <c r="F186" s="75"/>
      <c r="G186" s="75"/>
      <c r="H186" s="75"/>
      <c r="I186" s="75"/>
      <c r="J186" s="75"/>
      <c r="K186" s="75"/>
      <c r="L186" s="75"/>
      <c r="M186" s="75"/>
      <c r="N186" s="75">
        <f t="shared" si="16"/>
        <v>0</v>
      </c>
      <c r="O186" s="75"/>
      <c r="P186" s="75"/>
      <c r="Q186" s="75"/>
      <c r="R186" s="75"/>
      <c r="T186" s="75"/>
      <c r="U186" s="75"/>
      <c r="V186" s="75"/>
      <c r="W186" s="75"/>
      <c r="X186" s="75"/>
      <c r="Y186" s="75"/>
      <c r="Z186" s="76"/>
      <c r="AA186" s="76"/>
      <c r="AB186" s="76"/>
      <c r="AC186" s="76"/>
      <c r="AD186" s="76"/>
    </row>
    <row r="187" spans="1:30">
      <c r="A187" s="72">
        <v>1990</v>
      </c>
      <c r="B187" s="72">
        <v>6</v>
      </c>
      <c r="C187" s="73">
        <v>33025</v>
      </c>
      <c r="E187" s="75"/>
      <c r="F187" s="75"/>
      <c r="G187" s="75"/>
      <c r="H187" s="75"/>
      <c r="I187" s="75"/>
      <c r="J187" s="75"/>
      <c r="K187" s="75"/>
      <c r="L187" s="75"/>
      <c r="M187" s="75"/>
      <c r="N187" s="75">
        <f t="shared" si="16"/>
        <v>0</v>
      </c>
      <c r="O187" s="75"/>
      <c r="P187" s="75"/>
      <c r="Q187" s="75"/>
      <c r="R187" s="75"/>
      <c r="T187" s="75"/>
      <c r="U187" s="75"/>
      <c r="V187" s="75"/>
      <c r="W187" s="75"/>
      <c r="X187" s="75"/>
      <c r="Y187" s="75"/>
      <c r="Z187" s="76"/>
      <c r="AA187" s="76"/>
      <c r="AB187" s="76"/>
      <c r="AC187" s="76"/>
      <c r="AD187" s="76"/>
    </row>
    <row r="188" spans="1:30">
      <c r="A188" s="72">
        <v>1990</v>
      </c>
      <c r="B188" s="72">
        <v>7</v>
      </c>
      <c r="C188" s="73">
        <v>33055</v>
      </c>
      <c r="E188" s="75"/>
      <c r="F188" s="75"/>
      <c r="G188" s="75"/>
      <c r="H188" s="75"/>
      <c r="I188" s="75"/>
      <c r="J188" s="75"/>
      <c r="K188" s="75"/>
      <c r="L188" s="75"/>
      <c r="M188" s="75"/>
      <c r="N188" s="75">
        <f t="shared" si="16"/>
        <v>0</v>
      </c>
      <c r="O188" s="75"/>
      <c r="P188" s="75"/>
      <c r="Q188" s="75"/>
      <c r="R188" s="75"/>
      <c r="T188" s="75"/>
      <c r="U188" s="75"/>
      <c r="V188" s="75"/>
      <c r="W188" s="75"/>
      <c r="X188" s="75"/>
      <c r="Y188" s="75"/>
      <c r="Z188" s="76"/>
      <c r="AA188" s="76"/>
      <c r="AB188" s="76"/>
      <c r="AC188" s="76"/>
      <c r="AD188" s="76"/>
    </row>
    <row r="189" spans="1:30">
      <c r="A189" s="72">
        <v>1990</v>
      </c>
      <c r="B189" s="72">
        <v>8</v>
      </c>
      <c r="C189" s="73">
        <v>33086</v>
      </c>
      <c r="E189" s="75"/>
      <c r="F189" s="75"/>
      <c r="G189" s="75"/>
      <c r="H189" s="75"/>
      <c r="I189" s="75"/>
      <c r="J189" s="75"/>
      <c r="K189" s="75"/>
      <c r="L189" s="75"/>
      <c r="M189" s="75"/>
      <c r="N189" s="75">
        <f t="shared" si="16"/>
        <v>0</v>
      </c>
      <c r="O189" s="75"/>
      <c r="P189" s="75"/>
      <c r="Q189" s="75"/>
      <c r="R189" s="75"/>
      <c r="T189" s="75"/>
      <c r="U189" s="75"/>
      <c r="V189" s="75"/>
      <c r="W189" s="75"/>
      <c r="X189" s="75"/>
      <c r="Y189" s="75"/>
      <c r="Z189" s="76"/>
      <c r="AA189" s="76"/>
      <c r="AB189" s="76"/>
      <c r="AC189" s="76"/>
      <c r="AD189" s="76"/>
    </row>
    <row r="190" spans="1:30">
      <c r="A190" s="72">
        <v>1990</v>
      </c>
      <c r="B190" s="72">
        <v>9</v>
      </c>
      <c r="C190" s="73">
        <v>33117</v>
      </c>
      <c r="E190" s="75"/>
      <c r="F190" s="75"/>
      <c r="G190" s="75"/>
      <c r="H190" s="75"/>
      <c r="I190" s="75"/>
      <c r="J190" s="75"/>
      <c r="K190" s="75"/>
      <c r="L190" s="75"/>
      <c r="M190" s="75"/>
      <c r="N190" s="75">
        <f t="shared" si="16"/>
        <v>0</v>
      </c>
      <c r="O190" s="75"/>
      <c r="P190" s="75"/>
      <c r="Q190" s="75"/>
      <c r="R190" s="75"/>
      <c r="T190" s="75"/>
      <c r="U190" s="75"/>
      <c r="V190" s="75"/>
      <c r="W190" s="75"/>
      <c r="X190" s="75"/>
      <c r="Y190" s="75"/>
      <c r="Z190" s="76"/>
      <c r="AA190" s="76"/>
      <c r="AB190" s="76"/>
      <c r="AC190" s="76"/>
      <c r="AD190" s="76"/>
    </row>
    <row r="191" spans="1:30">
      <c r="A191" s="72">
        <v>1990</v>
      </c>
      <c r="B191" s="72">
        <v>10</v>
      </c>
      <c r="C191" s="73">
        <v>33147</v>
      </c>
      <c r="E191" s="75"/>
      <c r="F191" s="75"/>
      <c r="G191" s="75"/>
      <c r="H191" s="75"/>
      <c r="I191" s="75"/>
      <c r="J191" s="75"/>
      <c r="K191" s="75"/>
      <c r="L191" s="75"/>
      <c r="M191" s="75"/>
      <c r="N191" s="75">
        <f t="shared" si="16"/>
        <v>0</v>
      </c>
      <c r="O191" s="75"/>
      <c r="P191" s="75"/>
      <c r="Q191" s="75"/>
      <c r="R191" s="75"/>
      <c r="T191" s="75"/>
      <c r="U191" s="75"/>
      <c r="V191" s="75"/>
      <c r="W191" s="75"/>
      <c r="X191" s="75"/>
      <c r="Y191" s="75"/>
      <c r="Z191" s="76"/>
      <c r="AA191" s="76"/>
      <c r="AB191" s="76"/>
      <c r="AC191" s="76"/>
      <c r="AD191" s="76"/>
    </row>
    <row r="192" spans="1:30">
      <c r="A192" s="72">
        <v>1990</v>
      </c>
      <c r="B192" s="72">
        <v>11</v>
      </c>
      <c r="C192" s="73">
        <v>33178</v>
      </c>
      <c r="E192" s="75"/>
      <c r="F192" s="75"/>
      <c r="G192" s="75"/>
      <c r="H192" s="75"/>
      <c r="I192" s="75"/>
      <c r="J192" s="75"/>
      <c r="K192" s="75"/>
      <c r="L192" s="75"/>
      <c r="M192" s="75"/>
      <c r="N192" s="75">
        <f t="shared" si="16"/>
        <v>0</v>
      </c>
      <c r="O192" s="75"/>
      <c r="P192" s="75"/>
      <c r="Q192" s="75"/>
      <c r="R192" s="75"/>
      <c r="T192" s="75"/>
      <c r="U192" s="75"/>
      <c r="V192" s="75"/>
      <c r="W192" s="75"/>
      <c r="X192" s="75"/>
      <c r="Y192" s="75"/>
      <c r="Z192" s="76"/>
      <c r="AA192" s="76"/>
      <c r="AB192" s="76"/>
      <c r="AC192" s="76"/>
      <c r="AD192" s="76"/>
    </row>
    <row r="193" spans="1:30">
      <c r="A193" s="72">
        <v>1990</v>
      </c>
      <c r="B193" s="72">
        <v>12</v>
      </c>
      <c r="C193" s="73">
        <v>33208</v>
      </c>
      <c r="E193" s="75"/>
      <c r="F193" s="75"/>
      <c r="G193" s="75"/>
      <c r="H193" s="75"/>
      <c r="I193" s="75"/>
      <c r="J193" s="75"/>
      <c r="K193" s="75"/>
      <c r="L193" s="75"/>
      <c r="M193" s="75"/>
      <c r="N193" s="75">
        <f t="shared" si="16"/>
        <v>0</v>
      </c>
      <c r="O193" s="75"/>
      <c r="P193" s="75"/>
      <c r="Q193" s="75"/>
      <c r="R193" s="75"/>
      <c r="T193" s="75"/>
      <c r="U193" s="75"/>
      <c r="V193" s="75"/>
      <c r="W193" s="75"/>
      <c r="X193" s="75"/>
      <c r="Y193" s="75"/>
      <c r="Z193" s="76"/>
      <c r="AA193" s="76"/>
      <c r="AB193" s="76"/>
      <c r="AC193" s="76"/>
      <c r="AD193" s="76"/>
    </row>
    <row r="194" spans="1:30">
      <c r="A194" s="72">
        <v>1991</v>
      </c>
      <c r="B194" s="72">
        <v>1</v>
      </c>
      <c r="C194" s="73">
        <v>33239</v>
      </c>
      <c r="E194" s="75"/>
      <c r="F194" s="75"/>
      <c r="G194" s="75"/>
      <c r="H194" s="75"/>
      <c r="I194" s="75"/>
      <c r="J194" s="75"/>
      <c r="K194" s="75"/>
      <c r="L194" s="75"/>
      <c r="M194" s="75"/>
      <c r="N194" s="75">
        <f t="shared" si="16"/>
        <v>0</v>
      </c>
      <c r="O194" s="75"/>
      <c r="P194" s="75"/>
      <c r="Q194" s="75"/>
      <c r="R194" s="75"/>
      <c r="T194" s="75"/>
      <c r="U194" s="75"/>
      <c r="V194" s="75"/>
      <c r="W194" s="75"/>
      <c r="X194" s="75"/>
      <c r="Y194" s="75"/>
      <c r="Z194" s="76"/>
      <c r="AA194" s="76"/>
      <c r="AB194" s="76"/>
      <c r="AC194" s="76"/>
      <c r="AD194" s="76"/>
    </row>
    <row r="195" spans="1:30">
      <c r="A195" s="72">
        <v>1991</v>
      </c>
      <c r="B195" s="72">
        <v>2</v>
      </c>
      <c r="C195" s="73">
        <v>33270</v>
      </c>
      <c r="E195" s="75"/>
      <c r="F195" s="75"/>
      <c r="G195" s="75"/>
      <c r="H195" s="75"/>
      <c r="I195" s="75"/>
      <c r="J195" s="75"/>
      <c r="K195" s="75"/>
      <c r="L195" s="75"/>
      <c r="M195" s="75"/>
      <c r="N195" s="75">
        <f t="shared" si="16"/>
        <v>0</v>
      </c>
      <c r="O195" s="75"/>
      <c r="P195" s="75"/>
      <c r="Q195" s="75"/>
      <c r="R195" s="75"/>
      <c r="T195" s="75"/>
      <c r="U195" s="75"/>
      <c r="V195" s="75"/>
      <c r="W195" s="75"/>
      <c r="X195" s="75"/>
      <c r="Y195" s="75"/>
      <c r="Z195" s="76"/>
      <c r="AA195" s="76"/>
      <c r="AB195" s="76"/>
      <c r="AC195" s="76"/>
      <c r="AD195" s="76"/>
    </row>
    <row r="196" spans="1:30">
      <c r="A196" s="72">
        <v>1991</v>
      </c>
      <c r="B196" s="72">
        <v>3</v>
      </c>
      <c r="C196" s="73">
        <v>33298</v>
      </c>
      <c r="E196" s="75"/>
      <c r="F196" s="75"/>
      <c r="G196" s="75"/>
      <c r="H196" s="75"/>
      <c r="I196" s="75"/>
      <c r="J196" s="75"/>
      <c r="K196" s="75"/>
      <c r="L196" s="75"/>
      <c r="M196" s="75"/>
      <c r="N196" s="75">
        <f t="shared" si="16"/>
        <v>0</v>
      </c>
      <c r="O196" s="75"/>
      <c r="P196" s="75"/>
      <c r="Q196" s="75"/>
      <c r="R196" s="75"/>
      <c r="T196" s="75"/>
      <c r="U196" s="75"/>
      <c r="V196" s="75"/>
      <c r="W196" s="75"/>
      <c r="X196" s="75"/>
      <c r="Y196" s="75"/>
      <c r="Z196" s="76"/>
      <c r="AA196" s="76"/>
      <c r="AB196" s="76"/>
      <c r="AC196" s="76"/>
      <c r="AD196" s="76"/>
    </row>
    <row r="197" spans="1:30">
      <c r="A197" s="72">
        <v>1991</v>
      </c>
      <c r="B197" s="72">
        <v>4</v>
      </c>
      <c r="C197" s="73">
        <v>33329</v>
      </c>
      <c r="E197" s="75"/>
      <c r="F197" s="75"/>
      <c r="G197" s="75"/>
      <c r="H197" s="75"/>
      <c r="I197" s="75"/>
      <c r="J197" s="75"/>
      <c r="K197" s="75"/>
      <c r="L197" s="75"/>
      <c r="M197" s="75"/>
      <c r="N197" s="75">
        <f t="shared" si="16"/>
        <v>0</v>
      </c>
      <c r="O197" s="75"/>
      <c r="P197" s="75"/>
      <c r="Q197" s="75"/>
      <c r="R197" s="75"/>
      <c r="T197" s="75"/>
      <c r="U197" s="75"/>
      <c r="V197" s="75"/>
      <c r="W197" s="75"/>
      <c r="X197" s="75"/>
      <c r="Y197" s="75"/>
      <c r="Z197" s="76"/>
      <c r="AA197" s="76"/>
      <c r="AB197" s="76"/>
      <c r="AC197" s="76"/>
      <c r="AD197" s="76"/>
    </row>
    <row r="198" spans="1:30">
      <c r="A198" s="72">
        <v>1991</v>
      </c>
      <c r="B198" s="72">
        <v>5</v>
      </c>
      <c r="C198" s="73">
        <v>33359</v>
      </c>
      <c r="E198" s="75"/>
      <c r="F198" s="75"/>
      <c r="G198" s="75"/>
      <c r="H198" s="75"/>
      <c r="I198" s="75"/>
      <c r="J198" s="75"/>
      <c r="K198" s="75"/>
      <c r="L198" s="75"/>
      <c r="M198" s="75"/>
      <c r="N198" s="75">
        <f t="shared" si="16"/>
        <v>0</v>
      </c>
      <c r="O198" s="75"/>
      <c r="P198" s="75"/>
      <c r="Q198" s="75"/>
      <c r="R198" s="75"/>
      <c r="T198" s="75"/>
      <c r="U198" s="75"/>
      <c r="V198" s="75"/>
      <c r="W198" s="75"/>
      <c r="X198" s="75"/>
      <c r="Y198" s="75"/>
      <c r="Z198" s="76"/>
      <c r="AA198" s="76"/>
      <c r="AB198" s="76"/>
      <c r="AC198" s="76"/>
      <c r="AD198" s="76"/>
    </row>
    <row r="199" spans="1:30">
      <c r="A199" s="72">
        <v>1991</v>
      </c>
      <c r="B199" s="72">
        <v>6</v>
      </c>
      <c r="C199" s="73">
        <v>33390</v>
      </c>
      <c r="E199" s="75"/>
      <c r="F199" s="75"/>
      <c r="G199" s="75"/>
      <c r="H199" s="75"/>
      <c r="I199" s="75"/>
      <c r="J199" s="75"/>
      <c r="K199" s="75"/>
      <c r="L199" s="75"/>
      <c r="M199" s="75"/>
      <c r="N199" s="75">
        <f t="shared" si="16"/>
        <v>0</v>
      </c>
      <c r="O199" s="75"/>
      <c r="P199" s="75"/>
      <c r="Q199" s="75"/>
      <c r="R199" s="75"/>
      <c r="T199" s="75"/>
      <c r="U199" s="75"/>
      <c r="V199" s="75"/>
      <c r="W199" s="75"/>
      <c r="X199" s="75"/>
      <c r="Y199" s="75"/>
      <c r="Z199" s="76"/>
      <c r="AA199" s="76"/>
      <c r="AB199" s="76"/>
      <c r="AC199" s="76"/>
      <c r="AD199" s="76"/>
    </row>
    <row r="200" spans="1:30">
      <c r="A200" s="72">
        <v>1991</v>
      </c>
      <c r="B200" s="72">
        <v>7</v>
      </c>
      <c r="C200" s="73">
        <v>33420</v>
      </c>
      <c r="E200" s="75"/>
      <c r="F200" s="75"/>
      <c r="G200" s="75"/>
      <c r="H200" s="75"/>
      <c r="I200" s="75"/>
      <c r="J200" s="75"/>
      <c r="K200" s="75"/>
      <c r="L200" s="75"/>
      <c r="M200" s="75"/>
      <c r="N200" s="75">
        <f t="shared" si="16"/>
        <v>0</v>
      </c>
      <c r="O200" s="75"/>
      <c r="P200" s="75"/>
      <c r="Q200" s="75"/>
      <c r="R200" s="75"/>
      <c r="T200" s="75"/>
      <c r="U200" s="75"/>
      <c r="V200" s="75"/>
      <c r="W200" s="75"/>
      <c r="X200" s="75"/>
      <c r="Y200" s="75"/>
      <c r="Z200" s="76"/>
      <c r="AA200" s="76"/>
      <c r="AB200" s="76"/>
      <c r="AC200" s="76"/>
      <c r="AD200" s="76"/>
    </row>
    <row r="201" spans="1:30">
      <c r="A201" s="72">
        <v>1991</v>
      </c>
      <c r="B201" s="72">
        <v>8</v>
      </c>
      <c r="C201" s="73">
        <v>33451</v>
      </c>
      <c r="E201" s="75"/>
      <c r="F201" s="75"/>
      <c r="G201" s="75"/>
      <c r="H201" s="75"/>
      <c r="I201" s="75"/>
      <c r="J201" s="75"/>
      <c r="K201" s="75"/>
      <c r="L201" s="75"/>
      <c r="M201" s="75"/>
      <c r="N201" s="75">
        <f t="shared" si="16"/>
        <v>0</v>
      </c>
      <c r="O201" s="75"/>
      <c r="P201" s="75"/>
      <c r="Q201" s="75"/>
      <c r="R201" s="75"/>
      <c r="T201" s="75"/>
      <c r="U201" s="75"/>
      <c r="V201" s="75"/>
      <c r="W201" s="75"/>
      <c r="X201" s="75"/>
      <c r="Y201" s="75"/>
      <c r="Z201" s="76"/>
      <c r="AA201" s="76"/>
      <c r="AB201" s="76"/>
      <c r="AC201" s="76"/>
      <c r="AD201" s="76"/>
    </row>
    <row r="202" spans="1:30">
      <c r="A202" s="72">
        <v>1991</v>
      </c>
      <c r="B202" s="72">
        <v>9</v>
      </c>
      <c r="C202" s="73">
        <v>33482</v>
      </c>
      <c r="E202" s="75"/>
      <c r="F202" s="75"/>
      <c r="G202" s="75"/>
      <c r="H202" s="75"/>
      <c r="I202" s="75"/>
      <c r="J202" s="75"/>
      <c r="K202" s="75"/>
      <c r="L202" s="75"/>
      <c r="M202" s="75"/>
      <c r="N202" s="75">
        <f t="shared" si="16"/>
        <v>0</v>
      </c>
      <c r="O202" s="75"/>
      <c r="P202" s="75"/>
      <c r="Q202" s="75"/>
      <c r="R202" s="75"/>
      <c r="T202" s="75"/>
      <c r="U202" s="75"/>
      <c r="V202" s="75"/>
      <c r="W202" s="75"/>
      <c r="X202" s="75"/>
      <c r="Y202" s="75"/>
      <c r="Z202" s="76"/>
      <c r="AA202" s="76"/>
      <c r="AB202" s="76"/>
      <c r="AC202" s="76"/>
      <c r="AD202" s="76"/>
    </row>
    <row r="203" spans="1:30">
      <c r="A203" s="72">
        <v>1991</v>
      </c>
      <c r="B203" s="72">
        <v>10</v>
      </c>
      <c r="C203" s="73">
        <v>33512</v>
      </c>
      <c r="E203" s="75"/>
      <c r="F203" s="75"/>
      <c r="G203" s="75"/>
      <c r="H203" s="75"/>
      <c r="I203" s="75"/>
      <c r="J203" s="75"/>
      <c r="K203" s="75"/>
      <c r="L203" s="75"/>
      <c r="M203" s="75"/>
      <c r="N203" s="75">
        <f t="shared" si="16"/>
        <v>0</v>
      </c>
      <c r="O203" s="75"/>
      <c r="P203" s="75"/>
      <c r="Q203" s="75"/>
      <c r="R203" s="75"/>
      <c r="T203" s="75"/>
      <c r="U203" s="75"/>
      <c r="V203" s="75"/>
      <c r="W203" s="75"/>
      <c r="X203" s="75"/>
      <c r="Y203" s="75"/>
      <c r="Z203" s="76"/>
      <c r="AA203" s="76"/>
      <c r="AB203" s="76"/>
      <c r="AC203" s="76"/>
      <c r="AD203" s="76"/>
    </row>
    <row r="204" spans="1:30">
      <c r="A204" s="72">
        <v>1991</v>
      </c>
      <c r="B204" s="72">
        <v>11</v>
      </c>
      <c r="C204" s="73">
        <v>33543</v>
      </c>
      <c r="E204" s="75"/>
      <c r="F204" s="75"/>
      <c r="G204" s="75"/>
      <c r="H204" s="75"/>
      <c r="I204" s="75"/>
      <c r="J204" s="75"/>
      <c r="K204" s="75"/>
      <c r="L204" s="75"/>
      <c r="M204" s="75"/>
      <c r="N204" s="75">
        <f t="shared" si="16"/>
        <v>0</v>
      </c>
      <c r="O204" s="75"/>
      <c r="P204" s="75"/>
      <c r="Q204" s="75"/>
      <c r="R204" s="75"/>
      <c r="T204" s="75"/>
      <c r="U204" s="75"/>
      <c r="V204" s="75"/>
      <c r="W204" s="75"/>
      <c r="X204" s="75"/>
      <c r="Y204" s="75"/>
      <c r="Z204" s="76"/>
      <c r="AA204" s="76"/>
      <c r="AB204" s="76"/>
      <c r="AC204" s="76"/>
      <c r="AD204" s="76"/>
    </row>
    <row r="205" spans="1:30">
      <c r="A205" s="72">
        <v>1991</v>
      </c>
      <c r="B205" s="72">
        <v>12</v>
      </c>
      <c r="C205" s="73">
        <v>33573</v>
      </c>
      <c r="E205" s="75"/>
      <c r="F205" s="75"/>
      <c r="G205" s="75"/>
      <c r="H205" s="75"/>
      <c r="I205" s="75"/>
      <c r="J205" s="75"/>
      <c r="K205" s="75"/>
      <c r="L205" s="75"/>
      <c r="M205" s="75"/>
      <c r="N205" s="75">
        <f t="shared" si="16"/>
        <v>0</v>
      </c>
      <c r="O205" s="75"/>
      <c r="P205" s="75"/>
      <c r="Q205" s="75"/>
      <c r="R205" s="75"/>
      <c r="T205" s="75"/>
      <c r="U205" s="75"/>
      <c r="V205" s="75"/>
      <c r="W205" s="75"/>
      <c r="X205" s="75"/>
      <c r="Y205" s="75"/>
      <c r="Z205" s="76"/>
      <c r="AA205" s="76"/>
      <c r="AB205" s="76"/>
      <c r="AC205" s="76"/>
      <c r="AD205" s="76"/>
    </row>
    <row r="206" spans="1:30">
      <c r="A206" s="72">
        <v>1992</v>
      </c>
      <c r="B206" s="72">
        <v>1</v>
      </c>
      <c r="C206" s="73">
        <v>33604</v>
      </c>
      <c r="E206" s="75"/>
      <c r="F206" s="75"/>
      <c r="G206" s="75"/>
      <c r="H206" s="75"/>
      <c r="I206" s="75"/>
      <c r="J206" s="75"/>
      <c r="K206" s="75"/>
      <c r="L206" s="75">
        <v>1979557.2170684312</v>
      </c>
      <c r="M206" s="75"/>
      <c r="N206" s="75">
        <f t="shared" si="16"/>
        <v>0</v>
      </c>
      <c r="O206" s="75"/>
      <c r="P206" s="75"/>
      <c r="Q206" s="75"/>
      <c r="R206" s="75"/>
      <c r="T206" s="75"/>
      <c r="U206" s="75"/>
      <c r="V206" s="75"/>
      <c r="W206" s="75"/>
      <c r="X206" s="75"/>
      <c r="Y206" s="75"/>
      <c r="Z206" s="76"/>
      <c r="AA206" s="76"/>
      <c r="AB206" s="76"/>
      <c r="AC206" s="76"/>
      <c r="AD206" s="76"/>
    </row>
    <row r="207" spans="1:30">
      <c r="A207" s="72">
        <v>1992</v>
      </c>
      <c r="B207" s="72">
        <v>2</v>
      </c>
      <c r="C207" s="73">
        <v>33635</v>
      </c>
      <c r="E207" s="75"/>
      <c r="F207" s="75"/>
      <c r="G207" s="75"/>
      <c r="H207" s="75"/>
      <c r="I207" s="75"/>
      <c r="J207" s="75"/>
      <c r="K207" s="75"/>
      <c r="L207" s="75">
        <v>1800390.4914833435</v>
      </c>
      <c r="M207" s="75"/>
      <c r="N207" s="75">
        <f t="shared" si="16"/>
        <v>0</v>
      </c>
      <c r="O207" s="75"/>
      <c r="P207" s="75"/>
      <c r="Q207" s="75"/>
      <c r="R207" s="75"/>
      <c r="T207" s="75"/>
      <c r="U207" s="75"/>
      <c r="V207" s="75"/>
      <c r="W207" s="75"/>
      <c r="X207" s="75"/>
      <c r="Y207" s="75"/>
      <c r="Z207" s="76"/>
      <c r="AA207" s="76"/>
      <c r="AB207" s="76"/>
      <c r="AC207" s="76"/>
      <c r="AD207" s="76"/>
    </row>
    <row r="208" spans="1:30">
      <c r="A208" s="72">
        <v>1992</v>
      </c>
      <c r="B208" s="72">
        <v>3</v>
      </c>
      <c r="C208" s="73">
        <v>33664</v>
      </c>
      <c r="E208" s="75"/>
      <c r="F208" s="75"/>
      <c r="G208" s="75"/>
      <c r="H208" s="75"/>
      <c r="I208" s="75"/>
      <c r="J208" s="75"/>
      <c r="K208" s="75"/>
      <c r="L208" s="75">
        <v>1759297.5910429817</v>
      </c>
      <c r="M208" s="75"/>
      <c r="N208" s="75">
        <f t="shared" si="16"/>
        <v>0</v>
      </c>
      <c r="O208" s="75"/>
      <c r="P208" s="75"/>
      <c r="Q208" s="75"/>
      <c r="R208" s="75"/>
      <c r="T208" s="75"/>
      <c r="U208" s="75"/>
      <c r="V208" s="75"/>
      <c r="W208" s="75"/>
      <c r="X208" s="75"/>
      <c r="Y208" s="75"/>
      <c r="Z208" s="76"/>
      <c r="AA208" s="76"/>
      <c r="AB208" s="76"/>
      <c r="AC208" s="76"/>
      <c r="AD208" s="76"/>
    </row>
    <row r="209" spans="1:30">
      <c r="A209" s="72">
        <v>1992</v>
      </c>
      <c r="B209" s="72">
        <v>4</v>
      </c>
      <c r="C209" s="73">
        <v>33695</v>
      </c>
      <c r="E209" s="75"/>
      <c r="F209" s="75"/>
      <c r="G209" s="75"/>
      <c r="H209" s="75"/>
      <c r="I209" s="75"/>
      <c r="J209" s="75"/>
      <c r="K209" s="75"/>
      <c r="L209" s="75">
        <v>1564431.0347815172</v>
      </c>
      <c r="M209" s="75"/>
      <c r="N209" s="75">
        <f t="shared" si="16"/>
        <v>0</v>
      </c>
      <c r="O209" s="75"/>
      <c r="P209" s="75"/>
      <c r="Q209" s="75"/>
      <c r="R209" s="75"/>
      <c r="T209" s="75"/>
      <c r="U209" s="75"/>
      <c r="V209" s="75"/>
      <c r="W209" s="75"/>
      <c r="X209" s="75"/>
      <c r="Y209" s="75"/>
      <c r="Z209" s="76"/>
      <c r="AA209" s="76"/>
      <c r="AB209" s="76"/>
      <c r="AC209" s="76"/>
      <c r="AD209" s="76"/>
    </row>
    <row r="210" spans="1:30">
      <c r="A210" s="72">
        <v>1992</v>
      </c>
      <c r="B210" s="72">
        <v>5</v>
      </c>
      <c r="C210" s="73">
        <v>33725</v>
      </c>
      <c r="E210" s="75"/>
      <c r="F210" s="75"/>
      <c r="G210" s="75"/>
      <c r="H210" s="75"/>
      <c r="I210" s="75"/>
      <c r="J210" s="75"/>
      <c r="K210" s="75"/>
      <c r="L210" s="75">
        <v>1454195.2388582006</v>
      </c>
      <c r="M210" s="75"/>
      <c r="N210" s="75">
        <f t="shared" si="16"/>
        <v>0</v>
      </c>
      <c r="O210" s="75"/>
      <c r="P210" s="75"/>
      <c r="Q210" s="75"/>
      <c r="R210" s="75"/>
      <c r="T210" s="75"/>
      <c r="U210" s="75"/>
      <c r="V210" s="75"/>
      <c r="W210" s="75"/>
      <c r="X210" s="75"/>
      <c r="Y210" s="75"/>
      <c r="Z210" s="76"/>
      <c r="AA210" s="76"/>
      <c r="AB210" s="76"/>
      <c r="AC210" s="76"/>
      <c r="AD210" s="76"/>
    </row>
    <row r="211" spans="1:30">
      <c r="A211" s="72">
        <v>1992</v>
      </c>
      <c r="B211" s="72">
        <v>6</v>
      </c>
      <c r="C211" s="73">
        <v>33756</v>
      </c>
      <c r="E211" s="75"/>
      <c r="F211" s="75"/>
      <c r="G211" s="75"/>
      <c r="H211" s="75"/>
      <c r="I211" s="75"/>
      <c r="J211" s="75"/>
      <c r="K211" s="75"/>
      <c r="L211" s="75">
        <v>1363923.3361609369</v>
      </c>
      <c r="M211" s="75"/>
      <c r="N211" s="75">
        <f t="shared" si="16"/>
        <v>0</v>
      </c>
      <c r="O211" s="75"/>
      <c r="P211" s="75"/>
      <c r="Q211" s="75"/>
      <c r="R211" s="75"/>
      <c r="T211" s="75"/>
      <c r="U211" s="75"/>
      <c r="V211" s="75"/>
      <c r="W211" s="75"/>
      <c r="X211" s="75"/>
      <c r="Y211" s="75"/>
      <c r="Z211" s="76"/>
      <c r="AA211" s="76"/>
      <c r="AB211" s="76"/>
      <c r="AC211" s="76"/>
      <c r="AD211" s="76"/>
    </row>
    <row r="212" spans="1:30">
      <c r="A212" s="72">
        <v>1992</v>
      </c>
      <c r="B212" s="72">
        <v>7</v>
      </c>
      <c r="C212" s="73">
        <v>33786</v>
      </c>
      <c r="E212" s="75"/>
      <c r="F212" s="75"/>
      <c r="G212" s="75"/>
      <c r="H212" s="75"/>
      <c r="I212" s="75"/>
      <c r="J212" s="75"/>
      <c r="K212" s="75"/>
      <c r="L212" s="75">
        <v>1414152.0015492451</v>
      </c>
      <c r="M212" s="75"/>
      <c r="N212" s="75">
        <f t="shared" ref="N212:N275" si="17">SUM(F212:G212)</f>
        <v>0</v>
      </c>
      <c r="O212" s="75"/>
      <c r="P212" s="75"/>
      <c r="Q212" s="75"/>
      <c r="R212" s="75"/>
      <c r="T212" s="75"/>
      <c r="U212" s="75"/>
      <c r="V212" s="75"/>
      <c r="W212" s="75"/>
      <c r="X212" s="75"/>
      <c r="Y212" s="75"/>
      <c r="Z212" s="76"/>
      <c r="AA212" s="76"/>
      <c r="AB212" s="76"/>
      <c r="AC212" s="76"/>
      <c r="AD212" s="76"/>
    </row>
    <row r="213" spans="1:30">
      <c r="A213" s="72">
        <v>1992</v>
      </c>
      <c r="B213" s="72">
        <v>8</v>
      </c>
      <c r="C213" s="73">
        <v>33817</v>
      </c>
      <c r="E213" s="75"/>
      <c r="F213" s="75"/>
      <c r="G213" s="75"/>
      <c r="H213" s="75"/>
      <c r="I213" s="75"/>
      <c r="J213" s="75"/>
      <c r="K213" s="75"/>
      <c r="L213" s="75">
        <v>1422928.9859845939</v>
      </c>
      <c r="M213" s="75"/>
      <c r="N213" s="75">
        <f t="shared" si="17"/>
        <v>0</v>
      </c>
      <c r="O213" s="75"/>
      <c r="P213" s="75"/>
      <c r="Q213" s="75"/>
      <c r="R213" s="75"/>
      <c r="T213" s="75"/>
      <c r="U213" s="75"/>
      <c r="V213" s="75"/>
      <c r="W213" s="75"/>
      <c r="X213" s="75"/>
      <c r="Y213" s="75"/>
      <c r="Z213" s="76"/>
      <c r="AA213" s="76"/>
      <c r="AB213" s="76"/>
      <c r="AC213" s="76"/>
      <c r="AD213" s="76"/>
    </row>
    <row r="214" spans="1:30">
      <c r="A214" s="72">
        <v>1992</v>
      </c>
      <c r="B214" s="72">
        <v>9</v>
      </c>
      <c r="C214" s="73">
        <v>33848</v>
      </c>
      <c r="E214" s="75"/>
      <c r="F214" s="75"/>
      <c r="G214" s="75"/>
      <c r="H214" s="75"/>
      <c r="I214" s="75"/>
      <c r="J214" s="75"/>
      <c r="K214" s="75"/>
      <c r="L214" s="75">
        <v>1406487.7066128778</v>
      </c>
      <c r="M214" s="75"/>
      <c r="N214" s="75">
        <f t="shared" si="17"/>
        <v>0</v>
      </c>
      <c r="O214" s="75"/>
      <c r="P214" s="75"/>
      <c r="Q214" s="75"/>
      <c r="R214" s="75"/>
      <c r="T214" s="75"/>
      <c r="U214" s="75"/>
      <c r="V214" s="75"/>
      <c r="W214" s="75"/>
      <c r="X214" s="75"/>
      <c r="Y214" s="75"/>
      <c r="Z214" s="76"/>
      <c r="AA214" s="76"/>
      <c r="AB214" s="76"/>
      <c r="AC214" s="76"/>
      <c r="AD214" s="76"/>
    </row>
    <row r="215" spans="1:30">
      <c r="A215" s="72">
        <v>1992</v>
      </c>
      <c r="B215" s="72">
        <v>10</v>
      </c>
      <c r="C215" s="73">
        <v>33878</v>
      </c>
      <c r="E215" s="75"/>
      <c r="F215" s="75"/>
      <c r="G215" s="75"/>
      <c r="H215" s="75"/>
      <c r="I215" s="75"/>
      <c r="J215" s="75"/>
      <c r="K215" s="75"/>
      <c r="L215" s="75">
        <v>1622425.6708801941</v>
      </c>
      <c r="M215" s="75"/>
      <c r="N215" s="75">
        <f t="shared" si="17"/>
        <v>0</v>
      </c>
      <c r="O215" s="75"/>
      <c r="P215" s="75"/>
      <c r="Q215" s="75"/>
      <c r="R215" s="75"/>
      <c r="T215" s="75"/>
      <c r="U215" s="75"/>
      <c r="V215" s="75"/>
      <c r="W215" s="75"/>
      <c r="X215" s="75"/>
      <c r="Y215" s="75"/>
      <c r="Z215" s="76"/>
      <c r="AA215" s="76"/>
      <c r="AB215" s="76"/>
      <c r="AC215" s="76"/>
      <c r="AD215" s="76"/>
    </row>
    <row r="216" spans="1:30">
      <c r="A216" s="72">
        <v>1992</v>
      </c>
      <c r="B216" s="72">
        <v>11</v>
      </c>
      <c r="C216" s="73">
        <v>33909</v>
      </c>
      <c r="E216" s="75"/>
      <c r="F216" s="75"/>
      <c r="G216" s="75"/>
      <c r="H216" s="75"/>
      <c r="I216" s="75"/>
      <c r="J216" s="75"/>
      <c r="K216" s="75"/>
      <c r="L216" s="75">
        <v>1811251.7413629843</v>
      </c>
      <c r="M216" s="75"/>
      <c r="N216" s="75">
        <f t="shared" si="17"/>
        <v>0</v>
      </c>
      <c r="O216" s="75"/>
      <c r="P216" s="75"/>
      <c r="Q216" s="75"/>
      <c r="R216" s="75"/>
      <c r="T216" s="75"/>
      <c r="U216" s="75"/>
      <c r="V216" s="75"/>
      <c r="W216" s="75"/>
      <c r="X216" s="75"/>
      <c r="Y216" s="75"/>
      <c r="Z216" s="76"/>
      <c r="AA216" s="76"/>
      <c r="AB216" s="76"/>
      <c r="AC216" s="76"/>
      <c r="AD216" s="76"/>
    </row>
    <row r="217" spans="1:30">
      <c r="A217" s="72">
        <v>1992</v>
      </c>
      <c r="B217" s="72">
        <v>12</v>
      </c>
      <c r="C217" s="73">
        <v>33939</v>
      </c>
      <c r="E217" s="75"/>
      <c r="F217" s="75"/>
      <c r="G217" s="75"/>
      <c r="H217" s="75"/>
      <c r="I217" s="75"/>
      <c r="J217" s="75"/>
      <c r="K217" s="75"/>
      <c r="L217" s="75">
        <v>2143712.0664569815</v>
      </c>
      <c r="M217" s="75"/>
      <c r="N217" s="75">
        <f t="shared" si="17"/>
        <v>0</v>
      </c>
      <c r="O217" s="75"/>
      <c r="P217" s="75"/>
      <c r="Q217" s="75"/>
      <c r="R217" s="75"/>
      <c r="T217" s="75"/>
      <c r="U217" s="75"/>
      <c r="V217" s="75"/>
      <c r="W217" s="75"/>
      <c r="X217" s="75"/>
      <c r="Y217" s="75"/>
      <c r="Z217" s="76"/>
      <c r="AA217" s="76"/>
      <c r="AB217" s="76"/>
      <c r="AC217" s="76"/>
      <c r="AD217" s="76"/>
    </row>
    <row r="218" spans="1:30">
      <c r="A218" s="72">
        <v>1993</v>
      </c>
      <c r="B218" s="72">
        <v>1</v>
      </c>
      <c r="C218" s="73">
        <v>33970</v>
      </c>
      <c r="E218" s="75"/>
      <c r="F218" s="75"/>
      <c r="G218" s="75"/>
      <c r="H218" s="75"/>
      <c r="I218" s="75"/>
      <c r="J218" s="75"/>
      <c r="K218" s="75"/>
      <c r="L218" s="75">
        <v>2123729.3171381489</v>
      </c>
      <c r="M218" s="75"/>
      <c r="N218" s="75">
        <f t="shared" si="17"/>
        <v>0</v>
      </c>
      <c r="O218" s="75"/>
      <c r="P218" s="75"/>
      <c r="Q218" s="75"/>
      <c r="R218" s="75"/>
      <c r="T218" s="75"/>
      <c r="U218" s="75"/>
      <c r="V218" s="75"/>
      <c r="W218" s="75"/>
      <c r="X218" s="75"/>
      <c r="Y218" s="75"/>
      <c r="Z218" s="76"/>
      <c r="AA218" s="76"/>
      <c r="AB218" s="76"/>
      <c r="AC218" s="76"/>
      <c r="AD218" s="76"/>
    </row>
    <row r="219" spans="1:30">
      <c r="A219" s="72">
        <v>1993</v>
      </c>
      <c r="B219" s="72">
        <v>2</v>
      </c>
      <c r="C219" s="73">
        <v>34001</v>
      </c>
      <c r="E219" s="75"/>
      <c r="F219" s="75"/>
      <c r="G219" s="75"/>
      <c r="H219" s="75"/>
      <c r="I219" s="75"/>
      <c r="J219" s="75"/>
      <c r="K219" s="75"/>
      <c r="L219" s="75">
        <v>1798460.0320392197</v>
      </c>
      <c r="M219" s="75"/>
      <c r="N219" s="75">
        <f t="shared" si="17"/>
        <v>0</v>
      </c>
      <c r="O219" s="75"/>
      <c r="P219" s="75"/>
      <c r="Q219" s="75"/>
      <c r="R219" s="75"/>
      <c r="T219" s="75"/>
      <c r="U219" s="75"/>
      <c r="V219" s="75"/>
      <c r="W219" s="75"/>
      <c r="X219" s="75"/>
      <c r="Y219" s="75"/>
      <c r="Z219" s="76"/>
      <c r="AA219" s="76"/>
      <c r="AB219" s="76"/>
      <c r="AC219" s="76"/>
      <c r="AD219" s="76"/>
    </row>
    <row r="220" spans="1:30">
      <c r="A220" s="72">
        <v>1993</v>
      </c>
      <c r="B220" s="72">
        <v>3</v>
      </c>
      <c r="C220" s="73">
        <v>34029</v>
      </c>
      <c r="E220" s="75"/>
      <c r="F220" s="75"/>
      <c r="G220" s="75"/>
      <c r="H220" s="75"/>
      <c r="I220" s="75"/>
      <c r="J220" s="75"/>
      <c r="K220" s="75"/>
      <c r="L220" s="75">
        <v>1826077.8707453264</v>
      </c>
      <c r="M220" s="75"/>
      <c r="N220" s="75">
        <f t="shared" si="17"/>
        <v>0</v>
      </c>
      <c r="O220" s="75"/>
      <c r="P220" s="75"/>
      <c r="Q220" s="75"/>
      <c r="R220" s="75"/>
      <c r="T220" s="75"/>
      <c r="U220" s="75"/>
      <c r="V220" s="75"/>
      <c r="W220" s="75"/>
      <c r="X220" s="75"/>
      <c r="Y220" s="75"/>
      <c r="Z220" s="76"/>
      <c r="AA220" s="76"/>
      <c r="AB220" s="76"/>
      <c r="AC220" s="76"/>
      <c r="AD220" s="76"/>
    </row>
    <row r="221" spans="1:30">
      <c r="A221" s="72">
        <v>1993</v>
      </c>
      <c r="B221" s="72">
        <v>4</v>
      </c>
      <c r="C221" s="73">
        <v>34060</v>
      </c>
      <c r="E221" s="75"/>
      <c r="F221" s="75"/>
      <c r="G221" s="75"/>
      <c r="H221" s="75"/>
      <c r="I221" s="75"/>
      <c r="J221" s="75"/>
      <c r="K221" s="75"/>
      <c r="L221" s="75">
        <v>1614078.3664741083</v>
      </c>
      <c r="M221" s="75"/>
      <c r="N221" s="75">
        <f t="shared" si="17"/>
        <v>0</v>
      </c>
      <c r="O221" s="75"/>
      <c r="P221" s="75"/>
      <c r="Q221" s="75"/>
      <c r="R221" s="75"/>
      <c r="T221" s="75"/>
      <c r="U221" s="75"/>
      <c r="V221" s="75"/>
      <c r="W221" s="75"/>
      <c r="X221" s="75"/>
      <c r="Y221" s="75"/>
      <c r="Z221" s="76"/>
      <c r="AA221" s="76"/>
      <c r="AB221" s="76"/>
      <c r="AC221" s="76"/>
      <c r="AD221" s="76"/>
    </row>
    <row r="222" spans="1:30">
      <c r="A222" s="72">
        <v>1993</v>
      </c>
      <c r="B222" s="72">
        <v>5</v>
      </c>
      <c r="C222" s="73">
        <v>34090</v>
      </c>
      <c r="E222" s="75"/>
      <c r="F222" s="75"/>
      <c r="G222" s="75"/>
      <c r="H222" s="75"/>
      <c r="I222" s="75"/>
      <c r="J222" s="75"/>
      <c r="K222" s="75"/>
      <c r="L222" s="75">
        <v>1489449.0692965605</v>
      </c>
      <c r="M222" s="75"/>
      <c r="N222" s="75">
        <f t="shared" si="17"/>
        <v>0</v>
      </c>
      <c r="O222" s="75"/>
      <c r="P222" s="75"/>
      <c r="Q222" s="75"/>
      <c r="R222" s="75"/>
      <c r="T222" s="75"/>
      <c r="U222" s="75"/>
      <c r="V222" s="75"/>
      <c r="W222" s="75"/>
      <c r="X222" s="75"/>
      <c r="Y222" s="75"/>
      <c r="Z222" s="76"/>
      <c r="AA222" s="76"/>
      <c r="AB222" s="76"/>
      <c r="AC222" s="76"/>
      <c r="AD222" s="76"/>
    </row>
    <row r="223" spans="1:30">
      <c r="A223" s="72">
        <v>1993</v>
      </c>
      <c r="B223" s="72">
        <v>6</v>
      </c>
      <c r="C223" s="73">
        <v>34121</v>
      </c>
      <c r="E223" s="75"/>
      <c r="F223" s="75"/>
      <c r="G223" s="75"/>
      <c r="H223" s="75"/>
      <c r="I223" s="75"/>
      <c r="J223" s="75"/>
      <c r="K223" s="75"/>
      <c r="L223" s="75">
        <v>1406754.5604949512</v>
      </c>
      <c r="M223" s="75"/>
      <c r="N223" s="75">
        <f t="shared" si="17"/>
        <v>0</v>
      </c>
      <c r="O223" s="75"/>
      <c r="P223" s="75"/>
      <c r="Q223" s="75"/>
      <c r="R223" s="75"/>
      <c r="T223" s="75"/>
      <c r="U223" s="75"/>
      <c r="V223" s="75"/>
      <c r="W223" s="75"/>
      <c r="X223" s="75"/>
      <c r="Y223" s="75"/>
      <c r="Z223" s="76"/>
      <c r="AA223" s="76"/>
      <c r="AB223" s="76"/>
      <c r="AC223" s="76"/>
      <c r="AD223" s="76"/>
    </row>
    <row r="224" spans="1:30">
      <c r="A224" s="72">
        <v>1993</v>
      </c>
      <c r="B224" s="72">
        <v>7</v>
      </c>
      <c r="C224" s="73">
        <v>34151</v>
      </c>
      <c r="E224" s="75"/>
      <c r="F224" s="75"/>
      <c r="G224" s="75"/>
      <c r="H224" s="75"/>
      <c r="I224" s="75"/>
      <c r="J224" s="75"/>
      <c r="K224" s="75"/>
      <c r="L224" s="75">
        <v>1465489.2977442115</v>
      </c>
      <c r="M224" s="75"/>
      <c r="N224" s="75">
        <f t="shared" si="17"/>
        <v>0</v>
      </c>
      <c r="O224" s="75"/>
      <c r="P224" s="75"/>
      <c r="Q224" s="75"/>
      <c r="R224" s="75"/>
      <c r="T224" s="75"/>
      <c r="U224" s="75"/>
      <c r="V224" s="75"/>
      <c r="W224" s="75"/>
      <c r="X224" s="75"/>
      <c r="Y224" s="75"/>
      <c r="Z224" s="76"/>
      <c r="AA224" s="76"/>
      <c r="AB224" s="76"/>
      <c r="AC224" s="76"/>
      <c r="AD224" s="76"/>
    </row>
    <row r="225" spans="1:30">
      <c r="A225" s="72">
        <v>1993</v>
      </c>
      <c r="B225" s="72">
        <v>8</v>
      </c>
      <c r="C225" s="73">
        <v>34182</v>
      </c>
      <c r="E225" s="75"/>
      <c r="F225" s="75"/>
      <c r="G225" s="75"/>
      <c r="H225" s="75"/>
      <c r="I225" s="75"/>
      <c r="J225" s="75"/>
      <c r="K225" s="75"/>
      <c r="L225" s="75">
        <v>1457023.9497414932</v>
      </c>
      <c r="M225" s="75"/>
      <c r="N225" s="75">
        <f t="shared" si="17"/>
        <v>0</v>
      </c>
      <c r="O225" s="75"/>
      <c r="P225" s="75"/>
      <c r="Q225" s="75"/>
      <c r="R225" s="75"/>
      <c r="T225" s="75"/>
      <c r="U225" s="75"/>
      <c r="V225" s="75"/>
      <c r="W225" s="75"/>
      <c r="X225" s="75"/>
      <c r="Y225" s="75"/>
      <c r="Z225" s="76"/>
      <c r="AA225" s="76"/>
      <c r="AB225" s="76"/>
      <c r="AC225" s="76"/>
      <c r="AD225" s="76"/>
    </row>
    <row r="226" spans="1:30">
      <c r="A226" s="72">
        <v>1993</v>
      </c>
      <c r="B226" s="72">
        <v>9</v>
      </c>
      <c r="C226" s="73">
        <v>34213</v>
      </c>
      <c r="E226" s="75"/>
      <c r="F226" s="75"/>
      <c r="G226" s="75"/>
      <c r="H226" s="75"/>
      <c r="I226" s="75"/>
      <c r="J226" s="75"/>
      <c r="K226" s="75"/>
      <c r="L226" s="75">
        <v>1455865.6812097114</v>
      </c>
      <c r="M226" s="75"/>
      <c r="N226" s="75">
        <f t="shared" si="17"/>
        <v>0</v>
      </c>
      <c r="O226" s="75"/>
      <c r="P226" s="75"/>
      <c r="Q226" s="75"/>
      <c r="R226" s="75"/>
      <c r="T226" s="75"/>
      <c r="U226" s="75"/>
      <c r="V226" s="75"/>
      <c r="W226" s="75"/>
      <c r="X226" s="75"/>
      <c r="Y226" s="75"/>
      <c r="Z226" s="76"/>
      <c r="AA226" s="76"/>
      <c r="AB226" s="76"/>
      <c r="AC226" s="76"/>
      <c r="AD226" s="76"/>
    </row>
    <row r="227" spans="1:30">
      <c r="A227" s="72">
        <v>1993</v>
      </c>
      <c r="B227" s="72">
        <v>10</v>
      </c>
      <c r="C227" s="73">
        <v>34243</v>
      </c>
      <c r="E227" s="75"/>
      <c r="F227" s="75"/>
      <c r="G227" s="75"/>
      <c r="H227" s="75"/>
      <c r="I227" s="75"/>
      <c r="J227" s="75"/>
      <c r="K227" s="75"/>
      <c r="L227" s="75">
        <v>1618025.3755413892</v>
      </c>
      <c r="M227" s="75"/>
      <c r="N227" s="75">
        <f t="shared" si="17"/>
        <v>0</v>
      </c>
      <c r="O227" s="75"/>
      <c r="P227" s="75"/>
      <c r="Q227" s="75"/>
      <c r="R227" s="75"/>
      <c r="T227" s="75"/>
      <c r="U227" s="75"/>
      <c r="V227" s="75"/>
      <c r="W227" s="75"/>
      <c r="X227" s="75"/>
      <c r="Y227" s="75"/>
      <c r="Z227" s="76"/>
      <c r="AA227" s="76"/>
      <c r="AB227" s="76"/>
      <c r="AC227" s="76"/>
      <c r="AD227" s="76"/>
    </row>
    <row r="228" spans="1:30">
      <c r="A228" s="72">
        <v>1993</v>
      </c>
      <c r="B228" s="72">
        <v>11</v>
      </c>
      <c r="C228" s="73">
        <v>34274</v>
      </c>
      <c r="E228" s="75"/>
      <c r="F228" s="75"/>
      <c r="G228" s="75"/>
      <c r="H228" s="75"/>
      <c r="I228" s="75"/>
      <c r="J228" s="75"/>
      <c r="K228" s="75"/>
      <c r="L228" s="75">
        <v>1881917.8557325914</v>
      </c>
      <c r="M228" s="75"/>
      <c r="N228" s="75">
        <f t="shared" si="17"/>
        <v>0</v>
      </c>
      <c r="O228" s="75"/>
      <c r="P228" s="75"/>
      <c r="Q228" s="75"/>
      <c r="R228" s="75"/>
      <c r="T228" s="75"/>
      <c r="U228" s="75"/>
      <c r="V228" s="75"/>
      <c r="W228" s="75"/>
      <c r="X228" s="75"/>
      <c r="Y228" s="75"/>
      <c r="Z228" s="76"/>
      <c r="AA228" s="76"/>
      <c r="AB228" s="76"/>
      <c r="AC228" s="76"/>
      <c r="AD228" s="76"/>
    </row>
    <row r="229" spans="1:30">
      <c r="A229" s="72">
        <v>1993</v>
      </c>
      <c r="B229" s="72">
        <v>12</v>
      </c>
      <c r="C229" s="73">
        <v>34304</v>
      </c>
      <c r="E229" s="75"/>
      <c r="F229" s="75"/>
      <c r="G229" s="75"/>
      <c r="H229" s="75"/>
      <c r="I229" s="75"/>
      <c r="J229" s="75"/>
      <c r="K229" s="75"/>
      <c r="L229" s="75">
        <v>2119453.6653751791</v>
      </c>
      <c r="M229" s="75"/>
      <c r="N229" s="75">
        <f t="shared" si="17"/>
        <v>0</v>
      </c>
      <c r="O229" s="75"/>
      <c r="P229" s="75"/>
      <c r="Q229" s="75"/>
      <c r="R229" s="75"/>
      <c r="T229" s="75"/>
      <c r="U229" s="75"/>
      <c r="V229" s="75"/>
      <c r="W229" s="75"/>
      <c r="X229" s="75"/>
      <c r="Y229" s="75"/>
      <c r="Z229" s="76"/>
      <c r="AA229" s="76"/>
      <c r="AB229" s="76"/>
      <c r="AC229" s="76"/>
      <c r="AD229" s="76"/>
    </row>
    <row r="230" spans="1:30">
      <c r="A230" s="72">
        <v>1994</v>
      </c>
      <c r="B230" s="72">
        <v>1</v>
      </c>
      <c r="C230" s="73">
        <v>34335</v>
      </c>
      <c r="E230" s="75"/>
      <c r="F230" s="75"/>
      <c r="G230" s="75"/>
      <c r="H230" s="75"/>
      <c r="I230" s="75"/>
      <c r="J230" s="75"/>
      <c r="K230" s="75"/>
      <c r="L230" s="75">
        <v>1969037.4131305655</v>
      </c>
      <c r="M230" s="75"/>
      <c r="N230" s="75">
        <f t="shared" si="17"/>
        <v>0</v>
      </c>
      <c r="O230" s="75"/>
      <c r="P230" s="75"/>
      <c r="Q230" s="75"/>
      <c r="R230" s="75"/>
      <c r="T230" s="75"/>
      <c r="U230" s="75"/>
      <c r="V230" s="75"/>
      <c r="W230" s="75"/>
      <c r="X230" s="75"/>
      <c r="Y230" s="75"/>
      <c r="Z230" s="76"/>
      <c r="AA230" s="76"/>
      <c r="AB230" s="76"/>
      <c r="AC230" s="76"/>
      <c r="AD230" s="76"/>
    </row>
    <row r="231" spans="1:30">
      <c r="A231" s="72">
        <v>1994</v>
      </c>
      <c r="B231" s="72">
        <v>2</v>
      </c>
      <c r="C231" s="73">
        <v>34366</v>
      </c>
      <c r="E231" s="75"/>
      <c r="F231" s="75"/>
      <c r="G231" s="75"/>
      <c r="H231" s="75"/>
      <c r="I231" s="75"/>
      <c r="J231" s="75"/>
      <c r="K231" s="75"/>
      <c r="L231" s="75">
        <v>1858267.2652411682</v>
      </c>
      <c r="M231" s="75"/>
      <c r="N231" s="75">
        <f t="shared" si="17"/>
        <v>0</v>
      </c>
      <c r="O231" s="75"/>
      <c r="P231" s="75"/>
      <c r="Q231" s="75"/>
      <c r="R231" s="75"/>
      <c r="T231" s="75"/>
      <c r="U231" s="75"/>
      <c r="V231" s="75"/>
      <c r="W231" s="75"/>
      <c r="X231" s="75"/>
      <c r="Y231" s="75"/>
      <c r="Z231" s="76"/>
      <c r="AA231" s="76"/>
      <c r="AB231" s="76"/>
      <c r="AC231" s="76"/>
      <c r="AD231" s="76"/>
    </row>
    <row r="232" spans="1:30">
      <c r="A232" s="72">
        <v>1994</v>
      </c>
      <c r="B232" s="72">
        <v>3</v>
      </c>
      <c r="C232" s="73">
        <v>34394</v>
      </c>
      <c r="E232" s="75"/>
      <c r="F232" s="75"/>
      <c r="G232" s="75"/>
      <c r="H232" s="75"/>
      <c r="I232" s="75"/>
      <c r="J232" s="75"/>
      <c r="K232" s="75"/>
      <c r="L232" s="75">
        <v>1829183.5929790011</v>
      </c>
      <c r="M232" s="75"/>
      <c r="N232" s="75">
        <f t="shared" si="17"/>
        <v>0</v>
      </c>
      <c r="O232" s="75"/>
      <c r="P232" s="75"/>
      <c r="Q232" s="75"/>
      <c r="R232" s="75"/>
      <c r="T232" s="75"/>
      <c r="U232" s="75"/>
      <c r="V232" s="75"/>
      <c r="W232" s="75"/>
      <c r="X232" s="75"/>
      <c r="Y232" s="75"/>
      <c r="Z232" s="76"/>
      <c r="AA232" s="76"/>
      <c r="AB232" s="76"/>
      <c r="AC232" s="76"/>
      <c r="AD232" s="76"/>
    </row>
    <row r="233" spans="1:30">
      <c r="A233" s="72">
        <v>1994</v>
      </c>
      <c r="B233" s="72">
        <v>4</v>
      </c>
      <c r="C233" s="73">
        <v>34425</v>
      </c>
      <c r="E233" s="75"/>
      <c r="F233" s="75"/>
      <c r="G233" s="75"/>
      <c r="H233" s="75"/>
      <c r="I233" s="75"/>
      <c r="J233" s="75"/>
      <c r="K233" s="75"/>
      <c r="L233" s="75">
        <v>1575599.5922557563</v>
      </c>
      <c r="M233" s="75"/>
      <c r="N233" s="75">
        <f t="shared" si="17"/>
        <v>0</v>
      </c>
      <c r="O233" s="75"/>
      <c r="P233" s="75"/>
      <c r="Q233" s="75"/>
      <c r="R233" s="75"/>
      <c r="T233" s="75"/>
      <c r="U233" s="75"/>
      <c r="V233" s="75"/>
      <c r="W233" s="75"/>
      <c r="X233" s="75"/>
      <c r="Y233" s="75"/>
      <c r="Z233" s="76"/>
      <c r="AA233" s="76"/>
      <c r="AB233" s="76"/>
      <c r="AC233" s="76"/>
      <c r="AD233" s="76"/>
    </row>
    <row r="234" spans="1:30">
      <c r="A234" s="72">
        <v>1994</v>
      </c>
      <c r="B234" s="72">
        <v>5</v>
      </c>
      <c r="C234" s="73">
        <v>34455</v>
      </c>
      <c r="E234" s="75"/>
      <c r="F234" s="75"/>
      <c r="G234" s="75"/>
      <c r="H234" s="75"/>
      <c r="I234" s="75"/>
      <c r="J234" s="75"/>
      <c r="K234" s="75"/>
      <c r="L234" s="75">
        <v>1481929.4431514714</v>
      </c>
      <c r="M234" s="75"/>
      <c r="N234" s="75">
        <f t="shared" si="17"/>
        <v>0</v>
      </c>
      <c r="O234" s="75"/>
      <c r="P234" s="75"/>
      <c r="Q234" s="75"/>
      <c r="R234" s="75"/>
      <c r="T234" s="75"/>
      <c r="U234" s="75"/>
      <c r="V234" s="75"/>
      <c r="W234" s="75"/>
      <c r="X234" s="75"/>
      <c r="Y234" s="75"/>
      <c r="Z234" s="76"/>
      <c r="AA234" s="76"/>
      <c r="AB234" s="76"/>
      <c r="AC234" s="76"/>
      <c r="AD234" s="76"/>
    </row>
    <row r="235" spans="1:30">
      <c r="A235" s="72">
        <v>1994</v>
      </c>
      <c r="B235" s="72">
        <v>6</v>
      </c>
      <c r="C235" s="73">
        <v>34486</v>
      </c>
      <c r="E235" s="75"/>
      <c r="F235" s="75"/>
      <c r="G235" s="75"/>
      <c r="H235" s="75"/>
      <c r="I235" s="75"/>
      <c r="J235" s="75"/>
      <c r="K235" s="75"/>
      <c r="L235" s="75">
        <v>1434009.6659474815</v>
      </c>
      <c r="M235" s="75"/>
      <c r="N235" s="75">
        <f t="shared" si="17"/>
        <v>0</v>
      </c>
      <c r="O235" s="75"/>
      <c r="P235" s="75"/>
      <c r="Q235" s="75"/>
      <c r="R235" s="75"/>
      <c r="T235" s="75"/>
      <c r="U235" s="75"/>
      <c r="V235" s="75"/>
      <c r="W235" s="75"/>
      <c r="X235" s="75"/>
      <c r="Y235" s="75"/>
      <c r="Z235" s="76"/>
      <c r="AA235" s="76"/>
      <c r="AB235" s="76"/>
      <c r="AC235" s="76"/>
      <c r="AD235" s="76"/>
    </row>
    <row r="236" spans="1:30">
      <c r="A236" s="72">
        <v>1994</v>
      </c>
      <c r="B236" s="72">
        <v>7</v>
      </c>
      <c r="C236" s="73">
        <v>34516</v>
      </c>
      <c r="E236" s="75"/>
      <c r="F236" s="75"/>
      <c r="G236" s="75"/>
      <c r="H236" s="75"/>
      <c r="I236" s="75"/>
      <c r="J236" s="75"/>
      <c r="K236" s="75"/>
      <c r="L236" s="75">
        <v>1454869.675708201</v>
      </c>
      <c r="M236" s="75"/>
      <c r="N236" s="75">
        <f t="shared" si="17"/>
        <v>0</v>
      </c>
      <c r="O236" s="75"/>
      <c r="P236" s="75"/>
      <c r="Q236" s="75"/>
      <c r="R236" s="75"/>
      <c r="T236" s="75"/>
      <c r="U236" s="75"/>
      <c r="V236" s="75"/>
      <c r="W236" s="75"/>
      <c r="X236" s="75"/>
      <c r="Y236" s="75"/>
      <c r="Z236" s="76"/>
      <c r="AA236" s="76"/>
      <c r="AB236" s="76"/>
      <c r="AC236" s="76"/>
      <c r="AD236" s="76"/>
    </row>
    <row r="237" spans="1:30">
      <c r="A237" s="72">
        <v>1994</v>
      </c>
      <c r="B237" s="72">
        <v>8</v>
      </c>
      <c r="C237" s="73">
        <v>34547</v>
      </c>
      <c r="E237" s="75"/>
      <c r="F237" s="75"/>
      <c r="G237" s="75"/>
      <c r="H237" s="75"/>
      <c r="I237" s="75"/>
      <c r="J237" s="75"/>
      <c r="K237" s="75"/>
      <c r="L237" s="75">
        <v>1493472.0927772457</v>
      </c>
      <c r="M237" s="75"/>
      <c r="N237" s="75">
        <f t="shared" si="17"/>
        <v>0</v>
      </c>
      <c r="O237" s="75"/>
      <c r="P237" s="75"/>
      <c r="Q237" s="75"/>
      <c r="R237" s="75"/>
      <c r="T237" s="75"/>
      <c r="U237" s="75"/>
      <c r="V237" s="75"/>
      <c r="W237" s="75"/>
      <c r="X237" s="75"/>
      <c r="Y237" s="75"/>
      <c r="Z237" s="76"/>
      <c r="AA237" s="76"/>
      <c r="AB237" s="76"/>
      <c r="AC237" s="76"/>
      <c r="AD237" s="76"/>
    </row>
    <row r="238" spans="1:30">
      <c r="A238" s="72">
        <v>1994</v>
      </c>
      <c r="B238" s="72">
        <v>9</v>
      </c>
      <c r="C238" s="73">
        <v>34578</v>
      </c>
      <c r="E238" s="75"/>
      <c r="F238" s="75"/>
      <c r="G238" s="75"/>
      <c r="H238" s="75"/>
      <c r="I238" s="75"/>
      <c r="J238" s="75"/>
      <c r="K238" s="75"/>
      <c r="L238" s="75">
        <v>1441287.6672052352</v>
      </c>
      <c r="M238" s="75"/>
      <c r="N238" s="75">
        <f t="shared" si="17"/>
        <v>0</v>
      </c>
      <c r="O238" s="75"/>
      <c r="P238" s="75"/>
      <c r="Q238" s="75"/>
      <c r="R238" s="75"/>
      <c r="T238" s="75"/>
      <c r="U238" s="75"/>
      <c r="V238" s="75"/>
      <c r="W238" s="75"/>
      <c r="X238" s="75"/>
      <c r="Y238" s="75"/>
      <c r="Z238" s="76"/>
      <c r="AA238" s="76"/>
      <c r="AB238" s="76"/>
      <c r="AC238" s="76"/>
      <c r="AD238" s="76"/>
    </row>
    <row r="239" spans="1:30">
      <c r="A239" s="72">
        <v>1994</v>
      </c>
      <c r="B239" s="72">
        <v>10</v>
      </c>
      <c r="C239" s="73">
        <v>34608</v>
      </c>
      <c r="E239" s="75"/>
      <c r="F239" s="75"/>
      <c r="G239" s="75"/>
      <c r="H239" s="75"/>
      <c r="I239" s="75"/>
      <c r="J239" s="75"/>
      <c r="K239" s="75"/>
      <c r="L239" s="75">
        <v>1677379.5416719497</v>
      </c>
      <c r="M239" s="75"/>
      <c r="N239" s="75">
        <f t="shared" si="17"/>
        <v>0</v>
      </c>
      <c r="O239" s="75"/>
      <c r="P239" s="75"/>
      <c r="Q239" s="75"/>
      <c r="R239" s="75"/>
      <c r="T239" s="75"/>
      <c r="U239" s="75"/>
      <c r="V239" s="75"/>
      <c r="W239" s="75"/>
      <c r="X239" s="75"/>
      <c r="Y239" s="75"/>
      <c r="Z239" s="76"/>
      <c r="AA239" s="76"/>
      <c r="AB239" s="76"/>
      <c r="AC239" s="76"/>
      <c r="AD239" s="76"/>
    </row>
    <row r="240" spans="1:30">
      <c r="A240" s="72">
        <v>1994</v>
      </c>
      <c r="B240" s="72">
        <v>11</v>
      </c>
      <c r="C240" s="73">
        <v>34639</v>
      </c>
      <c r="E240" s="75"/>
      <c r="F240" s="75"/>
      <c r="G240" s="75"/>
      <c r="H240" s="75"/>
      <c r="I240" s="75"/>
      <c r="J240" s="75"/>
      <c r="K240" s="75"/>
      <c r="L240" s="75">
        <v>1927894.2271062187</v>
      </c>
      <c r="M240" s="75"/>
      <c r="N240" s="75">
        <f t="shared" si="17"/>
        <v>0</v>
      </c>
      <c r="O240" s="75"/>
      <c r="P240" s="75"/>
      <c r="Q240" s="75"/>
      <c r="R240" s="75"/>
      <c r="T240" s="75"/>
      <c r="U240" s="75"/>
      <c r="V240" s="75"/>
      <c r="W240" s="75"/>
      <c r="X240" s="75"/>
      <c r="Y240" s="75"/>
      <c r="Z240" s="76"/>
      <c r="AA240" s="76"/>
      <c r="AB240" s="76"/>
      <c r="AC240" s="76"/>
      <c r="AD240" s="76"/>
    </row>
    <row r="241" spans="1:30">
      <c r="A241" s="72">
        <v>1994</v>
      </c>
      <c r="B241" s="72">
        <v>12</v>
      </c>
      <c r="C241" s="73">
        <v>34669</v>
      </c>
      <c r="E241" s="75"/>
      <c r="F241" s="75"/>
      <c r="G241" s="75"/>
      <c r="H241" s="75"/>
      <c r="I241" s="75"/>
      <c r="J241" s="75"/>
      <c r="K241" s="75"/>
      <c r="L241" s="75">
        <v>2193756.5411428041</v>
      </c>
      <c r="M241" s="75"/>
      <c r="N241" s="75">
        <f t="shared" si="17"/>
        <v>0</v>
      </c>
      <c r="O241" s="75"/>
      <c r="P241" s="75"/>
      <c r="Q241" s="75"/>
      <c r="R241" s="75"/>
      <c r="T241" s="75"/>
      <c r="U241" s="75"/>
      <c r="V241" s="75"/>
      <c r="W241" s="75"/>
      <c r="X241" s="75"/>
      <c r="Y241" s="75"/>
      <c r="Z241" s="76"/>
      <c r="AA241" s="76"/>
      <c r="AB241" s="76"/>
      <c r="AC241" s="76"/>
      <c r="AD241" s="76"/>
    </row>
    <row r="242" spans="1:30">
      <c r="A242" s="72">
        <v>1995</v>
      </c>
      <c r="B242" s="72">
        <v>1</v>
      </c>
      <c r="C242" s="73">
        <v>34700</v>
      </c>
      <c r="E242" s="75"/>
      <c r="F242" s="75"/>
      <c r="G242" s="75"/>
      <c r="H242" s="75"/>
      <c r="I242" s="75"/>
      <c r="J242" s="75"/>
      <c r="K242" s="75"/>
      <c r="L242" s="75">
        <v>2144939.8540123645</v>
      </c>
      <c r="M242" s="75"/>
      <c r="N242" s="75">
        <f t="shared" si="17"/>
        <v>0</v>
      </c>
      <c r="O242" s="75"/>
      <c r="P242" s="75"/>
      <c r="Q242" s="75"/>
      <c r="R242" s="75"/>
      <c r="T242" s="75"/>
      <c r="U242" s="75"/>
      <c r="V242" s="75"/>
      <c r="W242" s="75"/>
      <c r="X242" s="75"/>
      <c r="Y242" s="75"/>
      <c r="Z242" s="76"/>
      <c r="AA242" s="76"/>
      <c r="AB242" s="76"/>
      <c r="AC242" s="76"/>
      <c r="AD242" s="76"/>
    </row>
    <row r="243" spans="1:30">
      <c r="A243" s="72">
        <v>1995</v>
      </c>
      <c r="B243" s="72">
        <v>2</v>
      </c>
      <c r="C243" s="73">
        <v>34731</v>
      </c>
      <c r="E243" s="75"/>
      <c r="F243" s="75"/>
      <c r="G243" s="75"/>
      <c r="H243" s="75"/>
      <c r="I243" s="75"/>
      <c r="J243" s="75"/>
      <c r="K243" s="75"/>
      <c r="L243" s="75">
        <v>1824210.0023534307</v>
      </c>
      <c r="M243" s="75"/>
      <c r="N243" s="75">
        <f t="shared" si="17"/>
        <v>0</v>
      </c>
      <c r="O243" s="75"/>
      <c r="P243" s="75"/>
      <c r="Q243" s="75"/>
      <c r="R243" s="75"/>
      <c r="T243" s="75"/>
      <c r="U243" s="75"/>
      <c r="V243" s="75"/>
      <c r="W243" s="75"/>
      <c r="X243" s="75"/>
      <c r="Y243" s="75"/>
      <c r="Z243" s="76"/>
      <c r="AA243" s="76"/>
      <c r="AB243" s="76"/>
      <c r="AC243" s="76"/>
      <c r="AD243" s="76"/>
    </row>
    <row r="244" spans="1:30">
      <c r="A244" s="72">
        <v>1995</v>
      </c>
      <c r="B244" s="72">
        <v>3</v>
      </c>
      <c r="C244" s="73">
        <v>34759</v>
      </c>
      <c r="E244" s="75"/>
      <c r="F244" s="75"/>
      <c r="G244" s="75"/>
      <c r="H244" s="75"/>
      <c r="I244" s="75"/>
      <c r="J244" s="75"/>
      <c r="K244" s="75"/>
      <c r="L244" s="75">
        <v>1901996.8511543572</v>
      </c>
      <c r="M244" s="75"/>
      <c r="N244" s="75">
        <f t="shared" si="17"/>
        <v>0</v>
      </c>
      <c r="O244" s="75"/>
      <c r="P244" s="75"/>
      <c r="Q244" s="75"/>
      <c r="R244" s="75"/>
      <c r="T244" s="75"/>
      <c r="U244" s="75"/>
      <c r="V244" s="75"/>
      <c r="W244" s="75"/>
      <c r="X244" s="75"/>
      <c r="Y244" s="75"/>
      <c r="Z244" s="76"/>
      <c r="AA244" s="76"/>
      <c r="AB244" s="76"/>
      <c r="AC244" s="76"/>
      <c r="AD244" s="76"/>
    </row>
    <row r="245" spans="1:30">
      <c r="A245" s="72">
        <v>1995</v>
      </c>
      <c r="B245" s="72">
        <v>4</v>
      </c>
      <c r="C245" s="73">
        <v>34790</v>
      </c>
      <c r="E245" s="75"/>
      <c r="F245" s="75"/>
      <c r="G245" s="75"/>
      <c r="H245" s="75"/>
      <c r="I245" s="75"/>
      <c r="J245" s="75"/>
      <c r="K245" s="75"/>
      <c r="L245" s="75">
        <v>1642160.6806228405</v>
      </c>
      <c r="M245" s="75"/>
      <c r="N245" s="75">
        <f t="shared" si="17"/>
        <v>0</v>
      </c>
      <c r="O245" s="75"/>
      <c r="P245" s="75"/>
      <c r="Q245" s="75"/>
      <c r="R245" s="75"/>
      <c r="T245" s="75"/>
      <c r="U245" s="75"/>
      <c r="V245" s="75"/>
      <c r="W245" s="75"/>
      <c r="X245" s="75"/>
      <c r="Y245" s="75"/>
      <c r="Z245" s="76"/>
      <c r="AA245" s="76"/>
      <c r="AB245" s="76"/>
      <c r="AC245" s="76"/>
      <c r="AD245" s="76"/>
    </row>
    <row r="246" spans="1:30">
      <c r="A246" s="72">
        <v>1995</v>
      </c>
      <c r="B246" s="72">
        <v>5</v>
      </c>
      <c r="C246" s="73">
        <v>34820</v>
      </c>
      <c r="E246" s="75"/>
      <c r="F246" s="75"/>
      <c r="G246" s="75"/>
      <c r="H246" s="75"/>
      <c r="I246" s="75"/>
      <c r="J246" s="75"/>
      <c r="K246" s="75"/>
      <c r="L246" s="75">
        <v>1565198.4800988915</v>
      </c>
      <c r="M246" s="75"/>
      <c r="N246" s="75">
        <f t="shared" si="17"/>
        <v>0</v>
      </c>
      <c r="O246" s="75"/>
      <c r="P246" s="75"/>
      <c r="Q246" s="75"/>
      <c r="R246" s="75"/>
      <c r="T246" s="75"/>
      <c r="U246" s="75"/>
      <c r="V246" s="75"/>
      <c r="W246" s="75"/>
      <c r="X246" s="75"/>
      <c r="Y246" s="75"/>
      <c r="Z246" s="76"/>
      <c r="AA246" s="76"/>
      <c r="AB246" s="76"/>
      <c r="AC246" s="76"/>
      <c r="AD246" s="76"/>
    </row>
    <row r="247" spans="1:30">
      <c r="A247" s="72">
        <v>1995</v>
      </c>
      <c r="B247" s="72">
        <v>6</v>
      </c>
      <c r="C247" s="73">
        <v>34851</v>
      </c>
      <c r="E247" s="75"/>
      <c r="F247" s="75"/>
      <c r="G247" s="75"/>
      <c r="H247" s="75"/>
      <c r="I247" s="75"/>
      <c r="J247" s="75"/>
      <c r="K247" s="75"/>
      <c r="L247" s="75">
        <v>1459290.8676438816</v>
      </c>
      <c r="M247" s="75"/>
      <c r="N247" s="75">
        <f t="shared" si="17"/>
        <v>0</v>
      </c>
      <c r="O247" s="75"/>
      <c r="P247" s="75"/>
      <c r="Q247" s="75"/>
      <c r="R247" s="75"/>
      <c r="T247" s="75"/>
      <c r="U247" s="75"/>
      <c r="V247" s="75"/>
      <c r="W247" s="75"/>
      <c r="X247" s="75"/>
      <c r="Y247" s="75"/>
      <c r="Z247" s="76"/>
      <c r="AA247" s="76"/>
      <c r="AB247" s="76"/>
      <c r="AC247" s="76"/>
      <c r="AD247" s="76"/>
    </row>
    <row r="248" spans="1:30">
      <c r="A248" s="72">
        <v>1995</v>
      </c>
      <c r="B248" s="72">
        <v>7</v>
      </c>
      <c r="C248" s="73">
        <v>34881</v>
      </c>
      <c r="E248" s="75"/>
      <c r="F248" s="75"/>
      <c r="G248" s="75"/>
      <c r="H248" s="75"/>
      <c r="I248" s="75"/>
      <c r="J248" s="75"/>
      <c r="K248" s="75"/>
      <c r="L248" s="75">
        <v>1485104.6666520268</v>
      </c>
      <c r="M248" s="75"/>
      <c r="N248" s="75">
        <f t="shared" si="17"/>
        <v>0</v>
      </c>
      <c r="O248" s="75"/>
      <c r="P248" s="75"/>
      <c r="Q248" s="75"/>
      <c r="R248" s="75"/>
      <c r="T248" s="75"/>
      <c r="U248" s="75"/>
      <c r="V248" s="75"/>
      <c r="W248" s="75"/>
      <c r="X248" s="75"/>
      <c r="Y248" s="75"/>
      <c r="Z248" s="76"/>
      <c r="AA248" s="76"/>
      <c r="AB248" s="76"/>
      <c r="AC248" s="76"/>
      <c r="AD248" s="76"/>
    </row>
    <row r="249" spans="1:30">
      <c r="A249" s="72">
        <v>1995</v>
      </c>
      <c r="B249" s="72">
        <v>8</v>
      </c>
      <c r="C249" s="73">
        <v>34912</v>
      </c>
      <c r="E249" s="75"/>
      <c r="F249" s="75"/>
      <c r="G249" s="75"/>
      <c r="H249" s="75"/>
      <c r="I249" s="75"/>
      <c r="J249" s="75"/>
      <c r="K249" s="75"/>
      <c r="L249" s="75">
        <v>1525127.6566693063</v>
      </c>
      <c r="M249" s="75"/>
      <c r="N249" s="75">
        <f t="shared" si="17"/>
        <v>0</v>
      </c>
      <c r="O249" s="75"/>
      <c r="P249" s="75"/>
      <c r="Q249" s="75"/>
      <c r="R249" s="75"/>
      <c r="T249" s="75"/>
      <c r="U249" s="75"/>
      <c r="V249" s="75"/>
      <c r="W249" s="75"/>
      <c r="X249" s="75"/>
      <c r="Y249" s="75"/>
      <c r="Z249" s="76"/>
      <c r="AA249" s="76"/>
      <c r="AB249" s="76"/>
      <c r="AC249" s="76"/>
      <c r="AD249" s="76"/>
    </row>
    <row r="250" spans="1:30">
      <c r="A250" s="72">
        <v>1995</v>
      </c>
      <c r="B250" s="72">
        <v>9</v>
      </c>
      <c r="C250" s="73">
        <v>34943</v>
      </c>
      <c r="E250" s="75"/>
      <c r="F250" s="75"/>
      <c r="G250" s="75"/>
      <c r="H250" s="75"/>
      <c r="I250" s="75"/>
      <c r="J250" s="75"/>
      <c r="K250" s="75"/>
      <c r="L250" s="75">
        <v>1469713.0304235737</v>
      </c>
      <c r="M250" s="75"/>
      <c r="N250" s="75">
        <f t="shared" si="17"/>
        <v>0</v>
      </c>
      <c r="O250" s="75"/>
      <c r="P250" s="75"/>
      <c r="Q250" s="75"/>
      <c r="R250" s="75"/>
      <c r="T250" s="75"/>
      <c r="U250" s="75"/>
      <c r="V250" s="75"/>
      <c r="W250" s="75"/>
      <c r="X250" s="75"/>
      <c r="Y250" s="75"/>
      <c r="Z250" s="76"/>
      <c r="AA250" s="76"/>
      <c r="AB250" s="76"/>
      <c r="AC250" s="76"/>
      <c r="AD250" s="76"/>
    </row>
    <row r="251" spans="1:30">
      <c r="A251" s="72">
        <v>1995</v>
      </c>
      <c r="B251" s="72">
        <v>10</v>
      </c>
      <c r="C251" s="73">
        <v>34973</v>
      </c>
      <c r="E251" s="75"/>
      <c r="F251" s="75"/>
      <c r="G251" s="75"/>
      <c r="H251" s="75"/>
      <c r="I251" s="75"/>
      <c r="J251" s="75"/>
      <c r="K251" s="75"/>
      <c r="L251" s="75">
        <v>1696016.0219513748</v>
      </c>
      <c r="M251" s="75"/>
      <c r="N251" s="75">
        <f t="shared" si="17"/>
        <v>0</v>
      </c>
      <c r="O251" s="75"/>
      <c r="P251" s="75"/>
      <c r="Q251" s="75"/>
      <c r="R251" s="75"/>
      <c r="T251" s="75"/>
      <c r="U251" s="75"/>
      <c r="V251" s="75"/>
      <c r="W251" s="75"/>
      <c r="X251" s="75"/>
      <c r="Y251" s="75"/>
      <c r="Z251" s="76"/>
      <c r="AA251" s="76"/>
      <c r="AB251" s="76"/>
      <c r="AC251" s="76"/>
      <c r="AD251" s="76"/>
    </row>
    <row r="252" spans="1:30">
      <c r="A252" s="72">
        <v>1995</v>
      </c>
      <c r="B252" s="72">
        <v>11</v>
      </c>
      <c r="C252" s="73">
        <v>35004</v>
      </c>
      <c r="E252" s="75"/>
      <c r="F252" s="75"/>
      <c r="G252" s="75"/>
      <c r="H252" s="75"/>
      <c r="I252" s="75"/>
      <c r="J252" s="75"/>
      <c r="K252" s="75"/>
      <c r="L252" s="75">
        <v>1863726.0741162738</v>
      </c>
      <c r="M252" s="75"/>
      <c r="N252" s="75">
        <f t="shared" si="17"/>
        <v>0</v>
      </c>
      <c r="O252" s="75"/>
      <c r="P252" s="75"/>
      <c r="Q252" s="75"/>
      <c r="R252" s="75"/>
      <c r="T252" s="75"/>
      <c r="U252" s="75"/>
      <c r="V252" s="75"/>
      <c r="W252" s="75"/>
      <c r="X252" s="75"/>
      <c r="Y252" s="75"/>
      <c r="Z252" s="76"/>
      <c r="AA252" s="76"/>
      <c r="AB252" s="76"/>
      <c r="AC252" s="76"/>
      <c r="AD252" s="76"/>
    </row>
    <row r="253" spans="1:30">
      <c r="A253" s="72">
        <v>1995</v>
      </c>
      <c r="B253" s="72">
        <v>12</v>
      </c>
      <c r="C253" s="73">
        <v>35034</v>
      </c>
      <c r="E253" s="75"/>
      <c r="F253" s="75"/>
      <c r="G253" s="75"/>
      <c r="H253" s="75"/>
      <c r="I253" s="75"/>
      <c r="J253" s="75"/>
      <c r="K253" s="75"/>
      <c r="L253" s="75">
        <v>2154520.495538977</v>
      </c>
      <c r="M253" s="75"/>
      <c r="N253" s="75">
        <f t="shared" si="17"/>
        <v>0</v>
      </c>
      <c r="O253" s="75"/>
      <c r="P253" s="75"/>
      <c r="Q253" s="75"/>
      <c r="R253" s="75"/>
      <c r="T253" s="75"/>
      <c r="U253" s="75"/>
      <c r="V253" s="75"/>
      <c r="W253" s="75"/>
      <c r="X253" s="75"/>
      <c r="Y253" s="75"/>
      <c r="Z253" s="76"/>
      <c r="AA253" s="76"/>
      <c r="AB253" s="76"/>
      <c r="AC253" s="76"/>
      <c r="AD253" s="76"/>
    </row>
    <row r="254" spans="1:30">
      <c r="A254" s="72">
        <v>1996</v>
      </c>
      <c r="B254" s="72">
        <v>1</v>
      </c>
      <c r="C254" s="73">
        <v>35065</v>
      </c>
      <c r="E254" s="75"/>
      <c r="F254" s="75"/>
      <c r="G254" s="75"/>
      <c r="H254" s="75"/>
      <c r="I254" s="75"/>
      <c r="J254" s="75"/>
      <c r="K254" s="75"/>
      <c r="L254" s="75">
        <v>2153712.0481817219</v>
      </c>
      <c r="M254" s="75"/>
      <c r="N254" s="75">
        <f t="shared" si="17"/>
        <v>0</v>
      </c>
      <c r="O254" s="75"/>
      <c r="P254" s="75"/>
      <c r="Q254" s="75"/>
      <c r="R254" s="75"/>
      <c r="T254" s="75"/>
      <c r="U254" s="75"/>
      <c r="V254" s="75"/>
      <c r="W254" s="75"/>
      <c r="X254" s="75"/>
      <c r="Y254" s="75"/>
      <c r="Z254" s="76"/>
      <c r="AA254" s="76"/>
      <c r="AB254" s="76"/>
      <c r="AC254" s="76"/>
      <c r="AD254" s="76"/>
    </row>
    <row r="255" spans="1:30">
      <c r="A255" s="72">
        <v>1996</v>
      </c>
      <c r="B255" s="72">
        <v>2</v>
      </c>
      <c r="C255" s="73">
        <v>35096</v>
      </c>
      <c r="E255" s="75"/>
      <c r="F255" s="75"/>
      <c r="G255" s="75"/>
      <c r="H255" s="75"/>
      <c r="I255" s="75"/>
      <c r="J255" s="75"/>
      <c r="K255" s="75"/>
      <c r="L255" s="75">
        <v>1983959.4136672709</v>
      </c>
      <c r="M255" s="75"/>
      <c r="N255" s="75">
        <f t="shared" si="17"/>
        <v>0</v>
      </c>
      <c r="O255" s="75"/>
      <c r="P255" s="75"/>
      <c r="Q255" s="75"/>
      <c r="R255" s="75"/>
      <c r="T255" s="75"/>
      <c r="U255" s="75"/>
      <c r="V255" s="75"/>
      <c r="W255" s="75"/>
      <c r="X255" s="75"/>
      <c r="Y255" s="75"/>
      <c r="Z255" s="76"/>
      <c r="AA255" s="76"/>
      <c r="AB255" s="76"/>
      <c r="AC255" s="76"/>
      <c r="AD255" s="76"/>
    </row>
    <row r="256" spans="1:30">
      <c r="A256" s="72">
        <v>1996</v>
      </c>
      <c r="B256" s="72">
        <v>3</v>
      </c>
      <c r="C256" s="73">
        <v>35125</v>
      </c>
      <c r="E256" s="75"/>
      <c r="F256" s="75"/>
      <c r="G256" s="75"/>
      <c r="H256" s="75"/>
      <c r="I256" s="75"/>
      <c r="J256" s="75"/>
      <c r="K256" s="75"/>
      <c r="L256" s="75">
        <v>1923568.9887088779</v>
      </c>
      <c r="M256" s="75"/>
      <c r="N256" s="75">
        <f t="shared" si="17"/>
        <v>0</v>
      </c>
      <c r="O256" s="75"/>
      <c r="P256" s="75"/>
      <c r="Q256" s="75"/>
      <c r="R256" s="75"/>
      <c r="T256" s="75"/>
      <c r="U256" s="75"/>
      <c r="V256" s="75"/>
      <c r="W256" s="75"/>
      <c r="X256" s="75"/>
      <c r="Y256" s="75"/>
      <c r="Z256" s="76"/>
      <c r="AA256" s="76"/>
      <c r="AB256" s="76"/>
      <c r="AC256" s="76"/>
      <c r="AD256" s="76"/>
    </row>
    <row r="257" spans="1:30">
      <c r="A257" s="72">
        <v>1996</v>
      </c>
      <c r="B257" s="72">
        <v>4</v>
      </c>
      <c r="C257" s="73">
        <v>35156</v>
      </c>
      <c r="E257" s="75"/>
      <c r="F257" s="75"/>
      <c r="G257" s="75"/>
      <c r="H257" s="75"/>
      <c r="I257" s="75"/>
      <c r="J257" s="75"/>
      <c r="K257" s="75"/>
      <c r="L257" s="75">
        <v>1673291.6716108986</v>
      </c>
      <c r="M257" s="75"/>
      <c r="N257" s="75">
        <f t="shared" si="17"/>
        <v>0</v>
      </c>
      <c r="O257" s="75"/>
      <c r="P257" s="75"/>
      <c r="Q257" s="75"/>
      <c r="R257" s="75"/>
      <c r="T257" s="75"/>
      <c r="U257" s="75"/>
      <c r="V257" s="75"/>
      <c r="W257" s="75"/>
      <c r="X257" s="75"/>
      <c r="Y257" s="75"/>
      <c r="Z257" s="76"/>
      <c r="AA257" s="76"/>
      <c r="AB257" s="76"/>
      <c r="AC257" s="76"/>
      <c r="AD257" s="76"/>
    </row>
    <row r="258" spans="1:30">
      <c r="A258" s="72">
        <v>1996</v>
      </c>
      <c r="B258" s="72">
        <v>5</v>
      </c>
      <c r="C258" s="73">
        <v>35186</v>
      </c>
      <c r="E258" s="75"/>
      <c r="F258" s="75"/>
      <c r="G258" s="75"/>
      <c r="H258" s="75"/>
      <c r="I258" s="75"/>
      <c r="J258" s="75"/>
      <c r="K258" s="75"/>
      <c r="L258" s="75">
        <v>1647412.651647395</v>
      </c>
      <c r="M258" s="75"/>
      <c r="N258" s="75">
        <f t="shared" si="17"/>
        <v>0</v>
      </c>
      <c r="O258" s="75"/>
      <c r="P258" s="75"/>
      <c r="Q258" s="75"/>
      <c r="R258" s="75"/>
      <c r="T258" s="75"/>
      <c r="U258" s="75"/>
      <c r="V258" s="75"/>
      <c r="W258" s="75"/>
      <c r="X258" s="75"/>
      <c r="Y258" s="75"/>
      <c r="Z258" s="76"/>
      <c r="AA258" s="76"/>
      <c r="AB258" s="76"/>
      <c r="AC258" s="76"/>
      <c r="AD258" s="76"/>
    </row>
    <row r="259" spans="1:30">
      <c r="A259" s="72">
        <v>1996</v>
      </c>
      <c r="B259" s="72">
        <v>6</v>
      </c>
      <c r="C259" s="73">
        <v>35217</v>
      </c>
      <c r="E259" s="75"/>
      <c r="F259" s="75"/>
      <c r="G259" s="75"/>
      <c r="H259" s="75"/>
      <c r="I259" s="75"/>
      <c r="J259" s="75"/>
      <c r="K259" s="75"/>
      <c r="L259" s="75">
        <v>1479165.5214659579</v>
      </c>
      <c r="M259" s="75"/>
      <c r="N259" s="75">
        <f t="shared" si="17"/>
        <v>0</v>
      </c>
      <c r="O259" s="75"/>
      <c r="P259" s="75"/>
      <c r="Q259" s="75"/>
      <c r="R259" s="75"/>
      <c r="T259" s="75"/>
      <c r="U259" s="75"/>
      <c r="V259" s="75"/>
      <c r="W259" s="75"/>
      <c r="X259" s="75"/>
      <c r="Y259" s="75"/>
      <c r="Z259" s="76"/>
      <c r="AA259" s="76"/>
      <c r="AB259" s="76"/>
      <c r="AC259" s="76"/>
      <c r="AD259" s="76"/>
    </row>
    <row r="260" spans="1:30">
      <c r="A260" s="72">
        <v>1996</v>
      </c>
      <c r="B260" s="72">
        <v>7</v>
      </c>
      <c r="C260" s="73">
        <v>35247</v>
      </c>
      <c r="E260" s="75"/>
      <c r="F260" s="75"/>
      <c r="G260" s="75"/>
      <c r="H260" s="75"/>
      <c r="I260" s="75"/>
      <c r="J260" s="75"/>
      <c r="K260" s="75"/>
      <c r="L260" s="75">
        <v>1546054.9074426922</v>
      </c>
      <c r="M260" s="75"/>
      <c r="N260" s="75">
        <f t="shared" si="17"/>
        <v>0</v>
      </c>
      <c r="O260" s="75"/>
      <c r="P260" s="75"/>
      <c r="Q260" s="75"/>
      <c r="R260" s="75"/>
      <c r="T260" s="75"/>
      <c r="U260" s="75"/>
      <c r="V260" s="75"/>
      <c r="W260" s="75"/>
      <c r="X260" s="75"/>
      <c r="Y260" s="75"/>
      <c r="Z260" s="76"/>
      <c r="AA260" s="76"/>
      <c r="AB260" s="76"/>
      <c r="AC260" s="76"/>
      <c r="AD260" s="76"/>
    </row>
    <row r="261" spans="1:30">
      <c r="A261" s="72">
        <v>1996</v>
      </c>
      <c r="B261" s="72">
        <v>8</v>
      </c>
      <c r="C261" s="73">
        <v>35278</v>
      </c>
      <c r="E261" s="75"/>
      <c r="F261" s="75"/>
      <c r="G261" s="75"/>
      <c r="H261" s="75"/>
      <c r="I261" s="75"/>
      <c r="J261" s="75"/>
      <c r="K261" s="75"/>
      <c r="L261" s="75">
        <v>1576212.2138573721</v>
      </c>
      <c r="M261" s="75"/>
      <c r="N261" s="75">
        <f t="shared" si="17"/>
        <v>0</v>
      </c>
      <c r="O261" s="75"/>
      <c r="P261" s="75"/>
      <c r="Q261" s="75"/>
      <c r="R261" s="75"/>
      <c r="T261" s="75"/>
      <c r="U261" s="75"/>
      <c r="V261" s="75"/>
      <c r="W261" s="75"/>
      <c r="X261" s="75"/>
      <c r="Y261" s="75"/>
      <c r="Z261" s="76"/>
      <c r="AA261" s="76"/>
      <c r="AB261" s="76"/>
      <c r="AC261" s="76"/>
      <c r="AD261" s="76"/>
    </row>
    <row r="262" spans="1:30">
      <c r="A262" s="72">
        <v>1996</v>
      </c>
      <c r="B262" s="72">
        <v>9</v>
      </c>
      <c r="C262" s="73">
        <v>35309</v>
      </c>
      <c r="E262" s="75"/>
      <c r="F262" s="75"/>
      <c r="G262" s="75"/>
      <c r="H262" s="75"/>
      <c r="I262" s="75"/>
      <c r="J262" s="75"/>
      <c r="K262" s="75"/>
      <c r="L262" s="75">
        <v>1550118.9403405609</v>
      </c>
      <c r="M262" s="75"/>
      <c r="N262" s="75">
        <f t="shared" si="17"/>
        <v>0</v>
      </c>
      <c r="O262" s="75"/>
      <c r="P262" s="75"/>
      <c r="Q262" s="75"/>
      <c r="R262" s="75"/>
      <c r="T262" s="75"/>
      <c r="U262" s="75"/>
      <c r="V262" s="75"/>
      <c r="W262" s="75"/>
      <c r="X262" s="75"/>
      <c r="Y262" s="75"/>
      <c r="Z262" s="76"/>
      <c r="AA262" s="76"/>
      <c r="AB262" s="76"/>
      <c r="AC262" s="76"/>
      <c r="AD262" s="76"/>
    </row>
    <row r="263" spans="1:30">
      <c r="A263" s="72">
        <v>1996</v>
      </c>
      <c r="B263" s="72">
        <v>10</v>
      </c>
      <c r="C263" s="73">
        <v>35339</v>
      </c>
      <c r="E263" s="75"/>
      <c r="F263" s="75"/>
      <c r="G263" s="75"/>
      <c r="H263" s="75"/>
      <c r="I263" s="75"/>
      <c r="J263" s="75"/>
      <c r="K263" s="75"/>
      <c r="L263" s="75">
        <v>1785061.6103048988</v>
      </c>
      <c r="M263" s="75"/>
      <c r="N263" s="75">
        <f t="shared" si="17"/>
        <v>0</v>
      </c>
      <c r="O263" s="75"/>
      <c r="P263" s="75"/>
      <c r="Q263" s="75"/>
      <c r="R263" s="75"/>
      <c r="T263" s="75"/>
      <c r="U263" s="75"/>
      <c r="V263" s="75"/>
      <c r="W263" s="75"/>
      <c r="X263" s="75"/>
      <c r="Y263" s="75"/>
      <c r="Z263" s="76"/>
      <c r="AA263" s="76"/>
      <c r="AB263" s="76"/>
      <c r="AC263" s="76"/>
      <c r="AD263" s="76"/>
    </row>
    <row r="264" spans="1:30">
      <c r="A264" s="72">
        <v>1996</v>
      </c>
      <c r="B264" s="72">
        <v>11</v>
      </c>
      <c r="C264" s="73">
        <v>35370</v>
      </c>
      <c r="E264" s="75"/>
      <c r="F264" s="75"/>
      <c r="G264" s="75"/>
      <c r="H264" s="75"/>
      <c r="I264" s="75"/>
      <c r="J264" s="75"/>
      <c r="K264" s="75"/>
      <c r="L264" s="75">
        <v>1939177.2717400086</v>
      </c>
      <c r="M264" s="75"/>
      <c r="N264" s="75">
        <f t="shared" si="17"/>
        <v>0</v>
      </c>
      <c r="O264" s="75"/>
      <c r="P264" s="75"/>
      <c r="Q264" s="75"/>
      <c r="R264" s="75"/>
      <c r="T264" s="75"/>
      <c r="U264" s="75"/>
      <c r="V264" s="75"/>
      <c r="W264" s="75"/>
      <c r="X264" s="75"/>
      <c r="Y264" s="75"/>
      <c r="Z264" s="76"/>
      <c r="AA264" s="76"/>
      <c r="AB264" s="76"/>
      <c r="AC264" s="76"/>
      <c r="AD264" s="76"/>
    </row>
    <row r="265" spans="1:30">
      <c r="A265" s="72">
        <v>1996</v>
      </c>
      <c r="B265" s="72">
        <v>12</v>
      </c>
      <c r="C265" s="73">
        <v>35400</v>
      </c>
      <c r="E265" s="75"/>
      <c r="F265" s="75"/>
      <c r="G265" s="75"/>
      <c r="H265" s="75"/>
      <c r="I265" s="75"/>
      <c r="J265" s="75"/>
      <c r="K265" s="75"/>
      <c r="L265" s="75">
        <v>2230451.3134606802</v>
      </c>
      <c r="M265" s="75"/>
      <c r="N265" s="75">
        <f t="shared" si="17"/>
        <v>0</v>
      </c>
      <c r="O265" s="75"/>
      <c r="P265" s="75"/>
      <c r="Q265" s="75"/>
      <c r="R265" s="75"/>
      <c r="T265" s="75"/>
      <c r="U265" s="75"/>
      <c r="V265" s="75"/>
      <c r="W265" s="75"/>
      <c r="X265" s="75"/>
      <c r="Y265" s="75"/>
      <c r="Z265" s="76"/>
      <c r="AA265" s="76"/>
      <c r="AB265" s="76"/>
      <c r="AC265" s="76"/>
      <c r="AD265" s="76"/>
    </row>
    <row r="266" spans="1:30">
      <c r="A266" s="72">
        <v>1997</v>
      </c>
      <c r="B266" s="72">
        <v>1</v>
      </c>
      <c r="C266" s="73">
        <v>35431</v>
      </c>
      <c r="E266" s="75"/>
      <c r="F266" s="75"/>
      <c r="G266" s="75"/>
      <c r="H266" s="75"/>
      <c r="I266" s="75"/>
      <c r="J266" s="75"/>
      <c r="K266" s="75"/>
      <c r="L266" s="75">
        <v>2199142.1666560867</v>
      </c>
      <c r="M266" s="75"/>
      <c r="N266" s="75">
        <f t="shared" si="17"/>
        <v>0</v>
      </c>
      <c r="O266" s="75"/>
      <c r="P266" s="75"/>
      <c r="Q266" s="75"/>
      <c r="R266" s="75"/>
      <c r="T266" s="75"/>
      <c r="U266" s="75"/>
      <c r="V266" s="75"/>
      <c r="W266" s="75"/>
      <c r="X266" s="75"/>
      <c r="Y266" s="75"/>
      <c r="Z266" s="76"/>
      <c r="AA266" s="76"/>
      <c r="AB266" s="76"/>
      <c r="AC266" s="76"/>
      <c r="AD266" s="76"/>
    </row>
    <row r="267" spans="1:30">
      <c r="A267" s="72">
        <v>1997</v>
      </c>
      <c r="B267" s="72">
        <v>2</v>
      </c>
      <c r="C267" s="73">
        <v>35462</v>
      </c>
      <c r="E267" s="75"/>
      <c r="F267" s="75"/>
      <c r="G267" s="75"/>
      <c r="H267" s="75"/>
      <c r="I267" s="75"/>
      <c r="J267" s="75"/>
      <c r="K267" s="75"/>
      <c r="L267" s="75">
        <v>1903219.9630793799</v>
      </c>
      <c r="M267" s="75"/>
      <c r="N267" s="75">
        <f t="shared" si="17"/>
        <v>0</v>
      </c>
      <c r="O267" s="75"/>
      <c r="P267" s="75"/>
      <c r="Q267" s="75"/>
      <c r="R267" s="75"/>
      <c r="T267" s="75"/>
      <c r="U267" s="75"/>
      <c r="V267" s="75"/>
      <c r="W267" s="75"/>
      <c r="X267" s="75"/>
      <c r="Y267" s="75"/>
      <c r="Z267" s="76"/>
      <c r="AA267" s="76"/>
      <c r="AB267" s="76"/>
      <c r="AC267" s="76"/>
      <c r="AD267" s="76"/>
    </row>
    <row r="268" spans="1:30">
      <c r="A268" s="72">
        <v>1997</v>
      </c>
      <c r="B268" s="72">
        <v>3</v>
      </c>
      <c r="C268" s="73">
        <v>35490</v>
      </c>
      <c r="E268" s="75"/>
      <c r="F268" s="75"/>
      <c r="G268" s="75"/>
      <c r="H268" s="75"/>
      <c r="I268" s="75"/>
      <c r="J268" s="75"/>
      <c r="K268" s="75"/>
      <c r="L268" s="75">
        <v>1997876.5923026344</v>
      </c>
      <c r="M268" s="75"/>
      <c r="N268" s="75">
        <f t="shared" si="17"/>
        <v>0</v>
      </c>
      <c r="O268" s="75"/>
      <c r="P268" s="75"/>
      <c r="Q268" s="75"/>
      <c r="R268" s="75"/>
      <c r="T268" s="75"/>
      <c r="U268" s="75"/>
      <c r="V268" s="75"/>
      <c r="W268" s="75"/>
      <c r="X268" s="75"/>
      <c r="Y268" s="75"/>
      <c r="Z268" s="76"/>
      <c r="AA268" s="76"/>
      <c r="AB268" s="76"/>
      <c r="AC268" s="76"/>
      <c r="AD268" s="76"/>
    </row>
    <row r="269" spans="1:30">
      <c r="A269" s="72">
        <v>1997</v>
      </c>
      <c r="B269" s="72">
        <v>4</v>
      </c>
      <c r="C269" s="73">
        <v>35521</v>
      </c>
      <c r="E269" s="75"/>
      <c r="F269" s="75"/>
      <c r="G269" s="75"/>
      <c r="H269" s="75"/>
      <c r="I269" s="75"/>
      <c r="J269" s="75"/>
      <c r="K269" s="75"/>
      <c r="L269" s="75">
        <v>1753662.4480586159</v>
      </c>
      <c r="M269" s="75"/>
      <c r="N269" s="75">
        <f t="shared" si="17"/>
        <v>0</v>
      </c>
      <c r="O269" s="75"/>
      <c r="P269" s="75"/>
      <c r="Q269" s="75"/>
      <c r="R269" s="75"/>
      <c r="T269" s="75"/>
      <c r="U269" s="75"/>
      <c r="V269" s="75"/>
      <c r="W269" s="75"/>
      <c r="X269" s="75"/>
      <c r="Y269" s="75"/>
      <c r="Z269" s="76"/>
      <c r="AA269" s="76"/>
      <c r="AB269" s="76"/>
      <c r="AC269" s="76"/>
      <c r="AD269" s="76"/>
    </row>
    <row r="270" spans="1:30">
      <c r="A270" s="72">
        <v>1997</v>
      </c>
      <c r="B270" s="72">
        <v>5</v>
      </c>
      <c r="C270" s="73">
        <v>35551</v>
      </c>
      <c r="E270" s="75"/>
      <c r="F270" s="75"/>
      <c r="G270" s="75"/>
      <c r="H270" s="75"/>
      <c r="I270" s="75"/>
      <c r="J270" s="75"/>
      <c r="K270" s="75"/>
      <c r="L270" s="75">
        <v>1644949.5080547682</v>
      </c>
      <c r="M270" s="75"/>
      <c r="N270" s="75">
        <f t="shared" si="17"/>
        <v>0</v>
      </c>
      <c r="O270" s="75"/>
      <c r="P270" s="75"/>
      <c r="Q270" s="75"/>
      <c r="R270" s="75"/>
      <c r="T270" s="75"/>
      <c r="U270" s="75"/>
      <c r="V270" s="75"/>
      <c r="W270" s="75"/>
      <c r="X270" s="75"/>
      <c r="Y270" s="75"/>
      <c r="Z270" s="76"/>
      <c r="AA270" s="76"/>
      <c r="AB270" s="76"/>
      <c r="AC270" s="76"/>
      <c r="AD270" s="76"/>
    </row>
    <row r="271" spans="1:30">
      <c r="A271" s="72">
        <v>1997</v>
      </c>
      <c r="B271" s="72">
        <v>6</v>
      </c>
      <c r="C271" s="73">
        <v>35582</v>
      </c>
      <c r="E271" s="75"/>
      <c r="F271" s="75"/>
      <c r="G271" s="75"/>
      <c r="H271" s="75"/>
      <c r="I271" s="75"/>
      <c r="J271" s="75"/>
      <c r="K271" s="75"/>
      <c r="L271" s="75">
        <v>1549831.6020784783</v>
      </c>
      <c r="M271" s="75"/>
      <c r="N271" s="75">
        <f t="shared" si="17"/>
        <v>0</v>
      </c>
      <c r="O271" s="75"/>
      <c r="P271" s="75"/>
      <c r="Q271" s="75"/>
      <c r="R271" s="75"/>
      <c r="T271" s="75"/>
      <c r="U271" s="75"/>
      <c r="V271" s="75"/>
      <c r="W271" s="75"/>
      <c r="X271" s="75"/>
      <c r="Y271" s="75"/>
      <c r="Z271" s="76"/>
      <c r="AA271" s="76"/>
      <c r="AB271" s="76"/>
      <c r="AC271" s="76"/>
      <c r="AD271" s="76"/>
    </row>
    <row r="272" spans="1:30">
      <c r="A272" s="72">
        <v>1997</v>
      </c>
      <c r="B272" s="72">
        <v>7</v>
      </c>
      <c r="C272" s="73">
        <v>35612</v>
      </c>
      <c r="E272" s="75"/>
      <c r="F272" s="75"/>
      <c r="G272" s="75"/>
      <c r="H272" s="75"/>
      <c r="I272" s="75"/>
      <c r="J272" s="75"/>
      <c r="K272" s="75"/>
      <c r="L272" s="75">
        <v>1607357.4169109028</v>
      </c>
      <c r="M272" s="75"/>
      <c r="N272" s="75">
        <f t="shared" si="17"/>
        <v>0</v>
      </c>
      <c r="O272" s="75"/>
      <c r="P272" s="75"/>
      <c r="Q272" s="75"/>
      <c r="R272" s="75"/>
      <c r="T272" s="75"/>
      <c r="U272" s="75"/>
      <c r="V272" s="75"/>
      <c r="W272" s="75"/>
      <c r="X272" s="75"/>
      <c r="Y272" s="75"/>
      <c r="Z272" s="76"/>
      <c r="AA272" s="76"/>
      <c r="AB272" s="76"/>
      <c r="AC272" s="76"/>
      <c r="AD272" s="76"/>
    </row>
    <row r="273" spans="1:30">
      <c r="A273" s="72">
        <v>1997</v>
      </c>
      <c r="B273" s="72">
        <v>8</v>
      </c>
      <c r="C273" s="73">
        <v>35643</v>
      </c>
      <c r="E273" s="75"/>
      <c r="F273" s="75"/>
      <c r="G273" s="75"/>
      <c r="H273" s="75"/>
      <c r="I273" s="75"/>
      <c r="J273" s="75"/>
      <c r="K273" s="75"/>
      <c r="L273" s="75">
        <v>1631437.3693253391</v>
      </c>
      <c r="M273" s="75"/>
      <c r="N273" s="75">
        <f t="shared" si="17"/>
        <v>0</v>
      </c>
      <c r="O273" s="75"/>
      <c r="P273" s="75"/>
      <c r="Q273" s="75"/>
      <c r="R273" s="75"/>
      <c r="T273" s="75"/>
      <c r="U273" s="75"/>
      <c r="V273" s="75"/>
      <c r="W273" s="75"/>
      <c r="X273" s="75"/>
      <c r="Y273" s="75"/>
      <c r="Z273" s="76"/>
      <c r="AA273" s="76"/>
      <c r="AB273" s="76"/>
      <c r="AC273" s="76"/>
      <c r="AD273" s="76"/>
    </row>
    <row r="274" spans="1:30">
      <c r="A274" s="72">
        <v>1997</v>
      </c>
      <c r="B274" s="72">
        <v>9</v>
      </c>
      <c r="C274" s="73">
        <v>35674</v>
      </c>
      <c r="E274" s="75"/>
      <c r="F274" s="75"/>
      <c r="G274" s="75"/>
      <c r="H274" s="75"/>
      <c r="I274" s="75"/>
      <c r="J274" s="75"/>
      <c r="K274" s="75"/>
      <c r="L274" s="75">
        <v>1598536.2426071609</v>
      </c>
      <c r="M274" s="75"/>
      <c r="N274" s="75">
        <f t="shared" si="17"/>
        <v>0</v>
      </c>
      <c r="O274" s="75"/>
      <c r="P274" s="75"/>
      <c r="Q274" s="75"/>
      <c r="R274" s="75"/>
      <c r="T274" s="75"/>
      <c r="U274" s="75"/>
      <c r="V274" s="75"/>
      <c r="W274" s="75"/>
      <c r="X274" s="75"/>
      <c r="Y274" s="75"/>
      <c r="Z274" s="76"/>
      <c r="AA274" s="76"/>
      <c r="AB274" s="76"/>
      <c r="AC274" s="76"/>
      <c r="AD274" s="76"/>
    </row>
    <row r="275" spans="1:30">
      <c r="A275" s="72">
        <v>1997</v>
      </c>
      <c r="B275" s="72">
        <v>10</v>
      </c>
      <c r="C275" s="73">
        <v>35704</v>
      </c>
      <c r="E275" s="75"/>
      <c r="F275" s="75"/>
      <c r="G275" s="75"/>
      <c r="H275" s="75"/>
      <c r="I275" s="75"/>
      <c r="J275" s="75"/>
      <c r="K275" s="75"/>
      <c r="L275" s="75">
        <v>1807101.5160796035</v>
      </c>
      <c r="M275" s="75"/>
      <c r="N275" s="75">
        <f t="shared" si="17"/>
        <v>0</v>
      </c>
      <c r="O275" s="75"/>
      <c r="P275" s="75"/>
      <c r="Q275" s="75"/>
      <c r="R275" s="75"/>
      <c r="T275" s="75"/>
      <c r="U275" s="75"/>
      <c r="V275" s="75"/>
      <c r="W275" s="75"/>
      <c r="X275" s="75"/>
      <c r="Y275" s="75"/>
      <c r="Z275" s="76"/>
      <c r="AA275" s="76"/>
      <c r="AB275" s="76"/>
      <c r="AC275" s="76"/>
      <c r="AD275" s="76"/>
    </row>
    <row r="276" spans="1:30">
      <c r="A276" s="72">
        <v>1997</v>
      </c>
      <c r="B276" s="72">
        <v>11</v>
      </c>
      <c r="C276" s="73">
        <v>35735</v>
      </c>
      <c r="E276" s="75"/>
      <c r="F276" s="75"/>
      <c r="G276" s="75"/>
      <c r="H276" s="75"/>
      <c r="I276" s="75"/>
      <c r="J276" s="75"/>
      <c r="K276" s="75"/>
      <c r="L276" s="75">
        <v>1966762.7806850953</v>
      </c>
      <c r="M276" s="75"/>
      <c r="N276" s="75">
        <f t="shared" ref="N276:N339" si="18">SUM(F276:G276)</f>
        <v>0</v>
      </c>
      <c r="O276" s="75"/>
      <c r="P276" s="75"/>
      <c r="Q276" s="75"/>
      <c r="R276" s="75"/>
      <c r="T276" s="75"/>
      <c r="U276" s="75"/>
      <c r="V276" s="75"/>
      <c r="W276" s="75"/>
      <c r="X276" s="75"/>
      <c r="Y276" s="75"/>
      <c r="Z276" s="76"/>
      <c r="AA276" s="76"/>
      <c r="AB276" s="76"/>
      <c r="AC276" s="76"/>
      <c r="AD276" s="76"/>
    </row>
    <row r="277" spans="1:30">
      <c r="A277" s="72">
        <v>1997</v>
      </c>
      <c r="B277" s="72">
        <v>12</v>
      </c>
      <c r="C277" s="73">
        <v>35765</v>
      </c>
      <c r="E277" s="75"/>
      <c r="F277" s="75"/>
      <c r="G277" s="75"/>
      <c r="H277" s="75"/>
      <c r="I277" s="75"/>
      <c r="J277" s="75"/>
      <c r="K277" s="75"/>
      <c r="L277" s="75">
        <v>2260160.2115653064</v>
      </c>
      <c r="M277" s="75"/>
      <c r="N277" s="75">
        <f t="shared" si="18"/>
        <v>0</v>
      </c>
      <c r="O277" s="75"/>
      <c r="P277" s="75"/>
      <c r="Q277" s="75"/>
      <c r="R277" s="75"/>
      <c r="T277" s="75"/>
      <c r="U277" s="75"/>
      <c r="V277" s="75"/>
      <c r="W277" s="75"/>
      <c r="X277" s="75"/>
      <c r="Y277" s="75"/>
      <c r="Z277" s="76"/>
      <c r="AA277" s="76"/>
      <c r="AB277" s="76"/>
      <c r="AC277" s="76"/>
      <c r="AD277" s="76"/>
    </row>
    <row r="278" spans="1:30">
      <c r="A278" s="72">
        <v>1998</v>
      </c>
      <c r="B278" s="72">
        <v>1</v>
      </c>
      <c r="C278" s="73">
        <v>35796</v>
      </c>
      <c r="E278" s="75"/>
      <c r="F278" s="75"/>
      <c r="G278" s="75"/>
      <c r="H278" s="75"/>
      <c r="I278" s="75"/>
      <c r="J278" s="75"/>
      <c r="K278" s="75"/>
      <c r="L278" s="75">
        <v>2237491.0833603181</v>
      </c>
      <c r="M278" s="75"/>
      <c r="N278" s="75">
        <f t="shared" si="18"/>
        <v>0</v>
      </c>
      <c r="O278" s="75"/>
      <c r="P278" s="75"/>
      <c r="Q278" s="75"/>
      <c r="R278" s="75"/>
      <c r="T278" s="75"/>
      <c r="U278" s="75"/>
      <c r="V278" s="75"/>
      <c r="W278" s="75"/>
      <c r="X278" s="75"/>
      <c r="Y278" s="75"/>
      <c r="Z278" s="76"/>
      <c r="AA278" s="76"/>
      <c r="AB278" s="76"/>
      <c r="AC278" s="76"/>
      <c r="AD278" s="76"/>
    </row>
    <row r="279" spans="1:30">
      <c r="A279" s="72">
        <v>1998</v>
      </c>
      <c r="B279" s="72">
        <v>2</v>
      </c>
      <c r="C279" s="73">
        <v>35827</v>
      </c>
      <c r="E279" s="75"/>
      <c r="F279" s="75"/>
      <c r="G279" s="75"/>
      <c r="H279" s="75"/>
      <c r="I279" s="75"/>
      <c r="J279" s="75"/>
      <c r="K279" s="75"/>
      <c r="L279" s="75">
        <v>1926852.1813087093</v>
      </c>
      <c r="M279" s="75"/>
      <c r="N279" s="75">
        <f t="shared" si="18"/>
        <v>0</v>
      </c>
      <c r="O279" s="75"/>
      <c r="P279" s="75"/>
      <c r="Q279" s="75"/>
      <c r="R279" s="75"/>
      <c r="T279" s="75"/>
      <c r="U279" s="75"/>
      <c r="V279" s="75"/>
      <c r="W279" s="75"/>
      <c r="X279" s="75"/>
      <c r="Y279" s="75"/>
      <c r="Z279" s="76"/>
      <c r="AA279" s="76"/>
      <c r="AB279" s="76"/>
      <c r="AC279" s="76"/>
      <c r="AD279" s="76"/>
    </row>
    <row r="280" spans="1:30">
      <c r="A280" s="72">
        <v>1998</v>
      </c>
      <c r="B280" s="72">
        <v>3</v>
      </c>
      <c r="C280" s="73">
        <v>35855</v>
      </c>
      <c r="E280" s="75"/>
      <c r="F280" s="75"/>
      <c r="G280" s="75"/>
      <c r="H280" s="75"/>
      <c r="I280" s="75"/>
      <c r="J280" s="75"/>
      <c r="K280" s="75"/>
      <c r="L280" s="75">
        <v>1979806.3191834353</v>
      </c>
      <c r="M280" s="75"/>
      <c r="N280" s="75">
        <f t="shared" si="18"/>
        <v>0</v>
      </c>
      <c r="O280" s="75"/>
      <c r="P280" s="75"/>
      <c r="Q280" s="75"/>
      <c r="R280" s="75"/>
      <c r="T280" s="75"/>
      <c r="U280" s="75"/>
      <c r="V280" s="75"/>
      <c r="W280" s="75"/>
      <c r="X280" s="75"/>
      <c r="Y280" s="75"/>
      <c r="Z280" s="76"/>
      <c r="AA280" s="76"/>
      <c r="AB280" s="76"/>
      <c r="AC280" s="76"/>
      <c r="AD280" s="76"/>
    </row>
    <row r="281" spans="1:30">
      <c r="A281" s="72">
        <v>1998</v>
      </c>
      <c r="B281" s="72">
        <v>4</v>
      </c>
      <c r="C281" s="73">
        <v>35886</v>
      </c>
      <c r="E281" s="75"/>
      <c r="F281" s="75"/>
      <c r="G281" s="75"/>
      <c r="H281" s="75"/>
      <c r="I281" s="75"/>
      <c r="J281" s="75"/>
      <c r="K281" s="75"/>
      <c r="L281" s="75">
        <v>1784860.0776361979</v>
      </c>
      <c r="M281" s="75"/>
      <c r="N281" s="75">
        <f t="shared" si="18"/>
        <v>0</v>
      </c>
      <c r="O281" s="75"/>
      <c r="P281" s="75"/>
      <c r="Q281" s="75"/>
      <c r="R281" s="75"/>
      <c r="T281" s="75"/>
      <c r="U281" s="75"/>
      <c r="V281" s="75"/>
      <c r="W281" s="75"/>
      <c r="X281" s="75"/>
      <c r="Y281" s="75"/>
      <c r="Z281" s="76"/>
      <c r="AA281" s="76"/>
      <c r="AB281" s="76"/>
      <c r="AC281" s="76"/>
      <c r="AD281" s="76"/>
    </row>
    <row r="282" spans="1:30">
      <c r="A282" s="72">
        <v>1998</v>
      </c>
      <c r="B282" s="72">
        <v>5</v>
      </c>
      <c r="C282" s="73">
        <v>35916</v>
      </c>
      <c r="E282" s="75"/>
      <c r="F282" s="75"/>
      <c r="G282" s="75"/>
      <c r="H282" s="75"/>
      <c r="I282" s="75"/>
      <c r="J282" s="75"/>
      <c r="K282" s="75"/>
      <c r="L282" s="75">
        <v>1700804.3024514446</v>
      </c>
      <c r="M282" s="75"/>
      <c r="N282" s="75">
        <f t="shared" si="18"/>
        <v>0</v>
      </c>
      <c r="O282" s="75"/>
      <c r="P282" s="75"/>
      <c r="Q282" s="75"/>
      <c r="R282" s="75"/>
      <c r="T282" s="75"/>
      <c r="U282" s="75"/>
      <c r="V282" s="75"/>
      <c r="W282" s="75"/>
      <c r="X282" s="75"/>
      <c r="Y282" s="75"/>
      <c r="Z282" s="76"/>
      <c r="AA282" s="76"/>
      <c r="AB282" s="76"/>
      <c r="AC282" s="76"/>
      <c r="AD282" s="76"/>
    </row>
    <row r="283" spans="1:30">
      <c r="A283" s="72">
        <v>1998</v>
      </c>
      <c r="B283" s="72">
        <v>6</v>
      </c>
      <c r="C283" s="73">
        <v>35947</v>
      </c>
      <c r="E283" s="75"/>
      <c r="F283" s="75"/>
      <c r="G283" s="75"/>
      <c r="H283" s="75"/>
      <c r="I283" s="75"/>
      <c r="J283" s="75"/>
      <c r="K283" s="75"/>
      <c r="L283" s="75">
        <v>1605863.6358210125</v>
      </c>
      <c r="M283" s="75"/>
      <c r="N283" s="75">
        <f t="shared" si="18"/>
        <v>0</v>
      </c>
      <c r="O283" s="75"/>
      <c r="P283" s="75"/>
      <c r="Q283" s="75"/>
      <c r="R283" s="75"/>
      <c r="T283" s="75"/>
      <c r="U283" s="75"/>
      <c r="V283" s="75"/>
      <c r="W283" s="75"/>
      <c r="X283" s="75"/>
      <c r="Y283" s="75"/>
      <c r="Z283" s="76"/>
      <c r="AA283" s="76"/>
      <c r="AB283" s="76"/>
      <c r="AC283" s="76"/>
      <c r="AD283" s="76"/>
    </row>
    <row r="284" spans="1:30">
      <c r="A284" s="72">
        <v>1998</v>
      </c>
      <c r="B284" s="72">
        <v>7</v>
      </c>
      <c r="C284" s="73">
        <v>35977</v>
      </c>
      <c r="E284" s="75"/>
      <c r="F284" s="75"/>
      <c r="G284" s="75"/>
      <c r="H284" s="75"/>
      <c r="I284" s="75"/>
      <c r="J284" s="75"/>
      <c r="K284" s="75"/>
      <c r="L284" s="75">
        <v>1664561.1116732468</v>
      </c>
      <c r="M284" s="75"/>
      <c r="N284" s="75">
        <f t="shared" si="18"/>
        <v>0</v>
      </c>
      <c r="O284" s="75"/>
      <c r="P284" s="75"/>
      <c r="Q284" s="75"/>
      <c r="R284" s="75"/>
      <c r="T284" s="75"/>
      <c r="U284" s="75"/>
      <c r="V284" s="75"/>
      <c r="W284" s="75"/>
      <c r="X284" s="75"/>
      <c r="Y284" s="75"/>
      <c r="Z284" s="76"/>
      <c r="AA284" s="76"/>
      <c r="AB284" s="76"/>
      <c r="AC284" s="76"/>
      <c r="AD284" s="76"/>
    </row>
    <row r="285" spans="1:30">
      <c r="A285" s="72">
        <v>1998</v>
      </c>
      <c r="B285" s="72">
        <v>8</v>
      </c>
      <c r="C285" s="73">
        <v>36008</v>
      </c>
      <c r="E285" s="75"/>
      <c r="F285" s="75"/>
      <c r="G285" s="75"/>
      <c r="H285" s="75"/>
      <c r="I285" s="75"/>
      <c r="J285" s="75"/>
      <c r="K285" s="75"/>
      <c r="L285" s="75">
        <v>1662911.077052332</v>
      </c>
      <c r="M285" s="75"/>
      <c r="N285" s="75">
        <f t="shared" si="18"/>
        <v>0</v>
      </c>
      <c r="O285" s="75"/>
      <c r="P285" s="75"/>
      <c r="Q285" s="75"/>
      <c r="R285" s="75"/>
      <c r="T285" s="75"/>
      <c r="U285" s="75"/>
      <c r="V285" s="75"/>
      <c r="W285" s="75"/>
      <c r="X285" s="75"/>
      <c r="Y285" s="75"/>
      <c r="Z285" s="76"/>
      <c r="AA285" s="76"/>
      <c r="AB285" s="76"/>
      <c r="AC285" s="76"/>
      <c r="AD285" s="76"/>
    </row>
    <row r="286" spans="1:30">
      <c r="A286" s="72">
        <v>1998</v>
      </c>
      <c r="B286" s="72">
        <v>9</v>
      </c>
      <c r="C286" s="73">
        <v>36039</v>
      </c>
      <c r="E286" s="75"/>
      <c r="F286" s="75"/>
      <c r="G286" s="75"/>
      <c r="H286" s="75"/>
      <c r="I286" s="75"/>
      <c r="J286" s="75"/>
      <c r="K286" s="75"/>
      <c r="L286" s="75">
        <v>1617425.4476146121</v>
      </c>
      <c r="M286" s="75"/>
      <c r="N286" s="75">
        <f t="shared" si="18"/>
        <v>0</v>
      </c>
      <c r="O286" s="75"/>
      <c r="P286" s="75"/>
      <c r="Q286" s="75"/>
      <c r="R286" s="75"/>
      <c r="T286" s="75"/>
      <c r="U286" s="75"/>
      <c r="V286" s="75"/>
      <c r="W286" s="75"/>
      <c r="X286" s="75"/>
      <c r="Y286" s="75"/>
      <c r="Z286" s="76"/>
      <c r="AA286" s="76"/>
      <c r="AB286" s="76"/>
      <c r="AC286" s="76"/>
      <c r="AD286" s="76"/>
    </row>
    <row r="287" spans="1:30">
      <c r="A287" s="72">
        <v>1998</v>
      </c>
      <c r="B287" s="72">
        <v>10</v>
      </c>
      <c r="C287" s="73">
        <v>36069</v>
      </c>
      <c r="E287" s="75"/>
      <c r="F287" s="75"/>
      <c r="G287" s="75"/>
      <c r="H287" s="75"/>
      <c r="I287" s="75"/>
      <c r="J287" s="75"/>
      <c r="K287" s="75"/>
      <c r="L287" s="75">
        <v>1819564.3351451161</v>
      </c>
      <c r="M287" s="75"/>
      <c r="N287" s="75">
        <f t="shared" si="18"/>
        <v>0</v>
      </c>
      <c r="O287" s="75"/>
      <c r="P287" s="75"/>
      <c r="Q287" s="75"/>
      <c r="R287" s="75"/>
      <c r="T287" s="75"/>
      <c r="U287" s="75"/>
      <c r="V287" s="75"/>
      <c r="W287" s="75"/>
      <c r="X287" s="75"/>
      <c r="Y287" s="75"/>
      <c r="Z287" s="76"/>
      <c r="AA287" s="76"/>
      <c r="AB287" s="76"/>
      <c r="AC287" s="76"/>
      <c r="AD287" s="76"/>
    </row>
    <row r="288" spans="1:30">
      <c r="A288" s="72">
        <v>1998</v>
      </c>
      <c r="B288" s="72">
        <v>11</v>
      </c>
      <c r="C288" s="73">
        <v>36100</v>
      </c>
      <c r="E288" s="75"/>
      <c r="F288" s="75"/>
      <c r="G288" s="75"/>
      <c r="H288" s="75"/>
      <c r="I288" s="75"/>
      <c r="J288" s="75"/>
      <c r="K288" s="75"/>
      <c r="L288" s="75">
        <v>1999361.0373536579</v>
      </c>
      <c r="M288" s="75"/>
      <c r="N288" s="75">
        <f t="shared" si="18"/>
        <v>0</v>
      </c>
      <c r="O288" s="75"/>
      <c r="P288" s="75"/>
      <c r="Q288" s="75"/>
      <c r="R288" s="75"/>
      <c r="T288" s="75"/>
      <c r="U288" s="75"/>
      <c r="V288" s="75"/>
      <c r="W288" s="75"/>
      <c r="X288" s="75"/>
      <c r="Y288" s="75"/>
      <c r="Z288" s="76"/>
      <c r="AA288" s="76"/>
      <c r="AB288" s="76"/>
      <c r="AC288" s="76"/>
      <c r="AD288" s="76"/>
    </row>
    <row r="289" spans="1:30">
      <c r="A289" s="72">
        <v>1998</v>
      </c>
      <c r="B289" s="72">
        <v>12</v>
      </c>
      <c r="C289" s="73">
        <v>36130</v>
      </c>
      <c r="E289" s="75"/>
      <c r="F289" s="75"/>
      <c r="G289" s="75"/>
      <c r="H289" s="75"/>
      <c r="I289" s="75"/>
      <c r="J289" s="75"/>
      <c r="K289" s="75"/>
      <c r="L289" s="75">
        <v>2363416.08911392</v>
      </c>
      <c r="M289" s="75"/>
      <c r="N289" s="75">
        <f t="shared" si="18"/>
        <v>0</v>
      </c>
      <c r="O289" s="75"/>
      <c r="P289" s="75"/>
      <c r="Q289" s="75"/>
      <c r="R289" s="75"/>
      <c r="T289" s="75"/>
      <c r="U289" s="75"/>
      <c r="V289" s="75"/>
      <c r="W289" s="75"/>
      <c r="X289" s="75"/>
      <c r="Y289" s="75"/>
      <c r="Z289" s="76"/>
      <c r="AA289" s="76"/>
      <c r="AB289" s="76"/>
      <c r="AC289" s="76"/>
      <c r="AD289" s="76"/>
    </row>
    <row r="290" spans="1:30">
      <c r="A290" s="72">
        <v>1999</v>
      </c>
      <c r="B290" s="72">
        <v>1</v>
      </c>
      <c r="C290" s="73">
        <v>36161</v>
      </c>
      <c r="E290" s="75"/>
      <c r="F290" s="75"/>
      <c r="G290" s="75"/>
      <c r="H290" s="75"/>
      <c r="I290" s="75"/>
      <c r="J290" s="75"/>
      <c r="K290" s="75"/>
      <c r="L290" s="75">
        <v>2269502.1702897931</v>
      </c>
      <c r="M290" s="75"/>
      <c r="N290" s="75">
        <f t="shared" si="18"/>
        <v>0</v>
      </c>
      <c r="O290" s="75"/>
      <c r="P290" s="75"/>
      <c r="Q290" s="75"/>
      <c r="R290" s="75"/>
      <c r="T290" s="75"/>
      <c r="U290" s="75"/>
      <c r="V290" s="75"/>
      <c r="W290" s="75"/>
      <c r="X290" s="75"/>
      <c r="Y290" s="75"/>
      <c r="Z290" s="76"/>
      <c r="AA290" s="76"/>
      <c r="AB290" s="76"/>
      <c r="AC290" s="76"/>
      <c r="AD290" s="76"/>
    </row>
    <row r="291" spans="1:30">
      <c r="A291" s="72">
        <v>1999</v>
      </c>
      <c r="B291" s="72">
        <v>2</v>
      </c>
      <c r="C291" s="73">
        <v>36192</v>
      </c>
      <c r="E291" s="75"/>
      <c r="F291" s="75"/>
      <c r="G291" s="75"/>
      <c r="H291" s="75"/>
      <c r="I291" s="75"/>
      <c r="J291" s="75"/>
      <c r="K291" s="75"/>
      <c r="L291" s="75">
        <v>2021159.6306755061</v>
      </c>
      <c r="M291" s="75"/>
      <c r="N291" s="75">
        <f t="shared" si="18"/>
        <v>0</v>
      </c>
      <c r="O291" s="75"/>
      <c r="P291" s="75"/>
      <c r="Q291" s="75"/>
      <c r="R291" s="75"/>
      <c r="T291" s="75"/>
      <c r="U291" s="75"/>
      <c r="V291" s="75"/>
      <c r="W291" s="75"/>
      <c r="X291" s="75"/>
      <c r="Y291" s="75"/>
      <c r="Z291" s="76"/>
      <c r="AA291" s="76"/>
      <c r="AB291" s="76"/>
      <c r="AC291" s="76"/>
      <c r="AD291" s="76"/>
    </row>
    <row r="292" spans="1:30">
      <c r="A292" s="72">
        <v>1999</v>
      </c>
      <c r="B292" s="72">
        <v>3</v>
      </c>
      <c r="C292" s="73">
        <v>36220</v>
      </c>
      <c r="E292" s="75"/>
      <c r="F292" s="75"/>
      <c r="G292" s="75"/>
      <c r="H292" s="75"/>
      <c r="I292" s="75"/>
      <c r="J292" s="75"/>
      <c r="K292" s="75"/>
      <c r="L292" s="75">
        <v>2073364.6569401303</v>
      </c>
      <c r="M292" s="75"/>
      <c r="N292" s="75">
        <f t="shared" si="18"/>
        <v>0</v>
      </c>
      <c r="O292" s="75"/>
      <c r="P292" s="75"/>
      <c r="Q292" s="75"/>
      <c r="R292" s="75"/>
      <c r="T292" s="75"/>
      <c r="U292" s="75"/>
      <c r="V292" s="75"/>
      <c r="W292" s="75"/>
      <c r="X292" s="75"/>
      <c r="Y292" s="75"/>
      <c r="Z292" s="76"/>
      <c r="AA292" s="76"/>
      <c r="AB292" s="76"/>
      <c r="AC292" s="76"/>
      <c r="AD292" s="76"/>
    </row>
    <row r="293" spans="1:30">
      <c r="A293" s="72">
        <v>1999</v>
      </c>
      <c r="B293" s="72">
        <v>4</v>
      </c>
      <c r="C293" s="73">
        <v>36251</v>
      </c>
      <c r="E293" s="75"/>
      <c r="F293" s="75"/>
      <c r="G293" s="75"/>
      <c r="H293" s="75"/>
      <c r="I293" s="75"/>
      <c r="J293" s="75"/>
      <c r="K293" s="75"/>
      <c r="L293" s="75">
        <v>1835933.3891832919</v>
      </c>
      <c r="M293" s="75"/>
      <c r="N293" s="75">
        <f t="shared" si="18"/>
        <v>0</v>
      </c>
      <c r="O293" s="75"/>
      <c r="P293" s="75"/>
      <c r="Q293" s="75"/>
      <c r="R293" s="75"/>
      <c r="T293" s="75"/>
      <c r="U293" s="75"/>
      <c r="V293" s="75"/>
      <c r="W293" s="75"/>
      <c r="X293" s="75"/>
      <c r="Y293" s="75"/>
      <c r="Z293" s="76"/>
      <c r="AA293" s="76"/>
      <c r="AB293" s="76"/>
      <c r="AC293" s="76"/>
      <c r="AD293" s="76"/>
    </row>
    <row r="294" spans="1:30">
      <c r="A294" s="72">
        <v>1999</v>
      </c>
      <c r="B294" s="72">
        <v>5</v>
      </c>
      <c r="C294" s="73">
        <v>36281</v>
      </c>
      <c r="E294" s="75"/>
      <c r="F294" s="75"/>
      <c r="G294" s="75"/>
      <c r="H294" s="75"/>
      <c r="I294" s="75"/>
      <c r="J294" s="75"/>
      <c r="K294" s="75"/>
      <c r="L294" s="75">
        <v>1767450.5257855293</v>
      </c>
      <c r="M294" s="75"/>
      <c r="N294" s="75">
        <f t="shared" si="18"/>
        <v>0</v>
      </c>
      <c r="O294" s="75"/>
      <c r="P294" s="75"/>
      <c r="Q294" s="75"/>
      <c r="R294" s="75"/>
      <c r="T294" s="75"/>
      <c r="U294" s="75"/>
      <c r="V294" s="75"/>
      <c r="W294" s="75"/>
      <c r="X294" s="75"/>
      <c r="Y294" s="75"/>
      <c r="Z294" s="76"/>
      <c r="AA294" s="76"/>
      <c r="AB294" s="76"/>
      <c r="AC294" s="76"/>
      <c r="AD294" s="76"/>
    </row>
    <row r="295" spans="1:30">
      <c r="A295" s="72">
        <v>1999</v>
      </c>
      <c r="B295" s="72">
        <v>6</v>
      </c>
      <c r="C295" s="73">
        <v>36312</v>
      </c>
      <c r="E295" s="75"/>
      <c r="F295" s="75"/>
      <c r="G295" s="75"/>
      <c r="H295" s="75"/>
      <c r="I295" s="75"/>
      <c r="J295" s="75"/>
      <c r="K295" s="75"/>
      <c r="L295" s="75">
        <v>1630167.926982661</v>
      </c>
      <c r="M295" s="75"/>
      <c r="N295" s="75">
        <f t="shared" si="18"/>
        <v>0</v>
      </c>
      <c r="O295" s="75"/>
      <c r="P295" s="75"/>
      <c r="Q295" s="75"/>
      <c r="R295" s="75"/>
      <c r="T295" s="75"/>
      <c r="U295" s="75"/>
      <c r="V295" s="75"/>
      <c r="W295" s="75"/>
      <c r="X295" s="75"/>
      <c r="Y295" s="75"/>
      <c r="Z295" s="76"/>
      <c r="AA295" s="76"/>
      <c r="AB295" s="76"/>
      <c r="AC295" s="76"/>
      <c r="AD295" s="76"/>
    </row>
    <row r="296" spans="1:30">
      <c r="A296" s="72">
        <v>1999</v>
      </c>
      <c r="B296" s="72">
        <v>7</v>
      </c>
      <c r="C296" s="73">
        <v>36342</v>
      </c>
      <c r="E296" s="75"/>
      <c r="F296" s="75"/>
      <c r="G296" s="75"/>
      <c r="H296" s="75"/>
      <c r="I296" s="75"/>
      <c r="J296" s="75"/>
      <c r="K296" s="75"/>
      <c r="L296" s="75">
        <v>1677602.9029148954</v>
      </c>
      <c r="M296" s="75"/>
      <c r="N296" s="75">
        <f t="shared" si="18"/>
        <v>0</v>
      </c>
      <c r="O296" s="75"/>
      <c r="P296" s="75"/>
      <c r="Q296" s="75"/>
      <c r="R296" s="75"/>
      <c r="T296" s="75"/>
      <c r="U296" s="75"/>
      <c r="V296" s="75"/>
      <c r="W296" s="75"/>
      <c r="X296" s="75"/>
      <c r="Y296" s="75"/>
      <c r="Z296" s="76"/>
      <c r="AA296" s="76"/>
      <c r="AB296" s="76"/>
      <c r="AC296" s="76"/>
      <c r="AD296" s="76"/>
    </row>
    <row r="297" spans="1:30">
      <c r="A297" s="72">
        <v>1999</v>
      </c>
      <c r="B297" s="72">
        <v>8</v>
      </c>
      <c r="C297" s="73">
        <v>36373</v>
      </c>
      <c r="E297" s="75"/>
      <c r="F297" s="75"/>
      <c r="G297" s="75"/>
      <c r="H297" s="75"/>
      <c r="I297" s="75"/>
      <c r="J297" s="75"/>
      <c r="K297" s="75"/>
      <c r="L297" s="75">
        <v>1714753.9056525563</v>
      </c>
      <c r="M297" s="75"/>
      <c r="N297" s="75">
        <f t="shared" si="18"/>
        <v>0</v>
      </c>
      <c r="O297" s="75"/>
      <c r="P297" s="75"/>
      <c r="Q297" s="75"/>
      <c r="R297" s="75"/>
      <c r="T297" s="75"/>
      <c r="U297" s="75"/>
      <c r="V297" s="75"/>
      <c r="W297" s="75"/>
      <c r="X297" s="75"/>
      <c r="Y297" s="75"/>
      <c r="Z297" s="76"/>
      <c r="AA297" s="76"/>
      <c r="AB297" s="76"/>
      <c r="AC297" s="76"/>
      <c r="AD297" s="76"/>
    </row>
    <row r="298" spans="1:30">
      <c r="A298" s="72">
        <v>1999</v>
      </c>
      <c r="B298" s="72">
        <v>9</v>
      </c>
      <c r="C298" s="73">
        <v>36404</v>
      </c>
      <c r="E298" s="75"/>
      <c r="F298" s="75"/>
      <c r="G298" s="75"/>
      <c r="H298" s="75"/>
      <c r="I298" s="75"/>
      <c r="J298" s="75"/>
      <c r="K298" s="75"/>
      <c r="L298" s="75">
        <v>1668389.0974575402</v>
      </c>
      <c r="M298" s="75"/>
      <c r="N298" s="75">
        <f t="shared" si="18"/>
        <v>0</v>
      </c>
      <c r="O298" s="75"/>
      <c r="P298" s="75"/>
      <c r="Q298" s="75"/>
      <c r="R298" s="75"/>
      <c r="T298" s="75"/>
      <c r="U298" s="75"/>
      <c r="V298" s="75"/>
      <c r="W298" s="75"/>
      <c r="X298" s="75"/>
      <c r="Y298" s="75"/>
      <c r="Z298" s="76"/>
      <c r="AA298" s="76"/>
      <c r="AB298" s="76"/>
      <c r="AC298" s="76"/>
      <c r="AD298" s="76"/>
    </row>
    <row r="299" spans="1:30">
      <c r="A299" s="72">
        <v>1999</v>
      </c>
      <c r="B299" s="72">
        <v>10</v>
      </c>
      <c r="C299" s="73">
        <v>36434</v>
      </c>
      <c r="E299" s="75"/>
      <c r="F299" s="75"/>
      <c r="G299" s="75"/>
      <c r="H299" s="75"/>
      <c r="I299" s="75"/>
      <c r="J299" s="75"/>
      <c r="K299" s="75"/>
      <c r="L299" s="75">
        <v>1875332.5093510787</v>
      </c>
      <c r="M299" s="75"/>
      <c r="N299" s="75">
        <f t="shared" si="18"/>
        <v>0</v>
      </c>
      <c r="O299" s="75"/>
      <c r="P299" s="75"/>
      <c r="Q299" s="75"/>
      <c r="R299" s="75"/>
      <c r="T299" s="75"/>
      <c r="U299" s="75"/>
      <c r="V299" s="75"/>
      <c r="W299" s="75"/>
      <c r="X299" s="75"/>
      <c r="Y299" s="75"/>
      <c r="Z299" s="76"/>
      <c r="AA299" s="76"/>
      <c r="AB299" s="76"/>
      <c r="AC299" s="76"/>
      <c r="AD299" s="76"/>
    </row>
    <row r="300" spans="1:30">
      <c r="A300" s="72">
        <v>1999</v>
      </c>
      <c r="B300" s="72">
        <v>11</v>
      </c>
      <c r="C300" s="73">
        <v>36465</v>
      </c>
      <c r="E300" s="75"/>
      <c r="F300" s="75"/>
      <c r="G300" s="75"/>
      <c r="H300" s="75"/>
      <c r="I300" s="75"/>
      <c r="J300" s="75"/>
      <c r="K300" s="75"/>
      <c r="L300" s="75">
        <v>2044692.3633365429</v>
      </c>
      <c r="M300" s="75"/>
      <c r="N300" s="75">
        <f t="shared" si="18"/>
        <v>0</v>
      </c>
      <c r="O300" s="75"/>
      <c r="P300" s="75"/>
      <c r="Q300" s="75"/>
      <c r="R300" s="75"/>
      <c r="T300" s="75"/>
      <c r="U300" s="75"/>
      <c r="V300" s="75"/>
      <c r="W300" s="75"/>
      <c r="X300" s="75"/>
      <c r="Y300" s="75"/>
      <c r="Z300" s="76"/>
      <c r="AA300" s="76"/>
      <c r="AB300" s="76"/>
      <c r="AC300" s="76"/>
      <c r="AD300" s="76"/>
    </row>
    <row r="301" spans="1:30">
      <c r="A301" s="72">
        <v>1999</v>
      </c>
      <c r="B301" s="72">
        <v>12</v>
      </c>
      <c r="C301" s="73">
        <v>36495</v>
      </c>
      <c r="E301" s="75"/>
      <c r="F301" s="75"/>
      <c r="G301" s="75"/>
      <c r="H301" s="75"/>
      <c r="I301" s="75"/>
      <c r="J301" s="75"/>
      <c r="K301" s="75"/>
      <c r="L301" s="75">
        <v>2329523.1820849758</v>
      </c>
      <c r="M301" s="75"/>
      <c r="N301" s="75">
        <f t="shared" si="18"/>
        <v>0</v>
      </c>
      <c r="O301" s="75"/>
      <c r="P301" s="75"/>
      <c r="Q301" s="75"/>
      <c r="R301" s="75"/>
      <c r="T301" s="75"/>
      <c r="U301" s="75"/>
      <c r="V301" s="75"/>
      <c r="W301" s="75"/>
      <c r="X301" s="75"/>
      <c r="Y301" s="75"/>
      <c r="Z301" s="76"/>
      <c r="AA301" s="76"/>
      <c r="AB301" s="76"/>
      <c r="AC301" s="76"/>
      <c r="AD301" s="76"/>
    </row>
    <row r="302" spans="1:30">
      <c r="A302" s="72">
        <v>2000</v>
      </c>
      <c r="B302" s="72">
        <v>1</v>
      </c>
      <c r="C302" s="73">
        <v>36526</v>
      </c>
      <c r="E302" s="75"/>
      <c r="F302" s="75"/>
      <c r="G302" s="75"/>
      <c r="H302" s="75"/>
      <c r="I302" s="75"/>
      <c r="J302" s="75"/>
      <c r="K302" s="75"/>
      <c r="L302" s="75">
        <v>2317376.4111780091</v>
      </c>
      <c r="M302" s="75"/>
      <c r="N302" s="75">
        <f t="shared" si="18"/>
        <v>0</v>
      </c>
      <c r="O302" s="75"/>
      <c r="P302" s="75"/>
      <c r="Q302" s="75"/>
      <c r="R302" s="75"/>
      <c r="T302" s="75"/>
      <c r="U302" s="75"/>
      <c r="V302" s="75"/>
      <c r="W302" s="75"/>
      <c r="X302" s="75"/>
      <c r="Y302" s="75"/>
      <c r="Z302" s="76"/>
      <c r="AA302" s="76"/>
      <c r="AB302" s="76"/>
      <c r="AC302" s="76"/>
      <c r="AD302" s="76"/>
    </row>
    <row r="303" spans="1:30">
      <c r="A303" s="72">
        <v>2000</v>
      </c>
      <c r="B303" s="72">
        <v>2</v>
      </c>
      <c r="C303" s="73">
        <v>36557</v>
      </c>
      <c r="E303" s="75"/>
      <c r="F303" s="75"/>
      <c r="G303" s="75"/>
      <c r="H303" s="75"/>
      <c r="I303" s="75"/>
      <c r="J303" s="75"/>
      <c r="K303" s="75"/>
      <c r="L303" s="75">
        <v>2066875.049927237</v>
      </c>
      <c r="M303" s="75"/>
      <c r="N303" s="75">
        <f t="shared" si="18"/>
        <v>0</v>
      </c>
      <c r="O303" s="75"/>
      <c r="P303" s="75"/>
      <c r="Q303" s="75"/>
      <c r="R303" s="75"/>
      <c r="T303" s="75"/>
      <c r="U303" s="75"/>
      <c r="V303" s="75"/>
      <c r="W303" s="75"/>
      <c r="X303" s="75"/>
      <c r="Y303" s="75"/>
      <c r="Z303" s="76"/>
      <c r="AA303" s="76"/>
      <c r="AB303" s="76"/>
      <c r="AC303" s="76"/>
      <c r="AD303" s="76"/>
    </row>
    <row r="304" spans="1:30">
      <c r="A304" s="72">
        <v>2000</v>
      </c>
      <c r="B304" s="72">
        <v>3</v>
      </c>
      <c r="C304" s="73">
        <v>36586</v>
      </c>
      <c r="E304" s="75"/>
      <c r="F304" s="75"/>
      <c r="G304" s="75"/>
      <c r="H304" s="75"/>
      <c r="I304" s="75"/>
      <c r="J304" s="75"/>
      <c r="K304" s="75"/>
      <c r="L304" s="75">
        <v>2101179.6813155226</v>
      </c>
      <c r="M304" s="75"/>
      <c r="N304" s="75">
        <f t="shared" si="18"/>
        <v>0</v>
      </c>
      <c r="O304" s="75"/>
      <c r="P304" s="75"/>
      <c r="Q304" s="75"/>
      <c r="R304" s="75"/>
      <c r="T304" s="75"/>
      <c r="U304" s="75"/>
      <c r="V304" s="75"/>
      <c r="W304" s="75"/>
      <c r="X304" s="75"/>
      <c r="Y304" s="75"/>
      <c r="Z304" s="76"/>
      <c r="AA304" s="76"/>
      <c r="AB304" s="76"/>
      <c r="AC304" s="76"/>
      <c r="AD304" s="76"/>
    </row>
    <row r="305" spans="1:30">
      <c r="A305" s="72">
        <v>2000</v>
      </c>
      <c r="B305" s="72">
        <v>4</v>
      </c>
      <c r="C305" s="73">
        <v>36617</v>
      </c>
      <c r="E305" s="75"/>
      <c r="F305" s="75"/>
      <c r="G305" s="75"/>
      <c r="H305" s="75"/>
      <c r="I305" s="75"/>
      <c r="J305" s="75"/>
      <c r="K305" s="75"/>
      <c r="L305" s="75">
        <v>1822636.9059815181</v>
      </c>
      <c r="M305" s="75"/>
      <c r="N305" s="75">
        <f t="shared" si="18"/>
        <v>0</v>
      </c>
      <c r="O305" s="75"/>
      <c r="P305" s="75"/>
      <c r="Q305" s="75"/>
      <c r="R305" s="75"/>
      <c r="T305" s="75"/>
      <c r="U305" s="75"/>
      <c r="V305" s="75"/>
      <c r="W305" s="75"/>
      <c r="X305" s="75"/>
      <c r="Y305" s="75"/>
      <c r="Z305" s="76"/>
      <c r="AA305" s="76"/>
      <c r="AB305" s="76"/>
      <c r="AC305" s="76"/>
      <c r="AD305" s="76"/>
    </row>
    <row r="306" spans="1:30">
      <c r="A306" s="72">
        <v>2000</v>
      </c>
      <c r="B306" s="72">
        <v>5</v>
      </c>
      <c r="C306" s="73">
        <v>36647</v>
      </c>
      <c r="E306" s="75"/>
      <c r="F306" s="75"/>
      <c r="G306" s="75"/>
      <c r="H306" s="75"/>
      <c r="I306" s="75"/>
      <c r="J306" s="75"/>
      <c r="K306" s="75"/>
      <c r="L306" s="75">
        <v>1772730.9293881012</v>
      </c>
      <c r="M306" s="75"/>
      <c r="N306" s="75">
        <f t="shared" si="18"/>
        <v>0</v>
      </c>
      <c r="O306" s="75"/>
      <c r="P306" s="75"/>
      <c r="Q306" s="75"/>
      <c r="R306" s="75"/>
      <c r="T306" s="75"/>
      <c r="U306" s="75"/>
      <c r="V306" s="75"/>
      <c r="W306" s="75"/>
      <c r="X306" s="75"/>
      <c r="Y306" s="75"/>
      <c r="Z306" s="76"/>
      <c r="AA306" s="76"/>
      <c r="AB306" s="76"/>
      <c r="AC306" s="76"/>
      <c r="AD306" s="76"/>
    </row>
    <row r="307" spans="1:30">
      <c r="A307" s="72">
        <v>2000</v>
      </c>
      <c r="B307" s="72">
        <v>6</v>
      </c>
      <c r="C307" s="73">
        <v>36678</v>
      </c>
      <c r="E307" s="75"/>
      <c r="F307" s="75"/>
      <c r="G307" s="75"/>
      <c r="H307" s="75"/>
      <c r="I307" s="75"/>
      <c r="J307" s="75"/>
      <c r="K307" s="75"/>
      <c r="L307" s="75">
        <v>1679544.9305561143</v>
      </c>
      <c r="M307" s="75"/>
      <c r="N307" s="75">
        <f t="shared" si="18"/>
        <v>0</v>
      </c>
      <c r="O307" s="75"/>
      <c r="P307" s="75"/>
      <c r="Q307" s="75"/>
      <c r="R307" s="75"/>
      <c r="T307" s="75"/>
      <c r="U307" s="75"/>
      <c r="V307" s="75"/>
      <c r="W307" s="75"/>
      <c r="X307" s="75"/>
      <c r="Y307" s="75"/>
      <c r="Z307" s="76"/>
      <c r="AA307" s="76"/>
      <c r="AB307" s="76"/>
      <c r="AC307" s="76"/>
      <c r="AD307" s="76"/>
    </row>
    <row r="308" spans="1:30">
      <c r="A308" s="72">
        <v>2000</v>
      </c>
      <c r="B308" s="72">
        <v>7</v>
      </c>
      <c r="C308" s="73">
        <v>36708</v>
      </c>
      <c r="E308" s="75"/>
      <c r="F308" s="75"/>
      <c r="G308" s="75"/>
      <c r="H308" s="75"/>
      <c r="I308" s="75"/>
      <c r="J308" s="75"/>
      <c r="K308" s="75"/>
      <c r="L308" s="75">
        <v>1719471.1593431439</v>
      </c>
      <c r="M308" s="75"/>
      <c r="N308" s="75">
        <f t="shared" si="18"/>
        <v>0</v>
      </c>
      <c r="O308" s="75"/>
      <c r="P308" s="75"/>
      <c r="Q308" s="75"/>
      <c r="R308" s="75"/>
      <c r="T308" s="75"/>
      <c r="U308" s="75"/>
      <c r="V308" s="75"/>
      <c r="W308" s="75"/>
      <c r="X308" s="75"/>
      <c r="Y308" s="75"/>
      <c r="Z308" s="76"/>
      <c r="AA308" s="76"/>
      <c r="AB308" s="76"/>
      <c r="AC308" s="76"/>
      <c r="AD308" s="76"/>
    </row>
    <row r="309" spans="1:30">
      <c r="A309" s="72">
        <v>2000</v>
      </c>
      <c r="B309" s="72">
        <v>8</v>
      </c>
      <c r="C309" s="73">
        <v>36739</v>
      </c>
      <c r="E309" s="75"/>
      <c r="F309" s="75"/>
      <c r="G309" s="75"/>
      <c r="H309" s="75"/>
      <c r="I309" s="75"/>
      <c r="J309" s="75"/>
      <c r="K309" s="75"/>
      <c r="L309" s="75">
        <v>1748099.6761922927</v>
      </c>
      <c r="M309" s="75"/>
      <c r="N309" s="75">
        <f t="shared" si="18"/>
        <v>0</v>
      </c>
      <c r="O309" s="75"/>
      <c r="P309" s="75"/>
      <c r="Q309" s="75"/>
      <c r="R309" s="75"/>
      <c r="T309" s="75"/>
      <c r="U309" s="75"/>
      <c r="V309" s="75"/>
      <c r="W309" s="75"/>
      <c r="X309" s="75"/>
      <c r="Y309" s="75"/>
      <c r="Z309" s="76"/>
      <c r="AA309" s="76"/>
      <c r="AB309" s="76"/>
      <c r="AC309" s="76"/>
      <c r="AD309" s="76"/>
    </row>
    <row r="310" spans="1:30">
      <c r="A310" s="72">
        <v>2000</v>
      </c>
      <c r="B310" s="72">
        <v>9</v>
      </c>
      <c r="C310" s="73">
        <v>36770</v>
      </c>
      <c r="E310" s="75"/>
      <c r="F310" s="75"/>
      <c r="G310" s="75"/>
      <c r="H310" s="75"/>
      <c r="I310" s="75"/>
      <c r="J310" s="75"/>
      <c r="K310" s="75"/>
      <c r="L310" s="75">
        <v>1694185.8965154646</v>
      </c>
      <c r="M310" s="75"/>
      <c r="N310" s="75">
        <f t="shared" si="18"/>
        <v>0</v>
      </c>
      <c r="O310" s="75"/>
      <c r="P310" s="75"/>
      <c r="Q310" s="75"/>
      <c r="R310" s="75"/>
      <c r="T310" s="75"/>
      <c r="U310" s="75"/>
      <c r="V310" s="75"/>
      <c r="W310" s="75"/>
      <c r="X310" s="75"/>
      <c r="Y310" s="75"/>
      <c r="Z310" s="76"/>
      <c r="AA310" s="76"/>
      <c r="AB310" s="76"/>
      <c r="AC310" s="76"/>
      <c r="AD310" s="76"/>
    </row>
    <row r="311" spans="1:30">
      <c r="A311" s="72">
        <v>2000</v>
      </c>
      <c r="B311" s="72">
        <v>10</v>
      </c>
      <c r="C311" s="73">
        <v>36800</v>
      </c>
      <c r="E311" s="75"/>
      <c r="F311" s="75"/>
      <c r="G311" s="75"/>
      <c r="H311" s="75"/>
      <c r="I311" s="75"/>
      <c r="J311" s="75"/>
      <c r="K311" s="75"/>
      <c r="L311" s="75">
        <v>1904138.6347045735</v>
      </c>
      <c r="M311" s="75"/>
      <c r="N311" s="75">
        <f t="shared" si="18"/>
        <v>0</v>
      </c>
      <c r="O311" s="75"/>
      <c r="P311" s="75"/>
      <c r="Q311" s="75"/>
      <c r="R311" s="75"/>
      <c r="T311" s="75"/>
      <c r="U311" s="75"/>
      <c r="V311" s="75"/>
      <c r="W311" s="75"/>
      <c r="X311" s="75"/>
      <c r="Y311" s="75"/>
      <c r="Z311" s="76"/>
      <c r="AA311" s="76"/>
      <c r="AB311" s="76"/>
      <c r="AC311" s="76"/>
      <c r="AD311" s="76"/>
    </row>
    <row r="312" spans="1:30">
      <c r="A312" s="72">
        <v>2000</v>
      </c>
      <c r="B312" s="72">
        <v>11</v>
      </c>
      <c r="C312" s="73">
        <v>36831</v>
      </c>
      <c r="E312" s="75"/>
      <c r="F312" s="75"/>
      <c r="G312" s="75"/>
      <c r="H312" s="75"/>
      <c r="I312" s="75"/>
      <c r="J312" s="75"/>
      <c r="K312" s="75"/>
      <c r="L312" s="75">
        <v>2126819.3857668028</v>
      </c>
      <c r="M312" s="75"/>
      <c r="N312" s="75">
        <f t="shared" si="18"/>
        <v>0</v>
      </c>
      <c r="O312" s="75"/>
      <c r="P312" s="75"/>
      <c r="Q312" s="75"/>
      <c r="R312" s="75"/>
      <c r="T312" s="75"/>
      <c r="U312" s="75"/>
      <c r="V312" s="75"/>
      <c r="W312" s="75"/>
      <c r="X312" s="75"/>
      <c r="Y312" s="75"/>
      <c r="Z312" s="76"/>
      <c r="AA312" s="76"/>
      <c r="AB312" s="76"/>
      <c r="AC312" s="76"/>
      <c r="AD312" s="76"/>
    </row>
    <row r="313" spans="1:30">
      <c r="A313" s="72">
        <v>2000</v>
      </c>
      <c r="B313" s="72">
        <v>12</v>
      </c>
      <c r="C313" s="73">
        <v>36861</v>
      </c>
      <c r="E313" s="75"/>
      <c r="F313" s="75"/>
      <c r="G313" s="75"/>
      <c r="H313" s="75"/>
      <c r="I313" s="75"/>
      <c r="J313" s="75"/>
      <c r="K313" s="75"/>
      <c r="L313" s="75">
        <v>2325409.6484743659</v>
      </c>
      <c r="M313" s="75"/>
      <c r="N313" s="75">
        <f t="shared" si="18"/>
        <v>0</v>
      </c>
      <c r="O313" s="75"/>
      <c r="P313" s="75"/>
      <c r="Q313" s="75"/>
      <c r="R313" s="75"/>
      <c r="T313" s="75"/>
      <c r="U313" s="75"/>
      <c r="V313" s="75"/>
      <c r="W313" s="75"/>
      <c r="X313" s="75"/>
      <c r="Y313" s="75"/>
      <c r="Z313" s="76"/>
      <c r="AA313" s="76"/>
      <c r="AB313" s="76"/>
      <c r="AC313" s="76"/>
      <c r="AD313" s="76"/>
    </row>
    <row r="314" spans="1:30">
      <c r="A314" s="72">
        <v>2001</v>
      </c>
      <c r="B314" s="72">
        <v>1</v>
      </c>
      <c r="C314" s="73">
        <v>36892</v>
      </c>
      <c r="E314" s="75"/>
      <c r="F314" s="75"/>
      <c r="G314" s="75"/>
      <c r="H314" s="75"/>
      <c r="I314" s="75"/>
      <c r="J314" s="75"/>
      <c r="K314" s="75"/>
      <c r="L314" s="75">
        <v>2190174.4426182904</v>
      </c>
      <c r="M314" s="75"/>
      <c r="N314" s="75">
        <f t="shared" si="18"/>
        <v>0</v>
      </c>
      <c r="O314" s="75"/>
      <c r="P314" s="75"/>
      <c r="Q314" s="75"/>
      <c r="R314" s="75"/>
      <c r="T314" s="75"/>
      <c r="U314" s="75"/>
      <c r="V314" s="75"/>
      <c r="W314" s="75"/>
      <c r="X314" s="75"/>
      <c r="Y314" s="75"/>
      <c r="Z314" s="76"/>
      <c r="AA314" s="76"/>
      <c r="AB314" s="76"/>
      <c r="AC314" s="76"/>
      <c r="AD314" s="76"/>
    </row>
    <row r="315" spans="1:30">
      <c r="A315" s="72">
        <v>2001</v>
      </c>
      <c r="B315" s="72">
        <v>2</v>
      </c>
      <c r="C315" s="73">
        <v>36923</v>
      </c>
      <c r="E315" s="75"/>
      <c r="F315" s="75"/>
      <c r="G315" s="75"/>
      <c r="H315" s="75"/>
      <c r="I315" s="75"/>
      <c r="J315" s="75"/>
      <c r="K315" s="75"/>
      <c r="L315" s="75">
        <v>1869743.4487634776</v>
      </c>
      <c r="M315" s="75"/>
      <c r="N315" s="75">
        <f t="shared" si="18"/>
        <v>0</v>
      </c>
      <c r="O315" s="75"/>
      <c r="P315" s="75"/>
      <c r="Q315" s="75"/>
      <c r="R315" s="75"/>
      <c r="T315" s="75"/>
      <c r="U315" s="75"/>
      <c r="V315" s="75"/>
      <c r="W315" s="75"/>
      <c r="X315" s="75"/>
      <c r="Y315" s="75"/>
      <c r="Z315" s="76"/>
      <c r="AA315" s="76"/>
      <c r="AB315" s="76"/>
      <c r="AC315" s="76"/>
      <c r="AD315" s="76"/>
    </row>
    <row r="316" spans="1:30">
      <c r="A316" s="72">
        <v>2001</v>
      </c>
      <c r="B316" s="72">
        <v>3</v>
      </c>
      <c r="C316" s="73">
        <v>36951</v>
      </c>
      <c r="E316" s="75"/>
      <c r="F316" s="75"/>
      <c r="G316" s="75"/>
      <c r="H316" s="75"/>
      <c r="I316" s="75"/>
      <c r="J316" s="75"/>
      <c r="K316" s="75"/>
      <c r="L316" s="75">
        <v>1931926.3150370973</v>
      </c>
      <c r="M316" s="75"/>
      <c r="N316" s="75">
        <f t="shared" si="18"/>
        <v>0</v>
      </c>
      <c r="O316" s="75"/>
      <c r="P316" s="75"/>
      <c r="Q316" s="75"/>
      <c r="R316" s="75"/>
      <c r="T316" s="75"/>
      <c r="U316" s="75"/>
      <c r="V316" s="75"/>
      <c r="W316" s="75"/>
      <c r="X316" s="75"/>
      <c r="Y316" s="75"/>
      <c r="Z316" s="76"/>
      <c r="AA316" s="76"/>
      <c r="AB316" s="76"/>
      <c r="AC316" s="76"/>
      <c r="AD316" s="76"/>
    </row>
    <row r="317" spans="1:30">
      <c r="A317" s="72">
        <v>2001</v>
      </c>
      <c r="B317" s="72">
        <v>4</v>
      </c>
      <c r="C317" s="73">
        <v>36982</v>
      </c>
      <c r="E317" s="75"/>
      <c r="F317" s="75"/>
      <c r="G317" s="75"/>
      <c r="H317" s="75"/>
      <c r="I317" s="75"/>
      <c r="J317" s="75"/>
      <c r="K317" s="75"/>
      <c r="L317" s="75">
        <v>1687855.7080525903</v>
      </c>
      <c r="M317" s="75"/>
      <c r="N317" s="75">
        <f t="shared" si="18"/>
        <v>0</v>
      </c>
      <c r="O317" s="75"/>
      <c r="P317" s="75"/>
      <c r="Q317" s="75"/>
      <c r="R317" s="75"/>
      <c r="T317" s="75"/>
      <c r="U317" s="75"/>
      <c r="V317" s="75"/>
      <c r="W317" s="75"/>
      <c r="X317" s="75"/>
      <c r="Y317" s="75"/>
      <c r="Z317" s="76"/>
      <c r="AA317" s="76"/>
      <c r="AB317" s="76"/>
      <c r="AC317" s="76"/>
      <c r="AD317" s="76"/>
    </row>
    <row r="318" spans="1:30">
      <c r="A318" s="72">
        <v>2001</v>
      </c>
      <c r="B318" s="72">
        <v>5</v>
      </c>
      <c r="C318" s="73">
        <v>37012</v>
      </c>
      <c r="E318" s="75"/>
      <c r="F318" s="75"/>
      <c r="G318" s="75"/>
      <c r="H318" s="75"/>
      <c r="I318" s="75"/>
      <c r="J318" s="75"/>
      <c r="K318" s="75"/>
      <c r="L318" s="75">
        <v>1631964.1763952421</v>
      </c>
      <c r="M318" s="75"/>
      <c r="N318" s="75">
        <f t="shared" si="18"/>
        <v>0</v>
      </c>
      <c r="O318" s="75"/>
      <c r="P318" s="75"/>
      <c r="Q318" s="75"/>
      <c r="R318" s="75"/>
      <c r="T318" s="75"/>
      <c r="U318" s="75"/>
      <c r="V318" s="75"/>
      <c r="W318" s="75"/>
      <c r="X318" s="75"/>
      <c r="Y318" s="75"/>
      <c r="Z318" s="76"/>
      <c r="AA318" s="76"/>
      <c r="AB318" s="76"/>
      <c r="AC318" s="76"/>
      <c r="AD318" s="76"/>
    </row>
    <row r="319" spans="1:30">
      <c r="A319" s="72">
        <v>2001</v>
      </c>
      <c r="B319" s="72">
        <v>6</v>
      </c>
      <c r="C319" s="73">
        <v>37043</v>
      </c>
      <c r="E319" s="75"/>
      <c r="F319" s="75"/>
      <c r="G319" s="75"/>
      <c r="H319" s="75"/>
      <c r="I319" s="75"/>
      <c r="J319" s="75"/>
      <c r="K319" s="75"/>
      <c r="L319" s="75">
        <v>1534542.2317117306</v>
      </c>
      <c r="M319" s="75"/>
      <c r="N319" s="75">
        <f t="shared" si="18"/>
        <v>0</v>
      </c>
      <c r="O319" s="75"/>
      <c r="P319" s="75"/>
      <c r="Q319" s="75"/>
      <c r="R319" s="75"/>
      <c r="T319" s="75"/>
      <c r="U319" s="75"/>
      <c r="V319" s="75"/>
      <c r="W319" s="75"/>
      <c r="X319" s="75"/>
      <c r="Y319" s="75"/>
      <c r="Z319" s="76"/>
      <c r="AA319" s="76"/>
      <c r="AB319" s="76"/>
      <c r="AC319" s="76"/>
      <c r="AD319" s="76"/>
    </row>
    <row r="320" spans="1:30">
      <c r="A320" s="72">
        <v>2001</v>
      </c>
      <c r="B320" s="72">
        <v>7</v>
      </c>
      <c r="C320" s="73">
        <v>37073</v>
      </c>
      <c r="E320" s="75"/>
      <c r="F320" s="75"/>
      <c r="G320" s="75"/>
      <c r="H320" s="75"/>
      <c r="I320" s="75"/>
      <c r="J320" s="75"/>
      <c r="K320" s="75"/>
      <c r="L320" s="75">
        <v>1506150.8172015049</v>
      </c>
      <c r="M320" s="75"/>
      <c r="N320" s="75">
        <f t="shared" si="18"/>
        <v>0</v>
      </c>
      <c r="O320" s="75"/>
      <c r="P320" s="75"/>
      <c r="Q320" s="75"/>
      <c r="R320" s="75"/>
      <c r="T320" s="75"/>
      <c r="U320" s="75"/>
      <c r="V320" s="75"/>
      <c r="W320" s="75"/>
      <c r="X320" s="75"/>
      <c r="Y320" s="75"/>
      <c r="Z320" s="76"/>
      <c r="AA320" s="76"/>
      <c r="AB320" s="76"/>
      <c r="AC320" s="76"/>
      <c r="AD320" s="76"/>
    </row>
    <row r="321" spans="1:30">
      <c r="A321" s="72">
        <v>2001</v>
      </c>
      <c r="B321" s="72">
        <v>8</v>
      </c>
      <c r="C321" s="73">
        <v>37104</v>
      </c>
      <c r="E321" s="75"/>
      <c r="F321" s="75"/>
      <c r="G321" s="75"/>
      <c r="H321" s="75"/>
      <c r="I321" s="75"/>
      <c r="J321" s="75"/>
      <c r="K321" s="75"/>
      <c r="L321" s="75">
        <v>1530047.6092496174</v>
      </c>
      <c r="M321" s="75"/>
      <c r="N321" s="75">
        <f t="shared" si="18"/>
        <v>0</v>
      </c>
      <c r="O321" s="75"/>
      <c r="P321" s="75"/>
      <c r="Q321" s="75"/>
      <c r="R321" s="75"/>
      <c r="T321" s="75"/>
      <c r="U321" s="75"/>
      <c r="V321" s="75"/>
      <c r="W321" s="75"/>
      <c r="X321" s="75"/>
      <c r="Y321" s="75"/>
      <c r="Z321" s="76"/>
      <c r="AA321" s="76"/>
      <c r="AB321" s="76"/>
      <c r="AC321" s="76"/>
      <c r="AD321" s="76"/>
    </row>
    <row r="322" spans="1:30">
      <c r="A322" s="72">
        <v>2001</v>
      </c>
      <c r="B322" s="72">
        <v>9</v>
      </c>
      <c r="C322" s="73">
        <v>37135</v>
      </c>
      <c r="E322" s="75"/>
      <c r="F322" s="75"/>
      <c r="G322" s="75"/>
      <c r="H322" s="75"/>
      <c r="I322" s="75"/>
      <c r="J322" s="75"/>
      <c r="K322" s="75"/>
      <c r="L322" s="75">
        <v>1476402.3730792135</v>
      </c>
      <c r="M322" s="75"/>
      <c r="N322" s="75">
        <f t="shared" si="18"/>
        <v>0</v>
      </c>
      <c r="O322" s="75"/>
      <c r="P322" s="75"/>
      <c r="Q322" s="75"/>
      <c r="R322" s="75"/>
      <c r="T322" s="75"/>
      <c r="U322" s="75"/>
      <c r="V322" s="75"/>
      <c r="W322" s="75"/>
      <c r="X322" s="75"/>
      <c r="Y322" s="75"/>
      <c r="Z322" s="76"/>
      <c r="AA322" s="76"/>
      <c r="AB322" s="76"/>
      <c r="AC322" s="76"/>
      <c r="AD322" s="76"/>
    </row>
    <row r="323" spans="1:30">
      <c r="A323" s="72">
        <v>2001</v>
      </c>
      <c r="B323" s="72">
        <v>10</v>
      </c>
      <c r="C323" s="73">
        <v>37165</v>
      </c>
      <c r="E323" s="75"/>
      <c r="F323" s="75"/>
      <c r="G323" s="75"/>
      <c r="H323" s="75"/>
      <c r="I323" s="75"/>
      <c r="J323" s="75"/>
      <c r="K323" s="75"/>
      <c r="L323" s="75">
        <v>1735896.1366137869</v>
      </c>
      <c r="M323" s="75"/>
      <c r="N323" s="75">
        <f t="shared" si="18"/>
        <v>0</v>
      </c>
      <c r="O323" s="75"/>
      <c r="P323" s="75"/>
      <c r="Q323" s="75"/>
      <c r="R323" s="75"/>
      <c r="T323" s="75"/>
      <c r="U323" s="75"/>
      <c r="V323" s="75"/>
      <c r="W323" s="75"/>
      <c r="X323" s="75"/>
      <c r="Y323" s="75"/>
      <c r="Z323" s="76"/>
      <c r="AA323" s="76"/>
      <c r="AB323" s="76"/>
      <c r="AC323" s="76"/>
      <c r="AD323" s="76"/>
    </row>
    <row r="324" spans="1:30">
      <c r="A324" s="72">
        <v>2001</v>
      </c>
      <c r="B324" s="72">
        <v>11</v>
      </c>
      <c r="C324" s="73">
        <v>37196</v>
      </c>
      <c r="E324" s="75"/>
      <c r="F324" s="75"/>
      <c r="G324" s="75"/>
      <c r="H324" s="75"/>
      <c r="I324" s="75"/>
      <c r="J324" s="75"/>
      <c r="K324" s="75"/>
      <c r="L324" s="75">
        <v>1813361.9499470352</v>
      </c>
      <c r="M324" s="75"/>
      <c r="N324" s="75">
        <f t="shared" si="18"/>
        <v>0</v>
      </c>
      <c r="O324" s="75"/>
      <c r="P324" s="75"/>
      <c r="Q324" s="75"/>
      <c r="R324" s="75"/>
      <c r="T324" s="75"/>
      <c r="U324" s="75"/>
      <c r="V324" s="75"/>
      <c r="W324" s="75"/>
      <c r="X324" s="75"/>
      <c r="Y324" s="75"/>
      <c r="Z324" s="76"/>
      <c r="AA324" s="76"/>
      <c r="AB324" s="76"/>
      <c r="AC324" s="76"/>
      <c r="AD324" s="76"/>
    </row>
    <row r="325" spans="1:30">
      <c r="A325" s="72">
        <v>2001</v>
      </c>
      <c r="B325" s="72">
        <v>12</v>
      </c>
      <c r="C325" s="73">
        <v>37226</v>
      </c>
      <c r="E325" s="75"/>
      <c r="F325" s="75"/>
      <c r="G325" s="75"/>
      <c r="H325" s="75"/>
      <c r="I325" s="75"/>
      <c r="J325" s="75"/>
      <c r="K325" s="75"/>
      <c r="L325" s="75">
        <v>2128304.6146444757</v>
      </c>
      <c r="M325" s="75"/>
      <c r="N325" s="75">
        <f t="shared" si="18"/>
        <v>0</v>
      </c>
      <c r="O325" s="75"/>
      <c r="P325" s="75"/>
      <c r="Q325" s="75"/>
      <c r="R325" s="75"/>
      <c r="T325" s="75"/>
      <c r="U325" s="75"/>
      <c r="V325" s="75"/>
      <c r="W325" s="75"/>
      <c r="X325" s="75"/>
      <c r="Y325" s="75"/>
      <c r="Z325" s="76"/>
      <c r="AA325" s="76"/>
      <c r="AB325" s="76"/>
      <c r="AC325" s="76"/>
      <c r="AD325" s="76"/>
    </row>
    <row r="326" spans="1:30">
      <c r="A326" s="72">
        <v>2002</v>
      </c>
      <c r="B326" s="72">
        <v>1</v>
      </c>
      <c r="C326" s="73">
        <v>37257</v>
      </c>
      <c r="E326" s="75"/>
      <c r="F326" s="75"/>
      <c r="G326" s="75"/>
      <c r="H326" s="75"/>
      <c r="I326" s="75"/>
      <c r="J326" s="75"/>
      <c r="K326" s="75"/>
      <c r="L326" s="75">
        <v>2053706.9447536401</v>
      </c>
      <c r="M326" s="75"/>
      <c r="N326" s="75">
        <f t="shared" si="18"/>
        <v>0</v>
      </c>
      <c r="O326" s="75"/>
      <c r="P326" s="75"/>
      <c r="Q326" s="75"/>
      <c r="R326" s="75"/>
      <c r="T326" s="75"/>
      <c r="U326" s="75"/>
      <c r="V326" s="75"/>
      <c r="W326" s="75"/>
      <c r="X326" s="75"/>
      <c r="Y326" s="75"/>
      <c r="Z326" s="76"/>
      <c r="AA326" s="76"/>
      <c r="AB326" s="76"/>
      <c r="AC326" s="76"/>
      <c r="AD326" s="76"/>
    </row>
    <row r="327" spans="1:30">
      <c r="A327" s="72">
        <v>2002</v>
      </c>
      <c r="B327" s="72">
        <v>2</v>
      </c>
      <c r="C327" s="73">
        <v>37288</v>
      </c>
      <c r="E327" s="75"/>
      <c r="F327" s="75"/>
      <c r="G327" s="75"/>
      <c r="H327" s="75"/>
      <c r="I327" s="75"/>
      <c r="J327" s="75"/>
      <c r="K327" s="75"/>
      <c r="L327" s="75">
        <v>1795351.98572215</v>
      </c>
      <c r="M327" s="75"/>
      <c r="N327" s="75">
        <f t="shared" si="18"/>
        <v>0</v>
      </c>
      <c r="O327" s="75"/>
      <c r="P327" s="75"/>
      <c r="Q327" s="75"/>
      <c r="R327" s="75"/>
      <c r="T327" s="75"/>
      <c r="U327" s="75"/>
      <c r="V327" s="75"/>
      <c r="W327" s="75"/>
      <c r="X327" s="75"/>
      <c r="Y327" s="75"/>
      <c r="Z327" s="76"/>
      <c r="AA327" s="76"/>
      <c r="AB327" s="76"/>
      <c r="AC327" s="76"/>
      <c r="AD327" s="76"/>
    </row>
    <row r="328" spans="1:30">
      <c r="A328" s="72">
        <v>2002</v>
      </c>
      <c r="B328" s="72">
        <v>3</v>
      </c>
      <c r="C328" s="73">
        <v>37316</v>
      </c>
      <c r="E328" s="75"/>
      <c r="F328" s="75"/>
      <c r="G328" s="75"/>
      <c r="H328" s="75"/>
      <c r="I328" s="75"/>
      <c r="J328" s="75"/>
      <c r="K328" s="75"/>
      <c r="L328" s="75">
        <v>1904299.6121330457</v>
      </c>
      <c r="M328" s="75"/>
      <c r="N328" s="75">
        <f t="shared" si="18"/>
        <v>0</v>
      </c>
      <c r="O328" s="75"/>
      <c r="P328" s="75"/>
      <c r="Q328" s="75"/>
      <c r="R328" s="75"/>
      <c r="T328" s="75"/>
      <c r="U328" s="75"/>
      <c r="V328" s="75"/>
      <c r="W328" s="75"/>
      <c r="X328" s="75"/>
      <c r="Y328" s="75"/>
      <c r="Z328" s="76"/>
      <c r="AA328" s="76"/>
      <c r="AB328" s="76"/>
      <c r="AC328" s="76"/>
      <c r="AD328" s="76"/>
    </row>
    <row r="329" spans="1:30">
      <c r="A329" s="72">
        <v>2002</v>
      </c>
      <c r="B329" s="72">
        <v>4</v>
      </c>
      <c r="C329" s="73">
        <v>37347</v>
      </c>
      <c r="E329" s="75"/>
      <c r="F329" s="75"/>
      <c r="G329" s="75"/>
      <c r="H329" s="75"/>
      <c r="I329" s="75"/>
      <c r="J329" s="75"/>
      <c r="K329" s="75"/>
      <c r="L329" s="75">
        <v>1646827.2888428918</v>
      </c>
      <c r="M329" s="75"/>
      <c r="N329" s="75">
        <f t="shared" si="18"/>
        <v>0</v>
      </c>
      <c r="O329" s="75"/>
      <c r="P329" s="75"/>
      <c r="Q329" s="75"/>
      <c r="R329" s="75"/>
      <c r="T329" s="75"/>
      <c r="U329" s="75"/>
      <c r="V329" s="75"/>
      <c r="W329" s="75"/>
      <c r="X329" s="75"/>
      <c r="Y329" s="75"/>
      <c r="Z329" s="76"/>
      <c r="AA329" s="76"/>
      <c r="AB329" s="76"/>
      <c r="AC329" s="76"/>
      <c r="AD329" s="76"/>
    </row>
    <row r="330" spans="1:30">
      <c r="A330" s="72">
        <v>2002</v>
      </c>
      <c r="B330" s="72">
        <v>5</v>
      </c>
      <c r="C330" s="73">
        <v>37377</v>
      </c>
      <c r="E330" s="75"/>
      <c r="F330" s="75"/>
      <c r="G330" s="75"/>
      <c r="H330" s="75"/>
      <c r="I330" s="75"/>
      <c r="J330" s="75"/>
      <c r="K330" s="75"/>
      <c r="L330" s="75">
        <v>1569574.5986850706</v>
      </c>
      <c r="M330" s="75"/>
      <c r="N330" s="75">
        <f t="shared" si="18"/>
        <v>0</v>
      </c>
      <c r="O330" s="75"/>
      <c r="P330" s="75"/>
      <c r="Q330" s="75"/>
      <c r="R330" s="75"/>
      <c r="T330" s="75"/>
      <c r="U330" s="75"/>
      <c r="V330" s="75"/>
      <c r="W330" s="75"/>
      <c r="X330" s="75"/>
      <c r="Y330" s="75"/>
      <c r="Z330" s="76"/>
      <c r="AA330" s="76"/>
      <c r="AB330" s="76"/>
      <c r="AC330" s="76"/>
      <c r="AD330" s="76"/>
    </row>
    <row r="331" spans="1:30">
      <c r="A331" s="72">
        <v>2002</v>
      </c>
      <c r="B331" s="72">
        <v>6</v>
      </c>
      <c r="C331" s="73">
        <v>37408</v>
      </c>
      <c r="E331" s="75"/>
      <c r="F331" s="75"/>
      <c r="G331" s="75"/>
      <c r="H331" s="75"/>
      <c r="I331" s="75"/>
      <c r="J331" s="75"/>
      <c r="K331" s="75"/>
      <c r="L331" s="75">
        <v>1436794.6247473776</v>
      </c>
      <c r="M331" s="75"/>
      <c r="N331" s="75">
        <f t="shared" si="18"/>
        <v>0</v>
      </c>
      <c r="O331" s="75"/>
      <c r="P331" s="75"/>
      <c r="Q331" s="75"/>
      <c r="R331" s="75"/>
      <c r="T331" s="75"/>
      <c r="U331" s="75"/>
      <c r="V331" s="75"/>
      <c r="W331" s="75"/>
      <c r="X331" s="75"/>
      <c r="Y331" s="75"/>
      <c r="Z331" s="76"/>
      <c r="AA331" s="76"/>
      <c r="AB331" s="76"/>
      <c r="AC331" s="76"/>
      <c r="AD331" s="76"/>
    </row>
    <row r="332" spans="1:30">
      <c r="A332" s="72">
        <v>2002</v>
      </c>
      <c r="B332" s="72">
        <v>7</v>
      </c>
      <c r="C332" s="73">
        <v>37438</v>
      </c>
      <c r="E332" s="75"/>
      <c r="F332" s="75"/>
      <c r="G332" s="75"/>
      <c r="H332" s="75"/>
      <c r="I332" s="75"/>
      <c r="J332" s="75"/>
      <c r="K332" s="75"/>
      <c r="L332" s="75">
        <v>1513329.6224072378</v>
      </c>
      <c r="M332" s="75"/>
      <c r="N332" s="75">
        <f t="shared" si="18"/>
        <v>0</v>
      </c>
      <c r="O332" s="75"/>
      <c r="P332" s="75"/>
      <c r="Q332" s="75"/>
      <c r="R332" s="75"/>
      <c r="T332" s="75"/>
      <c r="U332" s="75"/>
      <c r="V332" s="75"/>
      <c r="W332" s="75"/>
      <c r="X332" s="75"/>
      <c r="Y332" s="75"/>
      <c r="Z332" s="76"/>
      <c r="AA332" s="76"/>
      <c r="AB332" s="76"/>
      <c r="AC332" s="76"/>
      <c r="AD332" s="76"/>
    </row>
    <row r="333" spans="1:30">
      <c r="A333" s="72">
        <v>2002</v>
      </c>
      <c r="B333" s="72">
        <v>8</v>
      </c>
      <c r="C333" s="73">
        <v>37469</v>
      </c>
      <c r="E333" s="75"/>
      <c r="F333" s="75"/>
      <c r="G333" s="75"/>
      <c r="H333" s="75"/>
      <c r="I333" s="75"/>
      <c r="J333" s="75"/>
      <c r="K333" s="75"/>
      <c r="L333" s="75">
        <v>1515068.6206241536</v>
      </c>
      <c r="M333" s="75"/>
      <c r="N333" s="75">
        <f t="shared" si="18"/>
        <v>0</v>
      </c>
      <c r="O333" s="75"/>
      <c r="P333" s="75"/>
      <c r="Q333" s="75"/>
      <c r="R333" s="75"/>
      <c r="T333" s="75"/>
      <c r="U333" s="75"/>
      <c r="V333" s="75"/>
      <c r="W333" s="75"/>
      <c r="X333" s="75"/>
      <c r="Y333" s="75"/>
      <c r="Z333" s="76"/>
      <c r="AA333" s="76"/>
      <c r="AB333" s="76"/>
      <c r="AC333" s="76"/>
      <c r="AD333" s="76"/>
    </row>
    <row r="334" spans="1:30">
      <c r="A334" s="72">
        <v>2002</v>
      </c>
      <c r="B334" s="72">
        <v>9</v>
      </c>
      <c r="C334" s="73">
        <v>37500</v>
      </c>
      <c r="E334" s="75"/>
      <c r="F334" s="75"/>
      <c r="G334" s="75"/>
      <c r="H334" s="75"/>
      <c r="I334" s="75"/>
      <c r="J334" s="75"/>
      <c r="K334" s="75"/>
      <c r="L334" s="75">
        <v>1463629.1937867813</v>
      </c>
      <c r="M334" s="75"/>
      <c r="N334" s="75">
        <f t="shared" si="18"/>
        <v>0</v>
      </c>
      <c r="O334" s="75"/>
      <c r="P334" s="75"/>
      <c r="Q334" s="75"/>
      <c r="R334" s="75"/>
      <c r="T334" s="75"/>
      <c r="U334" s="75"/>
      <c r="V334" s="75"/>
      <c r="W334" s="75"/>
      <c r="X334" s="75"/>
      <c r="Y334" s="75"/>
      <c r="Z334" s="76"/>
      <c r="AA334" s="76"/>
      <c r="AB334" s="76"/>
      <c r="AC334" s="76"/>
      <c r="AD334" s="76"/>
    </row>
    <row r="335" spans="1:30">
      <c r="A335" s="72">
        <v>2002</v>
      </c>
      <c r="B335" s="72">
        <v>10</v>
      </c>
      <c r="C335" s="73">
        <v>37530</v>
      </c>
      <c r="E335" s="75"/>
      <c r="F335" s="75"/>
      <c r="G335" s="75"/>
      <c r="H335" s="75"/>
      <c r="I335" s="75"/>
      <c r="J335" s="75"/>
      <c r="K335" s="75"/>
      <c r="L335" s="75">
        <v>1670986.8182181071</v>
      </c>
      <c r="M335" s="75"/>
      <c r="N335" s="75">
        <f t="shared" si="18"/>
        <v>0</v>
      </c>
      <c r="O335" s="75"/>
      <c r="P335" s="75"/>
      <c r="Q335" s="75"/>
      <c r="R335" s="75"/>
      <c r="T335" s="75"/>
      <c r="U335" s="75"/>
      <c r="V335" s="75"/>
      <c r="W335" s="75"/>
      <c r="X335" s="75"/>
      <c r="Y335" s="75"/>
      <c r="Z335" s="76"/>
      <c r="AA335" s="76"/>
      <c r="AB335" s="76"/>
      <c r="AC335" s="76"/>
      <c r="AD335" s="76"/>
    </row>
    <row r="336" spans="1:30">
      <c r="A336" s="72">
        <v>2002</v>
      </c>
      <c r="B336" s="72">
        <v>11</v>
      </c>
      <c r="C336" s="73">
        <v>37561</v>
      </c>
      <c r="E336" s="75"/>
      <c r="F336" s="75"/>
      <c r="G336" s="75"/>
      <c r="H336" s="75"/>
      <c r="I336" s="75"/>
      <c r="J336" s="75"/>
      <c r="K336" s="75"/>
      <c r="L336" s="75">
        <v>1838277.6843074639</v>
      </c>
      <c r="M336" s="75"/>
      <c r="N336" s="75">
        <f t="shared" si="18"/>
        <v>0</v>
      </c>
      <c r="O336" s="75"/>
      <c r="P336" s="75"/>
      <c r="Q336" s="75"/>
      <c r="R336" s="75"/>
      <c r="T336" s="75"/>
      <c r="U336" s="75"/>
      <c r="V336" s="75"/>
      <c r="W336" s="75"/>
      <c r="X336" s="75"/>
      <c r="Y336" s="75"/>
      <c r="Z336" s="76"/>
      <c r="AA336" s="76"/>
      <c r="AB336" s="76"/>
      <c r="AC336" s="76"/>
      <c r="AD336" s="76"/>
    </row>
    <row r="337" spans="1:30">
      <c r="A337" s="72">
        <v>2002</v>
      </c>
      <c r="B337" s="72">
        <v>12</v>
      </c>
      <c r="C337" s="73">
        <v>37591</v>
      </c>
      <c r="E337" s="75"/>
      <c r="F337" s="75"/>
      <c r="G337" s="75"/>
      <c r="H337" s="75"/>
      <c r="I337" s="75"/>
      <c r="J337" s="75"/>
      <c r="K337" s="75"/>
      <c r="L337" s="75">
        <v>2129714.7235134868</v>
      </c>
      <c r="M337" s="75"/>
      <c r="N337" s="75">
        <f t="shared" si="18"/>
        <v>0</v>
      </c>
      <c r="O337" s="75"/>
      <c r="P337" s="75"/>
      <c r="Q337" s="75"/>
      <c r="R337" s="75"/>
      <c r="T337" s="75"/>
      <c r="U337" s="75"/>
      <c r="V337" s="75"/>
      <c r="W337" s="75"/>
      <c r="X337" s="75"/>
      <c r="Y337" s="75"/>
      <c r="Z337" s="76"/>
      <c r="AA337" s="76"/>
      <c r="AB337" s="76"/>
      <c r="AC337" s="76"/>
      <c r="AD337" s="76"/>
    </row>
    <row r="338" spans="1:30">
      <c r="A338" s="72">
        <v>2003</v>
      </c>
      <c r="B338" s="72">
        <v>1</v>
      </c>
      <c r="C338" s="73">
        <v>37622</v>
      </c>
      <c r="E338" s="75"/>
      <c r="F338" s="75"/>
      <c r="G338" s="75"/>
      <c r="H338" s="75"/>
      <c r="I338" s="75"/>
      <c r="J338" s="75"/>
      <c r="K338" s="75"/>
      <c r="L338" s="75">
        <v>2066819.9619591273</v>
      </c>
      <c r="M338" s="75"/>
      <c r="N338" s="75">
        <f t="shared" si="18"/>
        <v>0</v>
      </c>
      <c r="O338" s="75"/>
      <c r="P338" s="75"/>
      <c r="Q338" s="75"/>
      <c r="R338" s="75"/>
      <c r="T338" s="75"/>
      <c r="U338" s="75"/>
      <c r="V338" s="75"/>
      <c r="W338" s="75"/>
      <c r="X338" s="75"/>
      <c r="Y338" s="75"/>
      <c r="Z338" s="76"/>
      <c r="AA338" s="76"/>
      <c r="AB338" s="76"/>
      <c r="AC338" s="76"/>
      <c r="AD338" s="76"/>
    </row>
    <row r="339" spans="1:30">
      <c r="A339" s="72">
        <v>2003</v>
      </c>
      <c r="B339" s="72">
        <v>2</v>
      </c>
      <c r="C339" s="73">
        <v>37653</v>
      </c>
      <c r="E339" s="75"/>
      <c r="F339" s="75"/>
      <c r="G339" s="75"/>
      <c r="H339" s="75"/>
      <c r="I339" s="75"/>
      <c r="J339" s="75"/>
      <c r="K339" s="75"/>
      <c r="L339" s="75">
        <v>1817967.4430905294</v>
      </c>
      <c r="M339" s="75"/>
      <c r="N339" s="75">
        <f t="shared" si="18"/>
        <v>0</v>
      </c>
      <c r="O339" s="75"/>
      <c r="P339" s="75"/>
      <c r="Q339" s="75"/>
      <c r="R339" s="75"/>
      <c r="T339" s="75"/>
      <c r="U339" s="75"/>
      <c r="V339" s="75"/>
      <c r="W339" s="75"/>
      <c r="X339" s="75"/>
      <c r="Y339" s="75"/>
      <c r="Z339" s="76"/>
      <c r="AA339" s="76"/>
      <c r="AB339" s="76"/>
      <c r="AC339" s="76"/>
      <c r="AD339" s="76"/>
    </row>
    <row r="340" spans="1:30">
      <c r="A340" s="72">
        <v>2003</v>
      </c>
      <c r="B340" s="72">
        <v>3</v>
      </c>
      <c r="C340" s="73">
        <v>37681</v>
      </c>
      <c r="E340" s="75"/>
      <c r="F340" s="75"/>
      <c r="G340" s="75"/>
      <c r="H340" s="75"/>
      <c r="I340" s="75"/>
      <c r="J340" s="75"/>
      <c r="K340" s="75"/>
      <c r="L340" s="75">
        <v>1886953.4916369203</v>
      </c>
      <c r="M340" s="75"/>
      <c r="N340" s="75">
        <f t="shared" ref="N340:N403" si="19">SUM(F340:G340)</f>
        <v>0</v>
      </c>
      <c r="O340" s="75"/>
      <c r="P340" s="75"/>
      <c r="Q340" s="75"/>
      <c r="R340" s="75"/>
      <c r="T340" s="75"/>
      <c r="U340" s="75"/>
      <c r="V340" s="75"/>
      <c r="W340" s="75"/>
      <c r="X340" s="75"/>
      <c r="Y340" s="75"/>
      <c r="Z340" s="76"/>
      <c r="AA340" s="76"/>
      <c r="AB340" s="76"/>
      <c r="AC340" s="76"/>
      <c r="AD340" s="76"/>
    </row>
    <row r="341" spans="1:30">
      <c r="A341" s="72">
        <v>2003</v>
      </c>
      <c r="B341" s="72">
        <v>4</v>
      </c>
      <c r="C341" s="73">
        <v>37712</v>
      </c>
      <c r="E341" s="75"/>
      <c r="F341" s="75"/>
      <c r="G341" s="75"/>
      <c r="H341" s="75"/>
      <c r="I341" s="75"/>
      <c r="J341" s="75"/>
      <c r="K341" s="75"/>
      <c r="L341" s="75">
        <v>1670193.4951112489</v>
      </c>
      <c r="M341" s="75"/>
      <c r="N341" s="75">
        <f t="shared" si="19"/>
        <v>0</v>
      </c>
      <c r="O341" s="75"/>
      <c r="P341" s="75"/>
      <c r="Q341" s="75"/>
      <c r="R341" s="75"/>
      <c r="T341" s="75"/>
      <c r="U341" s="75"/>
      <c r="V341" s="75"/>
      <c r="W341" s="75"/>
      <c r="X341" s="75"/>
      <c r="Y341" s="75"/>
      <c r="Z341" s="76"/>
      <c r="AA341" s="76"/>
      <c r="AB341" s="76"/>
      <c r="AC341" s="76"/>
      <c r="AD341" s="76"/>
    </row>
    <row r="342" spans="1:30">
      <c r="A342" s="72">
        <v>2003</v>
      </c>
      <c r="B342" s="72">
        <v>5</v>
      </c>
      <c r="C342" s="73">
        <v>37742</v>
      </c>
      <c r="E342" s="75"/>
      <c r="F342" s="75"/>
      <c r="G342" s="75"/>
      <c r="H342" s="75"/>
      <c r="I342" s="75"/>
      <c r="J342" s="75"/>
      <c r="K342" s="75"/>
      <c r="L342" s="75">
        <v>1579540.6740352069</v>
      </c>
      <c r="M342" s="75"/>
      <c r="N342" s="75">
        <f t="shared" si="19"/>
        <v>0</v>
      </c>
      <c r="O342" s="75"/>
      <c r="P342" s="75"/>
      <c r="Q342" s="75"/>
      <c r="R342" s="75"/>
      <c r="T342" s="75"/>
      <c r="U342" s="75"/>
      <c r="V342" s="75"/>
      <c r="W342" s="75"/>
      <c r="X342" s="75"/>
      <c r="Y342" s="75"/>
      <c r="Z342" s="76"/>
      <c r="AA342" s="76"/>
      <c r="AB342" s="76"/>
      <c r="AC342" s="76"/>
      <c r="AD342" s="76"/>
    </row>
    <row r="343" spans="1:30">
      <c r="A343" s="72">
        <v>2003</v>
      </c>
      <c r="B343" s="72">
        <v>6</v>
      </c>
      <c r="C343" s="73">
        <v>37773</v>
      </c>
      <c r="E343" s="75"/>
      <c r="F343" s="75"/>
      <c r="G343" s="75"/>
      <c r="H343" s="75"/>
      <c r="I343" s="75"/>
      <c r="J343" s="75"/>
      <c r="K343" s="75"/>
      <c r="L343" s="75">
        <v>1477448.8698124494</v>
      </c>
      <c r="M343" s="75"/>
      <c r="N343" s="75">
        <f t="shared" si="19"/>
        <v>0</v>
      </c>
      <c r="O343" s="75"/>
      <c r="P343" s="75"/>
      <c r="Q343" s="75"/>
      <c r="R343" s="75"/>
      <c r="T343" s="75"/>
      <c r="U343" s="75"/>
      <c r="V343" s="75"/>
      <c r="W343" s="75"/>
      <c r="X343" s="75"/>
      <c r="Y343" s="75"/>
      <c r="Z343" s="76"/>
      <c r="AA343" s="76"/>
      <c r="AB343" s="76"/>
      <c r="AC343" s="76"/>
      <c r="AD343" s="76"/>
    </row>
    <row r="344" spans="1:30">
      <c r="A344" s="72">
        <v>2003</v>
      </c>
      <c r="B344" s="72">
        <v>7</v>
      </c>
      <c r="C344" s="73">
        <v>37803</v>
      </c>
      <c r="E344" s="75"/>
      <c r="F344" s="75"/>
      <c r="G344" s="75"/>
      <c r="H344" s="75"/>
      <c r="I344" s="75"/>
      <c r="J344" s="75"/>
      <c r="K344" s="75"/>
      <c r="L344" s="75">
        <v>1549140.5203414259</v>
      </c>
      <c r="M344" s="75"/>
      <c r="N344" s="75">
        <f t="shared" si="19"/>
        <v>0</v>
      </c>
      <c r="O344" s="75"/>
      <c r="P344" s="75"/>
      <c r="Q344" s="75"/>
      <c r="R344" s="75"/>
      <c r="T344" s="75"/>
      <c r="U344" s="75"/>
      <c r="V344" s="75"/>
      <c r="W344" s="75"/>
      <c r="X344" s="75"/>
      <c r="Y344" s="75"/>
      <c r="Z344" s="76"/>
      <c r="AA344" s="76"/>
      <c r="AB344" s="76"/>
      <c r="AC344" s="76"/>
      <c r="AD344" s="76"/>
    </row>
    <row r="345" spans="1:30">
      <c r="A345" s="72">
        <v>2003</v>
      </c>
      <c r="B345" s="72">
        <v>8</v>
      </c>
      <c r="C345" s="73">
        <v>37834</v>
      </c>
      <c r="E345" s="75"/>
      <c r="F345" s="75"/>
      <c r="G345" s="75"/>
      <c r="H345" s="75"/>
      <c r="I345" s="75"/>
      <c r="J345" s="75"/>
      <c r="K345" s="75"/>
      <c r="L345" s="75">
        <v>1539507.6726295345</v>
      </c>
      <c r="M345" s="75"/>
      <c r="N345" s="75">
        <f t="shared" si="19"/>
        <v>0</v>
      </c>
      <c r="O345" s="75"/>
      <c r="P345" s="75"/>
      <c r="Q345" s="75"/>
      <c r="R345" s="75"/>
      <c r="T345" s="75"/>
      <c r="U345" s="75"/>
      <c r="V345" s="75"/>
      <c r="W345" s="75"/>
      <c r="X345" s="75"/>
      <c r="Y345" s="75"/>
      <c r="Z345" s="76"/>
      <c r="AA345" s="76"/>
      <c r="AB345" s="76"/>
      <c r="AC345" s="76"/>
      <c r="AD345" s="76"/>
    </row>
    <row r="346" spans="1:30">
      <c r="A346" s="72">
        <v>2003</v>
      </c>
      <c r="B346" s="72">
        <v>9</v>
      </c>
      <c r="C346" s="73">
        <v>37865</v>
      </c>
      <c r="E346" s="75"/>
      <c r="F346" s="75"/>
      <c r="G346" s="75"/>
      <c r="H346" s="75"/>
      <c r="I346" s="75"/>
      <c r="J346" s="75"/>
      <c r="K346" s="75"/>
      <c r="L346" s="75">
        <v>1501727.2386726609</v>
      </c>
      <c r="M346" s="75"/>
      <c r="N346" s="75">
        <f t="shared" si="19"/>
        <v>0</v>
      </c>
      <c r="O346" s="75"/>
      <c r="P346" s="75"/>
      <c r="Q346" s="75"/>
      <c r="R346" s="75"/>
      <c r="T346" s="75"/>
      <c r="U346" s="75"/>
      <c r="V346" s="75"/>
      <c r="W346" s="75"/>
      <c r="X346" s="75"/>
      <c r="Y346" s="75"/>
      <c r="Z346" s="76"/>
      <c r="AA346" s="76"/>
      <c r="AB346" s="76"/>
      <c r="AC346" s="76"/>
      <c r="AD346" s="76"/>
    </row>
    <row r="347" spans="1:30">
      <c r="A347" s="72">
        <v>2003</v>
      </c>
      <c r="B347" s="72">
        <v>10</v>
      </c>
      <c r="C347" s="73">
        <v>37895</v>
      </c>
      <c r="E347" s="75"/>
      <c r="F347" s="75"/>
      <c r="G347" s="75"/>
      <c r="H347" s="75"/>
      <c r="I347" s="75"/>
      <c r="J347" s="75"/>
      <c r="K347" s="75"/>
      <c r="L347" s="75">
        <v>1701855.4665616152</v>
      </c>
      <c r="M347" s="75"/>
      <c r="N347" s="75">
        <f t="shared" si="19"/>
        <v>0</v>
      </c>
      <c r="O347" s="75"/>
      <c r="P347" s="75"/>
      <c r="Q347" s="75"/>
      <c r="R347" s="75"/>
      <c r="T347" s="75"/>
      <c r="U347" s="75"/>
      <c r="V347" s="75"/>
      <c r="W347" s="75"/>
      <c r="X347" s="75"/>
      <c r="Y347" s="75"/>
      <c r="Z347" s="76"/>
      <c r="AA347" s="76"/>
      <c r="AB347" s="76"/>
      <c r="AC347" s="76"/>
      <c r="AD347" s="76"/>
    </row>
    <row r="348" spans="1:30">
      <c r="A348" s="72">
        <v>2003</v>
      </c>
      <c r="B348" s="72">
        <v>11</v>
      </c>
      <c r="C348" s="73">
        <v>37926</v>
      </c>
      <c r="E348" s="75"/>
      <c r="F348" s="75"/>
      <c r="G348" s="75"/>
      <c r="H348" s="75"/>
      <c r="I348" s="75"/>
      <c r="J348" s="75"/>
      <c r="K348" s="75"/>
      <c r="L348" s="75">
        <v>1942319.0110267645</v>
      </c>
      <c r="M348" s="75"/>
      <c r="N348" s="75">
        <f t="shared" si="19"/>
        <v>0</v>
      </c>
      <c r="O348" s="75"/>
      <c r="P348" s="75"/>
      <c r="Q348" s="75"/>
      <c r="R348" s="75"/>
      <c r="T348" s="75"/>
      <c r="U348" s="75"/>
      <c r="V348" s="75"/>
      <c r="W348" s="75"/>
      <c r="X348" s="75"/>
      <c r="Y348" s="75"/>
      <c r="Z348" s="76"/>
      <c r="AA348" s="76"/>
      <c r="AB348" s="76"/>
      <c r="AC348" s="76"/>
      <c r="AD348" s="76"/>
    </row>
    <row r="349" spans="1:30">
      <c r="A349" s="72">
        <v>2003</v>
      </c>
      <c r="B349" s="72">
        <v>12</v>
      </c>
      <c r="C349" s="73">
        <v>37956</v>
      </c>
      <c r="E349" s="75"/>
      <c r="F349" s="75"/>
      <c r="G349" s="75"/>
      <c r="H349" s="75"/>
      <c r="I349" s="75"/>
      <c r="J349" s="75"/>
      <c r="K349" s="75"/>
      <c r="L349" s="75">
        <v>2218245.4481806844</v>
      </c>
      <c r="M349" s="75"/>
      <c r="N349" s="75">
        <f t="shared" si="19"/>
        <v>0</v>
      </c>
      <c r="O349" s="75"/>
      <c r="P349" s="75"/>
      <c r="Q349" s="75"/>
      <c r="R349" s="75"/>
      <c r="T349" s="75"/>
      <c r="U349" s="75"/>
      <c r="V349" s="75"/>
      <c r="W349" s="75"/>
      <c r="X349" s="75"/>
      <c r="Y349" s="75"/>
      <c r="Z349" s="76"/>
      <c r="AA349" s="76"/>
      <c r="AB349" s="76"/>
      <c r="AC349" s="76"/>
      <c r="AD349" s="76"/>
    </row>
    <row r="350" spans="1:30">
      <c r="A350" s="72">
        <v>2004</v>
      </c>
      <c r="B350" s="72">
        <v>1</v>
      </c>
      <c r="C350" s="73">
        <v>37987</v>
      </c>
      <c r="E350" s="75"/>
      <c r="F350" s="75"/>
      <c r="G350" s="75"/>
      <c r="H350" s="75"/>
      <c r="I350" s="75"/>
      <c r="J350" s="75"/>
      <c r="K350" s="75"/>
      <c r="L350" s="75">
        <v>2164355.0183997303</v>
      </c>
      <c r="M350" s="75"/>
      <c r="N350" s="75">
        <f t="shared" si="19"/>
        <v>0</v>
      </c>
      <c r="O350" s="75"/>
      <c r="P350" s="75"/>
      <c r="Q350" s="75"/>
      <c r="R350" s="75"/>
      <c r="T350" s="75"/>
      <c r="U350" s="75"/>
      <c r="V350" s="75"/>
      <c r="W350" s="75"/>
      <c r="X350" s="75"/>
      <c r="Y350" s="75"/>
      <c r="Z350" s="76"/>
      <c r="AA350" s="76"/>
      <c r="AB350" s="76"/>
      <c r="AC350" s="76"/>
      <c r="AD350" s="76"/>
    </row>
    <row r="351" spans="1:30">
      <c r="A351" s="72">
        <v>2004</v>
      </c>
      <c r="B351" s="72">
        <v>2</v>
      </c>
      <c r="C351" s="73">
        <v>38018</v>
      </c>
      <c r="E351" s="75"/>
      <c r="F351" s="75"/>
      <c r="G351" s="75"/>
      <c r="H351" s="75"/>
      <c r="I351" s="75"/>
      <c r="J351" s="75"/>
      <c r="K351" s="75"/>
      <c r="L351" s="75">
        <v>1952096.8060717045</v>
      </c>
      <c r="M351" s="75"/>
      <c r="N351" s="75">
        <f t="shared" si="19"/>
        <v>0</v>
      </c>
      <c r="O351" s="75"/>
      <c r="P351" s="75"/>
      <c r="Q351" s="75"/>
      <c r="R351" s="75"/>
      <c r="T351" s="75"/>
      <c r="U351" s="75"/>
      <c r="V351" s="75"/>
      <c r="W351" s="75"/>
      <c r="X351" s="75"/>
      <c r="Y351" s="75"/>
      <c r="Z351" s="76"/>
      <c r="AA351" s="76"/>
      <c r="AB351" s="76"/>
      <c r="AC351" s="76"/>
      <c r="AD351" s="76"/>
    </row>
    <row r="352" spans="1:30">
      <c r="A352" s="72">
        <v>2004</v>
      </c>
      <c r="B352" s="72">
        <v>3</v>
      </c>
      <c r="C352" s="73">
        <v>38047</v>
      </c>
      <c r="E352" s="75"/>
      <c r="F352" s="75"/>
      <c r="G352" s="75"/>
      <c r="H352" s="75"/>
      <c r="I352" s="75"/>
      <c r="J352" s="75"/>
      <c r="K352" s="75"/>
      <c r="L352" s="75">
        <v>1902429.3302074794</v>
      </c>
      <c r="M352" s="75"/>
      <c r="N352" s="75">
        <f t="shared" si="19"/>
        <v>0</v>
      </c>
      <c r="O352" s="75"/>
      <c r="P352" s="75"/>
      <c r="Q352" s="75"/>
      <c r="R352" s="75"/>
      <c r="T352" s="75"/>
      <c r="U352" s="75"/>
      <c r="V352" s="75"/>
      <c r="W352" s="75"/>
      <c r="X352" s="75"/>
      <c r="Y352" s="75"/>
      <c r="Z352" s="76"/>
      <c r="AA352" s="76"/>
      <c r="AB352" s="76"/>
      <c r="AC352" s="76"/>
      <c r="AD352" s="76"/>
    </row>
    <row r="353" spans="1:30">
      <c r="A353" s="72">
        <v>2004</v>
      </c>
      <c r="B353" s="72">
        <v>4</v>
      </c>
      <c r="C353" s="73">
        <v>38078</v>
      </c>
      <c r="E353" s="75"/>
      <c r="F353" s="75"/>
      <c r="G353" s="75"/>
      <c r="H353" s="75"/>
      <c r="I353" s="75"/>
      <c r="J353" s="75"/>
      <c r="K353" s="75"/>
      <c r="L353" s="75">
        <v>1647235.7352115072</v>
      </c>
      <c r="M353" s="75"/>
      <c r="N353" s="75">
        <f t="shared" si="19"/>
        <v>0</v>
      </c>
      <c r="O353" s="75"/>
      <c r="P353" s="75"/>
      <c r="Q353" s="75"/>
      <c r="R353" s="75"/>
      <c r="T353" s="75"/>
      <c r="U353" s="75"/>
      <c r="V353" s="75"/>
      <c r="W353" s="75"/>
      <c r="X353" s="75"/>
      <c r="Y353" s="75"/>
      <c r="Z353" s="76"/>
      <c r="AA353" s="76"/>
      <c r="AB353" s="76"/>
      <c r="AC353" s="76"/>
      <c r="AD353" s="76"/>
    </row>
    <row r="354" spans="1:30">
      <c r="A354" s="72">
        <v>2004</v>
      </c>
      <c r="B354" s="72">
        <v>5</v>
      </c>
      <c r="C354" s="73">
        <v>38108</v>
      </c>
      <c r="E354" s="75"/>
      <c r="F354" s="75"/>
      <c r="G354" s="75"/>
      <c r="H354" s="75"/>
      <c r="I354" s="75"/>
      <c r="J354" s="75"/>
      <c r="K354" s="75"/>
      <c r="L354" s="75">
        <v>1571213.29928464</v>
      </c>
      <c r="M354" s="75"/>
      <c r="N354" s="75">
        <f t="shared" si="19"/>
        <v>0</v>
      </c>
      <c r="O354" s="75"/>
      <c r="P354" s="75"/>
      <c r="Q354" s="75"/>
      <c r="R354" s="75"/>
      <c r="T354" s="75"/>
      <c r="U354" s="75"/>
      <c r="V354" s="75"/>
      <c r="W354" s="75"/>
      <c r="X354" s="75"/>
      <c r="Y354" s="75"/>
      <c r="Z354" s="76"/>
      <c r="AA354" s="76"/>
      <c r="AB354" s="76"/>
      <c r="AC354" s="76"/>
      <c r="AD354" s="76"/>
    </row>
    <row r="355" spans="1:30">
      <c r="A355" s="72">
        <v>2004</v>
      </c>
      <c r="B355" s="72">
        <v>6</v>
      </c>
      <c r="C355" s="73">
        <v>38139</v>
      </c>
      <c r="E355" s="75"/>
      <c r="F355" s="75"/>
      <c r="G355" s="75"/>
      <c r="H355" s="75"/>
      <c r="I355" s="75"/>
      <c r="J355" s="75"/>
      <c r="K355" s="75"/>
      <c r="L355" s="75">
        <v>1518323.0639208588</v>
      </c>
      <c r="M355" s="75"/>
      <c r="N355" s="75">
        <f t="shared" si="19"/>
        <v>0</v>
      </c>
      <c r="O355" s="75"/>
      <c r="P355" s="75"/>
      <c r="Q355" s="75"/>
      <c r="R355" s="75"/>
      <c r="T355" s="75"/>
      <c r="U355" s="75"/>
      <c r="V355" s="75"/>
      <c r="W355" s="75"/>
      <c r="X355" s="75"/>
      <c r="Y355" s="75"/>
      <c r="Z355" s="76"/>
      <c r="AA355" s="76"/>
      <c r="AB355" s="76"/>
      <c r="AC355" s="76"/>
      <c r="AD355" s="76"/>
    </row>
    <row r="356" spans="1:30">
      <c r="A356" s="72">
        <v>2004</v>
      </c>
      <c r="B356" s="72">
        <v>7</v>
      </c>
      <c r="C356" s="73">
        <v>38169</v>
      </c>
      <c r="E356" s="75"/>
      <c r="F356" s="75"/>
      <c r="G356" s="75"/>
      <c r="H356" s="75"/>
      <c r="I356" s="75"/>
      <c r="J356" s="75"/>
      <c r="K356" s="75"/>
      <c r="L356" s="75">
        <v>1587402.3435790858</v>
      </c>
      <c r="M356" s="75"/>
      <c r="N356" s="75">
        <f t="shared" si="19"/>
        <v>0</v>
      </c>
      <c r="O356" s="75"/>
      <c r="P356" s="75"/>
      <c r="Q356" s="75"/>
      <c r="R356" s="75"/>
      <c r="T356" s="75"/>
      <c r="U356" s="75"/>
      <c r="V356" s="75"/>
      <c r="W356" s="75"/>
      <c r="X356" s="75"/>
      <c r="Y356" s="75"/>
      <c r="Z356" s="76"/>
      <c r="AA356" s="76"/>
      <c r="AB356" s="76"/>
      <c r="AC356" s="76"/>
      <c r="AD356" s="76"/>
    </row>
    <row r="357" spans="1:30">
      <c r="A357" s="72">
        <v>2004</v>
      </c>
      <c r="B357" s="72">
        <v>8</v>
      </c>
      <c r="C357" s="73">
        <v>38200</v>
      </c>
      <c r="E357" s="75"/>
      <c r="F357" s="75"/>
      <c r="G357" s="75"/>
      <c r="H357" s="75"/>
      <c r="I357" s="75"/>
      <c r="J357" s="75"/>
      <c r="K357" s="75"/>
      <c r="L357" s="75">
        <v>1627186.0158255501</v>
      </c>
      <c r="M357" s="75"/>
      <c r="N357" s="75">
        <f t="shared" si="19"/>
        <v>0</v>
      </c>
      <c r="O357" s="75"/>
      <c r="P357" s="75"/>
      <c r="Q357" s="75"/>
      <c r="R357" s="75"/>
      <c r="T357" s="75"/>
      <c r="U357" s="75"/>
      <c r="V357" s="75"/>
      <c r="W357" s="75"/>
      <c r="X357" s="75"/>
      <c r="Y357" s="75"/>
      <c r="Z357" s="76"/>
      <c r="AA357" s="76"/>
      <c r="AB357" s="76"/>
      <c r="AC357" s="76"/>
      <c r="AD357" s="76"/>
    </row>
    <row r="358" spans="1:30">
      <c r="A358" s="72">
        <v>2004</v>
      </c>
      <c r="B358" s="72">
        <v>9</v>
      </c>
      <c r="C358" s="73">
        <v>38231</v>
      </c>
      <c r="E358" s="75"/>
      <c r="F358" s="75"/>
      <c r="G358" s="75"/>
      <c r="H358" s="75"/>
      <c r="I358" s="75"/>
      <c r="J358" s="75"/>
      <c r="K358" s="75"/>
      <c r="L358" s="75">
        <v>1541428.0170161771</v>
      </c>
      <c r="M358" s="75"/>
      <c r="N358" s="75">
        <f t="shared" si="19"/>
        <v>0</v>
      </c>
      <c r="O358" s="75"/>
      <c r="P358" s="75"/>
      <c r="Q358" s="75"/>
      <c r="R358" s="75"/>
      <c r="T358" s="75"/>
      <c r="U358" s="75"/>
      <c r="V358" s="75"/>
      <c r="W358" s="75"/>
      <c r="X358" s="75"/>
      <c r="Y358" s="75"/>
      <c r="Z358" s="76"/>
      <c r="AA358" s="76"/>
      <c r="AB358" s="76"/>
      <c r="AC358" s="76"/>
      <c r="AD358" s="76"/>
    </row>
    <row r="359" spans="1:30">
      <c r="A359" s="72">
        <v>2004</v>
      </c>
      <c r="B359" s="72">
        <v>10</v>
      </c>
      <c r="C359" s="73">
        <v>38261</v>
      </c>
      <c r="E359" s="75"/>
      <c r="F359" s="75"/>
      <c r="G359" s="75"/>
      <c r="H359" s="75"/>
      <c r="I359" s="75"/>
      <c r="J359" s="75"/>
      <c r="K359" s="75"/>
      <c r="L359" s="75">
        <v>1740795.602835102</v>
      </c>
      <c r="M359" s="75"/>
      <c r="N359" s="75">
        <f t="shared" si="19"/>
        <v>0</v>
      </c>
      <c r="O359" s="75"/>
      <c r="P359" s="75"/>
      <c r="Q359" s="75"/>
      <c r="R359" s="75"/>
      <c r="T359" s="75"/>
      <c r="U359" s="75"/>
      <c r="V359" s="75"/>
      <c r="W359" s="75"/>
      <c r="X359" s="75"/>
      <c r="Y359" s="75"/>
      <c r="Z359" s="76"/>
      <c r="AA359" s="76"/>
      <c r="AB359" s="76"/>
      <c r="AC359" s="76"/>
      <c r="AD359" s="76"/>
    </row>
    <row r="360" spans="1:30">
      <c r="A360" s="72">
        <v>2004</v>
      </c>
      <c r="B360" s="72">
        <v>11</v>
      </c>
      <c r="C360" s="73">
        <v>38292</v>
      </c>
      <c r="E360" s="75"/>
      <c r="F360" s="75"/>
      <c r="G360" s="75"/>
      <c r="H360" s="75"/>
      <c r="I360" s="75"/>
      <c r="J360" s="75"/>
      <c r="K360" s="75"/>
      <c r="L360" s="75">
        <v>1946679.3571833074</v>
      </c>
      <c r="M360" s="75"/>
      <c r="N360" s="75">
        <f t="shared" si="19"/>
        <v>0</v>
      </c>
      <c r="O360" s="75"/>
      <c r="P360" s="75"/>
      <c r="Q360" s="75"/>
      <c r="R360" s="75"/>
      <c r="T360" s="75"/>
      <c r="U360" s="75"/>
      <c r="V360" s="75"/>
      <c r="W360" s="75"/>
      <c r="X360" s="75"/>
      <c r="Y360" s="75"/>
      <c r="Z360" s="76"/>
      <c r="AA360" s="76"/>
      <c r="AB360" s="76"/>
      <c r="AC360" s="76"/>
      <c r="AD360" s="76"/>
    </row>
    <row r="361" spans="1:30">
      <c r="A361" s="72">
        <v>2004</v>
      </c>
      <c r="B361" s="72">
        <v>12</v>
      </c>
      <c r="C361" s="73">
        <v>38322</v>
      </c>
      <c r="E361" s="75"/>
      <c r="F361" s="75"/>
      <c r="G361" s="75"/>
      <c r="H361" s="75"/>
      <c r="I361" s="75"/>
      <c r="J361" s="75"/>
      <c r="K361" s="75"/>
      <c r="L361" s="75">
        <v>2232358.0762610626</v>
      </c>
      <c r="M361" s="75"/>
      <c r="N361" s="75">
        <f t="shared" si="19"/>
        <v>0</v>
      </c>
      <c r="O361" s="75"/>
      <c r="P361" s="75"/>
      <c r="Q361" s="75"/>
      <c r="R361" s="75"/>
      <c r="T361" s="75"/>
      <c r="U361" s="75"/>
      <c r="V361" s="75"/>
      <c r="W361" s="75"/>
      <c r="X361" s="75"/>
      <c r="Y361" s="75"/>
      <c r="Z361" s="76"/>
      <c r="AA361" s="76"/>
      <c r="AB361" s="76"/>
      <c r="AC361" s="76"/>
      <c r="AD361" s="76"/>
    </row>
    <row r="362" spans="1:30">
      <c r="A362" s="72">
        <v>2005</v>
      </c>
      <c r="B362" s="72">
        <v>1</v>
      </c>
      <c r="C362" s="73">
        <v>38353</v>
      </c>
      <c r="E362" s="75"/>
      <c r="F362" s="75"/>
      <c r="G362" s="75"/>
      <c r="H362" s="75"/>
      <c r="I362" s="75"/>
      <c r="J362" s="75"/>
      <c r="K362" s="75"/>
      <c r="L362" s="75">
        <v>2209291.2369203423</v>
      </c>
      <c r="M362" s="75"/>
      <c r="N362" s="75">
        <f t="shared" si="19"/>
        <v>0</v>
      </c>
      <c r="O362" s="75"/>
      <c r="P362" s="75"/>
      <c r="Q362" s="75"/>
      <c r="R362" s="75"/>
      <c r="T362" s="75"/>
      <c r="U362" s="75"/>
      <c r="V362" s="75"/>
      <c r="W362" s="75"/>
      <c r="X362" s="75"/>
      <c r="Y362" s="75"/>
      <c r="Z362" s="76"/>
      <c r="AA362" s="76"/>
      <c r="AB362" s="76"/>
      <c r="AC362" s="76"/>
      <c r="AD362" s="76"/>
    </row>
    <row r="363" spans="1:30">
      <c r="A363" s="72">
        <v>2005</v>
      </c>
      <c r="B363" s="72">
        <v>2</v>
      </c>
      <c r="C363" s="73">
        <v>38384</v>
      </c>
      <c r="E363" s="75"/>
      <c r="F363" s="75"/>
      <c r="G363" s="75"/>
      <c r="H363" s="75"/>
      <c r="I363" s="75"/>
      <c r="J363" s="75"/>
      <c r="K363" s="75"/>
      <c r="L363" s="75">
        <v>1908813.0084793328</v>
      </c>
      <c r="M363" s="75"/>
      <c r="N363" s="75">
        <f t="shared" si="19"/>
        <v>0</v>
      </c>
      <c r="O363" s="75"/>
      <c r="P363" s="75"/>
      <c r="Q363" s="75"/>
      <c r="R363" s="75"/>
      <c r="T363" s="75"/>
      <c r="U363" s="75"/>
      <c r="V363" s="75"/>
      <c r="W363" s="75"/>
      <c r="X363" s="75"/>
      <c r="Y363" s="75"/>
      <c r="Z363" s="76"/>
      <c r="AA363" s="76"/>
      <c r="AB363" s="76"/>
      <c r="AC363" s="76"/>
      <c r="AD363" s="76"/>
    </row>
    <row r="364" spans="1:30">
      <c r="A364" s="72">
        <v>2005</v>
      </c>
      <c r="B364" s="72">
        <v>3</v>
      </c>
      <c r="C364" s="73">
        <v>38412</v>
      </c>
      <c r="E364" s="75"/>
      <c r="F364" s="75"/>
      <c r="G364" s="75"/>
      <c r="H364" s="75"/>
      <c r="I364" s="75"/>
      <c r="J364" s="75"/>
      <c r="K364" s="75"/>
      <c r="L364" s="75">
        <v>1936649.4918447572</v>
      </c>
      <c r="M364" s="75"/>
      <c r="N364" s="75">
        <f t="shared" si="19"/>
        <v>0</v>
      </c>
      <c r="O364" s="75"/>
      <c r="P364" s="75"/>
      <c r="Q364" s="75"/>
      <c r="R364" s="75"/>
      <c r="T364" s="75"/>
      <c r="U364" s="75"/>
      <c r="V364" s="75"/>
      <c r="W364" s="75"/>
      <c r="X364" s="75"/>
      <c r="Y364" s="75"/>
      <c r="Z364" s="76"/>
      <c r="AA364" s="76"/>
      <c r="AB364" s="76"/>
      <c r="AC364" s="76"/>
      <c r="AD364" s="76"/>
    </row>
    <row r="365" spans="1:30">
      <c r="A365" s="72">
        <v>2005</v>
      </c>
      <c r="B365" s="72">
        <v>4</v>
      </c>
      <c r="C365" s="73">
        <v>38443</v>
      </c>
      <c r="E365" s="75"/>
      <c r="F365" s="75"/>
      <c r="G365" s="75"/>
      <c r="H365" s="75"/>
      <c r="I365" s="75"/>
      <c r="J365" s="75"/>
      <c r="K365" s="75"/>
      <c r="L365" s="75">
        <v>1738691.2207109695</v>
      </c>
      <c r="M365" s="75"/>
      <c r="N365" s="75">
        <f t="shared" si="19"/>
        <v>0</v>
      </c>
      <c r="O365" s="75"/>
      <c r="P365" s="75"/>
      <c r="Q365" s="75"/>
      <c r="R365" s="75"/>
      <c r="T365" s="75"/>
      <c r="U365" s="75"/>
      <c r="V365" s="75"/>
      <c r="W365" s="75"/>
      <c r="X365" s="75"/>
      <c r="Y365" s="75"/>
      <c r="Z365" s="76"/>
      <c r="AA365" s="76"/>
      <c r="AB365" s="76"/>
      <c r="AC365" s="76"/>
      <c r="AD365" s="76"/>
    </row>
    <row r="366" spans="1:30">
      <c r="A366" s="72">
        <v>2005</v>
      </c>
      <c r="B366" s="72">
        <v>5</v>
      </c>
      <c r="C366" s="73">
        <v>38473</v>
      </c>
      <c r="E366" s="75"/>
      <c r="F366" s="75"/>
      <c r="G366" s="75"/>
      <c r="H366" s="75"/>
      <c r="I366" s="75"/>
      <c r="J366" s="75"/>
      <c r="K366" s="75"/>
      <c r="L366" s="75">
        <v>1627584.7090850007</v>
      </c>
      <c r="M366" s="75"/>
      <c r="N366" s="75">
        <f t="shared" si="19"/>
        <v>0</v>
      </c>
      <c r="O366" s="75"/>
      <c r="P366" s="75"/>
      <c r="Q366" s="75"/>
      <c r="R366" s="75"/>
      <c r="T366" s="75"/>
      <c r="U366" s="75"/>
      <c r="V366" s="75"/>
      <c r="W366" s="75"/>
      <c r="X366" s="75"/>
      <c r="Y366" s="75"/>
      <c r="Z366" s="76"/>
      <c r="AA366" s="76"/>
      <c r="AB366" s="76"/>
      <c r="AC366" s="76"/>
      <c r="AD366" s="76"/>
    </row>
    <row r="367" spans="1:30">
      <c r="A367" s="72">
        <v>2005</v>
      </c>
      <c r="B367" s="72">
        <v>6</v>
      </c>
      <c r="C367" s="73">
        <v>38504</v>
      </c>
      <c r="E367" s="75"/>
      <c r="F367" s="75"/>
      <c r="G367" s="75"/>
      <c r="H367" s="75"/>
      <c r="I367" s="75"/>
      <c r="J367" s="75"/>
      <c r="K367" s="75"/>
      <c r="L367" s="75">
        <v>1560425.3678001347</v>
      </c>
      <c r="M367" s="75"/>
      <c r="N367" s="75">
        <f t="shared" si="19"/>
        <v>0</v>
      </c>
      <c r="O367" s="75"/>
      <c r="P367" s="75"/>
      <c r="Q367" s="75"/>
      <c r="R367" s="75"/>
      <c r="T367" s="75"/>
      <c r="U367" s="75"/>
      <c r="V367" s="75"/>
      <c r="W367" s="75"/>
      <c r="X367" s="75"/>
      <c r="Y367" s="75"/>
      <c r="Z367" s="76"/>
      <c r="AA367" s="76"/>
      <c r="AB367" s="76"/>
      <c r="AC367" s="76"/>
      <c r="AD367" s="76"/>
    </row>
    <row r="368" spans="1:30">
      <c r="A368" s="72">
        <v>2005</v>
      </c>
      <c r="B368" s="72">
        <v>7</v>
      </c>
      <c r="C368" s="73">
        <v>38534</v>
      </c>
      <c r="E368" s="75"/>
      <c r="F368" s="75"/>
      <c r="G368" s="75"/>
      <c r="H368" s="75"/>
      <c r="I368" s="75"/>
      <c r="J368" s="75"/>
      <c r="K368" s="75"/>
      <c r="L368" s="75">
        <v>1612546.5861438145</v>
      </c>
      <c r="M368" s="75"/>
      <c r="N368" s="75">
        <f t="shared" si="19"/>
        <v>0</v>
      </c>
      <c r="O368" s="75"/>
      <c r="P368" s="75"/>
      <c r="Q368" s="75"/>
      <c r="R368" s="75"/>
      <c r="T368" s="75"/>
      <c r="U368" s="75"/>
      <c r="V368" s="75"/>
      <c r="W368" s="75"/>
      <c r="X368" s="75"/>
      <c r="Y368" s="75"/>
      <c r="Z368" s="76"/>
      <c r="AA368" s="76"/>
      <c r="AB368" s="76"/>
      <c r="AC368" s="76"/>
      <c r="AD368" s="76"/>
    </row>
    <row r="369" spans="1:30">
      <c r="A369" s="72">
        <v>2005</v>
      </c>
      <c r="B369" s="72">
        <v>8</v>
      </c>
      <c r="C369" s="73">
        <v>38565</v>
      </c>
      <c r="E369" s="75"/>
      <c r="F369" s="75"/>
      <c r="G369" s="75"/>
      <c r="H369" s="75"/>
      <c r="I369" s="75"/>
      <c r="J369" s="75"/>
      <c r="K369" s="75"/>
      <c r="L369" s="75">
        <v>1652515.5060073889</v>
      </c>
      <c r="M369" s="75"/>
      <c r="N369" s="75">
        <f t="shared" si="19"/>
        <v>0</v>
      </c>
      <c r="O369" s="75"/>
      <c r="P369" s="75"/>
      <c r="Q369" s="75"/>
      <c r="R369" s="75"/>
      <c r="T369" s="75"/>
      <c r="U369" s="75"/>
      <c r="V369" s="75"/>
      <c r="W369" s="75"/>
      <c r="X369" s="75"/>
      <c r="Y369" s="75"/>
      <c r="Z369" s="76"/>
      <c r="AA369" s="76"/>
      <c r="AB369" s="76"/>
      <c r="AC369" s="76"/>
      <c r="AD369" s="76"/>
    </row>
    <row r="370" spans="1:30">
      <c r="A370" s="72">
        <v>2005</v>
      </c>
      <c r="B370" s="72">
        <v>9</v>
      </c>
      <c r="C370" s="73">
        <v>38596</v>
      </c>
      <c r="E370" s="75"/>
      <c r="F370" s="75"/>
      <c r="G370" s="75"/>
      <c r="H370" s="75"/>
      <c r="I370" s="75"/>
      <c r="J370" s="75"/>
      <c r="K370" s="75"/>
      <c r="L370" s="75">
        <v>1575724.5532627234</v>
      </c>
      <c r="M370" s="75"/>
      <c r="N370" s="75">
        <f t="shared" si="19"/>
        <v>0</v>
      </c>
      <c r="O370" s="75"/>
      <c r="P370" s="75"/>
      <c r="Q370" s="75"/>
      <c r="R370" s="75"/>
      <c r="T370" s="75"/>
      <c r="U370" s="75"/>
      <c r="V370" s="75"/>
      <c r="W370" s="75"/>
      <c r="X370" s="75"/>
      <c r="Y370" s="75"/>
      <c r="Z370" s="76"/>
      <c r="AA370" s="76"/>
      <c r="AB370" s="76"/>
      <c r="AC370" s="76"/>
      <c r="AD370" s="76"/>
    </row>
    <row r="371" spans="1:30">
      <c r="A371" s="72">
        <v>2005</v>
      </c>
      <c r="B371" s="72">
        <v>10</v>
      </c>
      <c r="C371" s="73">
        <v>38626</v>
      </c>
      <c r="E371" s="75"/>
      <c r="F371" s="75"/>
      <c r="G371" s="75"/>
      <c r="H371" s="75"/>
      <c r="I371" s="75"/>
      <c r="J371" s="75"/>
      <c r="K371" s="75"/>
      <c r="L371" s="75">
        <v>1779387.4749195292</v>
      </c>
      <c r="M371" s="75"/>
      <c r="N371" s="75">
        <f t="shared" si="19"/>
        <v>0</v>
      </c>
      <c r="O371" s="75"/>
      <c r="P371" s="75"/>
      <c r="Q371" s="75"/>
      <c r="R371" s="75"/>
      <c r="T371" s="75"/>
      <c r="U371" s="75"/>
      <c r="V371" s="75"/>
      <c r="W371" s="75"/>
      <c r="X371" s="75"/>
      <c r="Y371" s="75"/>
      <c r="Z371" s="76"/>
      <c r="AA371" s="76"/>
      <c r="AB371" s="76"/>
      <c r="AC371" s="76"/>
      <c r="AD371" s="76"/>
    </row>
    <row r="372" spans="1:30">
      <c r="A372" s="72">
        <v>2005</v>
      </c>
      <c r="B372" s="72">
        <v>11</v>
      </c>
      <c r="C372" s="73">
        <v>38657</v>
      </c>
      <c r="E372" s="75"/>
      <c r="F372" s="75"/>
      <c r="G372" s="75"/>
      <c r="H372" s="75"/>
      <c r="I372" s="75"/>
      <c r="J372" s="75"/>
      <c r="K372" s="75"/>
      <c r="L372" s="75">
        <v>2017904.4104184234</v>
      </c>
      <c r="M372" s="75"/>
      <c r="N372" s="75">
        <f t="shared" si="19"/>
        <v>0</v>
      </c>
      <c r="O372" s="75"/>
      <c r="P372" s="75"/>
      <c r="Q372" s="75"/>
      <c r="R372" s="75"/>
      <c r="T372" s="75"/>
      <c r="U372" s="75"/>
      <c r="V372" s="75"/>
      <c r="W372" s="75"/>
      <c r="X372" s="75"/>
      <c r="Y372" s="75"/>
      <c r="Z372" s="76"/>
      <c r="AA372" s="76"/>
      <c r="AB372" s="76"/>
      <c r="AC372" s="76"/>
      <c r="AD372" s="76"/>
    </row>
    <row r="373" spans="1:30">
      <c r="A373" s="72">
        <v>2005</v>
      </c>
      <c r="B373" s="72">
        <v>12</v>
      </c>
      <c r="C373" s="73">
        <v>38687</v>
      </c>
      <c r="E373" s="75"/>
      <c r="F373" s="75"/>
      <c r="G373" s="75"/>
      <c r="H373" s="75"/>
      <c r="I373" s="75"/>
      <c r="J373" s="75"/>
      <c r="K373" s="75"/>
      <c r="L373" s="75">
        <v>2376321.120622931</v>
      </c>
      <c r="M373" s="75"/>
      <c r="N373" s="75">
        <f t="shared" si="19"/>
        <v>0</v>
      </c>
      <c r="O373" s="75"/>
      <c r="P373" s="75"/>
      <c r="Q373" s="75"/>
      <c r="R373" s="75"/>
      <c r="T373" s="75"/>
      <c r="U373" s="75"/>
      <c r="V373" s="75"/>
      <c r="W373" s="75"/>
      <c r="X373" s="75"/>
      <c r="Y373" s="75"/>
      <c r="Z373" s="76"/>
      <c r="AA373" s="76"/>
      <c r="AB373" s="76"/>
      <c r="AC373" s="76"/>
      <c r="AD373" s="76"/>
    </row>
    <row r="374" spans="1:30">
      <c r="A374" s="72">
        <v>2006</v>
      </c>
      <c r="B374" s="72">
        <v>1</v>
      </c>
      <c r="C374" s="73">
        <v>38718</v>
      </c>
      <c r="E374" s="75"/>
      <c r="F374" s="75"/>
      <c r="G374" s="75"/>
      <c r="H374" s="75"/>
      <c r="I374" s="75"/>
      <c r="J374" s="75"/>
      <c r="K374" s="75"/>
      <c r="L374" s="75">
        <v>2301817.0660307389</v>
      </c>
      <c r="M374" s="75"/>
      <c r="N374" s="75">
        <f t="shared" si="19"/>
        <v>0</v>
      </c>
      <c r="O374" s="75"/>
      <c r="P374" s="75"/>
      <c r="Q374" s="75"/>
      <c r="R374" s="75"/>
      <c r="T374" s="75"/>
      <c r="U374" s="75"/>
      <c r="V374" s="75"/>
      <c r="W374" s="75"/>
      <c r="X374" s="75"/>
      <c r="Y374" s="75"/>
      <c r="Z374" s="76"/>
      <c r="AA374" s="76"/>
      <c r="AB374" s="76"/>
      <c r="AC374" s="76"/>
      <c r="AD374" s="76"/>
    </row>
    <row r="375" spans="1:30">
      <c r="A375" s="72">
        <v>2006</v>
      </c>
      <c r="B375" s="72">
        <v>2</v>
      </c>
      <c r="C375" s="73">
        <v>38749</v>
      </c>
      <c r="E375" s="75"/>
      <c r="F375" s="75"/>
      <c r="G375" s="75"/>
      <c r="H375" s="75"/>
      <c r="I375" s="75"/>
      <c r="J375" s="75"/>
      <c r="K375" s="75"/>
      <c r="L375" s="75">
        <v>2027062.0759307018</v>
      </c>
      <c r="M375" s="75"/>
      <c r="N375" s="75">
        <f t="shared" si="19"/>
        <v>0</v>
      </c>
      <c r="O375" s="75"/>
      <c r="P375" s="75"/>
      <c r="Q375" s="75"/>
      <c r="R375" s="75"/>
      <c r="T375" s="75"/>
      <c r="U375" s="75"/>
      <c r="V375" s="75"/>
      <c r="W375" s="75"/>
      <c r="X375" s="75"/>
      <c r="Y375" s="75"/>
      <c r="Z375" s="76"/>
      <c r="AA375" s="76"/>
      <c r="AB375" s="76"/>
      <c r="AC375" s="76"/>
      <c r="AD375" s="76"/>
    </row>
    <row r="376" spans="1:30">
      <c r="A376" s="72">
        <v>2006</v>
      </c>
      <c r="B376" s="72">
        <v>3</v>
      </c>
      <c r="C376" s="73">
        <v>38777</v>
      </c>
      <c r="E376" s="75"/>
      <c r="F376" s="75"/>
      <c r="G376" s="75"/>
      <c r="H376" s="75"/>
      <c r="I376" s="75"/>
      <c r="J376" s="75"/>
      <c r="K376" s="75"/>
      <c r="L376" s="75">
        <v>2051872.4688636237</v>
      </c>
      <c r="M376" s="75"/>
      <c r="N376" s="75">
        <f t="shared" si="19"/>
        <v>0</v>
      </c>
      <c r="O376" s="75"/>
      <c r="P376" s="75"/>
      <c r="Q376" s="75"/>
      <c r="R376" s="75"/>
      <c r="T376" s="75"/>
      <c r="U376" s="75"/>
      <c r="V376" s="75"/>
      <c r="W376" s="75"/>
      <c r="X376" s="75"/>
      <c r="Y376" s="75"/>
      <c r="Z376" s="76"/>
      <c r="AA376" s="76"/>
      <c r="AB376" s="76"/>
      <c r="AC376" s="76"/>
      <c r="AD376" s="76"/>
    </row>
    <row r="377" spans="1:30">
      <c r="A377" s="72">
        <v>2006</v>
      </c>
      <c r="B377" s="72">
        <v>4</v>
      </c>
      <c r="C377" s="73">
        <v>38808</v>
      </c>
      <c r="E377" s="75"/>
      <c r="F377" s="75"/>
      <c r="G377" s="75"/>
      <c r="H377" s="75"/>
      <c r="I377" s="75"/>
      <c r="J377" s="75"/>
      <c r="K377" s="75"/>
      <c r="L377" s="75">
        <v>1767525.0838284206</v>
      </c>
      <c r="M377" s="75"/>
      <c r="N377" s="75">
        <f t="shared" si="19"/>
        <v>0</v>
      </c>
      <c r="O377" s="75"/>
      <c r="P377" s="75"/>
      <c r="Q377" s="75"/>
      <c r="R377" s="75"/>
      <c r="T377" s="75"/>
      <c r="U377" s="75"/>
      <c r="V377" s="75"/>
      <c r="W377" s="75"/>
      <c r="X377" s="75"/>
      <c r="Y377" s="75"/>
      <c r="Z377" s="76"/>
      <c r="AA377" s="76"/>
      <c r="AB377" s="76"/>
      <c r="AC377" s="76"/>
      <c r="AD377" s="76"/>
    </row>
    <row r="378" spans="1:30">
      <c r="A378" s="72">
        <v>2006</v>
      </c>
      <c r="B378" s="72">
        <v>5</v>
      </c>
      <c r="C378" s="73">
        <v>38838</v>
      </c>
      <c r="E378" s="75"/>
      <c r="F378" s="75"/>
      <c r="G378" s="75"/>
      <c r="H378" s="75"/>
      <c r="I378" s="75"/>
      <c r="J378" s="75"/>
      <c r="K378" s="75"/>
      <c r="L378" s="75">
        <v>1703533.4243325349</v>
      </c>
      <c r="M378" s="75"/>
      <c r="N378" s="75">
        <f t="shared" si="19"/>
        <v>0</v>
      </c>
      <c r="O378" s="75"/>
      <c r="P378" s="75"/>
      <c r="Q378" s="75"/>
      <c r="R378" s="75"/>
      <c r="T378" s="75"/>
      <c r="U378" s="75"/>
      <c r="V378" s="75"/>
      <c r="W378" s="75"/>
      <c r="X378" s="75"/>
      <c r="Y378" s="75"/>
      <c r="Z378" s="76"/>
      <c r="AA378" s="76"/>
      <c r="AB378" s="76"/>
      <c r="AC378" s="76"/>
      <c r="AD378" s="76"/>
    </row>
    <row r="379" spans="1:30">
      <c r="A379" s="72">
        <v>2006</v>
      </c>
      <c r="B379" s="72">
        <v>6</v>
      </c>
      <c r="C379" s="73">
        <v>38869</v>
      </c>
      <c r="E379" s="75"/>
      <c r="F379" s="75"/>
      <c r="G379" s="75"/>
      <c r="H379" s="75"/>
      <c r="I379" s="75"/>
      <c r="J379" s="75"/>
      <c r="K379" s="75"/>
      <c r="L379" s="75">
        <v>1601114.4629674549</v>
      </c>
      <c r="M379" s="75"/>
      <c r="N379" s="75">
        <f t="shared" si="19"/>
        <v>0</v>
      </c>
      <c r="O379" s="75"/>
      <c r="P379" s="75"/>
      <c r="Q379" s="75"/>
      <c r="R379" s="75"/>
      <c r="T379" s="75"/>
      <c r="U379" s="75"/>
      <c r="V379" s="75"/>
      <c r="W379" s="75"/>
      <c r="X379" s="75"/>
      <c r="Y379" s="75"/>
      <c r="Z379" s="76"/>
      <c r="AA379" s="76"/>
      <c r="AB379" s="76"/>
      <c r="AC379" s="76"/>
      <c r="AD379" s="76"/>
    </row>
    <row r="380" spans="1:30">
      <c r="A380" s="72">
        <v>2006</v>
      </c>
      <c r="B380" s="72">
        <v>7</v>
      </c>
      <c r="C380" s="73">
        <v>38899</v>
      </c>
      <c r="E380" s="75"/>
      <c r="F380" s="75"/>
      <c r="G380" s="75"/>
      <c r="H380" s="75"/>
      <c r="I380" s="75"/>
      <c r="J380" s="75"/>
      <c r="K380" s="75"/>
      <c r="L380" s="75">
        <v>1669194.1929975182</v>
      </c>
      <c r="M380" s="75"/>
      <c r="N380" s="75">
        <f t="shared" si="19"/>
        <v>0</v>
      </c>
      <c r="O380" s="75"/>
      <c r="P380" s="75"/>
      <c r="Q380" s="75"/>
      <c r="R380" s="75"/>
      <c r="T380" s="75"/>
      <c r="U380" s="75"/>
      <c r="V380" s="75"/>
      <c r="W380" s="75"/>
      <c r="X380" s="75"/>
      <c r="Y380" s="75"/>
      <c r="Z380" s="76"/>
      <c r="AA380" s="76"/>
      <c r="AB380" s="76"/>
      <c r="AC380" s="76"/>
      <c r="AD380" s="76"/>
    </row>
    <row r="381" spans="1:30">
      <c r="A381" s="72">
        <v>2006</v>
      </c>
      <c r="B381" s="72">
        <v>8</v>
      </c>
      <c r="C381" s="73">
        <v>38930</v>
      </c>
      <c r="E381" s="75"/>
      <c r="F381" s="75"/>
      <c r="G381" s="75"/>
      <c r="H381" s="75"/>
      <c r="I381" s="75"/>
      <c r="J381" s="75"/>
      <c r="K381" s="75"/>
      <c r="L381" s="75">
        <v>1682810.6517281579</v>
      </c>
      <c r="M381" s="75"/>
      <c r="N381" s="75">
        <f t="shared" si="19"/>
        <v>0</v>
      </c>
      <c r="O381" s="75"/>
      <c r="P381" s="75"/>
      <c r="Q381" s="75"/>
      <c r="R381" s="75"/>
      <c r="T381" s="75"/>
      <c r="U381" s="75"/>
      <c r="V381" s="75"/>
      <c r="W381" s="75"/>
      <c r="X381" s="75"/>
      <c r="Y381" s="75"/>
      <c r="Z381" s="76"/>
      <c r="AA381" s="76"/>
      <c r="AB381" s="76"/>
      <c r="AC381" s="76"/>
      <c r="AD381" s="76"/>
    </row>
    <row r="382" spans="1:30">
      <c r="A382" s="72">
        <v>2006</v>
      </c>
      <c r="B382" s="72">
        <v>9</v>
      </c>
      <c r="C382" s="73">
        <v>38961</v>
      </c>
      <c r="E382" s="75"/>
      <c r="F382" s="75"/>
      <c r="G382" s="75"/>
      <c r="H382" s="75"/>
      <c r="I382" s="75"/>
      <c r="J382" s="75"/>
      <c r="K382" s="75"/>
      <c r="L382" s="75">
        <v>1625259.0136546066</v>
      </c>
      <c r="M382" s="75"/>
      <c r="N382" s="75">
        <f t="shared" si="19"/>
        <v>0</v>
      </c>
      <c r="O382" s="75"/>
      <c r="P382" s="75"/>
      <c r="Q382" s="75"/>
      <c r="R382" s="75"/>
      <c r="T382" s="75"/>
      <c r="U382" s="75"/>
      <c r="V382" s="75"/>
      <c r="W382" s="75"/>
      <c r="X382" s="75"/>
      <c r="Y382" s="75"/>
      <c r="Z382" s="76"/>
      <c r="AA382" s="76"/>
      <c r="AB382" s="76"/>
      <c r="AC382" s="76"/>
      <c r="AD382" s="76"/>
    </row>
    <row r="383" spans="1:30">
      <c r="A383" s="72">
        <v>2006</v>
      </c>
      <c r="B383" s="72">
        <v>10</v>
      </c>
      <c r="C383" s="73">
        <v>38991</v>
      </c>
      <c r="E383" s="75"/>
      <c r="F383" s="75"/>
      <c r="G383" s="75"/>
      <c r="H383" s="75"/>
      <c r="I383" s="75"/>
      <c r="J383" s="75"/>
      <c r="K383" s="75"/>
      <c r="L383" s="75">
        <v>1828776.2226960196</v>
      </c>
      <c r="M383" s="75"/>
      <c r="N383" s="75">
        <f t="shared" si="19"/>
        <v>0</v>
      </c>
      <c r="O383" s="75"/>
      <c r="P383" s="75"/>
      <c r="Q383" s="75"/>
      <c r="R383" s="75"/>
      <c r="T383" s="75"/>
      <c r="U383" s="75"/>
      <c r="V383" s="75"/>
      <c r="W383" s="75"/>
      <c r="X383" s="75"/>
      <c r="Y383" s="75"/>
      <c r="Z383" s="76"/>
      <c r="AA383" s="76"/>
      <c r="AB383" s="76"/>
      <c r="AC383" s="76"/>
      <c r="AD383" s="76"/>
    </row>
    <row r="384" spans="1:30">
      <c r="A384" s="72">
        <v>2006</v>
      </c>
      <c r="B384" s="72">
        <v>11</v>
      </c>
      <c r="C384" s="73">
        <v>39022</v>
      </c>
      <c r="E384" s="75"/>
      <c r="F384" s="75"/>
      <c r="G384" s="75"/>
      <c r="H384" s="75"/>
      <c r="I384" s="75"/>
      <c r="J384" s="75"/>
      <c r="K384" s="75"/>
      <c r="L384" s="75">
        <v>2090595.5840068024</v>
      </c>
      <c r="M384" s="75"/>
      <c r="N384" s="75">
        <f t="shared" si="19"/>
        <v>0</v>
      </c>
      <c r="O384" s="75"/>
      <c r="P384" s="75"/>
      <c r="Q384" s="75"/>
      <c r="R384" s="75"/>
      <c r="T384" s="75"/>
      <c r="U384" s="75"/>
      <c r="V384" s="75"/>
      <c r="W384" s="75"/>
      <c r="X384" s="75"/>
      <c r="Y384" s="75"/>
      <c r="Z384" s="76"/>
      <c r="AA384" s="76"/>
      <c r="AB384" s="76"/>
      <c r="AC384" s="76"/>
      <c r="AD384" s="76"/>
    </row>
    <row r="385" spans="1:30">
      <c r="A385" s="72">
        <v>2006</v>
      </c>
      <c r="B385" s="72">
        <v>12</v>
      </c>
      <c r="C385" s="73">
        <v>39052</v>
      </c>
      <c r="E385" s="75"/>
      <c r="F385" s="75"/>
      <c r="G385" s="75"/>
      <c r="H385" s="75"/>
      <c r="I385" s="75"/>
      <c r="J385" s="75"/>
      <c r="K385" s="75"/>
      <c r="L385" s="75">
        <v>2270335.497269121</v>
      </c>
      <c r="M385" s="75"/>
      <c r="N385" s="75">
        <f t="shared" si="19"/>
        <v>0</v>
      </c>
      <c r="O385" s="75"/>
      <c r="P385" s="75"/>
      <c r="Q385" s="75"/>
      <c r="R385" s="75"/>
      <c r="T385" s="75"/>
      <c r="U385" s="75"/>
      <c r="V385" s="75"/>
      <c r="W385" s="75"/>
      <c r="X385" s="75"/>
      <c r="Y385" s="75"/>
      <c r="Z385" s="76"/>
      <c r="AA385" s="76"/>
      <c r="AB385" s="76"/>
      <c r="AC385" s="76"/>
      <c r="AD385" s="76"/>
    </row>
    <row r="386" spans="1:30">
      <c r="A386" s="72">
        <v>2007</v>
      </c>
      <c r="B386" s="72">
        <v>1</v>
      </c>
      <c r="C386" s="73">
        <v>39083</v>
      </c>
      <c r="E386" s="75"/>
      <c r="F386" s="75"/>
      <c r="G386" s="75"/>
      <c r="H386" s="75"/>
      <c r="I386" s="75"/>
      <c r="J386" s="75"/>
      <c r="K386" s="75"/>
      <c r="L386" s="75">
        <v>2361200.7067032354</v>
      </c>
      <c r="M386" s="75"/>
      <c r="N386" s="75">
        <f t="shared" si="19"/>
        <v>0</v>
      </c>
      <c r="O386" s="75"/>
      <c r="P386" s="75"/>
      <c r="Q386" s="75"/>
      <c r="R386" s="75"/>
      <c r="T386" s="75"/>
      <c r="U386" s="75"/>
      <c r="V386" s="75"/>
      <c r="W386" s="75"/>
      <c r="X386" s="75"/>
      <c r="Y386" s="75"/>
      <c r="Z386" s="76"/>
      <c r="AA386" s="76"/>
      <c r="AB386" s="76"/>
      <c r="AC386" s="76"/>
      <c r="AD386" s="76"/>
    </row>
    <row r="387" spans="1:30">
      <c r="A387" s="72">
        <v>2007</v>
      </c>
      <c r="B387" s="72">
        <v>2</v>
      </c>
      <c r="C387" s="73">
        <v>39114</v>
      </c>
      <c r="E387" s="75"/>
      <c r="F387" s="75"/>
      <c r="G387" s="75"/>
      <c r="H387" s="75"/>
      <c r="I387" s="75"/>
      <c r="J387" s="75"/>
      <c r="K387" s="75"/>
      <c r="L387" s="75">
        <v>1995351.1690760576</v>
      </c>
      <c r="M387" s="75"/>
      <c r="N387" s="75">
        <f t="shared" si="19"/>
        <v>0</v>
      </c>
      <c r="O387" s="75"/>
      <c r="P387" s="75"/>
      <c r="Q387" s="75"/>
      <c r="R387" s="75"/>
      <c r="T387" s="75"/>
      <c r="U387" s="75"/>
      <c r="V387" s="75"/>
      <c r="W387" s="75"/>
      <c r="X387" s="75"/>
      <c r="Y387" s="75"/>
      <c r="Z387" s="76"/>
      <c r="AA387" s="76"/>
      <c r="AB387" s="76"/>
      <c r="AC387" s="76"/>
      <c r="AD387" s="76"/>
    </row>
    <row r="388" spans="1:30">
      <c r="A388" s="72">
        <v>2007</v>
      </c>
      <c r="B388" s="72">
        <v>3</v>
      </c>
      <c r="C388" s="73">
        <v>39142</v>
      </c>
      <c r="E388" s="75"/>
      <c r="F388" s="75"/>
      <c r="G388" s="75"/>
      <c r="H388" s="75"/>
      <c r="I388" s="75"/>
      <c r="J388" s="75"/>
      <c r="K388" s="75"/>
      <c r="L388" s="75">
        <v>2052882.253256059</v>
      </c>
      <c r="M388" s="75"/>
      <c r="N388" s="75">
        <f t="shared" si="19"/>
        <v>0</v>
      </c>
      <c r="O388" s="75"/>
      <c r="P388" s="75"/>
      <c r="Q388" s="75"/>
      <c r="R388" s="75"/>
      <c r="T388" s="75"/>
      <c r="U388" s="75"/>
      <c r="V388" s="75"/>
      <c r="W388" s="75"/>
      <c r="X388" s="75"/>
      <c r="Y388" s="75"/>
      <c r="Z388" s="76"/>
      <c r="AA388" s="76"/>
      <c r="AB388" s="76"/>
      <c r="AC388" s="76"/>
      <c r="AD388" s="76"/>
    </row>
    <row r="389" spans="1:30">
      <c r="A389" s="72">
        <v>2007</v>
      </c>
      <c r="B389" s="72">
        <v>4</v>
      </c>
      <c r="C389" s="73">
        <v>39173</v>
      </c>
      <c r="E389" s="75"/>
      <c r="F389" s="75"/>
      <c r="G389" s="75"/>
      <c r="H389" s="75"/>
      <c r="I389" s="75"/>
      <c r="J389" s="75"/>
      <c r="K389" s="75"/>
      <c r="L389" s="75">
        <v>1823778.241271897</v>
      </c>
      <c r="M389" s="75"/>
      <c r="N389" s="75">
        <f t="shared" si="19"/>
        <v>0</v>
      </c>
      <c r="O389" s="75"/>
      <c r="P389" s="75"/>
      <c r="Q389" s="75"/>
      <c r="R389" s="75"/>
      <c r="T389" s="75"/>
      <c r="U389" s="75"/>
      <c r="V389" s="75"/>
      <c r="W389" s="75"/>
      <c r="X389" s="75"/>
      <c r="Y389" s="75"/>
      <c r="Z389" s="76"/>
      <c r="AA389" s="76"/>
      <c r="AB389" s="76"/>
      <c r="AC389" s="76"/>
      <c r="AD389" s="76"/>
    </row>
    <row r="390" spans="1:30">
      <c r="A390" s="72">
        <v>2007</v>
      </c>
      <c r="B390" s="72">
        <v>5</v>
      </c>
      <c r="C390" s="73">
        <v>39203</v>
      </c>
      <c r="E390" s="75"/>
      <c r="F390" s="75"/>
      <c r="G390" s="75"/>
      <c r="H390" s="75"/>
      <c r="I390" s="75"/>
      <c r="J390" s="75"/>
      <c r="K390" s="75"/>
      <c r="L390" s="75">
        <v>1729859.4209497734</v>
      </c>
      <c r="M390" s="75"/>
      <c r="N390" s="75">
        <f t="shared" si="19"/>
        <v>0</v>
      </c>
      <c r="O390" s="75"/>
      <c r="P390" s="75"/>
      <c r="Q390" s="75"/>
      <c r="R390" s="75"/>
      <c r="T390" s="75"/>
      <c r="U390" s="75"/>
      <c r="V390" s="75"/>
      <c r="W390" s="75"/>
      <c r="X390" s="75"/>
      <c r="Y390" s="75"/>
      <c r="Z390" s="76"/>
      <c r="AA390" s="76"/>
      <c r="AB390" s="76"/>
      <c r="AC390" s="76"/>
      <c r="AD390" s="76"/>
    </row>
    <row r="391" spans="1:30">
      <c r="A391" s="72">
        <v>2007</v>
      </c>
      <c r="B391" s="72">
        <v>6</v>
      </c>
      <c r="C391" s="73">
        <v>39234</v>
      </c>
      <c r="E391" s="75"/>
      <c r="F391" s="75"/>
      <c r="G391" s="75"/>
      <c r="H391" s="75"/>
      <c r="I391" s="75"/>
      <c r="J391" s="75"/>
      <c r="K391" s="75"/>
      <c r="L391" s="75">
        <v>1633948.470253448</v>
      </c>
      <c r="M391" s="75"/>
      <c r="N391" s="75">
        <f t="shared" si="19"/>
        <v>0</v>
      </c>
      <c r="O391" s="75"/>
      <c r="P391" s="75"/>
      <c r="Q391" s="75"/>
      <c r="R391" s="75"/>
      <c r="T391" s="75"/>
      <c r="U391" s="75"/>
      <c r="V391" s="75"/>
      <c r="W391" s="75"/>
      <c r="X391" s="75"/>
      <c r="Y391" s="75"/>
      <c r="Z391" s="76"/>
      <c r="AA391" s="76"/>
      <c r="AB391" s="76"/>
      <c r="AC391" s="76"/>
      <c r="AD391" s="76"/>
    </row>
    <row r="392" spans="1:30">
      <c r="A392" s="72">
        <v>2007</v>
      </c>
      <c r="B392" s="72">
        <v>7</v>
      </c>
      <c r="C392" s="73">
        <v>39264</v>
      </c>
      <c r="E392" s="75"/>
      <c r="F392" s="75"/>
      <c r="G392" s="75"/>
      <c r="H392" s="75"/>
      <c r="I392" s="75"/>
      <c r="J392" s="75"/>
      <c r="K392" s="75"/>
      <c r="L392" s="75">
        <v>1703202.7289347434</v>
      </c>
      <c r="M392" s="75"/>
      <c r="N392" s="75">
        <f t="shared" si="19"/>
        <v>0</v>
      </c>
      <c r="O392" s="75"/>
      <c r="P392" s="75"/>
      <c r="Q392" s="75"/>
      <c r="R392" s="75"/>
      <c r="T392" s="75"/>
      <c r="U392" s="75"/>
      <c r="V392" s="75"/>
      <c r="W392" s="75"/>
      <c r="X392" s="75"/>
      <c r="Y392" s="75"/>
      <c r="Z392" s="76"/>
      <c r="AA392" s="76"/>
      <c r="AB392" s="76"/>
      <c r="AC392" s="76"/>
      <c r="AD392" s="76"/>
    </row>
    <row r="393" spans="1:30">
      <c r="A393" s="72">
        <v>2007</v>
      </c>
      <c r="B393" s="72">
        <v>8</v>
      </c>
      <c r="C393" s="73">
        <v>39295</v>
      </c>
      <c r="E393" s="75"/>
      <c r="F393" s="75"/>
      <c r="G393" s="75"/>
      <c r="H393" s="75"/>
      <c r="I393" s="75"/>
      <c r="J393" s="75"/>
      <c r="K393" s="75"/>
      <c r="L393" s="75">
        <v>1704819.1933581138</v>
      </c>
      <c r="M393" s="75"/>
      <c r="N393" s="75">
        <f t="shared" si="19"/>
        <v>0</v>
      </c>
      <c r="O393" s="75"/>
      <c r="P393" s="75"/>
      <c r="Q393" s="75"/>
      <c r="R393" s="75"/>
      <c r="T393" s="75"/>
      <c r="U393" s="75"/>
      <c r="V393" s="75"/>
      <c r="W393" s="75"/>
      <c r="X393" s="75"/>
      <c r="Y393" s="75"/>
      <c r="Z393" s="76"/>
      <c r="AA393" s="76"/>
      <c r="AB393" s="76"/>
      <c r="AC393" s="76"/>
      <c r="AD393" s="76"/>
    </row>
    <row r="394" spans="1:30">
      <c r="A394" s="72">
        <v>2007</v>
      </c>
      <c r="B394" s="72">
        <v>9</v>
      </c>
      <c r="C394" s="73">
        <v>39326</v>
      </c>
      <c r="E394" s="75"/>
      <c r="F394" s="75"/>
      <c r="G394" s="75"/>
      <c r="H394" s="75"/>
      <c r="I394" s="75"/>
      <c r="J394" s="75"/>
      <c r="K394" s="75"/>
      <c r="L394" s="75">
        <v>1650196.6655432903</v>
      </c>
      <c r="M394" s="75"/>
      <c r="N394" s="75">
        <f t="shared" si="19"/>
        <v>0</v>
      </c>
      <c r="O394" s="75"/>
      <c r="P394" s="75"/>
      <c r="Q394" s="75"/>
      <c r="R394" s="75"/>
      <c r="T394" s="75"/>
      <c r="U394" s="75"/>
      <c r="V394" s="75"/>
      <c r="W394" s="75"/>
      <c r="X394" s="75"/>
      <c r="Y394" s="75"/>
      <c r="Z394" s="76"/>
      <c r="AA394" s="76"/>
      <c r="AB394" s="76"/>
      <c r="AC394" s="76"/>
      <c r="AD394" s="76"/>
    </row>
    <row r="395" spans="1:30">
      <c r="A395" s="72">
        <v>2007</v>
      </c>
      <c r="B395" s="72">
        <v>10</v>
      </c>
      <c r="C395" s="73">
        <v>39356</v>
      </c>
      <c r="E395" s="75"/>
      <c r="F395" s="75"/>
      <c r="G395" s="75"/>
      <c r="H395" s="75"/>
      <c r="I395" s="75"/>
      <c r="J395" s="75"/>
      <c r="K395" s="75"/>
      <c r="L395" s="75">
        <v>1887555.7257414651</v>
      </c>
      <c r="M395" s="75"/>
      <c r="N395" s="75">
        <f t="shared" si="19"/>
        <v>0</v>
      </c>
      <c r="O395" s="75"/>
      <c r="P395" s="75"/>
      <c r="Q395" s="75"/>
      <c r="R395" s="75"/>
      <c r="T395" s="75"/>
      <c r="U395" s="75"/>
      <c r="V395" s="75"/>
      <c r="W395" s="75"/>
      <c r="X395" s="75"/>
      <c r="Y395" s="75"/>
      <c r="Z395" s="76"/>
      <c r="AA395" s="76"/>
      <c r="AB395" s="76"/>
      <c r="AC395" s="76"/>
      <c r="AD395" s="76"/>
    </row>
    <row r="396" spans="1:30">
      <c r="A396" s="72">
        <v>2007</v>
      </c>
      <c r="B396" s="72">
        <v>11</v>
      </c>
      <c r="C396" s="73">
        <v>39387</v>
      </c>
      <c r="E396" s="75"/>
      <c r="F396" s="75"/>
      <c r="G396" s="75"/>
      <c r="H396" s="75"/>
      <c r="I396" s="75"/>
      <c r="J396" s="75"/>
      <c r="K396" s="75"/>
      <c r="L396" s="75">
        <v>2083929.2895838136</v>
      </c>
      <c r="M396" s="75"/>
      <c r="N396" s="75">
        <f t="shared" si="19"/>
        <v>0</v>
      </c>
      <c r="O396" s="75"/>
      <c r="P396" s="75"/>
      <c r="Q396" s="75"/>
      <c r="R396" s="75"/>
      <c r="T396" s="75"/>
      <c r="U396" s="75"/>
      <c r="V396" s="75"/>
      <c r="W396" s="75"/>
      <c r="X396" s="75"/>
      <c r="Y396" s="75"/>
      <c r="Z396" s="76"/>
      <c r="AA396" s="76"/>
      <c r="AB396" s="76"/>
      <c r="AC396" s="76"/>
      <c r="AD396" s="76"/>
    </row>
    <row r="397" spans="1:30">
      <c r="A397" s="72">
        <v>2007</v>
      </c>
      <c r="B397" s="72">
        <v>12</v>
      </c>
      <c r="C397" s="73">
        <v>39417</v>
      </c>
      <c r="E397" s="75"/>
      <c r="F397" s="75"/>
      <c r="G397" s="75"/>
      <c r="H397" s="75"/>
      <c r="I397" s="75"/>
      <c r="J397" s="75"/>
      <c r="K397" s="75"/>
      <c r="L397" s="75">
        <v>2419136.4446081826</v>
      </c>
      <c r="M397" s="75"/>
      <c r="N397" s="75">
        <f t="shared" si="19"/>
        <v>0</v>
      </c>
      <c r="O397" s="75"/>
      <c r="P397" s="75"/>
      <c r="Q397" s="75"/>
      <c r="R397" s="75"/>
      <c r="T397" s="75"/>
      <c r="U397" s="75"/>
      <c r="V397" s="75"/>
      <c r="W397" s="75"/>
      <c r="X397" s="75"/>
      <c r="Y397" s="75"/>
      <c r="Z397" s="76"/>
      <c r="AA397" s="76"/>
      <c r="AB397" s="76"/>
      <c r="AC397" s="76"/>
      <c r="AD397" s="76"/>
    </row>
    <row r="398" spans="1:30">
      <c r="A398" s="72">
        <v>2008</v>
      </c>
      <c r="B398" s="72">
        <v>1</v>
      </c>
      <c r="C398" s="73">
        <v>39448</v>
      </c>
      <c r="E398" s="75"/>
      <c r="F398" s="75"/>
      <c r="G398" s="75"/>
      <c r="H398" s="75"/>
      <c r="I398" s="75"/>
      <c r="J398" s="75"/>
      <c r="K398" s="75"/>
      <c r="L398" s="75">
        <v>2388431.0580922267</v>
      </c>
      <c r="M398" s="75"/>
      <c r="N398" s="75">
        <f t="shared" si="19"/>
        <v>0</v>
      </c>
      <c r="O398" s="75"/>
      <c r="P398" s="75"/>
      <c r="Q398" s="75"/>
      <c r="R398" s="75"/>
      <c r="T398" s="75"/>
      <c r="U398" s="75"/>
      <c r="V398" s="75"/>
      <c r="W398" s="75"/>
      <c r="X398" s="75"/>
      <c r="Y398" s="75"/>
      <c r="Z398" s="76"/>
      <c r="AA398" s="76"/>
      <c r="AB398" s="76"/>
      <c r="AC398" s="76"/>
      <c r="AD398" s="76"/>
    </row>
    <row r="399" spans="1:30">
      <c r="A399" s="72">
        <v>2008</v>
      </c>
      <c r="B399" s="72">
        <v>2</v>
      </c>
      <c r="C399" s="73">
        <v>39479</v>
      </c>
      <c r="E399" s="75"/>
      <c r="F399" s="75"/>
      <c r="G399" s="75"/>
      <c r="H399" s="75"/>
      <c r="I399" s="75"/>
      <c r="J399" s="75"/>
      <c r="K399" s="75"/>
      <c r="L399" s="75">
        <v>2116825.2816269407</v>
      </c>
      <c r="M399" s="75"/>
      <c r="N399" s="75">
        <f t="shared" si="19"/>
        <v>0</v>
      </c>
      <c r="O399" s="75"/>
      <c r="P399" s="75"/>
      <c r="Q399" s="75"/>
      <c r="R399" s="75"/>
      <c r="T399" s="75"/>
      <c r="U399" s="75"/>
      <c r="V399" s="75"/>
      <c r="W399" s="75"/>
      <c r="X399" s="75"/>
      <c r="Y399" s="75"/>
      <c r="Z399" s="76"/>
      <c r="AA399" s="76"/>
      <c r="AB399" s="76"/>
      <c r="AC399" s="76"/>
      <c r="AD399" s="76"/>
    </row>
    <row r="400" spans="1:30">
      <c r="A400" s="72">
        <v>2008</v>
      </c>
      <c r="B400" s="72">
        <v>3</v>
      </c>
      <c r="C400" s="73">
        <v>39508</v>
      </c>
      <c r="E400" s="75"/>
      <c r="F400" s="75"/>
      <c r="G400" s="75"/>
      <c r="H400" s="75"/>
      <c r="I400" s="75"/>
      <c r="J400" s="75"/>
      <c r="K400" s="75"/>
      <c r="L400" s="75">
        <v>2102469.3565816474</v>
      </c>
      <c r="M400" s="75"/>
      <c r="N400" s="75">
        <f t="shared" si="19"/>
        <v>0</v>
      </c>
      <c r="O400" s="75"/>
      <c r="P400" s="75"/>
      <c r="Q400" s="75"/>
      <c r="R400" s="75"/>
      <c r="T400" s="75"/>
      <c r="U400" s="75"/>
      <c r="V400" s="75"/>
      <c r="W400" s="75"/>
      <c r="X400" s="75"/>
      <c r="Y400" s="75"/>
      <c r="Z400" s="76"/>
      <c r="AA400" s="76"/>
      <c r="AB400" s="76"/>
      <c r="AC400" s="76"/>
      <c r="AD400" s="76"/>
    </row>
    <row r="401" spans="1:30">
      <c r="A401" s="72">
        <v>2008</v>
      </c>
      <c r="B401" s="72">
        <v>4</v>
      </c>
      <c r="C401" s="73">
        <v>39539</v>
      </c>
      <c r="E401" s="75"/>
      <c r="F401" s="75"/>
      <c r="G401" s="75"/>
      <c r="H401" s="75"/>
      <c r="I401" s="75"/>
      <c r="J401" s="75"/>
      <c r="K401" s="75"/>
      <c r="L401" s="75">
        <v>1893130.524403461</v>
      </c>
      <c r="M401" s="75"/>
      <c r="N401" s="75">
        <f t="shared" si="19"/>
        <v>0</v>
      </c>
      <c r="O401" s="75"/>
      <c r="P401" s="75"/>
      <c r="Q401" s="75"/>
      <c r="R401" s="75"/>
      <c r="T401" s="75"/>
      <c r="U401" s="75"/>
      <c r="V401" s="75"/>
      <c r="W401" s="75"/>
      <c r="X401" s="75"/>
      <c r="Y401" s="75"/>
      <c r="Z401" s="76"/>
      <c r="AA401" s="76"/>
      <c r="AB401" s="76"/>
      <c r="AC401" s="76"/>
      <c r="AD401" s="76"/>
    </row>
    <row r="402" spans="1:30">
      <c r="A402" s="72">
        <v>2008</v>
      </c>
      <c r="B402" s="72">
        <v>5</v>
      </c>
      <c r="C402" s="73">
        <v>39569</v>
      </c>
      <c r="E402" s="75"/>
      <c r="F402" s="75"/>
      <c r="G402" s="75"/>
      <c r="H402" s="75"/>
      <c r="I402" s="75"/>
      <c r="J402" s="75"/>
      <c r="K402" s="75"/>
      <c r="L402" s="75">
        <v>1767035.4800812786</v>
      </c>
      <c r="M402" s="75"/>
      <c r="N402" s="75">
        <f t="shared" si="19"/>
        <v>0</v>
      </c>
      <c r="O402" s="75"/>
      <c r="P402" s="75"/>
      <c r="Q402" s="75"/>
      <c r="R402" s="75"/>
      <c r="T402" s="75"/>
      <c r="U402" s="75"/>
      <c r="V402" s="75"/>
      <c r="W402" s="75"/>
      <c r="X402" s="75"/>
      <c r="Y402" s="75"/>
      <c r="Z402" s="76"/>
      <c r="AA402" s="76"/>
      <c r="AB402" s="76"/>
      <c r="AC402" s="76"/>
      <c r="AD402" s="76"/>
    </row>
    <row r="403" spans="1:30">
      <c r="A403" s="72">
        <v>2008</v>
      </c>
      <c r="B403" s="72">
        <v>6</v>
      </c>
      <c r="C403" s="73">
        <v>39600</v>
      </c>
      <c r="E403" s="75"/>
      <c r="F403" s="75"/>
      <c r="G403" s="75"/>
      <c r="H403" s="75"/>
      <c r="I403" s="75"/>
      <c r="J403" s="75"/>
      <c r="K403" s="75"/>
      <c r="L403" s="75">
        <v>1676224.7109090849</v>
      </c>
      <c r="M403" s="75"/>
      <c r="N403" s="75">
        <f t="shared" si="19"/>
        <v>0</v>
      </c>
      <c r="O403" s="75"/>
      <c r="P403" s="75"/>
      <c r="Q403" s="75"/>
      <c r="R403" s="75"/>
      <c r="T403" s="75"/>
      <c r="U403" s="75"/>
      <c r="V403" s="75"/>
      <c r="W403" s="75"/>
      <c r="X403" s="75"/>
      <c r="Y403" s="75"/>
      <c r="Z403" s="76"/>
      <c r="AA403" s="76"/>
      <c r="AB403" s="76"/>
      <c r="AC403" s="76"/>
      <c r="AD403" s="76"/>
    </row>
    <row r="404" spans="1:30">
      <c r="A404" s="72">
        <v>2008</v>
      </c>
      <c r="B404" s="72">
        <v>7</v>
      </c>
      <c r="C404" s="73">
        <v>39630</v>
      </c>
      <c r="E404" s="75"/>
      <c r="F404" s="75"/>
      <c r="G404" s="75"/>
      <c r="H404" s="75"/>
      <c r="I404" s="75"/>
      <c r="J404" s="75"/>
      <c r="K404" s="75"/>
      <c r="L404" s="75">
        <v>1683995.8156088626</v>
      </c>
      <c r="M404" s="75"/>
      <c r="N404" s="75">
        <f t="shared" ref="N404:N467" si="20">SUM(F404:G404)</f>
        <v>0</v>
      </c>
      <c r="O404" s="75"/>
      <c r="P404" s="75"/>
      <c r="Q404" s="75"/>
      <c r="R404" s="75"/>
      <c r="T404" s="75"/>
      <c r="U404" s="75"/>
      <c r="V404" s="75"/>
      <c r="W404" s="75"/>
      <c r="X404" s="75"/>
      <c r="Y404" s="75"/>
      <c r="Z404" s="76"/>
      <c r="AA404" s="76"/>
      <c r="AB404" s="76"/>
      <c r="AC404" s="76"/>
      <c r="AD404" s="76"/>
    </row>
    <row r="405" spans="1:30">
      <c r="A405" s="72">
        <v>2008</v>
      </c>
      <c r="B405" s="72">
        <v>8</v>
      </c>
      <c r="C405" s="73">
        <v>39661</v>
      </c>
      <c r="E405" s="75"/>
      <c r="F405" s="75"/>
      <c r="G405" s="75"/>
      <c r="H405" s="75"/>
      <c r="I405" s="75"/>
      <c r="J405" s="75"/>
      <c r="K405" s="75"/>
      <c r="L405" s="75">
        <v>1713432.4672999433</v>
      </c>
      <c r="M405" s="75"/>
      <c r="N405" s="75">
        <f t="shared" si="20"/>
        <v>0</v>
      </c>
      <c r="O405" s="75"/>
      <c r="P405" s="75"/>
      <c r="Q405" s="75"/>
      <c r="R405" s="75"/>
      <c r="T405" s="75"/>
      <c r="U405" s="75"/>
      <c r="V405" s="75"/>
      <c r="W405" s="75"/>
      <c r="X405" s="75"/>
      <c r="Y405" s="75"/>
      <c r="Z405" s="76"/>
      <c r="AA405" s="76"/>
      <c r="AB405" s="76"/>
      <c r="AC405" s="76"/>
      <c r="AD405" s="76"/>
    </row>
    <row r="406" spans="1:30">
      <c r="A406" s="72">
        <v>2008</v>
      </c>
      <c r="B406" s="72">
        <v>9</v>
      </c>
      <c r="C406" s="73">
        <v>39692</v>
      </c>
      <c r="E406" s="75"/>
      <c r="F406" s="75"/>
      <c r="G406" s="75"/>
      <c r="H406" s="75"/>
      <c r="I406" s="75"/>
      <c r="J406" s="75"/>
      <c r="K406" s="75"/>
      <c r="L406" s="75">
        <v>1667261.0862941246</v>
      </c>
      <c r="M406" s="75"/>
      <c r="N406" s="75">
        <f t="shared" si="20"/>
        <v>0</v>
      </c>
      <c r="O406" s="75"/>
      <c r="P406" s="75"/>
      <c r="Q406" s="75"/>
      <c r="R406" s="75"/>
      <c r="T406" s="75"/>
      <c r="U406" s="75"/>
      <c r="V406" s="75"/>
      <c r="W406" s="75"/>
      <c r="X406" s="75"/>
      <c r="Y406" s="75"/>
      <c r="Z406" s="76"/>
      <c r="AA406" s="76"/>
      <c r="AB406" s="76"/>
      <c r="AC406" s="76"/>
      <c r="AD406" s="76"/>
    </row>
    <row r="407" spans="1:30">
      <c r="A407" s="72">
        <v>2008</v>
      </c>
      <c r="B407" s="72">
        <v>10</v>
      </c>
      <c r="C407" s="73">
        <v>39722</v>
      </c>
      <c r="E407" s="75"/>
      <c r="F407" s="75"/>
      <c r="G407" s="75"/>
      <c r="H407" s="75"/>
      <c r="I407" s="75"/>
      <c r="J407" s="75"/>
      <c r="K407" s="75"/>
      <c r="L407" s="75">
        <v>1882585.9555605836</v>
      </c>
      <c r="M407" s="75"/>
      <c r="N407" s="75">
        <f t="shared" si="20"/>
        <v>0</v>
      </c>
      <c r="O407" s="75"/>
      <c r="P407" s="75"/>
      <c r="Q407" s="75"/>
      <c r="R407" s="75"/>
      <c r="T407" s="75"/>
      <c r="U407" s="75"/>
      <c r="V407" s="75"/>
      <c r="W407" s="75"/>
      <c r="X407" s="75"/>
      <c r="Y407" s="75"/>
      <c r="Z407" s="76"/>
      <c r="AA407" s="76"/>
      <c r="AB407" s="76"/>
      <c r="AC407" s="76"/>
      <c r="AD407" s="76"/>
    </row>
    <row r="408" spans="1:30">
      <c r="A408" s="72">
        <v>2008</v>
      </c>
      <c r="B408" s="72">
        <v>11</v>
      </c>
      <c r="C408" s="73">
        <v>39753</v>
      </c>
      <c r="E408" s="75"/>
      <c r="F408" s="75"/>
      <c r="G408" s="75"/>
      <c r="H408" s="75"/>
      <c r="I408" s="75"/>
      <c r="J408" s="75"/>
      <c r="K408" s="75"/>
      <c r="L408" s="75">
        <v>2040093.3375610209</v>
      </c>
      <c r="M408" s="75"/>
      <c r="N408" s="75">
        <f t="shared" si="20"/>
        <v>0</v>
      </c>
      <c r="O408" s="75"/>
      <c r="P408" s="75"/>
      <c r="Q408" s="75"/>
      <c r="R408" s="75"/>
      <c r="T408" s="75"/>
      <c r="U408" s="75"/>
      <c r="V408" s="75"/>
      <c r="W408" s="75"/>
      <c r="X408" s="75"/>
      <c r="Y408" s="75"/>
      <c r="Z408" s="76"/>
      <c r="AA408" s="76"/>
      <c r="AB408" s="76"/>
      <c r="AC408" s="76"/>
      <c r="AD408" s="76"/>
    </row>
    <row r="409" spans="1:30">
      <c r="A409" s="72">
        <v>2008</v>
      </c>
      <c r="B409" s="72">
        <v>12</v>
      </c>
      <c r="C409" s="73">
        <v>39783</v>
      </c>
      <c r="E409" s="75"/>
      <c r="F409" s="75"/>
      <c r="G409" s="75"/>
      <c r="H409" s="75"/>
      <c r="I409" s="75"/>
      <c r="J409" s="75"/>
      <c r="K409" s="75"/>
      <c r="L409" s="75">
        <v>2426737.4884163109</v>
      </c>
      <c r="M409" s="75"/>
      <c r="N409" s="75">
        <f t="shared" si="20"/>
        <v>0</v>
      </c>
      <c r="O409" s="75"/>
      <c r="P409" s="75"/>
      <c r="Q409" s="75"/>
      <c r="R409" s="75"/>
      <c r="T409" s="75"/>
      <c r="U409" s="75"/>
      <c r="V409" s="75"/>
      <c r="W409" s="75"/>
      <c r="X409" s="75"/>
      <c r="Y409" s="75"/>
      <c r="Z409" s="76"/>
      <c r="AA409" s="76"/>
      <c r="AB409" s="76"/>
      <c r="AC409" s="76"/>
      <c r="AD409" s="76"/>
    </row>
    <row r="410" spans="1:30">
      <c r="A410" s="72">
        <v>2009</v>
      </c>
      <c r="B410" s="72">
        <v>1</v>
      </c>
      <c r="C410" s="73">
        <v>39814</v>
      </c>
      <c r="E410" s="75"/>
      <c r="F410" s="75"/>
      <c r="G410" s="75"/>
      <c r="H410" s="75"/>
      <c r="I410" s="75"/>
      <c r="J410" s="75"/>
      <c r="K410" s="75"/>
      <c r="L410" s="75">
        <v>2352723.3423724072</v>
      </c>
      <c r="M410" s="75"/>
      <c r="N410" s="75">
        <f t="shared" si="20"/>
        <v>0</v>
      </c>
      <c r="O410" s="75"/>
      <c r="P410" s="75"/>
      <c r="Q410" s="75"/>
      <c r="R410" s="75"/>
      <c r="T410" s="75"/>
      <c r="U410" s="75"/>
      <c r="V410" s="75"/>
      <c r="W410" s="75"/>
      <c r="X410" s="75"/>
      <c r="Y410" s="75"/>
      <c r="Z410" s="76"/>
      <c r="AA410" s="76"/>
      <c r="AB410" s="76"/>
      <c r="AC410" s="76"/>
      <c r="AD410" s="76"/>
    </row>
    <row r="411" spans="1:30">
      <c r="A411" s="72">
        <v>2009</v>
      </c>
      <c r="B411" s="72">
        <v>2</v>
      </c>
      <c r="C411" s="73">
        <v>39845</v>
      </c>
      <c r="E411" s="75"/>
      <c r="F411" s="75"/>
      <c r="G411" s="75"/>
      <c r="H411" s="75"/>
      <c r="I411" s="75"/>
      <c r="J411" s="75"/>
      <c r="K411" s="75"/>
      <c r="L411" s="75">
        <v>2033299.7506879254</v>
      </c>
      <c r="M411" s="75"/>
      <c r="N411" s="75">
        <f t="shared" si="20"/>
        <v>0</v>
      </c>
      <c r="O411" s="75"/>
      <c r="P411" s="75"/>
      <c r="Q411" s="75"/>
      <c r="R411" s="75"/>
      <c r="T411" s="75"/>
      <c r="U411" s="75"/>
      <c r="V411" s="75"/>
      <c r="W411" s="75"/>
      <c r="X411" s="75"/>
      <c r="Y411" s="75"/>
      <c r="Z411" s="76"/>
      <c r="AA411" s="76"/>
      <c r="AB411" s="76"/>
      <c r="AC411" s="76"/>
      <c r="AD411" s="76"/>
    </row>
    <row r="412" spans="1:30">
      <c r="A412" s="72">
        <v>2009</v>
      </c>
      <c r="B412" s="72">
        <v>3</v>
      </c>
      <c r="C412" s="73">
        <v>39873</v>
      </c>
      <c r="E412" s="75"/>
      <c r="F412" s="75"/>
      <c r="G412" s="75"/>
      <c r="H412" s="75"/>
      <c r="I412" s="75"/>
      <c r="J412" s="75"/>
      <c r="K412" s="75"/>
      <c r="L412" s="75">
        <v>2108483.5288148182</v>
      </c>
      <c r="M412" s="75"/>
      <c r="N412" s="75">
        <f t="shared" si="20"/>
        <v>0</v>
      </c>
      <c r="O412" s="75"/>
      <c r="P412" s="75"/>
      <c r="Q412" s="75"/>
      <c r="R412" s="75"/>
      <c r="T412" s="75"/>
      <c r="U412" s="75"/>
      <c r="V412" s="75"/>
      <c r="W412" s="75"/>
      <c r="X412" s="75"/>
      <c r="Y412" s="75"/>
      <c r="Z412" s="76"/>
      <c r="AA412" s="76"/>
      <c r="AB412" s="76"/>
      <c r="AC412" s="76"/>
      <c r="AD412" s="76"/>
    </row>
    <row r="413" spans="1:30">
      <c r="A413" s="72">
        <v>2009</v>
      </c>
      <c r="B413" s="72">
        <v>4</v>
      </c>
      <c r="C413" s="73">
        <v>39904</v>
      </c>
      <c r="E413" s="75"/>
      <c r="F413" s="75"/>
      <c r="G413" s="75"/>
      <c r="H413" s="75"/>
      <c r="I413" s="75"/>
      <c r="J413" s="75"/>
      <c r="K413" s="75"/>
      <c r="L413" s="75">
        <v>1814709.9776103757</v>
      </c>
      <c r="M413" s="75"/>
      <c r="N413" s="75">
        <f t="shared" si="20"/>
        <v>0</v>
      </c>
      <c r="O413" s="75"/>
      <c r="P413" s="75"/>
      <c r="Q413" s="75"/>
      <c r="R413" s="75"/>
      <c r="T413" s="75"/>
      <c r="U413" s="75"/>
      <c r="V413" s="75"/>
      <c r="W413" s="75"/>
      <c r="X413" s="75"/>
      <c r="Y413" s="75"/>
      <c r="Z413" s="76"/>
      <c r="AA413" s="76"/>
      <c r="AB413" s="76"/>
      <c r="AC413" s="76"/>
      <c r="AD413" s="76"/>
    </row>
    <row r="414" spans="1:30">
      <c r="A414" s="72">
        <v>2009</v>
      </c>
      <c r="B414" s="72">
        <v>5</v>
      </c>
      <c r="C414" s="73">
        <v>39934</v>
      </c>
      <c r="E414" s="75"/>
      <c r="F414" s="75"/>
      <c r="G414" s="75"/>
      <c r="H414" s="75"/>
      <c r="I414" s="75"/>
      <c r="J414" s="75"/>
      <c r="K414" s="75"/>
      <c r="L414" s="75">
        <v>1715026.9880206743</v>
      </c>
      <c r="M414" s="75"/>
      <c r="N414" s="75">
        <f t="shared" si="20"/>
        <v>0</v>
      </c>
      <c r="O414" s="75"/>
      <c r="P414" s="75"/>
      <c r="Q414" s="75"/>
      <c r="R414" s="75"/>
      <c r="T414" s="75"/>
      <c r="U414" s="75"/>
      <c r="V414" s="75"/>
      <c r="W414" s="75"/>
      <c r="X414" s="75"/>
      <c r="Y414" s="75"/>
      <c r="Z414" s="76"/>
      <c r="AA414" s="76"/>
      <c r="AB414" s="76"/>
      <c r="AC414" s="76"/>
      <c r="AD414" s="76"/>
    </row>
    <row r="415" spans="1:30">
      <c r="A415" s="72">
        <v>2009</v>
      </c>
      <c r="B415" s="72">
        <v>6</v>
      </c>
      <c r="C415" s="73">
        <v>39965</v>
      </c>
      <c r="E415" s="75"/>
      <c r="F415" s="75"/>
      <c r="G415" s="75"/>
      <c r="H415" s="75"/>
      <c r="I415" s="75"/>
      <c r="J415" s="75"/>
      <c r="K415" s="75"/>
      <c r="L415" s="75">
        <v>1610715.4116703894</v>
      </c>
      <c r="M415" s="75"/>
      <c r="N415" s="75">
        <f t="shared" si="20"/>
        <v>0</v>
      </c>
      <c r="O415" s="75"/>
      <c r="P415" s="75"/>
      <c r="Q415" s="75"/>
      <c r="R415" s="75"/>
      <c r="T415" s="75"/>
      <c r="U415" s="75"/>
      <c r="V415" s="75"/>
      <c r="W415" s="75"/>
      <c r="X415" s="75"/>
      <c r="Y415" s="75"/>
      <c r="Z415" s="76"/>
      <c r="AA415" s="76"/>
      <c r="AB415" s="76"/>
      <c r="AC415" s="76"/>
      <c r="AD415" s="76"/>
    </row>
    <row r="416" spans="1:30">
      <c r="A416" s="72">
        <v>2009</v>
      </c>
      <c r="B416" s="72">
        <v>7</v>
      </c>
      <c r="C416" s="73">
        <v>39995</v>
      </c>
      <c r="E416" s="75"/>
      <c r="F416" s="75"/>
      <c r="G416" s="75"/>
      <c r="H416" s="75"/>
      <c r="I416" s="75"/>
      <c r="J416" s="75"/>
      <c r="K416" s="75"/>
      <c r="L416" s="75">
        <v>1731924.8526547381</v>
      </c>
      <c r="M416" s="75"/>
      <c r="N416" s="75">
        <f t="shared" si="20"/>
        <v>0</v>
      </c>
      <c r="O416" s="75"/>
      <c r="P416" s="75"/>
      <c r="Q416" s="75"/>
      <c r="R416" s="75"/>
      <c r="T416" s="75"/>
      <c r="U416" s="75"/>
      <c r="V416" s="75"/>
      <c r="W416" s="75"/>
      <c r="X416" s="75"/>
      <c r="Y416" s="75"/>
      <c r="Z416" s="76"/>
      <c r="AA416" s="76"/>
      <c r="AB416" s="76"/>
      <c r="AC416" s="76"/>
      <c r="AD416" s="76"/>
    </row>
    <row r="417" spans="1:30">
      <c r="A417" s="72">
        <v>2009</v>
      </c>
      <c r="B417" s="72">
        <v>8</v>
      </c>
      <c r="C417" s="73">
        <v>40026</v>
      </c>
      <c r="E417" s="75"/>
      <c r="F417" s="75"/>
      <c r="G417" s="75"/>
      <c r="H417" s="75"/>
      <c r="I417" s="75"/>
      <c r="J417" s="75"/>
      <c r="K417" s="75"/>
      <c r="L417" s="75">
        <v>1702037.5969531613</v>
      </c>
      <c r="M417" s="75"/>
      <c r="N417" s="75">
        <f t="shared" si="20"/>
        <v>0</v>
      </c>
      <c r="O417" s="75"/>
      <c r="P417" s="75"/>
      <c r="Q417" s="75"/>
      <c r="R417" s="75"/>
      <c r="T417" s="75"/>
      <c r="U417" s="75"/>
      <c r="V417" s="75"/>
      <c r="W417" s="75"/>
      <c r="X417" s="75"/>
      <c r="Y417" s="75"/>
      <c r="Z417" s="76"/>
      <c r="AA417" s="76"/>
      <c r="AB417" s="76"/>
      <c r="AC417" s="76"/>
      <c r="AD417" s="76"/>
    </row>
    <row r="418" spans="1:30">
      <c r="A418" s="72">
        <v>2009</v>
      </c>
      <c r="B418" s="72">
        <v>9</v>
      </c>
      <c r="C418" s="73">
        <v>40057</v>
      </c>
      <c r="E418" s="75"/>
      <c r="F418" s="75"/>
      <c r="G418" s="75"/>
      <c r="H418" s="75"/>
      <c r="I418" s="75"/>
      <c r="J418" s="75"/>
      <c r="K418" s="75"/>
      <c r="L418" s="75">
        <v>1645265.7164035395</v>
      </c>
      <c r="M418" s="75"/>
      <c r="N418" s="75">
        <f t="shared" si="20"/>
        <v>0</v>
      </c>
      <c r="O418" s="75"/>
      <c r="P418" s="75"/>
      <c r="Q418" s="75"/>
      <c r="R418" s="75"/>
      <c r="T418" s="75"/>
      <c r="U418" s="75"/>
      <c r="V418" s="75"/>
      <c r="W418" s="75"/>
      <c r="X418" s="75"/>
      <c r="Y418" s="75"/>
      <c r="Z418" s="76"/>
      <c r="AA418" s="76"/>
      <c r="AB418" s="76"/>
      <c r="AC418" s="76"/>
      <c r="AD418" s="76"/>
    </row>
    <row r="419" spans="1:30">
      <c r="A419" s="72">
        <v>2009</v>
      </c>
      <c r="B419" s="72">
        <v>10</v>
      </c>
      <c r="C419" s="73">
        <v>40087</v>
      </c>
      <c r="E419" s="75"/>
      <c r="F419" s="75"/>
      <c r="G419" s="75"/>
      <c r="H419" s="75"/>
      <c r="I419" s="75"/>
      <c r="J419" s="75"/>
      <c r="K419" s="75"/>
      <c r="L419" s="75">
        <v>1868768.4215709709</v>
      </c>
      <c r="M419" s="75"/>
      <c r="N419" s="75">
        <f t="shared" si="20"/>
        <v>0</v>
      </c>
      <c r="O419" s="75"/>
      <c r="P419" s="75"/>
      <c r="Q419" s="75"/>
      <c r="R419" s="75"/>
      <c r="T419" s="75"/>
      <c r="U419" s="75"/>
      <c r="V419" s="75"/>
      <c r="W419" s="75"/>
      <c r="X419" s="75"/>
      <c r="Y419" s="75"/>
      <c r="Z419" s="76"/>
      <c r="AA419" s="76"/>
      <c r="AB419" s="76"/>
      <c r="AC419" s="76"/>
      <c r="AD419" s="76"/>
    </row>
    <row r="420" spans="1:30">
      <c r="A420" s="72">
        <v>2009</v>
      </c>
      <c r="B420" s="72">
        <v>11</v>
      </c>
      <c r="C420" s="73">
        <v>40118</v>
      </c>
      <c r="E420" s="75"/>
      <c r="F420" s="75"/>
      <c r="G420" s="75"/>
      <c r="H420" s="75"/>
      <c r="I420" s="75"/>
      <c r="J420" s="75"/>
      <c r="K420" s="75"/>
      <c r="L420" s="75">
        <v>2070052.4208383865</v>
      </c>
      <c r="M420" s="75"/>
      <c r="N420" s="75">
        <f t="shared" si="20"/>
        <v>0</v>
      </c>
      <c r="O420" s="75"/>
      <c r="P420" s="75"/>
      <c r="Q420" s="75"/>
      <c r="R420" s="75"/>
      <c r="T420" s="75"/>
      <c r="U420" s="75"/>
      <c r="V420" s="75"/>
      <c r="W420" s="75"/>
      <c r="X420" s="75"/>
      <c r="Y420" s="75"/>
      <c r="Z420" s="76"/>
      <c r="AA420" s="76"/>
      <c r="AB420" s="76"/>
      <c r="AC420" s="76"/>
      <c r="AD420" s="76"/>
    </row>
    <row r="421" spans="1:30">
      <c r="A421" s="72">
        <v>2009</v>
      </c>
      <c r="B421" s="72">
        <v>12</v>
      </c>
      <c r="C421" s="73">
        <v>40148</v>
      </c>
      <c r="E421" s="75"/>
      <c r="F421" s="75"/>
      <c r="G421" s="75"/>
      <c r="H421" s="75"/>
      <c r="I421" s="75"/>
      <c r="J421" s="75"/>
      <c r="K421" s="75"/>
      <c r="L421" s="75">
        <v>2478835.693940084</v>
      </c>
      <c r="M421" s="75"/>
      <c r="N421" s="75">
        <f t="shared" si="20"/>
        <v>0</v>
      </c>
      <c r="O421" s="75"/>
      <c r="P421" s="75"/>
      <c r="Q421" s="75"/>
      <c r="R421" s="75"/>
      <c r="T421" s="75"/>
      <c r="U421" s="75"/>
      <c r="V421" s="75"/>
      <c r="W421" s="75"/>
      <c r="X421" s="75"/>
      <c r="Y421" s="75"/>
      <c r="Z421" s="76"/>
      <c r="AA421" s="76"/>
      <c r="AB421" s="76"/>
      <c r="AC421" s="76"/>
      <c r="AD421" s="76"/>
    </row>
    <row r="422" spans="1:30">
      <c r="A422" s="72">
        <v>2010</v>
      </c>
      <c r="B422" s="72">
        <v>1</v>
      </c>
      <c r="C422" s="73">
        <v>40179</v>
      </c>
      <c r="E422" s="75"/>
      <c r="F422" s="75"/>
      <c r="G422" s="75"/>
      <c r="H422" s="75"/>
      <c r="I422" s="75"/>
      <c r="J422" s="75"/>
      <c r="K422" s="75"/>
      <c r="L422" s="75">
        <v>2282982.5306760571</v>
      </c>
      <c r="M422" s="75"/>
      <c r="N422" s="75">
        <f t="shared" si="20"/>
        <v>0</v>
      </c>
      <c r="O422" s="75"/>
      <c r="P422" s="75"/>
      <c r="Q422" s="75"/>
      <c r="R422" s="75"/>
      <c r="T422" s="75"/>
      <c r="U422" s="75"/>
      <c r="V422" s="75"/>
      <c r="W422" s="75"/>
      <c r="X422" s="75"/>
      <c r="Y422" s="75"/>
      <c r="Z422" s="76"/>
      <c r="AA422" s="76"/>
      <c r="AB422" s="76"/>
      <c r="AC422" s="76"/>
      <c r="AD422" s="76"/>
    </row>
    <row r="423" spans="1:30">
      <c r="A423" s="72">
        <v>2010</v>
      </c>
      <c r="B423" s="72">
        <v>2</v>
      </c>
      <c r="C423" s="73">
        <v>40210</v>
      </c>
      <c r="E423" s="75"/>
      <c r="F423" s="75"/>
      <c r="G423" s="75"/>
      <c r="H423" s="75"/>
      <c r="I423" s="75"/>
      <c r="J423" s="75"/>
      <c r="K423" s="75"/>
      <c r="L423" s="75">
        <v>1986792.9130964398</v>
      </c>
      <c r="M423" s="75"/>
      <c r="N423" s="75">
        <f t="shared" si="20"/>
        <v>0</v>
      </c>
      <c r="O423" s="75"/>
      <c r="P423" s="75"/>
      <c r="Q423" s="75"/>
      <c r="R423" s="75"/>
      <c r="T423" s="75"/>
      <c r="U423" s="75"/>
      <c r="V423" s="75"/>
      <c r="W423" s="75"/>
      <c r="X423" s="75"/>
      <c r="Y423" s="75"/>
      <c r="Z423" s="76"/>
      <c r="AA423" s="76"/>
      <c r="AB423" s="76"/>
      <c r="AC423" s="76"/>
      <c r="AD423" s="76"/>
    </row>
    <row r="424" spans="1:30">
      <c r="A424" s="72">
        <v>2010</v>
      </c>
      <c r="B424" s="72">
        <v>3</v>
      </c>
      <c r="C424" s="73">
        <v>40238</v>
      </c>
      <c r="E424" s="75"/>
      <c r="F424" s="75"/>
      <c r="G424" s="75"/>
      <c r="H424" s="75"/>
      <c r="I424" s="75"/>
      <c r="J424" s="75"/>
      <c r="K424" s="75"/>
      <c r="L424" s="75">
        <v>2041216.6270947068</v>
      </c>
      <c r="M424" s="75"/>
      <c r="N424" s="75">
        <f t="shared" si="20"/>
        <v>0</v>
      </c>
      <c r="O424" s="75"/>
      <c r="P424" s="75"/>
      <c r="Q424" s="75"/>
      <c r="R424" s="75"/>
      <c r="T424" s="75"/>
      <c r="U424" s="75"/>
      <c r="V424" s="75"/>
      <c r="W424" s="75"/>
      <c r="X424" s="75"/>
      <c r="Y424" s="75"/>
      <c r="Z424" s="76"/>
      <c r="AA424" s="76"/>
      <c r="AB424" s="76"/>
      <c r="AC424" s="76"/>
      <c r="AD424" s="76"/>
    </row>
    <row r="425" spans="1:30">
      <c r="A425" s="72">
        <v>2010</v>
      </c>
      <c r="B425" s="72">
        <v>4</v>
      </c>
      <c r="C425" s="73">
        <v>40269</v>
      </c>
      <c r="E425" s="75"/>
      <c r="F425" s="75"/>
      <c r="G425" s="75"/>
      <c r="H425" s="75"/>
      <c r="I425" s="75"/>
      <c r="J425" s="75"/>
      <c r="K425" s="75"/>
      <c r="L425" s="75">
        <v>1833220.608777056</v>
      </c>
      <c r="M425" s="75"/>
      <c r="N425" s="75">
        <f t="shared" si="20"/>
        <v>0</v>
      </c>
      <c r="O425" s="75"/>
      <c r="P425" s="75"/>
      <c r="Q425" s="75"/>
      <c r="R425" s="75"/>
      <c r="T425" s="75"/>
      <c r="U425" s="75"/>
      <c r="V425" s="75"/>
      <c r="W425" s="75"/>
      <c r="X425" s="75"/>
      <c r="Y425" s="75"/>
      <c r="Z425" s="76"/>
      <c r="AA425" s="76"/>
      <c r="AB425" s="76"/>
      <c r="AC425" s="76"/>
      <c r="AD425" s="76"/>
    </row>
    <row r="426" spans="1:30">
      <c r="A426" s="72">
        <v>2010</v>
      </c>
      <c r="B426" s="72">
        <v>5</v>
      </c>
      <c r="C426" s="73">
        <v>40299</v>
      </c>
      <c r="E426" s="75"/>
      <c r="F426" s="75"/>
      <c r="G426" s="75"/>
      <c r="H426" s="75"/>
      <c r="I426" s="75"/>
      <c r="J426" s="75"/>
      <c r="K426" s="75"/>
      <c r="L426" s="75">
        <v>1748090.29492157</v>
      </c>
      <c r="M426" s="75"/>
      <c r="N426" s="75">
        <f t="shared" si="20"/>
        <v>0</v>
      </c>
      <c r="O426" s="75"/>
      <c r="P426" s="75"/>
      <c r="Q426" s="75"/>
      <c r="R426" s="75"/>
      <c r="T426" s="75"/>
      <c r="U426" s="75"/>
      <c r="V426" s="75"/>
      <c r="W426" s="75"/>
      <c r="X426" s="75"/>
      <c r="Y426" s="75"/>
      <c r="Z426" s="76"/>
      <c r="AA426" s="76"/>
      <c r="AB426" s="76"/>
      <c r="AC426" s="76"/>
      <c r="AD426" s="76"/>
    </row>
    <row r="427" spans="1:30">
      <c r="A427" s="72">
        <v>2010</v>
      </c>
      <c r="B427" s="72">
        <v>6</v>
      </c>
      <c r="C427" s="73">
        <v>40330</v>
      </c>
      <c r="E427" s="75"/>
      <c r="F427" s="75"/>
      <c r="G427" s="75"/>
      <c r="H427" s="75"/>
      <c r="I427" s="75"/>
      <c r="J427" s="75"/>
      <c r="K427" s="75"/>
      <c r="L427" s="75">
        <v>1630729.6518040113</v>
      </c>
      <c r="M427" s="75"/>
      <c r="N427" s="75">
        <f t="shared" si="20"/>
        <v>0</v>
      </c>
      <c r="O427" s="75"/>
      <c r="P427" s="75"/>
      <c r="Q427" s="75"/>
      <c r="R427" s="75"/>
      <c r="T427" s="75"/>
      <c r="U427" s="75"/>
      <c r="V427" s="75"/>
      <c r="W427" s="75"/>
      <c r="X427" s="75"/>
      <c r="Y427" s="75"/>
      <c r="Z427" s="76"/>
      <c r="AA427" s="76"/>
      <c r="AB427" s="76"/>
      <c r="AC427" s="76"/>
      <c r="AD427" s="76"/>
    </row>
    <row r="428" spans="1:30">
      <c r="A428" s="72">
        <v>2010</v>
      </c>
      <c r="B428" s="72">
        <v>7</v>
      </c>
      <c r="C428" s="73">
        <v>40360</v>
      </c>
      <c r="E428" s="75"/>
      <c r="F428" s="75"/>
      <c r="G428" s="75"/>
      <c r="H428" s="75"/>
      <c r="I428" s="75"/>
      <c r="J428" s="75"/>
      <c r="K428" s="75"/>
      <c r="L428" s="75">
        <v>1697903.9618338682</v>
      </c>
      <c r="M428" s="75"/>
      <c r="N428" s="75">
        <f t="shared" si="20"/>
        <v>0</v>
      </c>
      <c r="O428" s="75"/>
      <c r="P428" s="75"/>
      <c r="Q428" s="75"/>
      <c r="R428" s="75"/>
      <c r="T428" s="75"/>
      <c r="U428" s="75"/>
      <c r="V428" s="75"/>
      <c r="W428" s="75"/>
      <c r="X428" s="75"/>
      <c r="Y428" s="75"/>
      <c r="Z428" s="76"/>
      <c r="AA428" s="76"/>
      <c r="AB428" s="76"/>
      <c r="AC428" s="76"/>
      <c r="AD428" s="76"/>
    </row>
    <row r="429" spans="1:30">
      <c r="A429" s="72">
        <v>2010</v>
      </c>
      <c r="B429" s="72">
        <v>8</v>
      </c>
      <c r="C429" s="73">
        <v>40391</v>
      </c>
      <c r="E429" s="75"/>
      <c r="F429" s="75"/>
      <c r="G429" s="75"/>
      <c r="H429" s="75"/>
      <c r="I429" s="75"/>
      <c r="J429" s="75"/>
      <c r="K429" s="75"/>
      <c r="L429" s="75">
        <v>1695905.8135511018</v>
      </c>
      <c r="M429" s="75"/>
      <c r="N429" s="75">
        <f t="shared" si="20"/>
        <v>0</v>
      </c>
      <c r="O429" s="75"/>
      <c r="P429" s="75"/>
      <c r="Q429" s="75"/>
      <c r="R429" s="75"/>
      <c r="T429" s="75"/>
      <c r="U429" s="75"/>
      <c r="V429" s="75"/>
      <c r="W429" s="75"/>
      <c r="X429" s="75"/>
      <c r="Y429" s="75"/>
      <c r="Z429" s="76"/>
      <c r="AA429" s="76"/>
      <c r="AB429" s="76"/>
      <c r="AC429" s="76"/>
      <c r="AD429" s="76"/>
    </row>
    <row r="430" spans="1:30">
      <c r="A430" s="72">
        <v>2010</v>
      </c>
      <c r="B430" s="72">
        <v>9</v>
      </c>
      <c r="C430" s="73">
        <v>40422</v>
      </c>
      <c r="E430" s="75"/>
      <c r="F430" s="75"/>
      <c r="G430" s="75"/>
      <c r="H430" s="75"/>
      <c r="I430" s="75"/>
      <c r="J430" s="75"/>
      <c r="K430" s="75"/>
      <c r="L430" s="75">
        <v>1642184.375164137</v>
      </c>
      <c r="M430" s="75"/>
      <c r="N430" s="75">
        <f t="shared" si="20"/>
        <v>0</v>
      </c>
      <c r="O430" s="75"/>
      <c r="P430" s="75"/>
      <c r="Q430" s="75"/>
      <c r="R430" s="75"/>
      <c r="T430" s="75"/>
      <c r="U430" s="75"/>
      <c r="V430" s="75"/>
      <c r="W430" s="75"/>
      <c r="X430" s="75"/>
      <c r="Y430" s="75"/>
      <c r="Z430" s="76"/>
      <c r="AA430" s="76"/>
      <c r="AB430" s="76"/>
      <c r="AC430" s="76"/>
      <c r="AD430" s="76"/>
    </row>
    <row r="431" spans="1:30">
      <c r="A431" s="72">
        <v>2010</v>
      </c>
      <c r="B431" s="72">
        <v>10</v>
      </c>
      <c r="C431" s="73">
        <v>40452</v>
      </c>
      <c r="E431" s="75"/>
      <c r="F431" s="75"/>
      <c r="G431" s="75"/>
      <c r="H431" s="75"/>
      <c r="I431" s="75"/>
      <c r="J431" s="75"/>
      <c r="K431" s="75"/>
      <c r="L431" s="75">
        <v>1830542.7936282121</v>
      </c>
      <c r="M431" s="75"/>
      <c r="N431" s="75">
        <f t="shared" si="20"/>
        <v>0</v>
      </c>
      <c r="O431" s="75"/>
      <c r="P431" s="75"/>
      <c r="Q431" s="75"/>
      <c r="R431" s="75"/>
      <c r="T431" s="75"/>
      <c r="U431" s="75"/>
      <c r="V431" s="75"/>
      <c r="W431" s="75"/>
      <c r="X431" s="75"/>
      <c r="Y431" s="75"/>
      <c r="Z431" s="76"/>
      <c r="AA431" s="76"/>
      <c r="AB431" s="76"/>
      <c r="AC431" s="76"/>
      <c r="AD431" s="76"/>
    </row>
    <row r="432" spans="1:30">
      <c r="A432" s="72">
        <v>2010</v>
      </c>
      <c r="B432" s="72">
        <v>11</v>
      </c>
      <c r="C432" s="73">
        <v>40483</v>
      </c>
      <c r="E432" s="75"/>
      <c r="F432" s="75"/>
      <c r="G432" s="75"/>
      <c r="H432" s="75"/>
      <c r="I432" s="75"/>
      <c r="J432" s="75"/>
      <c r="K432" s="75"/>
      <c r="L432" s="75">
        <v>2059041.0425958706</v>
      </c>
      <c r="M432" s="75"/>
      <c r="N432" s="75">
        <f t="shared" si="20"/>
        <v>0</v>
      </c>
      <c r="O432" s="75"/>
      <c r="P432" s="75"/>
      <c r="Q432" s="75"/>
      <c r="R432" s="75"/>
      <c r="T432" s="75"/>
      <c r="U432" s="75"/>
      <c r="V432" s="75"/>
      <c r="W432" s="75"/>
      <c r="X432" s="75"/>
      <c r="Y432" s="75"/>
      <c r="Z432" s="76"/>
      <c r="AA432" s="76"/>
      <c r="AB432" s="76"/>
      <c r="AC432" s="76"/>
      <c r="AD432" s="76"/>
    </row>
    <row r="433" spans="1:30">
      <c r="A433" s="72">
        <v>2010</v>
      </c>
      <c r="B433" s="72">
        <v>12</v>
      </c>
      <c r="C433" s="73">
        <v>40513</v>
      </c>
      <c r="E433" s="75"/>
      <c r="F433" s="75"/>
      <c r="G433" s="75"/>
      <c r="H433" s="75"/>
      <c r="I433" s="75"/>
      <c r="J433" s="75"/>
      <c r="K433" s="75"/>
      <c r="L433" s="75">
        <v>2397719.3239888567</v>
      </c>
      <c r="M433" s="75"/>
      <c r="N433" s="75">
        <f t="shared" si="20"/>
        <v>0</v>
      </c>
      <c r="O433" s="75"/>
      <c r="P433" s="75"/>
      <c r="Q433" s="75"/>
      <c r="R433" s="75"/>
      <c r="T433" s="75"/>
      <c r="U433" s="75"/>
      <c r="V433" s="75"/>
      <c r="W433" s="75"/>
      <c r="X433" s="75"/>
      <c r="Y433" s="75"/>
      <c r="Z433" s="76"/>
      <c r="AA433" s="76"/>
      <c r="AB433" s="76"/>
      <c r="AC433" s="76"/>
      <c r="AD433" s="76"/>
    </row>
    <row r="434" spans="1:30">
      <c r="A434" s="72">
        <v>2011</v>
      </c>
      <c r="B434" s="72">
        <v>1</v>
      </c>
      <c r="C434" s="73">
        <v>40544</v>
      </c>
      <c r="E434" s="75"/>
      <c r="F434" s="75"/>
      <c r="G434" s="75"/>
      <c r="H434" s="75"/>
      <c r="I434" s="75"/>
      <c r="J434" s="75"/>
      <c r="K434" s="75"/>
      <c r="L434" s="75">
        <v>2330397.2874883711</v>
      </c>
      <c r="M434" s="75"/>
      <c r="N434" s="75">
        <f t="shared" si="20"/>
        <v>0</v>
      </c>
      <c r="O434" s="75"/>
      <c r="P434" s="75"/>
      <c r="Q434" s="75"/>
      <c r="R434" s="75"/>
      <c r="T434" s="75"/>
      <c r="U434" s="75"/>
      <c r="V434" s="75"/>
      <c r="W434" s="75"/>
      <c r="X434" s="75"/>
      <c r="Y434" s="75"/>
      <c r="Z434" s="76"/>
      <c r="AA434" s="76"/>
      <c r="AB434" s="76"/>
      <c r="AC434" s="76"/>
      <c r="AD434" s="76"/>
    </row>
    <row r="435" spans="1:30">
      <c r="A435" s="72">
        <v>2011</v>
      </c>
      <c r="B435" s="72">
        <v>2</v>
      </c>
      <c r="C435" s="73">
        <v>40575</v>
      </c>
      <c r="E435" s="75"/>
      <c r="F435" s="75"/>
      <c r="G435" s="75"/>
      <c r="H435" s="75"/>
      <c r="I435" s="75"/>
      <c r="J435" s="75"/>
      <c r="K435" s="75"/>
      <c r="L435" s="75">
        <v>2021197.2395083813</v>
      </c>
      <c r="M435" s="75"/>
      <c r="N435" s="75">
        <f t="shared" si="20"/>
        <v>0</v>
      </c>
      <c r="O435" s="75"/>
      <c r="P435" s="75"/>
      <c r="Q435" s="75"/>
      <c r="R435" s="75"/>
      <c r="T435" s="75"/>
      <c r="U435" s="75"/>
      <c r="V435" s="75"/>
      <c r="W435" s="75"/>
      <c r="X435" s="75"/>
      <c r="Y435" s="75"/>
      <c r="Z435" s="76"/>
      <c r="AA435" s="76"/>
      <c r="AB435" s="76"/>
      <c r="AC435" s="76"/>
      <c r="AD435" s="76"/>
    </row>
    <row r="436" spans="1:30">
      <c r="A436" s="72">
        <v>2011</v>
      </c>
      <c r="B436" s="72">
        <v>3</v>
      </c>
      <c r="C436" s="73">
        <v>40603</v>
      </c>
      <c r="E436" s="75"/>
      <c r="F436" s="75"/>
      <c r="G436" s="75"/>
      <c r="H436" s="75"/>
      <c r="I436" s="75"/>
      <c r="J436" s="75"/>
      <c r="K436" s="75"/>
      <c r="L436" s="75">
        <v>2119542.4422763777</v>
      </c>
      <c r="M436" s="75"/>
      <c r="N436" s="75">
        <f t="shared" si="20"/>
        <v>0</v>
      </c>
      <c r="O436" s="75"/>
      <c r="P436" s="75"/>
      <c r="Q436" s="75"/>
      <c r="R436" s="75"/>
      <c r="T436" s="75"/>
      <c r="U436" s="75"/>
      <c r="V436" s="75"/>
      <c r="W436" s="75"/>
      <c r="X436" s="75"/>
      <c r="Y436" s="75"/>
      <c r="Z436" s="76"/>
      <c r="AA436" s="76"/>
      <c r="AB436" s="76"/>
      <c r="AC436" s="76"/>
      <c r="AD436" s="76"/>
    </row>
    <row r="437" spans="1:30">
      <c r="A437" s="72">
        <v>2011</v>
      </c>
      <c r="B437" s="72">
        <v>4</v>
      </c>
      <c r="C437" s="73">
        <v>40634</v>
      </c>
      <c r="E437" s="75"/>
      <c r="F437" s="75"/>
      <c r="G437" s="75"/>
      <c r="H437" s="75"/>
      <c r="I437" s="75"/>
      <c r="J437" s="75"/>
      <c r="K437" s="75"/>
      <c r="L437" s="75">
        <v>1858879.0677676999</v>
      </c>
      <c r="M437" s="75"/>
      <c r="N437" s="75">
        <f t="shared" si="20"/>
        <v>0</v>
      </c>
      <c r="O437" s="75"/>
      <c r="P437" s="75"/>
      <c r="Q437" s="75"/>
      <c r="R437" s="75"/>
      <c r="T437" s="75"/>
      <c r="U437" s="75"/>
      <c r="V437" s="75"/>
      <c r="W437" s="75"/>
      <c r="X437" s="75"/>
      <c r="Y437" s="75"/>
      <c r="Z437" s="76"/>
      <c r="AA437" s="76"/>
      <c r="AB437" s="76"/>
      <c r="AC437" s="76"/>
      <c r="AD437" s="76"/>
    </row>
    <row r="438" spans="1:30">
      <c r="A438" s="72">
        <v>2011</v>
      </c>
      <c r="B438" s="72">
        <v>5</v>
      </c>
      <c r="C438" s="73">
        <v>40664</v>
      </c>
      <c r="E438" s="75"/>
      <c r="F438" s="75"/>
      <c r="G438" s="75"/>
      <c r="H438" s="75"/>
      <c r="I438" s="75"/>
      <c r="J438" s="75"/>
      <c r="K438" s="75"/>
      <c r="L438" s="75">
        <v>1737776.1874913189</v>
      </c>
      <c r="M438" s="75"/>
      <c r="N438" s="75">
        <f t="shared" si="20"/>
        <v>0</v>
      </c>
      <c r="O438" s="75"/>
      <c r="P438" s="75"/>
      <c r="Q438" s="75"/>
      <c r="R438" s="75"/>
      <c r="T438" s="75"/>
      <c r="U438" s="75"/>
      <c r="V438" s="75"/>
      <c r="W438" s="75"/>
      <c r="X438" s="75"/>
      <c r="Y438" s="75"/>
      <c r="Z438" s="76"/>
      <c r="AA438" s="76"/>
      <c r="AB438" s="76"/>
      <c r="AC438" s="76"/>
      <c r="AD438" s="76"/>
    </row>
    <row r="439" spans="1:30">
      <c r="A439" s="72">
        <v>2011</v>
      </c>
      <c r="B439" s="72">
        <v>6</v>
      </c>
      <c r="C439" s="73">
        <v>40695</v>
      </c>
      <c r="E439" s="75"/>
      <c r="F439" s="75"/>
      <c r="G439" s="75"/>
      <c r="H439" s="75"/>
      <c r="I439" s="75"/>
      <c r="J439" s="75"/>
      <c r="K439" s="75"/>
      <c r="L439" s="75">
        <v>1610482.5845411355</v>
      </c>
      <c r="M439" s="75"/>
      <c r="N439" s="75">
        <f t="shared" si="20"/>
        <v>0</v>
      </c>
      <c r="O439" s="75"/>
      <c r="P439" s="75"/>
      <c r="Q439" s="75"/>
      <c r="R439" s="75"/>
      <c r="T439" s="75"/>
      <c r="U439" s="75"/>
      <c r="V439" s="75"/>
      <c r="W439" s="75"/>
      <c r="X439" s="75"/>
      <c r="Y439" s="75"/>
      <c r="Z439" s="76"/>
      <c r="AA439" s="76"/>
      <c r="AB439" s="76"/>
      <c r="AC439" s="76"/>
      <c r="AD439" s="76"/>
    </row>
    <row r="440" spans="1:30">
      <c r="A440" s="72">
        <v>2011</v>
      </c>
      <c r="B440" s="72">
        <v>7</v>
      </c>
      <c r="C440" s="73">
        <v>40725</v>
      </c>
      <c r="E440" s="75"/>
      <c r="F440" s="75"/>
      <c r="G440" s="75"/>
      <c r="H440" s="75"/>
      <c r="I440" s="75"/>
      <c r="J440" s="75"/>
      <c r="K440" s="75"/>
      <c r="L440" s="75">
        <v>1657587.7787816022</v>
      </c>
      <c r="M440" s="75"/>
      <c r="N440" s="75">
        <f t="shared" si="20"/>
        <v>0</v>
      </c>
      <c r="O440" s="75"/>
      <c r="P440" s="75"/>
      <c r="Q440" s="75"/>
      <c r="R440" s="75"/>
      <c r="T440" s="75"/>
      <c r="U440" s="75"/>
      <c r="V440" s="75"/>
      <c r="W440" s="75"/>
      <c r="X440" s="75"/>
      <c r="Y440" s="75"/>
      <c r="Z440" s="76"/>
      <c r="AA440" s="76"/>
      <c r="AB440" s="76"/>
      <c r="AC440" s="76"/>
      <c r="AD440" s="76"/>
    </row>
    <row r="441" spans="1:30">
      <c r="A441" s="72">
        <v>2011</v>
      </c>
      <c r="B441" s="72">
        <v>8</v>
      </c>
      <c r="C441" s="73">
        <v>40756</v>
      </c>
      <c r="E441" s="75"/>
      <c r="F441" s="75"/>
      <c r="G441" s="75"/>
      <c r="H441" s="75"/>
      <c r="I441" s="75"/>
      <c r="J441" s="75"/>
      <c r="K441" s="75"/>
      <c r="L441" s="75">
        <v>1687615.6301320416</v>
      </c>
      <c r="M441" s="75"/>
      <c r="N441" s="75">
        <f t="shared" si="20"/>
        <v>0</v>
      </c>
      <c r="O441" s="75"/>
      <c r="P441" s="75"/>
      <c r="Q441" s="75"/>
      <c r="R441" s="75"/>
      <c r="T441" s="75"/>
      <c r="U441" s="75"/>
      <c r="V441" s="75"/>
      <c r="W441" s="75"/>
      <c r="X441" s="75"/>
      <c r="Y441" s="75"/>
      <c r="Z441" s="76"/>
      <c r="AA441" s="76"/>
      <c r="AB441" s="76"/>
      <c r="AC441" s="76"/>
      <c r="AD441" s="76"/>
    </row>
    <row r="442" spans="1:30">
      <c r="A442" s="72">
        <v>2011</v>
      </c>
      <c r="B442" s="72">
        <v>9</v>
      </c>
      <c r="C442" s="73">
        <v>40787</v>
      </c>
      <c r="E442" s="75"/>
      <c r="F442" s="75"/>
      <c r="G442" s="75"/>
      <c r="H442" s="75"/>
      <c r="I442" s="75"/>
      <c r="J442" s="75"/>
      <c r="K442" s="75"/>
      <c r="L442" s="75">
        <v>1627689.7555802243</v>
      </c>
      <c r="M442" s="75"/>
      <c r="N442" s="75">
        <f t="shared" si="20"/>
        <v>0</v>
      </c>
      <c r="O442" s="75"/>
      <c r="P442" s="75"/>
      <c r="Q442" s="75"/>
      <c r="R442" s="75"/>
      <c r="T442" s="75"/>
      <c r="U442" s="75"/>
      <c r="V442" s="75"/>
      <c r="W442" s="75"/>
      <c r="X442" s="75"/>
      <c r="Y442" s="75"/>
      <c r="Z442" s="76"/>
      <c r="AA442" s="76"/>
      <c r="AB442" s="76"/>
      <c r="AC442" s="76"/>
      <c r="AD442" s="76"/>
    </row>
    <row r="443" spans="1:30">
      <c r="A443" s="72">
        <v>2011</v>
      </c>
      <c r="B443" s="72">
        <v>10</v>
      </c>
      <c r="C443" s="73">
        <v>40817</v>
      </c>
      <c r="E443" s="75"/>
      <c r="F443" s="75"/>
      <c r="G443" s="75"/>
      <c r="H443" s="75"/>
      <c r="I443" s="75"/>
      <c r="J443" s="75"/>
      <c r="K443" s="75"/>
      <c r="L443" s="75">
        <v>1806546.0613056826</v>
      </c>
      <c r="M443" s="75"/>
      <c r="N443" s="75">
        <f t="shared" si="20"/>
        <v>0</v>
      </c>
      <c r="O443" s="75"/>
      <c r="P443" s="75"/>
      <c r="Q443" s="75"/>
      <c r="R443" s="75"/>
      <c r="T443" s="75"/>
      <c r="U443" s="75"/>
      <c r="V443" s="75"/>
      <c r="W443" s="75"/>
      <c r="X443" s="75"/>
      <c r="Y443" s="75"/>
      <c r="Z443" s="76"/>
      <c r="AA443" s="76"/>
      <c r="AB443" s="76"/>
      <c r="AC443" s="76"/>
      <c r="AD443" s="76"/>
    </row>
    <row r="444" spans="1:30">
      <c r="A444" s="72">
        <v>2011</v>
      </c>
      <c r="B444" s="72">
        <v>11</v>
      </c>
      <c r="C444" s="73">
        <v>40848</v>
      </c>
      <c r="E444" s="75"/>
      <c r="F444" s="75"/>
      <c r="G444" s="75"/>
      <c r="H444" s="75"/>
      <c r="I444" s="75"/>
      <c r="J444" s="75"/>
      <c r="K444" s="75"/>
      <c r="L444" s="75">
        <v>2090571.1794132276</v>
      </c>
      <c r="M444" s="75"/>
      <c r="N444" s="75">
        <f t="shared" si="20"/>
        <v>0</v>
      </c>
      <c r="O444" s="75"/>
      <c r="P444" s="75"/>
      <c r="Q444" s="75"/>
      <c r="R444" s="75"/>
      <c r="T444" s="75"/>
      <c r="U444" s="75"/>
      <c r="V444" s="75"/>
      <c r="W444" s="75"/>
      <c r="X444" s="75"/>
      <c r="Y444" s="75"/>
      <c r="Z444" s="76"/>
      <c r="AA444" s="76"/>
      <c r="AB444" s="76"/>
      <c r="AC444" s="76"/>
      <c r="AD444" s="76"/>
    </row>
    <row r="445" spans="1:30">
      <c r="A445" s="72">
        <v>2011</v>
      </c>
      <c r="B445" s="72">
        <v>12</v>
      </c>
      <c r="C445" s="73">
        <v>40878</v>
      </c>
      <c r="E445" s="75"/>
      <c r="F445" s="75"/>
      <c r="G445" s="75"/>
      <c r="H445" s="75"/>
      <c r="I445" s="75"/>
      <c r="J445" s="75"/>
      <c r="K445" s="75"/>
      <c r="L445" s="75">
        <v>2369019.7755182227</v>
      </c>
      <c r="M445" s="75"/>
      <c r="N445" s="75">
        <f t="shared" si="20"/>
        <v>0</v>
      </c>
      <c r="O445" s="75"/>
      <c r="P445" s="75"/>
      <c r="Q445" s="75"/>
      <c r="R445" s="75"/>
      <c r="T445" s="75"/>
      <c r="U445" s="75"/>
      <c r="V445" s="75"/>
      <c r="W445" s="75"/>
      <c r="X445" s="75"/>
      <c r="Y445" s="75"/>
      <c r="Z445" s="76"/>
      <c r="AA445" s="76"/>
      <c r="AB445" s="76"/>
      <c r="AC445" s="76"/>
      <c r="AD445" s="76"/>
    </row>
    <row r="446" spans="1:30">
      <c r="A446" s="72">
        <v>2012</v>
      </c>
      <c r="B446" s="72">
        <v>1</v>
      </c>
      <c r="C446" s="73">
        <f>DATE(A446,B446,1)</f>
        <v>40909</v>
      </c>
      <c r="E446" s="75">
        <v>1249022.2559379051</v>
      </c>
      <c r="F446" s="75">
        <v>818603.92077564145</v>
      </c>
      <c r="G446" s="75">
        <v>109253.89290709893</v>
      </c>
      <c r="H446" s="75">
        <v>8300.6520790970662</v>
      </c>
      <c r="I446" s="75">
        <v>933.71403880019238</v>
      </c>
      <c r="J446" s="75">
        <f>SUM(E446:I446)</f>
        <v>2186114.4357385426</v>
      </c>
      <c r="K446" s="75">
        <v>162021.37064012839</v>
      </c>
      <c r="L446" s="75">
        <f t="shared" ref="L446:L487" si="21">SUM(J446:K446)</f>
        <v>2348135.806378671</v>
      </c>
      <c r="M446" s="75"/>
      <c r="N446" s="75">
        <f t="shared" si="20"/>
        <v>927857.81368274032</v>
      </c>
      <c r="O446" s="75"/>
      <c r="P446" s="75">
        <v>2153.2834676133912</v>
      </c>
      <c r="Q446" s="75">
        <v>148.57655926532399</v>
      </c>
      <c r="R446" s="75">
        <f t="shared" ref="R446:R509" si="22">SUM(L446:Q446)</f>
        <v>3278295.4800882898</v>
      </c>
      <c r="T446" s="75">
        <v>1250620.654621528</v>
      </c>
      <c r="U446" s="75">
        <v>819230.802616784</v>
      </c>
      <c r="V446" s="75">
        <v>109336.21557557207</v>
      </c>
      <c r="W446" s="75">
        <v>8300.6520790970608</v>
      </c>
      <c r="X446" s="75">
        <v>933.71403880019159</v>
      </c>
      <c r="Y446" s="75">
        <f>SUM(T446:X446)</f>
        <v>2188422.038931781</v>
      </c>
      <c r="Z446" s="76">
        <v>162192.39601105545</v>
      </c>
      <c r="AA446" s="76">
        <f>SUM(Y446:Z446)</f>
        <v>2350614.4349428364</v>
      </c>
      <c r="AB446" s="76">
        <v>2153.2834676133912</v>
      </c>
      <c r="AC446" s="76">
        <v>148.57655926532399</v>
      </c>
      <c r="AD446" s="76">
        <f>SUM(AA446:AC446)</f>
        <v>2352916.2949697147</v>
      </c>
    </row>
    <row r="447" spans="1:30">
      <c r="A447" s="72">
        <f>IF(B447=1,A446+1,A446)</f>
        <v>2012</v>
      </c>
      <c r="B447" s="72">
        <f>IF(B446=12,1,B446+1)</f>
        <v>2</v>
      </c>
      <c r="C447" s="73">
        <f>DATE(A447,B447,1)</f>
        <v>40940</v>
      </c>
      <c r="E447" s="75">
        <v>1075307.8126774961</v>
      </c>
      <c r="F447" s="75">
        <v>772918.04630889057</v>
      </c>
      <c r="G447" s="75">
        <v>100898.04868076791</v>
      </c>
      <c r="H447" s="75">
        <v>7824.0610369328178</v>
      </c>
      <c r="I447" s="75">
        <v>879.16765737159221</v>
      </c>
      <c r="J447" s="75">
        <f t="shared" ref="J447:J510" si="23">SUM(E447:I447)</f>
        <v>1957827.1363614588</v>
      </c>
      <c r="K447" s="75">
        <v>145102.11859177286</v>
      </c>
      <c r="L447" s="75">
        <f t="shared" si="21"/>
        <v>2102929.2549532317</v>
      </c>
      <c r="M447" s="75"/>
      <c r="N447" s="75">
        <f t="shared" si="20"/>
        <v>873816.09498965845</v>
      </c>
      <c r="O447" s="75"/>
      <c r="P447" s="75">
        <v>2105.9743314491043</v>
      </c>
      <c r="Q447" s="75">
        <v>145.31222886998822</v>
      </c>
      <c r="R447" s="75">
        <f t="shared" si="22"/>
        <v>2978996.6365032094</v>
      </c>
      <c r="T447" s="75">
        <v>1057911.366480066</v>
      </c>
      <c r="U447" s="75">
        <v>759984.85364080395</v>
      </c>
      <c r="V447" s="75">
        <v>98244.475007914429</v>
      </c>
      <c r="W447" s="75">
        <v>7824.0610369328224</v>
      </c>
      <c r="X447" s="75">
        <v>879.16765737159255</v>
      </c>
      <c r="Y447" s="75">
        <f t="shared" ref="Y447:Y510" si="24">SUM(T447:X447)</f>
        <v>1924843.9238230889</v>
      </c>
      <c r="Z447" s="76">
        <v>142657.60552501935</v>
      </c>
      <c r="AA447" s="76">
        <f t="shared" ref="AA447:AA510" si="25">SUM(Y447:Z447)</f>
        <v>2067501.5293481082</v>
      </c>
      <c r="AB447" s="76">
        <v>2105.9743314491043</v>
      </c>
      <c r="AC447" s="76">
        <v>145.31222886998822</v>
      </c>
      <c r="AD447" s="76">
        <f t="shared" ref="AD447:AD510" si="26">SUM(AA447:AC447)</f>
        <v>2069752.8159084271</v>
      </c>
    </row>
    <row r="448" spans="1:30">
      <c r="A448" s="72">
        <f t="shared" ref="A448:A511" si="27">IF(B448=1,A447+1,A447)</f>
        <v>2012</v>
      </c>
      <c r="B448" s="72">
        <f t="shared" ref="B448:B511" si="28">IF(B447=12,1,B447+1)</f>
        <v>3</v>
      </c>
      <c r="C448" s="73">
        <f t="shared" ref="C448:C511" si="29">DATE(A448,B448,1)</f>
        <v>40969</v>
      </c>
      <c r="E448" s="75">
        <v>1028768.7628230262</v>
      </c>
      <c r="F448" s="75">
        <v>787985.34055439988</v>
      </c>
      <c r="G448" s="75">
        <v>101150.79655823065</v>
      </c>
      <c r="H448" s="75">
        <v>8489.3645301039178</v>
      </c>
      <c r="I448" s="75">
        <v>868.02552182731722</v>
      </c>
      <c r="J448" s="75">
        <f t="shared" si="23"/>
        <v>1927262.2899875881</v>
      </c>
      <c r="K448" s="75">
        <v>142836.83996685664</v>
      </c>
      <c r="L448" s="75">
        <f t="shared" si="21"/>
        <v>2070099.1299544447</v>
      </c>
      <c r="M448" s="75"/>
      <c r="N448" s="75">
        <f t="shared" si="20"/>
        <v>889136.13711263053</v>
      </c>
      <c r="O448" s="75"/>
      <c r="P448" s="75">
        <v>1968.280686883671</v>
      </c>
      <c r="Q448" s="75">
        <v>135.8113673949733</v>
      </c>
      <c r="R448" s="75">
        <f t="shared" si="22"/>
        <v>2961339.3591213538</v>
      </c>
      <c r="T448" s="75">
        <v>1053191.5803165413</v>
      </c>
      <c r="U448" s="75">
        <v>803972.96979727782</v>
      </c>
      <c r="V448" s="75">
        <v>104177.48945431113</v>
      </c>
      <c r="W448" s="75">
        <v>8489.3645301039141</v>
      </c>
      <c r="X448" s="75">
        <v>868.02552182731688</v>
      </c>
      <c r="Y448" s="75">
        <f t="shared" si="24"/>
        <v>1970699.4296200615</v>
      </c>
      <c r="Z448" s="76">
        <v>146056.13388161547</v>
      </c>
      <c r="AA448" s="76">
        <f t="shared" si="25"/>
        <v>2116755.563501677</v>
      </c>
      <c r="AB448" s="76">
        <v>1968.280686883671</v>
      </c>
      <c r="AC448" s="76">
        <v>135.8113673949733</v>
      </c>
      <c r="AD448" s="76">
        <f t="shared" si="26"/>
        <v>2118859.6555559556</v>
      </c>
    </row>
    <row r="449" spans="1:30">
      <c r="A449" s="72">
        <f t="shared" si="27"/>
        <v>2012</v>
      </c>
      <c r="B449" s="72">
        <f t="shared" si="28"/>
        <v>4</v>
      </c>
      <c r="C449" s="73">
        <f t="shared" si="29"/>
        <v>41000</v>
      </c>
      <c r="E449" s="75">
        <v>869585.37915458181</v>
      </c>
      <c r="F449" s="75">
        <v>731165.28785057995</v>
      </c>
      <c r="G449" s="75">
        <v>99258.102770508107</v>
      </c>
      <c r="H449" s="75">
        <v>7404.5544566752205</v>
      </c>
      <c r="I449" s="75">
        <v>629.08689072607012</v>
      </c>
      <c r="J449" s="75">
        <f t="shared" si="23"/>
        <v>1708042.4111230711</v>
      </c>
      <c r="K449" s="75">
        <v>126589.60941728437</v>
      </c>
      <c r="L449" s="75">
        <f t="shared" si="21"/>
        <v>1834632.0205403555</v>
      </c>
      <c r="M449" s="75"/>
      <c r="N449" s="75">
        <f t="shared" si="20"/>
        <v>830423.3906210881</v>
      </c>
      <c r="O449" s="75"/>
      <c r="P449" s="75">
        <v>1698.0633885500222</v>
      </c>
      <c r="Q449" s="75">
        <v>117.16637380995154</v>
      </c>
      <c r="R449" s="75">
        <f t="shared" si="22"/>
        <v>2666870.6409238037</v>
      </c>
      <c r="T449" s="75">
        <v>875064.26684209332</v>
      </c>
      <c r="U449" s="75">
        <v>733782.59400204197</v>
      </c>
      <c r="V449" s="75">
        <v>99570.213303791796</v>
      </c>
      <c r="W449" s="75">
        <v>7404.554456675226</v>
      </c>
      <c r="X449" s="75">
        <v>629.08689072607058</v>
      </c>
      <c r="Y449" s="75">
        <f t="shared" si="24"/>
        <v>1716450.7154953284</v>
      </c>
      <c r="Z449" s="76">
        <v>127212.7812773122</v>
      </c>
      <c r="AA449" s="76">
        <f t="shared" si="25"/>
        <v>1843663.4967726406</v>
      </c>
      <c r="AB449" s="76">
        <v>1698.0633885500222</v>
      </c>
      <c r="AC449" s="76">
        <v>117.16637380995154</v>
      </c>
      <c r="AD449" s="76">
        <f t="shared" si="26"/>
        <v>1845478.7265350006</v>
      </c>
    </row>
    <row r="450" spans="1:30">
      <c r="A450" s="72">
        <f t="shared" si="27"/>
        <v>2012</v>
      </c>
      <c r="B450" s="72">
        <f t="shared" si="28"/>
        <v>5</v>
      </c>
      <c r="C450" s="73">
        <f t="shared" si="29"/>
        <v>41030</v>
      </c>
      <c r="E450" s="75">
        <v>748142.58940269623</v>
      </c>
      <c r="F450" s="75">
        <v>734661.21974119754</v>
      </c>
      <c r="G450" s="75">
        <v>105605.65126001007</v>
      </c>
      <c r="H450" s="75">
        <v>7667.9206985622786</v>
      </c>
      <c r="I450" s="75">
        <v>489.2516970212709</v>
      </c>
      <c r="J450" s="75">
        <f t="shared" si="23"/>
        <v>1596566.6327994873</v>
      </c>
      <c r="K450" s="75">
        <v>118327.70962745929</v>
      </c>
      <c r="L450" s="75">
        <f t="shared" si="21"/>
        <v>1714894.3424269466</v>
      </c>
      <c r="M450" s="75"/>
      <c r="N450" s="75">
        <f t="shared" si="20"/>
        <v>840266.87100120762</v>
      </c>
      <c r="O450" s="75"/>
      <c r="P450" s="75">
        <v>2033.5139670820413</v>
      </c>
      <c r="Q450" s="75">
        <v>140.31246372866087</v>
      </c>
      <c r="R450" s="75">
        <f t="shared" si="22"/>
        <v>2557335.0398589647</v>
      </c>
      <c r="T450" s="75">
        <v>754597.9070858073</v>
      </c>
      <c r="U450" s="75">
        <v>738095.72617519298</v>
      </c>
      <c r="V450" s="75">
        <v>106031.40455833706</v>
      </c>
      <c r="W450" s="75">
        <v>7667.9206985622777</v>
      </c>
      <c r="X450" s="75">
        <v>489.25169702127084</v>
      </c>
      <c r="Y450" s="75">
        <f t="shared" si="24"/>
        <v>1606882.2102149208</v>
      </c>
      <c r="Z450" s="76">
        <v>119092.23684729263</v>
      </c>
      <c r="AA450" s="76">
        <f t="shared" si="25"/>
        <v>1725974.4470622134</v>
      </c>
      <c r="AB450" s="76">
        <v>2033.5139670820413</v>
      </c>
      <c r="AC450" s="76">
        <v>140.31246372866087</v>
      </c>
      <c r="AD450" s="76">
        <f t="shared" si="26"/>
        <v>1728148.2734930243</v>
      </c>
    </row>
    <row r="451" spans="1:30">
      <c r="A451" s="72">
        <f t="shared" si="27"/>
        <v>2012</v>
      </c>
      <c r="B451" s="72">
        <f t="shared" si="28"/>
        <v>6</v>
      </c>
      <c r="C451" s="73">
        <f t="shared" si="29"/>
        <v>41061</v>
      </c>
      <c r="E451" s="75">
        <v>674000.45242500841</v>
      </c>
      <c r="F451" s="75">
        <v>727253.63872643374</v>
      </c>
      <c r="G451" s="75">
        <v>104211.90142165498</v>
      </c>
      <c r="H451" s="75">
        <v>7504.3520781793586</v>
      </c>
      <c r="I451" s="75">
        <v>378.76867074058663</v>
      </c>
      <c r="J451" s="75">
        <f t="shared" si="23"/>
        <v>1513349.113322017</v>
      </c>
      <c r="K451" s="75">
        <v>112160.13836650806</v>
      </c>
      <c r="L451" s="75">
        <f t="shared" si="21"/>
        <v>1625509.2516885251</v>
      </c>
      <c r="M451" s="75"/>
      <c r="N451" s="75">
        <f t="shared" si="20"/>
        <v>831465.54014808871</v>
      </c>
      <c r="O451" s="75"/>
      <c r="P451" s="75">
        <v>1840.3735550395725</v>
      </c>
      <c r="Q451" s="75">
        <v>126.98577529773051</v>
      </c>
      <c r="R451" s="75">
        <f t="shared" si="22"/>
        <v>2458942.1511669508</v>
      </c>
      <c r="T451" s="75">
        <v>681448.46042062319</v>
      </c>
      <c r="U451" s="75">
        <v>731576.00861277152</v>
      </c>
      <c r="V451" s="75">
        <v>104747.63250738702</v>
      </c>
      <c r="W451" s="75">
        <v>7504.3520781793613</v>
      </c>
      <c r="X451" s="75">
        <v>378.76867074058657</v>
      </c>
      <c r="Y451" s="75">
        <f t="shared" si="24"/>
        <v>1525655.2222897017</v>
      </c>
      <c r="Z451" s="76">
        <v>113072.19155530538</v>
      </c>
      <c r="AA451" s="76">
        <f t="shared" si="25"/>
        <v>1638727.4138450071</v>
      </c>
      <c r="AB451" s="76">
        <v>1840.3735550395725</v>
      </c>
      <c r="AC451" s="76">
        <v>126.98577529773051</v>
      </c>
      <c r="AD451" s="76">
        <f t="shared" si="26"/>
        <v>1640694.7731753443</v>
      </c>
    </row>
    <row r="452" spans="1:30">
      <c r="A452" s="72">
        <f t="shared" si="27"/>
        <v>2012</v>
      </c>
      <c r="B452" s="72">
        <f t="shared" si="28"/>
        <v>7</v>
      </c>
      <c r="C452" s="73">
        <f t="shared" si="29"/>
        <v>41091</v>
      </c>
      <c r="E452" s="75">
        <v>675864.84414261335</v>
      </c>
      <c r="F452" s="75">
        <v>762914.44556346955</v>
      </c>
      <c r="G452" s="75">
        <v>107247.37365288359</v>
      </c>
      <c r="H452" s="75">
        <v>7231.2190368110942</v>
      </c>
      <c r="I452" s="75">
        <v>338.61109426701842</v>
      </c>
      <c r="J452" s="75">
        <f t="shared" si="23"/>
        <v>1553596.4934900447</v>
      </c>
      <c r="K452" s="75">
        <v>115143.02690742537</v>
      </c>
      <c r="L452" s="75">
        <f t="shared" si="21"/>
        <v>1668739.5203974701</v>
      </c>
      <c r="M452" s="75"/>
      <c r="N452" s="75">
        <f t="shared" si="20"/>
        <v>870161.81921635312</v>
      </c>
      <c r="O452" s="75"/>
      <c r="P452" s="75">
        <v>2434.0433152931641</v>
      </c>
      <c r="Q452" s="75">
        <v>167.94898875522833</v>
      </c>
      <c r="R452" s="75">
        <f t="shared" si="22"/>
        <v>2541503.3319178717</v>
      </c>
      <c r="T452" s="75">
        <v>684823.53011847544</v>
      </c>
      <c r="U452" s="75">
        <v>768565.8915968868</v>
      </c>
      <c r="V452" s="75">
        <v>107914.02214772013</v>
      </c>
      <c r="W452" s="75">
        <v>7231.2190368110896</v>
      </c>
      <c r="X452" s="75">
        <v>338.6110942670183</v>
      </c>
      <c r="Y452" s="75">
        <f t="shared" si="24"/>
        <v>1568873.2739941606</v>
      </c>
      <c r="Z452" s="76">
        <v>116275.2480189011</v>
      </c>
      <c r="AA452" s="76">
        <f t="shared" si="25"/>
        <v>1685148.5220130617</v>
      </c>
      <c r="AB452" s="76">
        <v>2434.0433152931641</v>
      </c>
      <c r="AC452" s="76">
        <v>167.94898875522833</v>
      </c>
      <c r="AD452" s="76">
        <f t="shared" si="26"/>
        <v>1687750.5143171102</v>
      </c>
    </row>
    <row r="453" spans="1:30">
      <c r="A453" s="72">
        <f t="shared" si="27"/>
        <v>2012</v>
      </c>
      <c r="B453" s="72">
        <f t="shared" si="28"/>
        <v>8</v>
      </c>
      <c r="C453" s="73">
        <f t="shared" si="29"/>
        <v>41122</v>
      </c>
      <c r="E453" s="75">
        <v>673552.52794619428</v>
      </c>
      <c r="F453" s="75">
        <v>773949.83892453881</v>
      </c>
      <c r="G453" s="75">
        <v>108250.99139127828</v>
      </c>
      <c r="H453" s="75">
        <v>7682.3021015450149</v>
      </c>
      <c r="I453" s="75">
        <v>296.91577034665329</v>
      </c>
      <c r="J453" s="75">
        <f t="shared" si="23"/>
        <v>1563732.5761339031</v>
      </c>
      <c r="K453" s="75">
        <v>115894.25107759307</v>
      </c>
      <c r="L453" s="75">
        <f t="shared" si="21"/>
        <v>1679626.8272114962</v>
      </c>
      <c r="M453" s="75"/>
      <c r="N453" s="75">
        <f t="shared" si="20"/>
        <v>882200.83031581715</v>
      </c>
      <c r="O453" s="75"/>
      <c r="P453" s="75">
        <v>1586.2316941755114</v>
      </c>
      <c r="Q453" s="75">
        <v>109.4499868981103</v>
      </c>
      <c r="R453" s="75">
        <f t="shared" si="22"/>
        <v>2563523.3392083873</v>
      </c>
      <c r="T453" s="75">
        <v>683704.44832549547</v>
      </c>
      <c r="U453" s="75">
        <v>780938.17786315538</v>
      </c>
      <c r="V453" s="75">
        <v>109084.22198344179</v>
      </c>
      <c r="W453" s="75">
        <v>7682.3021015450176</v>
      </c>
      <c r="X453" s="75">
        <v>296.91577034665329</v>
      </c>
      <c r="Y453" s="75">
        <f t="shared" si="24"/>
        <v>1581706.0660439844</v>
      </c>
      <c r="Z453" s="76">
        <v>117226.33572184201</v>
      </c>
      <c r="AA453" s="76">
        <f t="shared" si="25"/>
        <v>1698932.4017658264</v>
      </c>
      <c r="AB453" s="76">
        <v>1586.2316941755114</v>
      </c>
      <c r="AC453" s="76">
        <v>109.4499868981103</v>
      </c>
      <c r="AD453" s="76">
        <f t="shared" si="26"/>
        <v>1700628.0834468999</v>
      </c>
    </row>
    <row r="454" spans="1:30">
      <c r="A454" s="72">
        <f t="shared" si="27"/>
        <v>2012</v>
      </c>
      <c r="B454" s="72">
        <f t="shared" si="28"/>
        <v>9</v>
      </c>
      <c r="C454" s="73">
        <f t="shared" si="29"/>
        <v>41153</v>
      </c>
      <c r="E454" s="75">
        <v>674255.33123231353</v>
      </c>
      <c r="F454" s="75">
        <v>727899.97064054967</v>
      </c>
      <c r="G454" s="75">
        <v>100989.90873330718</v>
      </c>
      <c r="H454" s="75">
        <v>7619.2076048608324</v>
      </c>
      <c r="I454" s="75">
        <v>340.11542596227264</v>
      </c>
      <c r="J454" s="75">
        <f t="shared" si="23"/>
        <v>1511104.5336369935</v>
      </c>
      <c r="K454" s="75">
        <v>111993.78391079744</v>
      </c>
      <c r="L454" s="75">
        <f t="shared" si="21"/>
        <v>1623098.3175477909</v>
      </c>
      <c r="M454" s="75"/>
      <c r="N454" s="75">
        <f t="shared" si="20"/>
        <v>828889.87937385682</v>
      </c>
      <c r="O454" s="75"/>
      <c r="P454" s="75">
        <v>1416.1639562425578</v>
      </c>
      <c r="Q454" s="75">
        <v>97.715312980736499</v>
      </c>
      <c r="R454" s="75">
        <f t="shared" si="22"/>
        <v>2453502.0761908707</v>
      </c>
      <c r="T454" s="75">
        <v>685401.97068252368</v>
      </c>
      <c r="U454" s="75">
        <v>735861.60606071237</v>
      </c>
      <c r="V454" s="75">
        <v>101934.19047024733</v>
      </c>
      <c r="W454" s="75">
        <v>7619.2076048608305</v>
      </c>
      <c r="X454" s="75">
        <v>340.11542596227252</v>
      </c>
      <c r="Y454" s="75">
        <f t="shared" si="24"/>
        <v>1531157.0902443065</v>
      </c>
      <c r="Z454" s="76">
        <v>113479.95620500227</v>
      </c>
      <c r="AA454" s="76">
        <f t="shared" si="25"/>
        <v>1644637.0464493087</v>
      </c>
      <c r="AB454" s="76">
        <v>1416.1639562425578</v>
      </c>
      <c r="AC454" s="76">
        <v>97.715312980736499</v>
      </c>
      <c r="AD454" s="76">
        <f t="shared" si="26"/>
        <v>1646150.9257185322</v>
      </c>
    </row>
    <row r="455" spans="1:30">
      <c r="A455" s="72">
        <f t="shared" si="27"/>
        <v>2012</v>
      </c>
      <c r="B455" s="72">
        <f t="shared" si="28"/>
        <v>10</v>
      </c>
      <c r="C455" s="73">
        <f t="shared" si="29"/>
        <v>41183</v>
      </c>
      <c r="E455" s="75">
        <v>827799.92788905138</v>
      </c>
      <c r="F455" s="75">
        <v>743345.62256886286</v>
      </c>
      <c r="G455" s="75">
        <v>102445.49657334537</v>
      </c>
      <c r="H455" s="75">
        <v>7907.724040047724</v>
      </c>
      <c r="I455" s="75">
        <v>510.29063001791832</v>
      </c>
      <c r="J455" s="75">
        <f t="shared" si="23"/>
        <v>1682009.0617013252</v>
      </c>
      <c r="K455" s="75">
        <v>124660.17750525381</v>
      </c>
      <c r="L455" s="75">
        <f t="shared" si="21"/>
        <v>1806669.239206579</v>
      </c>
      <c r="M455" s="75"/>
      <c r="N455" s="75">
        <f t="shared" si="20"/>
        <v>845791.11914220825</v>
      </c>
      <c r="O455" s="75"/>
      <c r="P455" s="75">
        <v>1856.8322129339654</v>
      </c>
      <c r="Q455" s="75">
        <v>128.12142269244362</v>
      </c>
      <c r="R455" s="75">
        <f t="shared" si="22"/>
        <v>2654445.3119844138</v>
      </c>
      <c r="T455" s="75">
        <v>841136.06398960087</v>
      </c>
      <c r="U455" s="75">
        <v>752877.7775776349</v>
      </c>
      <c r="V455" s="75">
        <v>103564.4473724579</v>
      </c>
      <c r="W455" s="75">
        <v>7907.7240400477285</v>
      </c>
      <c r="X455" s="75">
        <v>510.2906300179186</v>
      </c>
      <c r="Y455" s="75">
        <f t="shared" si="24"/>
        <v>1705996.3036097593</v>
      </c>
      <c r="Z455" s="76">
        <v>126437.96449954179</v>
      </c>
      <c r="AA455" s="76">
        <f t="shared" si="25"/>
        <v>1832434.2681093011</v>
      </c>
      <c r="AB455" s="76">
        <v>1856.8322129339654</v>
      </c>
      <c r="AC455" s="76">
        <v>128.12142269244362</v>
      </c>
      <c r="AD455" s="76">
        <f t="shared" si="26"/>
        <v>1834419.2217449276</v>
      </c>
    </row>
    <row r="456" spans="1:30">
      <c r="A456" s="72">
        <f t="shared" si="27"/>
        <v>2012</v>
      </c>
      <c r="B456" s="72">
        <f t="shared" si="28"/>
        <v>11</v>
      </c>
      <c r="C456" s="73">
        <f t="shared" si="29"/>
        <v>41214</v>
      </c>
      <c r="E456" s="75">
        <v>1020388.4032270968</v>
      </c>
      <c r="F456" s="75">
        <v>777318.23233671999</v>
      </c>
      <c r="G456" s="75">
        <v>98295.577090719249</v>
      </c>
      <c r="H456" s="75">
        <v>8566.1996449562594</v>
      </c>
      <c r="I456" s="75">
        <v>756.59675297832166</v>
      </c>
      <c r="J456" s="75">
        <f t="shared" si="23"/>
        <v>1905325.0090524708</v>
      </c>
      <c r="K456" s="75">
        <v>141210.98348509171</v>
      </c>
      <c r="L456" s="75">
        <f t="shared" si="21"/>
        <v>2046535.9925375625</v>
      </c>
      <c r="M456" s="75"/>
      <c r="N456" s="75">
        <f t="shared" si="20"/>
        <v>875613.80942743924</v>
      </c>
      <c r="O456" s="75"/>
      <c r="P456" s="75">
        <v>1968.6218939695243</v>
      </c>
      <c r="Q456" s="75">
        <v>135.83491068389719</v>
      </c>
      <c r="R456" s="75">
        <f t="shared" si="22"/>
        <v>2924254.2587696551</v>
      </c>
      <c r="T456" s="75">
        <v>1035218.8217583785</v>
      </c>
      <c r="U456" s="75">
        <v>788129.87754902826</v>
      </c>
      <c r="V456" s="75">
        <v>99517.017292511009</v>
      </c>
      <c r="W456" s="75">
        <v>8566.1996449562557</v>
      </c>
      <c r="X456" s="75">
        <v>756.59675297832155</v>
      </c>
      <c r="Y456" s="75">
        <f t="shared" si="24"/>
        <v>1932188.5129978524</v>
      </c>
      <c r="Z456" s="76">
        <v>143201.94135000184</v>
      </c>
      <c r="AA456" s="76">
        <f t="shared" si="25"/>
        <v>2075390.4543478542</v>
      </c>
      <c r="AB456" s="76">
        <v>1968.6218939695243</v>
      </c>
      <c r="AC456" s="76">
        <v>135.83491068389719</v>
      </c>
      <c r="AD456" s="76">
        <f t="shared" si="26"/>
        <v>2077494.9111525076</v>
      </c>
    </row>
    <row r="457" spans="1:30">
      <c r="A457" s="72">
        <f t="shared" si="27"/>
        <v>2012</v>
      </c>
      <c r="B457" s="72">
        <f t="shared" si="28"/>
        <v>12</v>
      </c>
      <c r="C457" s="73">
        <f t="shared" si="29"/>
        <v>41244</v>
      </c>
      <c r="E457" s="75">
        <v>1284555.9080737103</v>
      </c>
      <c r="F457" s="75">
        <v>846538.73583844374</v>
      </c>
      <c r="G457" s="75">
        <v>99816.172489926452</v>
      </c>
      <c r="H457" s="75">
        <v>8600.8079585001033</v>
      </c>
      <c r="I457" s="75">
        <v>1097.2350168543062</v>
      </c>
      <c r="J457" s="75">
        <f t="shared" si="23"/>
        <v>2240608.8593774349</v>
      </c>
      <c r="K457" s="75">
        <v>166060.16251025023</v>
      </c>
      <c r="L457" s="75">
        <f t="shared" si="21"/>
        <v>2406669.0218876852</v>
      </c>
      <c r="M457" s="75"/>
      <c r="N457" s="75">
        <f t="shared" si="20"/>
        <v>946354.90832837019</v>
      </c>
      <c r="O457" s="75"/>
      <c r="P457" s="75">
        <v>1913.1879132105055</v>
      </c>
      <c r="Q457" s="75">
        <v>132.00996601152488</v>
      </c>
      <c r="R457" s="75">
        <f t="shared" si="22"/>
        <v>3355069.1280952776</v>
      </c>
      <c r="T457" s="75">
        <v>1304148.3716160441</v>
      </c>
      <c r="U457" s="75">
        <v>859655.675721857</v>
      </c>
      <c r="V457" s="75">
        <v>101186.43380940736</v>
      </c>
      <c r="W457" s="75">
        <v>8600.8079585001069</v>
      </c>
      <c r="X457" s="75">
        <v>1097.2350168543067</v>
      </c>
      <c r="Y457" s="75">
        <f t="shared" si="24"/>
        <v>2274688.5241226628</v>
      </c>
      <c r="Z457" s="76">
        <v>168585.93787804898</v>
      </c>
      <c r="AA457" s="76">
        <f t="shared" si="25"/>
        <v>2443274.4620007118</v>
      </c>
      <c r="AB457" s="76">
        <v>1913.1879132105055</v>
      </c>
      <c r="AC457" s="76">
        <v>132.00996601152488</v>
      </c>
      <c r="AD457" s="76">
        <f t="shared" si="26"/>
        <v>2445319.659879934</v>
      </c>
    </row>
    <row r="458" spans="1:30">
      <c r="A458" s="72">
        <f t="shared" si="27"/>
        <v>2013</v>
      </c>
      <c r="B458" s="72">
        <f t="shared" si="28"/>
        <v>1</v>
      </c>
      <c r="C458" s="73">
        <f t="shared" si="29"/>
        <v>41275</v>
      </c>
      <c r="E458" s="75">
        <v>1247225.5889433979</v>
      </c>
      <c r="F458" s="75">
        <v>825235.15707049996</v>
      </c>
      <c r="G458" s="75">
        <v>112781.47343866776</v>
      </c>
      <c r="H458" s="75">
        <v>8360.134219945503</v>
      </c>
      <c r="I458" s="75">
        <v>934.03794990356118</v>
      </c>
      <c r="J458" s="75">
        <f t="shared" si="23"/>
        <v>2194536.3916224143</v>
      </c>
      <c r="K458" s="75">
        <v>162645.55426632287</v>
      </c>
      <c r="L458" s="75">
        <f t="shared" si="21"/>
        <v>2357181.9458887372</v>
      </c>
      <c r="M458" s="75"/>
      <c r="N458" s="75">
        <f t="shared" si="20"/>
        <v>938016.63050916768</v>
      </c>
      <c r="O458" s="75"/>
      <c r="P458" s="75">
        <v>2507.6518512329117</v>
      </c>
      <c r="Q458" s="75">
        <v>173.02797773507092</v>
      </c>
      <c r="R458" s="75">
        <f t="shared" si="22"/>
        <v>3297879.2562268735</v>
      </c>
      <c r="T458" s="75">
        <v>1269768.2102828315</v>
      </c>
      <c r="U458" s="75">
        <v>838815.89349410799</v>
      </c>
      <c r="V458" s="75">
        <v>114278.74840519816</v>
      </c>
      <c r="W458" s="75">
        <v>8360.1342199454994</v>
      </c>
      <c r="X458" s="75">
        <v>934.03794990356107</v>
      </c>
      <c r="Y458" s="75">
        <f t="shared" si="24"/>
        <v>2232157.0243519861</v>
      </c>
      <c r="Z458" s="76">
        <v>165433.76442565722</v>
      </c>
      <c r="AA458" s="76">
        <f t="shared" si="25"/>
        <v>2397590.7887776433</v>
      </c>
      <c r="AB458" s="76">
        <v>2507.6518512329117</v>
      </c>
      <c r="AC458" s="76">
        <v>173.02797773507092</v>
      </c>
      <c r="AD458" s="76">
        <f t="shared" si="26"/>
        <v>2400271.4686066117</v>
      </c>
    </row>
    <row r="459" spans="1:30">
      <c r="A459" s="72">
        <f t="shared" si="27"/>
        <v>2013</v>
      </c>
      <c r="B459" s="72">
        <f t="shared" si="28"/>
        <v>2</v>
      </c>
      <c r="C459" s="73">
        <f t="shared" si="29"/>
        <v>41306</v>
      </c>
      <c r="E459" s="75">
        <v>1033405.4019853622</v>
      </c>
      <c r="F459" s="75">
        <v>752871.89407782885</v>
      </c>
      <c r="G459" s="75">
        <v>98197.005843296196</v>
      </c>
      <c r="H459" s="75">
        <v>7646.8815518279498</v>
      </c>
      <c r="I459" s="75">
        <v>859.98604950103868</v>
      </c>
      <c r="J459" s="75">
        <f t="shared" si="23"/>
        <v>1892981.1695078162</v>
      </c>
      <c r="K459" s="75">
        <v>140296.13393774349</v>
      </c>
      <c r="L459" s="75">
        <f t="shared" si="21"/>
        <v>2033277.3034455597</v>
      </c>
      <c r="M459" s="75"/>
      <c r="N459" s="75">
        <f t="shared" si="20"/>
        <v>851068.89992112503</v>
      </c>
      <c r="O459" s="75"/>
      <c r="P459" s="75">
        <v>2280.2022388738392</v>
      </c>
      <c r="Q459" s="75">
        <v>157.33395448229493</v>
      </c>
      <c r="R459" s="75">
        <f t="shared" si="22"/>
        <v>2886783.7395600411</v>
      </c>
      <c r="T459" s="75">
        <v>1054447.5701644679</v>
      </c>
      <c r="U459" s="75">
        <v>764920.43446631171</v>
      </c>
      <c r="V459" s="75">
        <v>99525.955351741402</v>
      </c>
      <c r="W459" s="75">
        <v>7646.8815518279534</v>
      </c>
      <c r="X459" s="75">
        <v>859.98604950103902</v>
      </c>
      <c r="Y459" s="75">
        <f t="shared" si="24"/>
        <v>1927400.8275838499</v>
      </c>
      <c r="Z459" s="76">
        <v>142847.10752232606</v>
      </c>
      <c r="AA459" s="76">
        <f t="shared" si="25"/>
        <v>2070247.935106176</v>
      </c>
      <c r="AB459" s="76">
        <v>2280.2022388738392</v>
      </c>
      <c r="AC459" s="76">
        <v>157.33395448229493</v>
      </c>
      <c r="AD459" s="76">
        <f t="shared" si="26"/>
        <v>2072685.4712995321</v>
      </c>
    </row>
    <row r="460" spans="1:30">
      <c r="A460" s="72">
        <f t="shared" si="27"/>
        <v>2013</v>
      </c>
      <c r="B460" s="72">
        <f t="shared" si="28"/>
        <v>3</v>
      </c>
      <c r="C460" s="73">
        <f t="shared" si="29"/>
        <v>41334</v>
      </c>
      <c r="E460" s="75">
        <v>1028122.4731037115</v>
      </c>
      <c r="F460" s="75">
        <v>796296.43637798203</v>
      </c>
      <c r="G460" s="75">
        <v>105138.15517307507</v>
      </c>
      <c r="H460" s="75">
        <v>8483.9166544672407</v>
      </c>
      <c r="I460" s="75">
        <v>856.32984890574357</v>
      </c>
      <c r="J460" s="75">
        <f t="shared" si="23"/>
        <v>1938897.3111581418</v>
      </c>
      <c r="K460" s="75">
        <v>143699.15625124774</v>
      </c>
      <c r="L460" s="75">
        <f t="shared" si="21"/>
        <v>2082596.4674093896</v>
      </c>
      <c r="M460" s="75"/>
      <c r="N460" s="75">
        <f t="shared" si="20"/>
        <v>901434.59155105706</v>
      </c>
      <c r="O460" s="75"/>
      <c r="P460" s="75">
        <v>2191.1309768305714</v>
      </c>
      <c r="Q460" s="75">
        <v>151.18803740130943</v>
      </c>
      <c r="R460" s="75">
        <f t="shared" si="22"/>
        <v>2986373.3779746788</v>
      </c>
      <c r="T460" s="75">
        <v>1051537.6676506123</v>
      </c>
      <c r="U460" s="75">
        <v>809794.41447065421</v>
      </c>
      <c r="V460" s="75">
        <v>106753.56947321148</v>
      </c>
      <c r="W460" s="75">
        <v>8483.9166544672353</v>
      </c>
      <c r="X460" s="75">
        <v>856.32984890574289</v>
      </c>
      <c r="Y460" s="75">
        <f t="shared" si="24"/>
        <v>1977425.8980978511</v>
      </c>
      <c r="Z460" s="76">
        <v>146554.6583982294</v>
      </c>
      <c r="AA460" s="76">
        <f t="shared" si="25"/>
        <v>2123980.5564960805</v>
      </c>
      <c r="AB460" s="76">
        <v>2191.1309768305714</v>
      </c>
      <c r="AC460" s="76">
        <v>151.18803740130943</v>
      </c>
      <c r="AD460" s="76">
        <f t="shared" si="26"/>
        <v>2126322.8755103126</v>
      </c>
    </row>
    <row r="461" spans="1:30">
      <c r="A461" s="72">
        <f t="shared" si="27"/>
        <v>2013</v>
      </c>
      <c r="B461" s="72">
        <f t="shared" si="28"/>
        <v>4</v>
      </c>
      <c r="C461" s="73">
        <f t="shared" si="29"/>
        <v>41365</v>
      </c>
      <c r="E461" s="75">
        <v>849456.91836659971</v>
      </c>
      <c r="F461" s="75">
        <v>730207.98919944931</v>
      </c>
      <c r="G461" s="75">
        <v>100333.34670275167</v>
      </c>
      <c r="H461" s="75">
        <v>7422.1700400373602</v>
      </c>
      <c r="I461" s="75">
        <v>629.43595073030269</v>
      </c>
      <c r="J461" s="75">
        <f t="shared" si="23"/>
        <v>1688049.8602595683</v>
      </c>
      <c r="K461" s="75">
        <v>125107.88438013988</v>
      </c>
      <c r="L461" s="75">
        <f t="shared" si="21"/>
        <v>1813157.7446397082</v>
      </c>
      <c r="M461" s="75"/>
      <c r="N461" s="75">
        <f t="shared" si="20"/>
        <v>830541.33590220101</v>
      </c>
      <c r="O461" s="75"/>
      <c r="P461" s="75">
        <v>2032.6984625344471</v>
      </c>
      <c r="Q461" s="75">
        <v>140.25619391487686</v>
      </c>
      <c r="R461" s="75">
        <f t="shared" si="22"/>
        <v>2645872.0351983584</v>
      </c>
      <c r="T461" s="75">
        <v>871408.92035818531</v>
      </c>
      <c r="U461" s="75">
        <v>744036.39344537968</v>
      </c>
      <c r="V461" s="75">
        <v>101961.66257710557</v>
      </c>
      <c r="W461" s="75">
        <v>7422.1700400373647</v>
      </c>
      <c r="X461" s="75">
        <v>629.43595073030292</v>
      </c>
      <c r="Y461" s="75">
        <f t="shared" si="24"/>
        <v>1725458.5823714379</v>
      </c>
      <c r="Z461" s="76">
        <v>127880.38902645442</v>
      </c>
      <c r="AA461" s="76">
        <f t="shared" si="25"/>
        <v>1853338.9713978923</v>
      </c>
      <c r="AB461" s="76">
        <v>2032.6984625344471</v>
      </c>
      <c r="AC461" s="76">
        <v>140.25619391487686</v>
      </c>
      <c r="AD461" s="76">
        <f t="shared" si="26"/>
        <v>1855511.9260543417</v>
      </c>
    </row>
    <row r="462" spans="1:30">
      <c r="A462" s="100">
        <f t="shared" si="27"/>
        <v>2013</v>
      </c>
      <c r="B462" s="100">
        <f t="shared" si="28"/>
        <v>5</v>
      </c>
      <c r="C462" s="101">
        <f t="shared" si="29"/>
        <v>41395</v>
      </c>
      <c r="D462" s="102"/>
      <c r="E462" s="99">
        <v>731535.94629898935</v>
      </c>
      <c r="F462" s="99">
        <v>734061.45397448726</v>
      </c>
      <c r="G462" s="99">
        <v>106194.849574771</v>
      </c>
      <c r="H462" s="99">
        <v>7690.9833619773317</v>
      </c>
      <c r="I462" s="99">
        <v>489.48099777525374</v>
      </c>
      <c r="J462" s="99">
        <f t="shared" si="23"/>
        <v>1579972.7142080003</v>
      </c>
      <c r="K462" s="75">
        <v>117097.87033335329</v>
      </c>
      <c r="L462" s="75">
        <f t="shared" si="21"/>
        <v>1697070.5845413536</v>
      </c>
      <c r="M462" s="75"/>
      <c r="N462" s="99">
        <f t="shared" si="20"/>
        <v>840256.30354925827</v>
      </c>
      <c r="O462" s="75"/>
      <c r="P462" s="75">
        <v>2023.3428169727158</v>
      </c>
      <c r="Q462" s="75">
        <v>139.61065437111739</v>
      </c>
      <c r="R462" s="75">
        <f t="shared" si="22"/>
        <v>2539489.8415619559</v>
      </c>
      <c r="T462" s="75">
        <v>752882.03827814653</v>
      </c>
      <c r="U462" s="75">
        <v>748815.41396371683</v>
      </c>
      <c r="V462" s="75">
        <v>108006.44423964743</v>
      </c>
      <c r="W462" s="75">
        <v>7690.9833619773299</v>
      </c>
      <c r="X462" s="75">
        <v>489.48099777525363</v>
      </c>
      <c r="Y462" s="75">
        <f t="shared" si="24"/>
        <v>1617884.3608412633</v>
      </c>
      <c r="Z462" s="76">
        <v>119907.64865525998</v>
      </c>
      <c r="AA462" s="76">
        <f t="shared" si="25"/>
        <v>1737792.0094965233</v>
      </c>
      <c r="AB462" s="76">
        <v>2023.3428169727158</v>
      </c>
      <c r="AC462" s="76">
        <v>139.61065437111739</v>
      </c>
      <c r="AD462" s="76">
        <f t="shared" si="26"/>
        <v>1739954.962967867</v>
      </c>
    </row>
    <row r="463" spans="1:30">
      <c r="A463" s="100">
        <f t="shared" si="27"/>
        <v>2013</v>
      </c>
      <c r="B463" s="100">
        <f t="shared" si="28"/>
        <v>6</v>
      </c>
      <c r="C463" s="101">
        <f t="shared" si="29"/>
        <v>41426</v>
      </c>
      <c r="D463" s="102"/>
      <c r="E463" s="99">
        <v>659238.4012102047</v>
      </c>
      <c r="F463" s="99">
        <v>726759.90489483043</v>
      </c>
      <c r="G463" s="99">
        <v>104304.51501926476</v>
      </c>
      <c r="H463" s="99">
        <v>7564.8232505286114</v>
      </c>
      <c r="I463" s="99">
        <v>378.92206887325585</v>
      </c>
      <c r="J463" s="99">
        <f t="shared" si="23"/>
        <v>1498246.5664437017</v>
      </c>
      <c r="K463" s="75">
        <v>111040.83038089727</v>
      </c>
      <c r="L463" s="75">
        <f t="shared" si="21"/>
        <v>1609287.396824599</v>
      </c>
      <c r="M463" s="75"/>
      <c r="N463" s="99">
        <f t="shared" si="20"/>
        <v>831064.4199140952</v>
      </c>
      <c r="O463" s="75"/>
      <c r="P463" s="75">
        <v>1669.3296301369865</v>
      </c>
      <c r="Q463" s="75">
        <v>115.18374447945207</v>
      </c>
      <c r="R463" s="75">
        <f t="shared" si="22"/>
        <v>2442136.3301133104</v>
      </c>
      <c r="T463" s="75">
        <v>681123.74180829513</v>
      </c>
      <c r="U463" s="75">
        <v>742781.36337955145</v>
      </c>
      <c r="V463" s="75">
        <v>106234.22991964292</v>
      </c>
      <c r="W463" s="75">
        <v>7564.823250528616</v>
      </c>
      <c r="X463" s="75">
        <v>378.92206887325614</v>
      </c>
      <c r="Y463" s="75">
        <f t="shared" si="24"/>
        <v>1538083.0804268913</v>
      </c>
      <c r="Z463" s="76">
        <v>113993.26804452785</v>
      </c>
      <c r="AA463" s="76">
        <f t="shared" si="25"/>
        <v>1652076.3484714192</v>
      </c>
      <c r="AB463" s="76">
        <v>1669.3296301369865</v>
      </c>
      <c r="AC463" s="76">
        <v>115.18374447945207</v>
      </c>
      <c r="AD463" s="76">
        <f t="shared" si="26"/>
        <v>1653860.8618460356</v>
      </c>
    </row>
    <row r="464" spans="1:30">
      <c r="A464" s="100">
        <f t="shared" si="27"/>
        <v>2013</v>
      </c>
      <c r="B464" s="100">
        <f t="shared" si="28"/>
        <v>7</v>
      </c>
      <c r="C464" s="101">
        <f t="shared" si="29"/>
        <v>41456</v>
      </c>
      <c r="D464" s="102"/>
      <c r="E464" s="99">
        <v>661971.49734023539</v>
      </c>
      <c r="F464" s="99">
        <v>762054.21027636668</v>
      </c>
      <c r="G464" s="99">
        <v>106841.43182383518</v>
      </c>
      <c r="H464" s="99">
        <v>7301.2675748914335</v>
      </c>
      <c r="I464" s="99">
        <v>338.85453322101932</v>
      </c>
      <c r="J464" s="99">
        <f t="shared" si="23"/>
        <v>1538507.2615485499</v>
      </c>
      <c r="K464" s="75">
        <v>114024.70574312541</v>
      </c>
      <c r="L464" s="75">
        <f t="shared" si="21"/>
        <v>1652531.9672916753</v>
      </c>
      <c r="M464" s="75"/>
      <c r="N464" s="99">
        <f t="shared" si="20"/>
        <v>868895.64210020192</v>
      </c>
      <c r="O464" s="75"/>
      <c r="P464" s="75">
        <v>2674.360552432785</v>
      </c>
      <c r="Q464" s="75">
        <v>184.53087811786219</v>
      </c>
      <c r="R464" s="75">
        <f t="shared" si="22"/>
        <v>2524286.5008224281</v>
      </c>
      <c r="T464" s="75">
        <v>686343.08560438023</v>
      </c>
      <c r="U464" s="75">
        <v>780866.72841296461</v>
      </c>
      <c r="V464" s="75">
        <v>108941.50661237599</v>
      </c>
      <c r="W464" s="75">
        <v>7301.2675748914298</v>
      </c>
      <c r="X464" s="75">
        <v>338.85453322101915</v>
      </c>
      <c r="Y464" s="75">
        <f t="shared" si="24"/>
        <v>1583791.4427378334</v>
      </c>
      <c r="Z464" s="76">
        <v>117380.89102997887</v>
      </c>
      <c r="AA464" s="76">
        <f t="shared" si="25"/>
        <v>1701172.3337678122</v>
      </c>
      <c r="AB464" s="76">
        <v>2674.360552432785</v>
      </c>
      <c r="AC464" s="76">
        <v>184.53087811786219</v>
      </c>
      <c r="AD464" s="76">
        <f t="shared" si="26"/>
        <v>1704031.2251983627</v>
      </c>
    </row>
    <row r="465" spans="1:30">
      <c r="A465" s="100">
        <f t="shared" si="27"/>
        <v>2013</v>
      </c>
      <c r="B465" s="100">
        <f t="shared" si="28"/>
        <v>8</v>
      </c>
      <c r="C465" s="101">
        <f t="shared" si="29"/>
        <v>41487</v>
      </c>
      <c r="D465" s="102"/>
      <c r="E465" s="99">
        <v>660393.87194982555</v>
      </c>
      <c r="F465" s="99">
        <v>773427.53648827865</v>
      </c>
      <c r="G465" s="99">
        <v>107332.3257488833</v>
      </c>
      <c r="H465" s="99">
        <v>7726.113429060716</v>
      </c>
      <c r="I465" s="99">
        <v>297.17416694181287</v>
      </c>
      <c r="J465" s="99">
        <f t="shared" si="23"/>
        <v>1549177.0217829898</v>
      </c>
      <c r="K465" s="75">
        <v>114815.48281742889</v>
      </c>
      <c r="L465" s="75">
        <f t="shared" si="21"/>
        <v>1663992.5046004187</v>
      </c>
      <c r="M465" s="75"/>
      <c r="N465" s="99">
        <f t="shared" si="20"/>
        <v>880759.86223716196</v>
      </c>
      <c r="O465" s="75"/>
      <c r="P465" s="75">
        <v>1527.8264515258479</v>
      </c>
      <c r="Q465" s="75">
        <v>105.42002515528351</v>
      </c>
      <c r="R465" s="75">
        <f t="shared" si="22"/>
        <v>2546385.6133142621</v>
      </c>
      <c r="T465" s="75">
        <v>686175.952919784</v>
      </c>
      <c r="U465" s="75">
        <v>793474.37947343069</v>
      </c>
      <c r="V465" s="75">
        <v>109611.57812467695</v>
      </c>
      <c r="W465" s="75">
        <v>7726.1134290607106</v>
      </c>
      <c r="X465" s="75">
        <v>297.1741669418127</v>
      </c>
      <c r="Y465" s="75">
        <f t="shared" si="24"/>
        <v>1597285.1981138939</v>
      </c>
      <c r="Z465" s="76">
        <v>118380.96527374722</v>
      </c>
      <c r="AA465" s="76">
        <f t="shared" si="25"/>
        <v>1715666.1633876411</v>
      </c>
      <c r="AB465" s="76">
        <v>1527.8264515258479</v>
      </c>
      <c r="AC465" s="76">
        <v>105.42002515528351</v>
      </c>
      <c r="AD465" s="76">
        <f t="shared" si="26"/>
        <v>1717299.409864322</v>
      </c>
    </row>
    <row r="466" spans="1:30">
      <c r="A466" s="100">
        <f t="shared" si="27"/>
        <v>2013</v>
      </c>
      <c r="B466" s="100">
        <f t="shared" si="28"/>
        <v>9</v>
      </c>
      <c r="C466" s="101">
        <f t="shared" si="29"/>
        <v>41518</v>
      </c>
      <c r="D466" s="102"/>
      <c r="E466" s="99">
        <v>661454.18787100387</v>
      </c>
      <c r="F466" s="99">
        <v>728448.51912304503</v>
      </c>
      <c r="G466" s="99">
        <v>99918.668710787359</v>
      </c>
      <c r="H466" s="99">
        <v>7659.6866600245403</v>
      </c>
      <c r="I466" s="99">
        <v>340.35866582542582</v>
      </c>
      <c r="J466" s="99">
        <f t="shared" si="23"/>
        <v>1497821.421030686</v>
      </c>
      <c r="K466" s="75">
        <v>111009.32121494878</v>
      </c>
      <c r="L466" s="75">
        <f t="shared" si="21"/>
        <v>1608830.7422456348</v>
      </c>
      <c r="M466" s="75"/>
      <c r="N466" s="99">
        <f t="shared" si="20"/>
        <v>828367.18783383234</v>
      </c>
      <c r="O466" s="75"/>
      <c r="P466" s="75">
        <v>1328.5560922680627</v>
      </c>
      <c r="Q466" s="75">
        <v>91.670370366496329</v>
      </c>
      <c r="R466" s="75">
        <f t="shared" si="22"/>
        <v>2438618.1565421014</v>
      </c>
      <c r="T466" s="75">
        <v>688476.1176177098</v>
      </c>
      <c r="U466" s="75">
        <v>747750.13712977932</v>
      </c>
      <c r="V466" s="75">
        <v>102195.043799241</v>
      </c>
      <c r="W466" s="75">
        <v>7659.686660024543</v>
      </c>
      <c r="X466" s="75">
        <v>340.35866582542599</v>
      </c>
      <c r="Y466" s="75">
        <f t="shared" si="24"/>
        <v>1546421.34387258</v>
      </c>
      <c r="Z466" s="76">
        <v>114611.24890140491</v>
      </c>
      <c r="AA466" s="76">
        <f t="shared" si="25"/>
        <v>1661032.5927739849</v>
      </c>
      <c r="AB466" s="76">
        <v>1328.5560922680627</v>
      </c>
      <c r="AC466" s="76">
        <v>91.670370366496329</v>
      </c>
      <c r="AD466" s="76">
        <f t="shared" si="26"/>
        <v>1662452.8192366194</v>
      </c>
    </row>
    <row r="467" spans="1:30">
      <c r="A467" s="100">
        <f t="shared" si="27"/>
        <v>2013</v>
      </c>
      <c r="B467" s="100">
        <f t="shared" si="28"/>
        <v>10</v>
      </c>
      <c r="C467" s="101">
        <f t="shared" si="29"/>
        <v>41548</v>
      </c>
      <c r="D467" s="102"/>
      <c r="E467" s="99">
        <v>811956.21851529216</v>
      </c>
      <c r="F467" s="99">
        <v>743955.31793163577</v>
      </c>
      <c r="G467" s="99">
        <v>101299.40455717483</v>
      </c>
      <c r="H467" s="99">
        <v>7938.8937174125285</v>
      </c>
      <c r="I467" s="99">
        <v>510.51523409207488</v>
      </c>
      <c r="J467" s="99">
        <f t="shared" si="23"/>
        <v>1665660.3499556074</v>
      </c>
      <c r="K467" s="75">
        <v>123448.51143602235</v>
      </c>
      <c r="L467" s="75">
        <f t="shared" si="21"/>
        <v>1789108.8613916298</v>
      </c>
      <c r="M467" s="75"/>
      <c r="N467" s="99">
        <f t="shared" si="20"/>
        <v>845254.72248881054</v>
      </c>
      <c r="O467" s="75"/>
      <c r="P467" s="75">
        <v>1706.6473032634021</v>
      </c>
      <c r="Q467" s="75">
        <v>117.75866392517476</v>
      </c>
      <c r="R467" s="75">
        <f t="shared" si="22"/>
        <v>2636187.9898476289</v>
      </c>
      <c r="T467" s="75">
        <v>844489.08890817408</v>
      </c>
      <c r="U467" s="75">
        <v>764775.94859466096</v>
      </c>
      <c r="V467" s="75">
        <v>103736.66653065078</v>
      </c>
      <c r="W467" s="75">
        <v>7938.8937174125313</v>
      </c>
      <c r="X467" s="75">
        <v>510.51523409207493</v>
      </c>
      <c r="Y467" s="75">
        <f t="shared" si="24"/>
        <v>1721451.1129849905</v>
      </c>
      <c r="Z467" s="76">
        <v>127583.3800171474</v>
      </c>
      <c r="AA467" s="76">
        <f t="shared" si="25"/>
        <v>1849034.4930021379</v>
      </c>
      <c r="AB467" s="76">
        <v>1706.6473032634021</v>
      </c>
      <c r="AC467" s="76">
        <v>117.75866392517476</v>
      </c>
      <c r="AD467" s="76">
        <f t="shared" si="26"/>
        <v>1850858.8989693264</v>
      </c>
    </row>
    <row r="468" spans="1:30">
      <c r="A468" s="100">
        <f t="shared" si="27"/>
        <v>2013</v>
      </c>
      <c r="B468" s="100">
        <f t="shared" si="28"/>
        <v>11</v>
      </c>
      <c r="C468" s="101">
        <f t="shared" si="29"/>
        <v>41579</v>
      </c>
      <c r="D468" s="102"/>
      <c r="E468" s="99">
        <v>1002164.9011709875</v>
      </c>
      <c r="F468" s="99">
        <v>777292.48017619376</v>
      </c>
      <c r="G468" s="99">
        <v>97085.597631653582</v>
      </c>
      <c r="H468" s="99">
        <v>8601.9183716566458</v>
      </c>
      <c r="I468" s="99">
        <v>756.75622477626564</v>
      </c>
      <c r="J468" s="99">
        <f t="shared" si="23"/>
        <v>1885901.6535752676</v>
      </c>
      <c r="K468" s="75">
        <v>139771.44371288223</v>
      </c>
      <c r="L468" s="75">
        <f t="shared" si="21"/>
        <v>2025673.0972881499</v>
      </c>
      <c r="M468" s="75"/>
      <c r="N468" s="99">
        <f t="shared" ref="N468:N531" si="30">SUM(F468:G468)</f>
        <v>874378.07780784729</v>
      </c>
      <c r="O468" s="75"/>
      <c r="P468" s="75">
        <v>1697.4546959532297</v>
      </c>
      <c r="Q468" s="75">
        <v>117.12437402077286</v>
      </c>
      <c r="R468" s="75">
        <f t="shared" si="22"/>
        <v>2901865.7541659712</v>
      </c>
      <c r="T468" s="75">
        <v>1038987.7365445527</v>
      </c>
      <c r="U468" s="75">
        <v>799972.77159057022</v>
      </c>
      <c r="V468" s="75">
        <v>99537.687207557843</v>
      </c>
      <c r="W468" s="75">
        <v>8601.9183716566495</v>
      </c>
      <c r="X468" s="75">
        <v>756.75622477626609</v>
      </c>
      <c r="Y468" s="75">
        <f t="shared" si="24"/>
        <v>1947856.8699391137</v>
      </c>
      <c r="Z468" s="76">
        <v>144363.18370118015</v>
      </c>
      <c r="AA468" s="76">
        <f t="shared" si="25"/>
        <v>2092220.0536402939</v>
      </c>
      <c r="AB468" s="76">
        <v>1697.4546959532297</v>
      </c>
      <c r="AC468" s="76">
        <v>117.12437402077286</v>
      </c>
      <c r="AD468" s="76">
        <f t="shared" si="26"/>
        <v>2094034.632710268</v>
      </c>
    </row>
    <row r="469" spans="1:30">
      <c r="A469" s="100">
        <f t="shared" si="27"/>
        <v>2013</v>
      </c>
      <c r="B469" s="100">
        <f t="shared" si="28"/>
        <v>12</v>
      </c>
      <c r="C469" s="101">
        <f t="shared" si="29"/>
        <v>41609</v>
      </c>
      <c r="D469" s="102"/>
      <c r="E469" s="99">
        <v>1266706.1305852274</v>
      </c>
      <c r="F469" s="99">
        <v>849340.93859704956</v>
      </c>
      <c r="G469" s="99">
        <v>99523.069665041141</v>
      </c>
      <c r="H469" s="99">
        <v>8638.5495459600043</v>
      </c>
      <c r="I469" s="99">
        <v>1097.532786802926</v>
      </c>
      <c r="J469" s="99">
        <f t="shared" si="23"/>
        <v>2225306.2211800809</v>
      </c>
      <c r="K469" s="75">
        <v>164926.02498541959</v>
      </c>
      <c r="L469" s="75">
        <f t="shared" si="21"/>
        <v>2390232.2461655005</v>
      </c>
      <c r="M469" s="75"/>
      <c r="N469" s="99">
        <f t="shared" si="30"/>
        <v>948864.00826209073</v>
      </c>
      <c r="O469" s="75"/>
      <c r="P469" s="75">
        <v>1583.6154725445472</v>
      </c>
      <c r="Q469" s="75">
        <v>109.26946760557377</v>
      </c>
      <c r="R469" s="75">
        <f t="shared" si="22"/>
        <v>3340789.1393677415</v>
      </c>
      <c r="T469" s="75">
        <v>1311985.7049136341</v>
      </c>
      <c r="U469" s="75">
        <v>875766.73351412953</v>
      </c>
      <c r="V469" s="75">
        <v>102175.48574367179</v>
      </c>
      <c r="W469" s="75">
        <v>8638.5495459600006</v>
      </c>
      <c r="X469" s="75">
        <v>1097.5327868029258</v>
      </c>
      <c r="Y469" s="75">
        <f t="shared" si="24"/>
        <v>2299664.0065041981</v>
      </c>
      <c r="Z469" s="76">
        <v>170436.96718452172</v>
      </c>
      <c r="AA469" s="76">
        <f t="shared" si="25"/>
        <v>2470100.9736887198</v>
      </c>
      <c r="AB469" s="76">
        <v>1583.6154725445472</v>
      </c>
      <c r="AC469" s="76">
        <v>109.26946760557377</v>
      </c>
      <c r="AD469" s="76">
        <f t="shared" si="26"/>
        <v>2471793.85862887</v>
      </c>
    </row>
    <row r="470" spans="1:30">
      <c r="A470" s="100">
        <f t="shared" si="27"/>
        <v>2014</v>
      </c>
      <c r="B470" s="100">
        <f t="shared" si="28"/>
        <v>1</v>
      </c>
      <c r="C470" s="101">
        <f t="shared" si="29"/>
        <v>41640</v>
      </c>
      <c r="D470" s="102"/>
      <c r="E470" s="99">
        <v>1232708.4386651779</v>
      </c>
      <c r="F470" s="99">
        <v>830854.39990193117</v>
      </c>
      <c r="G470" s="99">
        <v>113141.01157763258</v>
      </c>
      <c r="H470" s="99">
        <v>8402.9347715833283</v>
      </c>
      <c r="I470" s="99">
        <v>934.29574435547022</v>
      </c>
      <c r="J470" s="99">
        <f t="shared" si="23"/>
        <v>2186041.0806606803</v>
      </c>
      <c r="K470" s="75">
        <v>162015.93401244562</v>
      </c>
      <c r="L470" s="75">
        <f t="shared" si="21"/>
        <v>2348057.0146731259</v>
      </c>
      <c r="M470" s="75"/>
      <c r="N470" s="99">
        <f t="shared" si="30"/>
        <v>943995.4114795638</v>
      </c>
      <c r="O470" s="75"/>
      <c r="P470" s="75">
        <v>2165.5640014277396</v>
      </c>
      <c r="Q470" s="75">
        <v>149.42391609851404</v>
      </c>
      <c r="R470" s="75">
        <f t="shared" si="22"/>
        <v>3294367.4140702165</v>
      </c>
      <c r="T470" s="75">
        <v>1279396.8116677015</v>
      </c>
      <c r="U470" s="75">
        <v>856884.60253691045</v>
      </c>
      <c r="V470" s="75">
        <v>115989.75710744043</v>
      </c>
      <c r="W470" s="75">
        <v>8402.9347715833301</v>
      </c>
      <c r="X470" s="75">
        <v>934.29574435547033</v>
      </c>
      <c r="Y470" s="75">
        <f t="shared" si="24"/>
        <v>2261608.401827991</v>
      </c>
      <c r="Z470" s="76">
        <v>167616.51957694022</v>
      </c>
      <c r="AA470" s="76">
        <f t="shared" si="25"/>
        <v>2429224.9214049312</v>
      </c>
      <c r="AB470" s="76">
        <v>2165.5640014277396</v>
      </c>
      <c r="AC470" s="76">
        <v>149.42391609851404</v>
      </c>
      <c r="AD470" s="76">
        <f t="shared" si="26"/>
        <v>2431539.9093224579</v>
      </c>
    </row>
    <row r="471" spans="1:30">
      <c r="A471" s="100">
        <f t="shared" si="27"/>
        <v>2014</v>
      </c>
      <c r="B471" s="100">
        <f t="shared" si="28"/>
        <v>2</v>
      </c>
      <c r="C471" s="101">
        <f t="shared" si="29"/>
        <v>41671</v>
      </c>
      <c r="D471" s="102"/>
      <c r="E471" s="99">
        <v>1021615.6037298264</v>
      </c>
      <c r="F471" s="99">
        <v>759586.2382491444</v>
      </c>
      <c r="G471" s="99">
        <v>98705.810094545915</v>
      </c>
      <c r="H471" s="99">
        <v>7679.8117516020193</v>
      </c>
      <c r="I471" s="99">
        <v>860.17616785677944</v>
      </c>
      <c r="J471" s="99">
        <f t="shared" si="23"/>
        <v>1888447.6399929754</v>
      </c>
      <c r="K471" s="75">
        <v>139960.13658379717</v>
      </c>
      <c r="L471" s="75">
        <f t="shared" si="21"/>
        <v>2028407.7765767726</v>
      </c>
      <c r="M471" s="75"/>
      <c r="N471" s="99">
        <f t="shared" si="30"/>
        <v>858292.04834369035</v>
      </c>
      <c r="O471" s="75"/>
      <c r="P471" s="75">
        <v>2280.2022388738392</v>
      </c>
      <c r="Q471" s="75">
        <v>157.33395448229493</v>
      </c>
      <c r="R471" s="75">
        <f t="shared" si="22"/>
        <v>2889137.3611138193</v>
      </c>
      <c r="T471" s="75">
        <v>1062852.3825474535</v>
      </c>
      <c r="U471" s="75">
        <v>782001.84214838617</v>
      </c>
      <c r="V471" s="75">
        <v>101190.19305626886</v>
      </c>
      <c r="W471" s="75">
        <v>7679.8117516020175</v>
      </c>
      <c r="X471" s="75">
        <v>860.17616785677933</v>
      </c>
      <c r="Y471" s="75">
        <f t="shared" si="24"/>
        <v>1954584.4056715672</v>
      </c>
      <c r="Z471" s="76">
        <v>144861.78731615236</v>
      </c>
      <c r="AA471" s="76">
        <f t="shared" si="25"/>
        <v>2099446.1929877196</v>
      </c>
      <c r="AB471" s="76">
        <v>2280.2022388738392</v>
      </c>
      <c r="AC471" s="76">
        <v>157.33395448229493</v>
      </c>
      <c r="AD471" s="76">
        <f t="shared" si="26"/>
        <v>2101883.7291810759</v>
      </c>
    </row>
    <row r="472" spans="1:30">
      <c r="A472" s="100">
        <f t="shared" si="27"/>
        <v>2014</v>
      </c>
      <c r="B472" s="100">
        <f t="shared" si="28"/>
        <v>3</v>
      </c>
      <c r="C472" s="101">
        <f t="shared" si="29"/>
        <v>41699</v>
      </c>
      <c r="D472" s="102"/>
      <c r="E472" s="99">
        <v>1015431.122651034</v>
      </c>
      <c r="F472" s="99">
        <v>803291.90127103229</v>
      </c>
      <c r="G472" s="99">
        <v>105685.04278348129</v>
      </c>
      <c r="H472" s="99">
        <v>8520.1882779228654</v>
      </c>
      <c r="I472" s="99">
        <v>856.49052573229255</v>
      </c>
      <c r="J472" s="99">
        <f t="shared" si="23"/>
        <v>1933784.7455092026</v>
      </c>
      <c r="K472" s="75">
        <v>143320.24429660034</v>
      </c>
      <c r="L472" s="75">
        <f t="shared" si="21"/>
        <v>2077104.9898058029</v>
      </c>
      <c r="M472" s="75"/>
      <c r="N472" s="99">
        <f t="shared" si="30"/>
        <v>908976.94405451359</v>
      </c>
      <c r="O472" s="75"/>
      <c r="P472" s="75">
        <v>2191.1309768305714</v>
      </c>
      <c r="Q472" s="75">
        <v>151.18803740130943</v>
      </c>
      <c r="R472" s="75">
        <f t="shared" si="22"/>
        <v>2988424.2528745485</v>
      </c>
      <c r="T472" s="75">
        <v>1060074.1724333228</v>
      </c>
      <c r="U472" s="75">
        <v>827924.52760675235</v>
      </c>
      <c r="V472" s="75">
        <v>108651.94637762378</v>
      </c>
      <c r="W472" s="75">
        <v>8520.1882779228672</v>
      </c>
      <c r="X472" s="75">
        <v>856.49052573229244</v>
      </c>
      <c r="Y472" s="75">
        <f t="shared" si="24"/>
        <v>2006027.3252213539</v>
      </c>
      <c r="Z472" s="76">
        <v>148674.42045142152</v>
      </c>
      <c r="AA472" s="76">
        <f t="shared" si="25"/>
        <v>2154701.7456727754</v>
      </c>
      <c r="AB472" s="76">
        <v>2191.1309768305714</v>
      </c>
      <c r="AC472" s="76">
        <v>151.18803740130943</v>
      </c>
      <c r="AD472" s="76">
        <f t="shared" si="26"/>
        <v>2157044.0646870076</v>
      </c>
    </row>
    <row r="473" spans="1:30">
      <c r="A473" s="100">
        <f t="shared" si="27"/>
        <v>2014</v>
      </c>
      <c r="B473" s="100">
        <f t="shared" si="28"/>
        <v>4</v>
      </c>
      <c r="C473" s="101">
        <f t="shared" si="29"/>
        <v>41730</v>
      </c>
      <c r="D473" s="102"/>
      <c r="E473" s="99">
        <v>855775.44037357147</v>
      </c>
      <c r="F473" s="99">
        <v>744861.21433021117</v>
      </c>
      <c r="G473" s="99">
        <v>101346.23248476286</v>
      </c>
      <c r="H473" s="99">
        <v>7479.2015904147866</v>
      </c>
      <c r="I473" s="99">
        <v>629.5183454098551</v>
      </c>
      <c r="J473" s="99">
        <f t="shared" si="23"/>
        <v>1710091.6071243701</v>
      </c>
      <c r="K473" s="75">
        <v>126741.48323478131</v>
      </c>
      <c r="L473" s="75">
        <f t="shared" si="21"/>
        <v>1836833.0903591514</v>
      </c>
      <c r="M473" s="75"/>
      <c r="N473" s="99">
        <f t="shared" si="30"/>
        <v>846207.44681497407</v>
      </c>
      <c r="O473" s="75"/>
      <c r="P473" s="75">
        <v>2032.6984625344471</v>
      </c>
      <c r="Q473" s="75">
        <v>140.25619391487686</v>
      </c>
      <c r="R473" s="75">
        <f t="shared" si="22"/>
        <v>2685213.4918305743</v>
      </c>
      <c r="T473" s="75">
        <v>897315.57918877166</v>
      </c>
      <c r="U473" s="75">
        <v>769743.64943164319</v>
      </c>
      <c r="V473" s="75">
        <v>104276.22324525579</v>
      </c>
      <c r="W473" s="75">
        <v>7479.2015904147829</v>
      </c>
      <c r="X473" s="75">
        <v>629.51834540985465</v>
      </c>
      <c r="Y473" s="75">
        <f t="shared" si="24"/>
        <v>1779444.1718014954</v>
      </c>
      <c r="Z473" s="76">
        <v>131881.46923126001</v>
      </c>
      <c r="AA473" s="76">
        <f t="shared" si="25"/>
        <v>1911325.6410327554</v>
      </c>
      <c r="AB473" s="76">
        <v>2032.6984625344471</v>
      </c>
      <c r="AC473" s="76">
        <v>140.25619391487686</v>
      </c>
      <c r="AD473" s="76">
        <f t="shared" si="26"/>
        <v>1913498.5956892048</v>
      </c>
    </row>
    <row r="474" spans="1:30">
      <c r="A474" s="104">
        <f t="shared" si="27"/>
        <v>2014</v>
      </c>
      <c r="B474" s="104">
        <f t="shared" si="28"/>
        <v>5</v>
      </c>
      <c r="C474" s="105">
        <f t="shared" si="29"/>
        <v>41760</v>
      </c>
      <c r="D474" s="106"/>
      <c r="E474" s="103">
        <v>736290.82996386581</v>
      </c>
      <c r="F474" s="103">
        <v>749453.17170798033</v>
      </c>
      <c r="G474" s="103">
        <v>107437.78734452577</v>
      </c>
      <c r="H474" s="103">
        <v>7749.2722715002792</v>
      </c>
      <c r="I474" s="103">
        <v>489.51209344944397</v>
      </c>
      <c r="J474" s="103">
        <f t="shared" si="23"/>
        <v>1601420.5733813215</v>
      </c>
      <c r="K474" s="75">
        <v>118687.4538811075</v>
      </c>
      <c r="L474" s="75">
        <f t="shared" si="21"/>
        <v>1720108.027262429</v>
      </c>
      <c r="M474" s="75"/>
      <c r="N474" s="103">
        <f t="shared" si="30"/>
        <v>856890.95905250614</v>
      </c>
      <c r="O474" s="75"/>
      <c r="P474" s="75">
        <v>2023.3428169727158</v>
      </c>
      <c r="Q474" s="75">
        <v>139.61065437111739</v>
      </c>
      <c r="R474" s="75">
        <f t="shared" si="22"/>
        <v>2579161.9397862791</v>
      </c>
      <c r="T474" s="75">
        <v>775576.27629146678</v>
      </c>
      <c r="U474" s="75">
        <v>775467.78814666008</v>
      </c>
      <c r="V474" s="75">
        <v>110640.71876312057</v>
      </c>
      <c r="W474" s="75">
        <v>7749.2722715002838</v>
      </c>
      <c r="X474" s="75">
        <v>489.51209344944419</v>
      </c>
      <c r="Y474" s="75">
        <f t="shared" si="24"/>
        <v>1669923.5675661971</v>
      </c>
      <c r="Z474" s="76">
        <v>123764.4749324033</v>
      </c>
      <c r="AA474" s="76">
        <f t="shared" si="25"/>
        <v>1793688.0424986004</v>
      </c>
      <c r="AB474" s="76">
        <v>2023.3428169727158</v>
      </c>
      <c r="AC474" s="76">
        <v>139.61065437111739</v>
      </c>
      <c r="AD474" s="76">
        <f t="shared" si="26"/>
        <v>1795850.9959699442</v>
      </c>
    </row>
    <row r="475" spans="1:30">
      <c r="A475" s="104">
        <f t="shared" si="27"/>
        <v>2014</v>
      </c>
      <c r="B475" s="104">
        <f t="shared" si="28"/>
        <v>6</v>
      </c>
      <c r="C475" s="105">
        <f t="shared" si="29"/>
        <v>41791</v>
      </c>
      <c r="D475" s="106"/>
      <c r="E475" s="103">
        <v>662606.79716644553</v>
      </c>
      <c r="F475" s="103">
        <v>741976.62936741486</v>
      </c>
      <c r="G475" s="103">
        <v>105649.71524828085</v>
      </c>
      <c r="H475" s="103">
        <v>7623.7604427349079</v>
      </c>
      <c r="I475" s="103">
        <v>378.9351953839008</v>
      </c>
      <c r="J475" s="103">
        <f t="shared" si="23"/>
        <v>1518235.8374202601</v>
      </c>
      <c r="K475" s="75">
        <v>112522.31233297288</v>
      </c>
      <c r="L475" s="75">
        <f t="shared" si="21"/>
        <v>1630758.149753233</v>
      </c>
      <c r="M475" s="75"/>
      <c r="N475" s="103">
        <f t="shared" si="30"/>
        <v>847626.34461569577</v>
      </c>
      <c r="O475" s="75"/>
      <c r="P475" s="75">
        <v>1669.3296301369865</v>
      </c>
      <c r="Q475" s="75">
        <v>115.18374447945207</v>
      </c>
      <c r="R475" s="75">
        <f t="shared" si="22"/>
        <v>2480169.0077435449</v>
      </c>
      <c r="T475" s="75">
        <v>701925.35168251314</v>
      </c>
      <c r="U475" s="75">
        <v>769924.84386512183</v>
      </c>
      <c r="V475" s="75">
        <v>109010.78898186769</v>
      </c>
      <c r="W475" s="75">
        <v>7623.7604427349042</v>
      </c>
      <c r="X475" s="75">
        <v>378.93519538390063</v>
      </c>
      <c r="Y475" s="75">
        <f t="shared" si="24"/>
        <v>1588863.6801676215</v>
      </c>
      <c r="Z475" s="76">
        <v>117756.81410479685</v>
      </c>
      <c r="AA475" s="76">
        <f t="shared" si="25"/>
        <v>1706620.4942724183</v>
      </c>
      <c r="AB475" s="76">
        <v>1669.3296301369865</v>
      </c>
      <c r="AC475" s="76">
        <v>115.18374447945207</v>
      </c>
      <c r="AD475" s="76">
        <f t="shared" si="26"/>
        <v>1708405.0076470347</v>
      </c>
    </row>
    <row r="476" spans="1:30">
      <c r="A476" s="104">
        <f t="shared" si="27"/>
        <v>2014</v>
      </c>
      <c r="B476" s="104">
        <f t="shared" si="28"/>
        <v>7</v>
      </c>
      <c r="C476" s="105">
        <f t="shared" si="29"/>
        <v>41821</v>
      </c>
      <c r="D476" s="106"/>
      <c r="E476" s="103">
        <v>664553.18828926643</v>
      </c>
      <c r="F476" s="103">
        <v>777973.62897367799</v>
      </c>
      <c r="G476" s="103">
        <v>108386.99732389659</v>
      </c>
      <c r="H476" s="103">
        <v>7361.4389499609651</v>
      </c>
      <c r="I476" s="103">
        <v>338.77188475097591</v>
      </c>
      <c r="J476" s="103">
        <f t="shared" si="23"/>
        <v>1558614.0254215528</v>
      </c>
      <c r="K476" s="75">
        <v>115514.89554681745</v>
      </c>
      <c r="L476" s="75">
        <f t="shared" si="21"/>
        <v>1674128.9209683703</v>
      </c>
      <c r="M476" s="75"/>
      <c r="N476" s="103">
        <f t="shared" si="30"/>
        <v>886360.62629757461</v>
      </c>
      <c r="O476" s="75"/>
      <c r="P476" s="75">
        <v>2674.360552432785</v>
      </c>
      <c r="Q476" s="75">
        <v>184.53087811786219</v>
      </c>
      <c r="R476" s="75">
        <f t="shared" si="22"/>
        <v>2563348.4386964957</v>
      </c>
      <c r="T476" s="75">
        <v>707568.5846400595</v>
      </c>
      <c r="U476" s="75">
        <v>810125.25758098951</v>
      </c>
      <c r="V476" s="75">
        <v>111965.42363566185</v>
      </c>
      <c r="W476" s="75">
        <v>7361.4389499609633</v>
      </c>
      <c r="X476" s="75">
        <v>338.7718847509758</v>
      </c>
      <c r="Y476" s="75">
        <f t="shared" si="24"/>
        <v>1637359.476691423</v>
      </c>
      <c r="Z476" s="76">
        <v>121351.02458830085</v>
      </c>
      <c r="AA476" s="76">
        <f t="shared" si="25"/>
        <v>1758710.5012797238</v>
      </c>
      <c r="AB476" s="76">
        <v>2674.360552432785</v>
      </c>
      <c r="AC476" s="76">
        <v>184.53087811786219</v>
      </c>
      <c r="AD476" s="76">
        <f t="shared" si="26"/>
        <v>1761569.3927102743</v>
      </c>
    </row>
    <row r="477" spans="1:30">
      <c r="A477" s="104">
        <f t="shared" si="27"/>
        <v>2014</v>
      </c>
      <c r="B477" s="104">
        <f t="shared" si="28"/>
        <v>8</v>
      </c>
      <c r="C477" s="105">
        <f t="shared" si="29"/>
        <v>41852</v>
      </c>
      <c r="D477" s="106"/>
      <c r="E477" s="103">
        <v>662948.54926159827</v>
      </c>
      <c r="F477" s="103">
        <v>790502.8436521223</v>
      </c>
      <c r="G477" s="103">
        <v>109037.42698237664</v>
      </c>
      <c r="H477" s="103">
        <v>7827.9375613452294</v>
      </c>
      <c r="I477" s="103">
        <v>297.05737490583601</v>
      </c>
      <c r="J477" s="103">
        <f t="shared" si="23"/>
        <v>1570613.8148323484</v>
      </c>
      <c r="K477" s="75">
        <v>116404.24621206429</v>
      </c>
      <c r="L477" s="75">
        <f t="shared" si="21"/>
        <v>1687018.0610444127</v>
      </c>
      <c r="M477" s="75"/>
      <c r="N477" s="103">
        <f t="shared" si="30"/>
        <v>899540.27063449891</v>
      </c>
      <c r="O477" s="75"/>
      <c r="P477" s="75">
        <v>1527.8264515258479</v>
      </c>
      <c r="Q477" s="75">
        <v>105.42002515528351</v>
      </c>
      <c r="R477" s="75">
        <f t="shared" si="22"/>
        <v>2588191.578155593</v>
      </c>
      <c r="T477" s="75">
        <v>707651.68188399903</v>
      </c>
      <c r="U477" s="75">
        <v>823884.29882138199</v>
      </c>
      <c r="V477" s="75">
        <v>112839.26346434724</v>
      </c>
      <c r="W477" s="75">
        <v>7827.9375613452321</v>
      </c>
      <c r="X477" s="75">
        <v>297.05737490583613</v>
      </c>
      <c r="Y477" s="75">
        <f t="shared" si="24"/>
        <v>1652500.2391059792</v>
      </c>
      <c r="Z477" s="76">
        <v>122473.16487466427</v>
      </c>
      <c r="AA477" s="76">
        <f t="shared" si="25"/>
        <v>1774973.4039806435</v>
      </c>
      <c r="AB477" s="76">
        <v>1527.8264515258479</v>
      </c>
      <c r="AC477" s="76">
        <v>105.42002515528351</v>
      </c>
      <c r="AD477" s="76">
        <f t="shared" si="26"/>
        <v>1776606.6504573245</v>
      </c>
    </row>
    <row r="478" spans="1:30">
      <c r="A478" s="104">
        <f t="shared" si="27"/>
        <v>2014</v>
      </c>
      <c r="B478" s="104">
        <f t="shared" si="28"/>
        <v>9</v>
      </c>
      <c r="C478" s="105">
        <f t="shared" si="29"/>
        <v>41883</v>
      </c>
      <c r="D478" s="106"/>
      <c r="E478" s="103">
        <v>664189.32581163815</v>
      </c>
      <c r="F478" s="103">
        <v>745627.81596345687</v>
      </c>
      <c r="G478" s="103">
        <v>101709.81592821253</v>
      </c>
      <c r="H478" s="103">
        <v>7773.3338961645668</v>
      </c>
      <c r="I478" s="103">
        <v>340.25154501732061</v>
      </c>
      <c r="J478" s="103">
        <f t="shared" si="23"/>
        <v>1519640.5431444894</v>
      </c>
      <c r="K478" s="75">
        <v>112626.42049083742</v>
      </c>
      <c r="L478" s="75">
        <f t="shared" si="21"/>
        <v>1632266.9636353268</v>
      </c>
      <c r="M478" s="75"/>
      <c r="N478" s="103">
        <f t="shared" si="30"/>
        <v>847337.63189166936</v>
      </c>
      <c r="O478" s="75"/>
      <c r="P478" s="75">
        <v>1328.5560922680627</v>
      </c>
      <c r="Q478" s="75">
        <v>91.670370366496329</v>
      </c>
      <c r="R478" s="75">
        <f t="shared" si="22"/>
        <v>2481024.8219896303</v>
      </c>
      <c r="T478" s="75">
        <v>710257.12964421976</v>
      </c>
      <c r="U478" s="75">
        <v>777098.43470091512</v>
      </c>
      <c r="V478" s="75">
        <v>105429.37332235275</v>
      </c>
      <c r="W478" s="75">
        <v>7773.3338961645704</v>
      </c>
      <c r="X478" s="75">
        <v>340.25154501732072</v>
      </c>
      <c r="Y478" s="75">
        <f t="shared" si="24"/>
        <v>1600898.5231086696</v>
      </c>
      <c r="Z478" s="76">
        <v>118648.76272233948</v>
      </c>
      <c r="AA478" s="76">
        <f t="shared" si="25"/>
        <v>1719547.285831009</v>
      </c>
      <c r="AB478" s="76">
        <v>1328.5560922680627</v>
      </c>
      <c r="AC478" s="76">
        <v>91.670370366496329</v>
      </c>
      <c r="AD478" s="76">
        <f t="shared" si="26"/>
        <v>1720967.5122936436</v>
      </c>
    </row>
    <row r="479" spans="1:30">
      <c r="A479" s="104">
        <f t="shared" si="27"/>
        <v>2014</v>
      </c>
      <c r="B479" s="104">
        <f t="shared" si="28"/>
        <v>10</v>
      </c>
      <c r="C479" s="105">
        <f t="shared" si="29"/>
        <v>41913</v>
      </c>
      <c r="D479" s="106"/>
      <c r="E479" s="103">
        <v>816223.03423988889</v>
      </c>
      <c r="F479" s="103">
        <v>762427.63566648797</v>
      </c>
      <c r="G479" s="103">
        <v>103313.25644649369</v>
      </c>
      <c r="H479" s="103">
        <v>8067.2467026830818</v>
      </c>
      <c r="I479" s="103">
        <v>510.45207419935252</v>
      </c>
      <c r="J479" s="103">
        <f t="shared" si="23"/>
        <v>1690541.6251297533</v>
      </c>
      <c r="K479" s="75">
        <v>125292.55868308572</v>
      </c>
      <c r="L479" s="75">
        <f t="shared" si="21"/>
        <v>1815834.183812839</v>
      </c>
      <c r="M479" s="75"/>
      <c r="N479" s="103">
        <f t="shared" si="30"/>
        <v>865740.89211298164</v>
      </c>
      <c r="O479" s="75"/>
      <c r="P479" s="75">
        <v>1706.6473032634021</v>
      </c>
      <c r="Q479" s="75">
        <v>117.75866392517476</v>
      </c>
      <c r="R479" s="75">
        <f t="shared" si="22"/>
        <v>2683399.481893009</v>
      </c>
      <c r="T479" s="75">
        <v>871481.81715091458</v>
      </c>
      <c r="U479" s="75">
        <v>795452.73020655592</v>
      </c>
      <c r="V479" s="75">
        <v>107195.19491377736</v>
      </c>
      <c r="W479" s="75">
        <v>8067.24670268308</v>
      </c>
      <c r="X479" s="75">
        <v>510.45207419935252</v>
      </c>
      <c r="Y479" s="75">
        <f t="shared" si="24"/>
        <v>1782707.4410481304</v>
      </c>
      <c r="Z479" s="76">
        <v>132123.32269851863</v>
      </c>
      <c r="AA479" s="76">
        <f t="shared" si="25"/>
        <v>1914830.763746649</v>
      </c>
      <c r="AB479" s="76">
        <v>1706.6473032634021</v>
      </c>
      <c r="AC479" s="76">
        <v>117.75866392517476</v>
      </c>
      <c r="AD479" s="76">
        <f t="shared" si="26"/>
        <v>1916655.1697138376</v>
      </c>
    </row>
    <row r="480" spans="1:30">
      <c r="A480" s="104">
        <f t="shared" si="27"/>
        <v>2014</v>
      </c>
      <c r="B480" s="104">
        <f t="shared" si="28"/>
        <v>11</v>
      </c>
      <c r="C480" s="105">
        <f t="shared" si="29"/>
        <v>41944</v>
      </c>
      <c r="D480" s="106"/>
      <c r="E480" s="103">
        <v>1009922.7931523925</v>
      </c>
      <c r="F480" s="103">
        <v>797147.33942691004</v>
      </c>
      <c r="G480" s="103">
        <v>99214.610863747017</v>
      </c>
      <c r="H480" s="103">
        <v>8757.4700230252256</v>
      </c>
      <c r="I480" s="103">
        <v>756.85684749454413</v>
      </c>
      <c r="J480" s="103">
        <f t="shared" si="23"/>
        <v>1915799.0703135694</v>
      </c>
      <c r="K480" s="75">
        <v>141987.256553852</v>
      </c>
      <c r="L480" s="75">
        <f t="shared" si="21"/>
        <v>2057786.3268674214</v>
      </c>
      <c r="M480" s="75"/>
      <c r="N480" s="103">
        <f t="shared" si="30"/>
        <v>896361.95029065711</v>
      </c>
      <c r="O480" s="75"/>
      <c r="P480" s="75">
        <v>1697.4546959532297</v>
      </c>
      <c r="Q480" s="75">
        <v>117.12437402077286</v>
      </c>
      <c r="R480" s="75">
        <f t="shared" si="22"/>
        <v>2955962.8562280526</v>
      </c>
      <c r="T480" s="75">
        <v>1072487.8858977414</v>
      </c>
      <c r="U480" s="75">
        <v>832568.96426420927</v>
      </c>
      <c r="V480" s="75">
        <v>103051.57961105621</v>
      </c>
      <c r="W480" s="75">
        <v>8757.4700230252238</v>
      </c>
      <c r="X480" s="75">
        <v>756.8568474945439</v>
      </c>
      <c r="Y480" s="75">
        <f t="shared" si="24"/>
        <v>2017622.7566435267</v>
      </c>
      <c r="Z480" s="76">
        <v>149533.80258689914</v>
      </c>
      <c r="AA480" s="76">
        <f t="shared" si="25"/>
        <v>2167156.5592304259</v>
      </c>
      <c r="AB480" s="76">
        <v>1697.4546959532297</v>
      </c>
      <c r="AC480" s="76">
        <v>117.12437402077286</v>
      </c>
      <c r="AD480" s="76">
        <f t="shared" si="26"/>
        <v>2168971.1383003998</v>
      </c>
    </row>
    <row r="481" spans="1:30">
      <c r="A481" s="104">
        <f t="shared" si="27"/>
        <v>2014</v>
      </c>
      <c r="B481" s="104">
        <f t="shared" si="28"/>
        <v>12</v>
      </c>
      <c r="C481" s="105">
        <f t="shared" si="29"/>
        <v>41974</v>
      </c>
      <c r="D481" s="106"/>
      <c r="E481" s="103">
        <v>1274961.1763559771</v>
      </c>
      <c r="F481" s="103">
        <v>866019.7696572179</v>
      </c>
      <c r="G481" s="103">
        <v>99715.695500336413</v>
      </c>
      <c r="H481" s="103">
        <v>8782.3001640654875</v>
      </c>
      <c r="I481" s="103">
        <v>1097.87166181464</v>
      </c>
      <c r="J481" s="103">
        <f t="shared" si="23"/>
        <v>2250576.8133394117</v>
      </c>
      <c r="K481" s="75">
        <v>166798.92601548787</v>
      </c>
      <c r="L481" s="75">
        <f t="shared" si="21"/>
        <v>2417375.7393548996</v>
      </c>
      <c r="M481" s="75"/>
      <c r="N481" s="103">
        <f t="shared" si="30"/>
        <v>965735.46515755425</v>
      </c>
      <c r="O481" s="75"/>
      <c r="P481" s="75">
        <v>1583.6154725445472</v>
      </c>
      <c r="Q481" s="75">
        <v>109.26946760557377</v>
      </c>
      <c r="R481" s="75">
        <f t="shared" si="22"/>
        <v>3384804.0894526038</v>
      </c>
      <c r="T481" s="75">
        <v>1350290.4031595394</v>
      </c>
      <c r="U481" s="75">
        <v>906979.68812493654</v>
      </c>
      <c r="V481" s="75">
        <v>103820.32218146653</v>
      </c>
      <c r="W481" s="75">
        <v>8782.3001640654893</v>
      </c>
      <c r="X481" s="75">
        <v>1097.87166181464</v>
      </c>
      <c r="Y481" s="75">
        <f t="shared" si="24"/>
        <v>2370970.5852918229</v>
      </c>
      <c r="Z481" s="76">
        <v>175721.77270154189</v>
      </c>
      <c r="AA481" s="76">
        <f t="shared" si="25"/>
        <v>2546692.3579933648</v>
      </c>
      <c r="AB481" s="76">
        <v>1583.6154725445472</v>
      </c>
      <c r="AC481" s="76">
        <v>109.26946760557377</v>
      </c>
      <c r="AD481" s="76">
        <f t="shared" si="26"/>
        <v>2548385.242933515</v>
      </c>
    </row>
    <row r="482" spans="1:30">
      <c r="A482" s="104">
        <f t="shared" si="27"/>
        <v>2015</v>
      </c>
      <c r="B482" s="104">
        <f t="shared" si="28"/>
        <v>1</v>
      </c>
      <c r="C482" s="105">
        <f t="shared" si="29"/>
        <v>42005</v>
      </c>
      <c r="D482" s="106"/>
      <c r="E482" s="103">
        <v>1238849.3587364201</v>
      </c>
      <c r="F482" s="103">
        <v>843694.35409230192</v>
      </c>
      <c r="G482" s="103">
        <v>112506.82704022992</v>
      </c>
      <c r="H482" s="103">
        <v>8541.1286139273816</v>
      </c>
      <c r="I482" s="103">
        <v>934.54308155943386</v>
      </c>
      <c r="J482" s="103">
        <f t="shared" si="23"/>
        <v>2204526.2115644384</v>
      </c>
      <c r="K482" s="75">
        <v>163385.93834365858</v>
      </c>
      <c r="L482" s="75">
        <f t="shared" si="21"/>
        <v>2367912.149908097</v>
      </c>
      <c r="M482" s="75"/>
      <c r="N482" s="103">
        <f t="shared" si="30"/>
        <v>956201.18113253184</v>
      </c>
      <c r="O482" s="75"/>
      <c r="P482" s="75">
        <v>2165.5640014277396</v>
      </c>
      <c r="Q482" s="75">
        <v>149.42391609851404</v>
      </c>
      <c r="R482" s="75">
        <f t="shared" si="22"/>
        <v>3326428.3189581553</v>
      </c>
      <c r="T482" s="75">
        <v>1313876.5430876303</v>
      </c>
      <c r="U482" s="75">
        <v>883339.25791328633</v>
      </c>
      <c r="V482" s="75">
        <v>116867.41585071284</v>
      </c>
      <c r="W482" s="75">
        <v>8541.1286139273834</v>
      </c>
      <c r="X482" s="75">
        <v>934.54308155943431</v>
      </c>
      <c r="Y482" s="75">
        <f t="shared" si="24"/>
        <v>2323558.888547116</v>
      </c>
      <c r="Z482" s="76">
        <v>172207.90903302981</v>
      </c>
      <c r="AA482" s="76">
        <f t="shared" si="25"/>
        <v>2495766.7975801458</v>
      </c>
      <c r="AB482" s="76">
        <v>2165.5640014277396</v>
      </c>
      <c r="AC482" s="76">
        <v>149.42391609851404</v>
      </c>
      <c r="AD482" s="76">
        <f t="shared" si="26"/>
        <v>2498081.7854976724</v>
      </c>
    </row>
    <row r="483" spans="1:30">
      <c r="A483" s="104">
        <f t="shared" si="27"/>
        <v>2015</v>
      </c>
      <c r="B483" s="104">
        <f t="shared" si="28"/>
        <v>2</v>
      </c>
      <c r="C483" s="105">
        <f t="shared" si="29"/>
        <v>42036</v>
      </c>
      <c r="D483" s="106"/>
      <c r="E483" s="103">
        <v>1027004.8420210524</v>
      </c>
      <c r="F483" s="103">
        <v>772312.70182630955</v>
      </c>
      <c r="G483" s="103">
        <v>98030.342196429323</v>
      </c>
      <c r="H483" s="103">
        <v>7805.1893417383981</v>
      </c>
      <c r="I483" s="103">
        <v>860.31882045172983</v>
      </c>
      <c r="J483" s="103">
        <f t="shared" si="23"/>
        <v>1906013.3942059814</v>
      </c>
      <c r="K483" s="75">
        <v>141262.00236327876</v>
      </c>
      <c r="L483" s="75">
        <f t="shared" si="21"/>
        <v>2047275.3965692602</v>
      </c>
      <c r="M483" s="75"/>
      <c r="N483" s="103">
        <f t="shared" si="30"/>
        <v>870343.04402273893</v>
      </c>
      <c r="O483" s="75"/>
      <c r="P483" s="75">
        <v>2280.2022388738392</v>
      </c>
      <c r="Q483" s="75">
        <v>157.33395448229493</v>
      </c>
      <c r="R483" s="75">
        <f t="shared" si="22"/>
        <v>2920055.9767853557</v>
      </c>
      <c r="T483" s="75">
        <v>1091679.7420702225</v>
      </c>
      <c r="U483" s="75">
        <v>806182.88110843068</v>
      </c>
      <c r="V483" s="75">
        <v>101816.33458859927</v>
      </c>
      <c r="W483" s="75">
        <v>7805.1893417383926</v>
      </c>
      <c r="X483" s="75">
        <v>860.31882045172949</v>
      </c>
      <c r="Y483" s="75">
        <f t="shared" si="24"/>
        <v>2008344.4659294423</v>
      </c>
      <c r="Z483" s="76">
        <v>148846.15268435166</v>
      </c>
      <c r="AA483" s="76">
        <f t="shared" si="25"/>
        <v>2157190.618613794</v>
      </c>
      <c r="AB483" s="76">
        <v>2280.2022388738392</v>
      </c>
      <c r="AC483" s="76">
        <v>157.33395448229493</v>
      </c>
      <c r="AD483" s="76">
        <f t="shared" si="26"/>
        <v>2159628.1548071504</v>
      </c>
    </row>
    <row r="484" spans="1:30">
      <c r="A484" s="104">
        <f t="shared" si="27"/>
        <v>2015</v>
      </c>
      <c r="B484" s="104">
        <f t="shared" si="28"/>
        <v>3</v>
      </c>
      <c r="C484" s="105">
        <f t="shared" si="29"/>
        <v>42064</v>
      </c>
      <c r="D484" s="106"/>
      <c r="E484" s="103">
        <v>1020120.4207831557</v>
      </c>
      <c r="F484" s="103">
        <v>816574.35418996762</v>
      </c>
      <c r="G484" s="103">
        <v>104699.66286667991</v>
      </c>
      <c r="H484" s="103">
        <v>8652.8014666295949</v>
      </c>
      <c r="I484" s="103">
        <v>856.56571605568092</v>
      </c>
      <c r="J484" s="103">
        <f t="shared" si="23"/>
        <v>1950903.8050224886</v>
      </c>
      <c r="K484" s="75">
        <v>144589.00380940014</v>
      </c>
      <c r="L484" s="75">
        <f t="shared" si="21"/>
        <v>2095492.8088318887</v>
      </c>
      <c r="M484" s="75"/>
      <c r="N484" s="103">
        <f t="shared" si="30"/>
        <v>921274.01705664757</v>
      </c>
      <c r="O484" s="75"/>
      <c r="P484" s="75">
        <v>2191.1309768305714</v>
      </c>
      <c r="Q484" s="75">
        <v>151.18803740130943</v>
      </c>
      <c r="R484" s="75">
        <f t="shared" si="22"/>
        <v>3019109.1449027685</v>
      </c>
      <c r="T484" s="75">
        <v>1088979.4322328242</v>
      </c>
      <c r="U484" s="75">
        <v>853686.00345069414</v>
      </c>
      <c r="V484" s="75">
        <v>109184.13137486535</v>
      </c>
      <c r="W484" s="75">
        <v>8652.8014666295876</v>
      </c>
      <c r="X484" s="75">
        <v>856.56571605568047</v>
      </c>
      <c r="Y484" s="75">
        <f t="shared" si="24"/>
        <v>2061358.9342410688</v>
      </c>
      <c r="Z484" s="76">
        <v>152775.25935836066</v>
      </c>
      <c r="AA484" s="76">
        <f t="shared" si="25"/>
        <v>2214134.1935994294</v>
      </c>
      <c r="AB484" s="76">
        <v>2191.1309768305714</v>
      </c>
      <c r="AC484" s="76">
        <v>151.18803740130943</v>
      </c>
      <c r="AD484" s="76">
        <f t="shared" si="26"/>
        <v>2216476.5126136616</v>
      </c>
    </row>
    <row r="485" spans="1:30">
      <c r="A485" s="104">
        <f t="shared" si="27"/>
        <v>2015</v>
      </c>
      <c r="B485" s="104">
        <f t="shared" si="28"/>
        <v>4</v>
      </c>
      <c r="C485" s="105">
        <f t="shared" si="29"/>
        <v>42095</v>
      </c>
      <c r="D485" s="106"/>
      <c r="E485" s="103">
        <v>858906.063844344</v>
      </c>
      <c r="F485" s="103">
        <v>757009.8507841212</v>
      </c>
      <c r="G485" s="103">
        <v>100245.44693687868</v>
      </c>
      <c r="H485" s="103">
        <v>7589.3604939854222</v>
      </c>
      <c r="I485" s="103">
        <v>629.48369329866659</v>
      </c>
      <c r="J485" s="103">
        <f t="shared" si="23"/>
        <v>1724380.2057526279</v>
      </c>
      <c r="K485" s="75">
        <v>127800.46637694002</v>
      </c>
      <c r="L485" s="75">
        <f t="shared" si="21"/>
        <v>1852180.6721295679</v>
      </c>
      <c r="M485" s="75"/>
      <c r="N485" s="103">
        <f t="shared" si="30"/>
        <v>857255.29772099992</v>
      </c>
      <c r="O485" s="75"/>
      <c r="P485" s="75">
        <v>2032.6984625344471</v>
      </c>
      <c r="Q485" s="75">
        <v>140.25619391487686</v>
      </c>
      <c r="R485" s="75">
        <f t="shared" si="22"/>
        <v>2711608.9245070172</v>
      </c>
      <c r="T485" s="75">
        <v>921897.08449727448</v>
      </c>
      <c r="U485" s="75">
        <v>793768.37805539998</v>
      </c>
      <c r="V485" s="75">
        <v>104595.64061947766</v>
      </c>
      <c r="W485" s="75">
        <v>7589.3604939854258</v>
      </c>
      <c r="X485" s="75">
        <v>629.48369329866705</v>
      </c>
      <c r="Y485" s="75">
        <f t="shared" si="24"/>
        <v>1828479.9473594364</v>
      </c>
      <c r="Z485" s="76">
        <v>135515.69964318047</v>
      </c>
      <c r="AA485" s="76">
        <f t="shared" si="25"/>
        <v>1963995.6470026169</v>
      </c>
      <c r="AB485" s="76">
        <v>2032.6984625344471</v>
      </c>
      <c r="AC485" s="76">
        <v>140.25619391487686</v>
      </c>
      <c r="AD485" s="76">
        <f t="shared" si="26"/>
        <v>1966168.6016590663</v>
      </c>
    </row>
    <row r="486" spans="1:30">
      <c r="A486" s="107">
        <f t="shared" si="27"/>
        <v>2015</v>
      </c>
      <c r="B486" s="107">
        <f t="shared" si="28"/>
        <v>5</v>
      </c>
      <c r="C486" s="108">
        <f t="shared" si="29"/>
        <v>42125</v>
      </c>
      <c r="D486" s="109"/>
      <c r="E486" s="110">
        <v>738440.6283816502</v>
      </c>
      <c r="F486" s="110">
        <v>761652.80393836449</v>
      </c>
      <c r="G486" s="110">
        <v>106069.10537719019</v>
      </c>
      <c r="H486" s="110">
        <v>7857.5224463135082</v>
      </c>
      <c r="I486" s="110">
        <v>489.40357465576784</v>
      </c>
      <c r="J486" s="110">
        <f t="shared" si="23"/>
        <v>1614509.463718174</v>
      </c>
      <c r="K486" s="75">
        <v>119657.5220156326</v>
      </c>
      <c r="L486" s="75">
        <f t="shared" si="21"/>
        <v>1734166.9857338066</v>
      </c>
      <c r="M486" s="75"/>
      <c r="N486" s="110">
        <f t="shared" si="30"/>
        <v>867721.90931555466</v>
      </c>
      <c r="O486" s="75"/>
      <c r="P486" s="75">
        <v>2023.3428169727158</v>
      </c>
      <c r="Q486" s="75">
        <v>139.61065437111739</v>
      </c>
      <c r="R486" s="75">
        <f t="shared" si="22"/>
        <v>2604051.8485207055</v>
      </c>
      <c r="T486" s="75">
        <v>796897.86797031749</v>
      </c>
      <c r="U486" s="75">
        <v>799676.21963905613</v>
      </c>
      <c r="V486" s="75">
        <v>110782.95648020956</v>
      </c>
      <c r="W486" s="75">
        <v>7857.5224463135091</v>
      </c>
      <c r="X486" s="75">
        <v>489.40357465576784</v>
      </c>
      <c r="Y486" s="75">
        <f t="shared" si="24"/>
        <v>1715703.9701105522</v>
      </c>
      <c r="Z486" s="76">
        <v>127157.43709734478</v>
      </c>
      <c r="AA486" s="76">
        <f t="shared" si="25"/>
        <v>1842861.4072078969</v>
      </c>
      <c r="AB486" s="76">
        <v>2023.3428169727158</v>
      </c>
      <c r="AC486" s="76">
        <v>139.61065437111739</v>
      </c>
      <c r="AD486" s="76">
        <f t="shared" si="26"/>
        <v>1845024.3606792407</v>
      </c>
    </row>
    <row r="487" spans="1:30">
      <c r="A487" s="107">
        <f t="shared" si="27"/>
        <v>2015</v>
      </c>
      <c r="B487" s="107">
        <f t="shared" si="28"/>
        <v>6</v>
      </c>
      <c r="C487" s="108">
        <f t="shared" si="29"/>
        <v>42156</v>
      </c>
      <c r="D487" s="109"/>
      <c r="E487" s="110">
        <v>663815.11382824148</v>
      </c>
      <c r="F487" s="110">
        <v>753004.43873914052</v>
      </c>
      <c r="G487" s="110">
        <v>104048.68035761065</v>
      </c>
      <c r="H487" s="110">
        <v>7725.5262652979845</v>
      </c>
      <c r="I487" s="110">
        <v>378.81048263679099</v>
      </c>
      <c r="J487" s="110">
        <f t="shared" si="23"/>
        <v>1528972.5696729273</v>
      </c>
      <c r="K487" s="75">
        <v>113318.05296179582</v>
      </c>
      <c r="L487" s="75">
        <f t="shared" si="21"/>
        <v>1642290.6226347231</v>
      </c>
      <c r="M487" s="75"/>
      <c r="N487" s="110">
        <f t="shared" si="30"/>
        <v>857053.11909675121</v>
      </c>
      <c r="O487" s="75"/>
      <c r="P487" s="75">
        <v>1669.3296301369865</v>
      </c>
      <c r="Q487" s="75">
        <v>115.18374447945207</v>
      </c>
      <c r="R487" s="75">
        <f t="shared" si="22"/>
        <v>2501128.2551060906</v>
      </c>
      <c r="T487" s="75">
        <v>721272.8883697131</v>
      </c>
      <c r="U487" s="75">
        <v>793962.52708187455</v>
      </c>
      <c r="V487" s="75">
        <v>108967.43627372709</v>
      </c>
      <c r="W487" s="75">
        <v>7725.5262652979864</v>
      </c>
      <c r="X487" s="75">
        <v>378.81048263679099</v>
      </c>
      <c r="Y487" s="75">
        <f t="shared" si="24"/>
        <v>1632307.1884732496</v>
      </c>
      <c r="Z487" s="76">
        <v>120976.5800264813</v>
      </c>
      <c r="AA487" s="76">
        <f t="shared" si="25"/>
        <v>1753283.7684997309</v>
      </c>
      <c r="AB487" s="76">
        <v>1669.3296301369865</v>
      </c>
      <c r="AC487" s="76">
        <v>115.18374447945207</v>
      </c>
      <c r="AD487" s="76">
        <f t="shared" si="26"/>
        <v>1755068.2818743472</v>
      </c>
    </row>
    <row r="488" spans="1:30">
      <c r="A488" s="107">
        <f t="shared" si="27"/>
        <v>2015</v>
      </c>
      <c r="B488" s="107">
        <f t="shared" si="28"/>
        <v>7</v>
      </c>
      <c r="C488" s="108">
        <f t="shared" si="29"/>
        <v>42186</v>
      </c>
      <c r="D488" s="109"/>
      <c r="E488" s="110">
        <v>665082.96416336705</v>
      </c>
      <c r="F488" s="110">
        <v>788774.64622478071</v>
      </c>
      <c r="G488" s="110">
        <v>106565.02291376019</v>
      </c>
      <c r="H488" s="110">
        <v>7457.0476921081199</v>
      </c>
      <c r="I488" s="110">
        <v>338.64489550011285</v>
      </c>
      <c r="J488" s="110">
        <f t="shared" si="23"/>
        <v>1568218.3258895162</v>
      </c>
      <c r="K488" s="75">
        <v>116226.70728934114</v>
      </c>
      <c r="L488" s="75">
        <f t="shared" ref="L488:L551" si="31">SUM(J488:K488)</f>
        <v>1684445.0331788573</v>
      </c>
      <c r="M488" s="75"/>
      <c r="N488" s="110">
        <f t="shared" si="30"/>
        <v>895339.66913854086</v>
      </c>
      <c r="O488" s="75"/>
      <c r="P488" s="75">
        <v>2674.360552432785</v>
      </c>
      <c r="Q488" s="75">
        <v>184.53087811786219</v>
      </c>
      <c r="R488" s="75">
        <f t="shared" si="22"/>
        <v>2582643.5937479488</v>
      </c>
      <c r="T488" s="75">
        <v>727106.47021177865</v>
      </c>
      <c r="U488" s="75">
        <v>835443.31113366387</v>
      </c>
      <c r="V488" s="75">
        <v>111736.33874675324</v>
      </c>
      <c r="W488" s="75">
        <v>7457.0476921081154</v>
      </c>
      <c r="X488" s="75">
        <v>338.64489550011274</v>
      </c>
      <c r="Y488" s="75">
        <f t="shared" si="24"/>
        <v>1682081.8126798039</v>
      </c>
      <c r="Z488" s="76">
        <v>124665.56936080172</v>
      </c>
      <c r="AA488" s="76">
        <f t="shared" si="25"/>
        <v>1806747.3820406056</v>
      </c>
      <c r="AB488" s="76">
        <v>2674.360552432785</v>
      </c>
      <c r="AC488" s="76">
        <v>184.53087811786219</v>
      </c>
      <c r="AD488" s="76">
        <f t="shared" si="26"/>
        <v>1809606.2734711561</v>
      </c>
    </row>
    <row r="489" spans="1:30">
      <c r="A489" s="107">
        <f t="shared" si="27"/>
        <v>2015</v>
      </c>
      <c r="B489" s="107">
        <f t="shared" si="28"/>
        <v>8</v>
      </c>
      <c r="C489" s="108">
        <f t="shared" si="29"/>
        <v>42217</v>
      </c>
      <c r="D489" s="109"/>
      <c r="E489" s="110">
        <v>663609.36945755407</v>
      </c>
      <c r="F489" s="110">
        <v>801978.20879516809</v>
      </c>
      <c r="G489" s="110">
        <v>107004.3645170564</v>
      </c>
      <c r="H489" s="110">
        <v>7930.994140805321</v>
      </c>
      <c r="I489" s="110">
        <v>296.95287723499644</v>
      </c>
      <c r="J489" s="110">
        <f t="shared" si="23"/>
        <v>1580819.8897878185</v>
      </c>
      <c r="K489" s="75">
        <v>117160.65778234089</v>
      </c>
      <c r="L489" s="75">
        <f t="shared" si="31"/>
        <v>1697980.5475701594</v>
      </c>
      <c r="M489" s="75"/>
      <c r="N489" s="110">
        <f t="shared" si="30"/>
        <v>908982.57331222447</v>
      </c>
      <c r="O489" s="75"/>
      <c r="P489" s="75">
        <v>1527.8264515258479</v>
      </c>
      <c r="Q489" s="75">
        <v>105.42002515528351</v>
      </c>
      <c r="R489" s="75">
        <f t="shared" si="22"/>
        <v>2608596.3673590655</v>
      </c>
      <c r="T489" s="75">
        <v>727219.7569889836</v>
      </c>
      <c r="U489" s="75">
        <v>849631.74169968581</v>
      </c>
      <c r="V489" s="75">
        <v>112421.11823801105</v>
      </c>
      <c r="W489" s="75">
        <v>7930.9941408053255</v>
      </c>
      <c r="X489" s="75">
        <v>296.95287723499655</v>
      </c>
      <c r="Y489" s="75">
        <f t="shared" si="24"/>
        <v>1697500.5639447207</v>
      </c>
      <c r="Z489" s="76">
        <v>125808.31247280957</v>
      </c>
      <c r="AA489" s="76">
        <f t="shared" si="25"/>
        <v>1823308.8764175302</v>
      </c>
      <c r="AB489" s="76">
        <v>1527.8264515258479</v>
      </c>
      <c r="AC489" s="76">
        <v>105.42002515528351</v>
      </c>
      <c r="AD489" s="76">
        <f t="shared" si="26"/>
        <v>1824942.1228942112</v>
      </c>
    </row>
    <row r="490" spans="1:30">
      <c r="A490" s="107">
        <f t="shared" si="27"/>
        <v>2015</v>
      </c>
      <c r="B490" s="107">
        <f t="shared" si="28"/>
        <v>9</v>
      </c>
      <c r="C490" s="108">
        <f t="shared" si="29"/>
        <v>42248</v>
      </c>
      <c r="D490" s="109"/>
      <c r="E490" s="110">
        <v>665178.01974156534</v>
      </c>
      <c r="F490" s="110">
        <v>757377.72744974995</v>
      </c>
      <c r="G490" s="110">
        <v>99628.225143232718</v>
      </c>
      <c r="H490" s="110">
        <v>7875.8091171054866</v>
      </c>
      <c r="I490" s="110">
        <v>340.15996746345138</v>
      </c>
      <c r="J490" s="110">
        <f t="shared" si="23"/>
        <v>1530399.9414191169</v>
      </c>
      <c r="K490" s="75">
        <v>113423.84098594962</v>
      </c>
      <c r="L490" s="75">
        <f t="shared" si="31"/>
        <v>1643823.7824050665</v>
      </c>
      <c r="M490" s="75"/>
      <c r="N490" s="110">
        <f t="shared" si="30"/>
        <v>857005.95259298268</v>
      </c>
      <c r="O490" s="75"/>
      <c r="P490" s="75">
        <v>1328.5560922680627</v>
      </c>
      <c r="Q490" s="75">
        <v>91.670370366496329</v>
      </c>
      <c r="R490" s="75">
        <f t="shared" si="22"/>
        <v>2502249.9614606835</v>
      </c>
      <c r="T490" s="75">
        <v>729916.93926642532</v>
      </c>
      <c r="U490" s="75">
        <v>801469.58856888895</v>
      </c>
      <c r="V490" s="75">
        <v>104835.72329788725</v>
      </c>
      <c r="W490" s="75">
        <v>7875.8091171054812</v>
      </c>
      <c r="X490" s="75">
        <v>340.15996746345127</v>
      </c>
      <c r="Y490" s="75">
        <f t="shared" si="24"/>
        <v>1644438.2202177704</v>
      </c>
      <c r="Z490" s="76">
        <v>121875.6575671602</v>
      </c>
      <c r="AA490" s="76">
        <f t="shared" si="25"/>
        <v>1766313.8777849306</v>
      </c>
      <c r="AB490" s="76">
        <v>1328.5560922680627</v>
      </c>
      <c r="AC490" s="76">
        <v>91.670370366496329</v>
      </c>
      <c r="AD490" s="76">
        <f t="shared" si="26"/>
        <v>1767734.1042475651</v>
      </c>
    </row>
    <row r="491" spans="1:30">
      <c r="A491" s="107">
        <f t="shared" si="27"/>
        <v>2015</v>
      </c>
      <c r="B491" s="107">
        <f t="shared" si="28"/>
        <v>10</v>
      </c>
      <c r="C491" s="108">
        <f t="shared" si="29"/>
        <v>42278</v>
      </c>
      <c r="D491" s="109"/>
      <c r="E491" s="110">
        <v>818232.27819412446</v>
      </c>
      <c r="F491" s="110">
        <v>774808.27272796328</v>
      </c>
      <c r="G491" s="110">
        <v>101059.71998589078</v>
      </c>
      <c r="H491" s="110">
        <v>8177.4552713690264</v>
      </c>
      <c r="I491" s="110">
        <v>510.43578278230621</v>
      </c>
      <c r="J491" s="110">
        <f t="shared" si="23"/>
        <v>1702788.1619621299</v>
      </c>
      <c r="K491" s="75">
        <v>126200.19675122108</v>
      </c>
      <c r="L491" s="75">
        <f t="shared" si="31"/>
        <v>1828988.358713351</v>
      </c>
      <c r="M491" s="75"/>
      <c r="N491" s="110">
        <f t="shared" si="30"/>
        <v>875867.99271385407</v>
      </c>
      <c r="O491" s="75"/>
      <c r="P491" s="75">
        <v>1706.6473032634021</v>
      </c>
      <c r="Q491" s="75">
        <v>117.75866392517476</v>
      </c>
      <c r="R491" s="75">
        <f t="shared" si="22"/>
        <v>2706680.7573943934</v>
      </c>
      <c r="T491" s="75">
        <v>895624.65741639875</v>
      </c>
      <c r="U491" s="75">
        <v>820457.98340287223</v>
      </c>
      <c r="V491" s="75">
        <v>106417.45969710351</v>
      </c>
      <c r="W491" s="75">
        <v>8177.4552713690273</v>
      </c>
      <c r="X491" s="75">
        <v>510.43578278230615</v>
      </c>
      <c r="Y491" s="75">
        <f t="shared" si="24"/>
        <v>1831187.991570526</v>
      </c>
      <c r="Z491" s="76">
        <v>135716.40324206906</v>
      </c>
      <c r="AA491" s="76">
        <f t="shared" si="25"/>
        <v>1966904.3948125951</v>
      </c>
      <c r="AB491" s="76">
        <v>1706.6473032634021</v>
      </c>
      <c r="AC491" s="76">
        <v>117.75866392517476</v>
      </c>
      <c r="AD491" s="76">
        <f t="shared" si="26"/>
        <v>1968728.8007797836</v>
      </c>
    </row>
    <row r="492" spans="1:30">
      <c r="A492" s="107">
        <f t="shared" si="27"/>
        <v>2015</v>
      </c>
      <c r="B492" s="107">
        <f t="shared" si="28"/>
        <v>11</v>
      </c>
      <c r="C492" s="108">
        <f t="shared" si="29"/>
        <v>42309</v>
      </c>
      <c r="D492" s="109"/>
      <c r="E492" s="110">
        <v>1014538.936513554</v>
      </c>
      <c r="F492" s="110">
        <v>809746.40377406811</v>
      </c>
      <c r="G492" s="110">
        <v>96872.260057405772</v>
      </c>
      <c r="H492" s="110">
        <v>8885.0949988870234</v>
      </c>
      <c r="I492" s="110">
        <v>756.99687646113546</v>
      </c>
      <c r="J492" s="110">
        <f t="shared" si="23"/>
        <v>1930799.6922203761</v>
      </c>
      <c r="K492" s="75">
        <v>143099.01048679464</v>
      </c>
      <c r="L492" s="75">
        <f t="shared" si="31"/>
        <v>2073898.7027071707</v>
      </c>
      <c r="M492" s="75"/>
      <c r="N492" s="110">
        <f t="shared" si="30"/>
        <v>906618.66383147391</v>
      </c>
      <c r="O492" s="75"/>
      <c r="P492" s="75">
        <v>1697.4546959532297</v>
      </c>
      <c r="Q492" s="75">
        <v>117.12437402077286</v>
      </c>
      <c r="R492" s="75">
        <f t="shared" si="22"/>
        <v>2982331.9456086187</v>
      </c>
      <c r="T492" s="75">
        <v>1102218.7098071026</v>
      </c>
      <c r="U492" s="75">
        <v>858645.33530103019</v>
      </c>
      <c r="V492" s="75">
        <v>102115.06761960116</v>
      </c>
      <c r="W492" s="75">
        <v>8885.094998887027</v>
      </c>
      <c r="X492" s="75">
        <v>756.99687646113557</v>
      </c>
      <c r="Y492" s="75">
        <f t="shared" si="24"/>
        <v>2072621.2046030823</v>
      </c>
      <c r="Z492" s="76">
        <v>153609.94964297791</v>
      </c>
      <c r="AA492" s="76">
        <f t="shared" si="25"/>
        <v>2226231.1542460602</v>
      </c>
      <c r="AB492" s="76">
        <v>1697.4546959532297</v>
      </c>
      <c r="AC492" s="76">
        <v>117.12437402077286</v>
      </c>
      <c r="AD492" s="76">
        <f t="shared" si="26"/>
        <v>2228045.7333160341</v>
      </c>
    </row>
    <row r="493" spans="1:30">
      <c r="A493" s="107">
        <f t="shared" si="27"/>
        <v>2015</v>
      </c>
      <c r="B493" s="107">
        <f t="shared" si="28"/>
        <v>12</v>
      </c>
      <c r="C493" s="108">
        <f t="shared" si="29"/>
        <v>42339</v>
      </c>
      <c r="D493" s="109"/>
      <c r="E493" s="110">
        <v>1281401.4017905802</v>
      </c>
      <c r="F493" s="110">
        <v>879880.41423029685</v>
      </c>
      <c r="G493" s="110">
        <v>96789.027640661792</v>
      </c>
      <c r="H493" s="110">
        <v>8909.9922918301017</v>
      </c>
      <c r="I493" s="110">
        <v>1097.8019788153629</v>
      </c>
      <c r="J493" s="110">
        <f t="shared" si="23"/>
        <v>2268078.6379321842</v>
      </c>
      <c r="K493" s="75">
        <v>168096.05372429686</v>
      </c>
      <c r="L493" s="75">
        <f t="shared" si="31"/>
        <v>2436174.691656481</v>
      </c>
      <c r="M493" s="75"/>
      <c r="N493" s="110">
        <f t="shared" si="30"/>
        <v>976669.44187095866</v>
      </c>
      <c r="O493" s="75"/>
      <c r="P493" s="75">
        <v>1583.6154725445472</v>
      </c>
      <c r="Q493" s="75">
        <v>109.26946760557377</v>
      </c>
      <c r="R493" s="75">
        <f t="shared" si="22"/>
        <v>3414537.0184675897</v>
      </c>
      <c r="T493" s="75">
        <v>1385690.1678564381</v>
      </c>
      <c r="U493" s="75">
        <v>935617.42615014641</v>
      </c>
      <c r="V493" s="75">
        <v>102332.23481326883</v>
      </c>
      <c r="W493" s="75">
        <v>8909.9922918300927</v>
      </c>
      <c r="X493" s="75">
        <v>1097.8019788153624</v>
      </c>
      <c r="Y493" s="75">
        <f t="shared" si="24"/>
        <v>2433647.6230904986</v>
      </c>
      <c r="Z493" s="76">
        <v>180367.00965976808</v>
      </c>
      <c r="AA493" s="76">
        <f t="shared" si="25"/>
        <v>2614014.6327502667</v>
      </c>
      <c r="AB493" s="76">
        <v>1583.6154725445472</v>
      </c>
      <c r="AC493" s="76">
        <v>109.26946760557377</v>
      </c>
      <c r="AD493" s="76">
        <f t="shared" si="26"/>
        <v>2615707.5176904169</v>
      </c>
    </row>
    <row r="494" spans="1:30">
      <c r="A494" s="107">
        <f t="shared" si="27"/>
        <v>2016</v>
      </c>
      <c r="B494" s="107">
        <f t="shared" si="28"/>
        <v>1</v>
      </c>
      <c r="C494" s="108">
        <f t="shared" si="29"/>
        <v>42370</v>
      </c>
      <c r="D494" s="109"/>
      <c r="E494" s="110">
        <v>1244238.2389505755</v>
      </c>
      <c r="F494" s="110">
        <v>858006.82863954024</v>
      </c>
      <c r="G494" s="110">
        <v>109350.29625198078</v>
      </c>
      <c r="H494" s="110">
        <v>8661.3288229505742</v>
      </c>
      <c r="I494" s="110">
        <v>934.32695471773081</v>
      </c>
      <c r="J494" s="110">
        <f t="shared" si="23"/>
        <v>2221191.0196197643</v>
      </c>
      <c r="K494" s="75">
        <v>164621.03152928408</v>
      </c>
      <c r="L494" s="75">
        <f t="shared" si="31"/>
        <v>2385812.0511490484</v>
      </c>
      <c r="M494" s="75"/>
      <c r="N494" s="110">
        <f t="shared" si="30"/>
        <v>967357.12489152106</v>
      </c>
      <c r="O494" s="75"/>
      <c r="P494" s="75">
        <v>2180.2294110025214</v>
      </c>
      <c r="Q494" s="75">
        <v>150.43582935917399</v>
      </c>
      <c r="R494" s="75">
        <f t="shared" si="22"/>
        <v>3355499.8412809311</v>
      </c>
      <c r="T494" s="75">
        <v>1346834.1359777155</v>
      </c>
      <c r="U494" s="75">
        <v>911547.69765778875</v>
      </c>
      <c r="V494" s="75">
        <v>115276.10976971679</v>
      </c>
      <c r="W494" s="75">
        <v>8661.3288229505742</v>
      </c>
      <c r="X494" s="75">
        <v>934.32695471773081</v>
      </c>
      <c r="Y494" s="75">
        <f t="shared" si="24"/>
        <v>2383253.5991828893</v>
      </c>
      <c r="Z494" s="76">
        <v>176632.11422515474</v>
      </c>
      <c r="AA494" s="76">
        <f t="shared" si="25"/>
        <v>2559885.7134080441</v>
      </c>
      <c r="AB494" s="76">
        <v>2180.2294110025214</v>
      </c>
      <c r="AC494" s="76">
        <v>150.43582935917399</v>
      </c>
      <c r="AD494" s="76">
        <f t="shared" si="26"/>
        <v>2562216.3786484059</v>
      </c>
    </row>
    <row r="495" spans="1:30">
      <c r="A495" s="107">
        <f t="shared" si="27"/>
        <v>2016</v>
      </c>
      <c r="B495" s="107">
        <f t="shared" si="28"/>
        <v>2</v>
      </c>
      <c r="C495" s="108">
        <f t="shared" si="29"/>
        <v>42401</v>
      </c>
      <c r="D495" s="109"/>
      <c r="E495" s="110">
        <v>1072561.8357846644</v>
      </c>
      <c r="F495" s="110">
        <v>815462.36774969765</v>
      </c>
      <c r="G495" s="110">
        <v>100610.8959675326</v>
      </c>
      <c r="H495" s="110">
        <v>8147.575789049647</v>
      </c>
      <c r="I495" s="110">
        <v>879.57986657088202</v>
      </c>
      <c r="J495" s="110">
        <f t="shared" si="23"/>
        <v>1997662.2551575152</v>
      </c>
      <c r="K495" s="75">
        <v>148054.45285270526</v>
      </c>
      <c r="L495" s="75">
        <f t="shared" si="31"/>
        <v>2145716.7080102204</v>
      </c>
      <c r="M495" s="75"/>
      <c r="N495" s="110">
        <f t="shared" si="30"/>
        <v>916073.26371723029</v>
      </c>
      <c r="O495" s="75"/>
      <c r="P495" s="75">
        <v>2376.2048969339189</v>
      </c>
      <c r="Q495" s="75">
        <v>163.95813788844043</v>
      </c>
      <c r="R495" s="75">
        <f t="shared" si="22"/>
        <v>3064330.1347622732</v>
      </c>
      <c r="T495" s="75">
        <v>1140423.1176047286</v>
      </c>
      <c r="U495" s="75">
        <v>847028.91601085453</v>
      </c>
      <c r="V495" s="75">
        <v>103012.31730225368</v>
      </c>
      <c r="W495" s="75">
        <v>8147.5757890496534</v>
      </c>
      <c r="X495" s="75">
        <v>879.57986657088236</v>
      </c>
      <c r="Y495" s="75">
        <f t="shared" si="24"/>
        <v>2099491.5065734573</v>
      </c>
      <c r="Z495" s="76">
        <v>155601.41133573418</v>
      </c>
      <c r="AA495" s="76">
        <f t="shared" si="25"/>
        <v>2255092.9179091915</v>
      </c>
      <c r="AB495" s="76">
        <v>2376.2048969339189</v>
      </c>
      <c r="AC495" s="76">
        <v>163.95813788844043</v>
      </c>
      <c r="AD495" s="76">
        <f t="shared" si="26"/>
        <v>2257633.0809440138</v>
      </c>
    </row>
    <row r="496" spans="1:30">
      <c r="A496" s="107">
        <f t="shared" si="27"/>
        <v>2016</v>
      </c>
      <c r="B496" s="107">
        <f t="shared" si="28"/>
        <v>3</v>
      </c>
      <c r="C496" s="108">
        <f t="shared" si="29"/>
        <v>42430</v>
      </c>
      <c r="D496" s="109"/>
      <c r="E496" s="110">
        <v>1023983.1266628115</v>
      </c>
      <c r="F496" s="110">
        <v>831401.89179971756</v>
      </c>
      <c r="G496" s="110">
        <v>99599.696937729197</v>
      </c>
      <c r="H496" s="110">
        <v>8830.1780164438078</v>
      </c>
      <c r="I496" s="110">
        <v>868.34729372024731</v>
      </c>
      <c r="J496" s="110">
        <f t="shared" si="23"/>
        <v>1964683.2407104222</v>
      </c>
      <c r="K496" s="75">
        <v>145610.25092268432</v>
      </c>
      <c r="L496" s="75">
        <f t="shared" si="31"/>
        <v>2110293.4916331065</v>
      </c>
      <c r="M496" s="75"/>
      <c r="N496" s="110">
        <f t="shared" si="30"/>
        <v>931001.58873744681</v>
      </c>
      <c r="O496" s="75"/>
      <c r="P496" s="75">
        <v>2204.6723948948825</v>
      </c>
      <c r="Q496" s="75">
        <v>152.12239524774691</v>
      </c>
      <c r="R496" s="75">
        <f t="shared" si="22"/>
        <v>3043651.875160696</v>
      </c>
      <c r="T496" s="75">
        <v>1136233.0113507416</v>
      </c>
      <c r="U496" s="75">
        <v>896927.23481608974</v>
      </c>
      <c r="V496" s="75">
        <v>108403.31102854779</v>
      </c>
      <c r="W496" s="75">
        <v>8830.178016443806</v>
      </c>
      <c r="X496" s="75">
        <v>868.34729372024742</v>
      </c>
      <c r="Y496" s="75">
        <f t="shared" si="24"/>
        <v>2151262.0825055428</v>
      </c>
      <c r="Z496" s="76">
        <v>159438.32834896073</v>
      </c>
      <c r="AA496" s="76">
        <f t="shared" si="25"/>
        <v>2310700.4108545035</v>
      </c>
      <c r="AB496" s="76">
        <v>2204.6723948948825</v>
      </c>
      <c r="AC496" s="76">
        <v>152.12239524774691</v>
      </c>
      <c r="AD496" s="76">
        <f t="shared" si="26"/>
        <v>2313057.2056446462</v>
      </c>
    </row>
    <row r="497" spans="1:30">
      <c r="A497" s="107">
        <f t="shared" si="27"/>
        <v>2016</v>
      </c>
      <c r="B497" s="107">
        <f t="shared" si="28"/>
        <v>4</v>
      </c>
      <c r="C497" s="108">
        <f t="shared" si="29"/>
        <v>42461</v>
      </c>
      <c r="D497" s="109"/>
      <c r="E497" s="110">
        <v>862133.79141630896</v>
      </c>
      <c r="F497" s="110">
        <v>770639.05963938392</v>
      </c>
      <c r="G497" s="110">
        <v>97205.64404828423</v>
      </c>
      <c r="H497" s="110">
        <v>7692.1686678152155</v>
      </c>
      <c r="I497" s="110">
        <v>629.23656977397832</v>
      </c>
      <c r="J497" s="110">
        <f t="shared" si="23"/>
        <v>1738299.9003415662</v>
      </c>
      <c r="K497" s="75">
        <v>128832.10861822544</v>
      </c>
      <c r="L497" s="75">
        <f t="shared" si="31"/>
        <v>1867132.0089597916</v>
      </c>
      <c r="M497" s="75"/>
      <c r="N497" s="110">
        <f t="shared" si="30"/>
        <v>867844.7036876682</v>
      </c>
      <c r="O497" s="75"/>
      <c r="P497" s="75">
        <v>2045.5361180176997</v>
      </c>
      <c r="Q497" s="75">
        <v>141.1419921432213</v>
      </c>
      <c r="R497" s="75">
        <f t="shared" si="22"/>
        <v>2737163.3907576208</v>
      </c>
      <c r="T497" s="75">
        <v>944994.86111250264</v>
      </c>
      <c r="U497" s="75">
        <v>819894.18187364761</v>
      </c>
      <c r="V497" s="75">
        <v>102981.70685752518</v>
      </c>
      <c r="W497" s="75">
        <v>7692.1686678152155</v>
      </c>
      <c r="X497" s="75">
        <v>629.23656977397832</v>
      </c>
      <c r="Y497" s="75">
        <f t="shared" si="24"/>
        <v>1876192.1550812647</v>
      </c>
      <c r="Z497" s="76">
        <v>139051.83533899812</v>
      </c>
      <c r="AA497" s="76">
        <f t="shared" si="25"/>
        <v>2015243.9904202628</v>
      </c>
      <c r="AB497" s="76">
        <v>2045.5361180176997</v>
      </c>
      <c r="AC497" s="76">
        <v>141.1419921432213</v>
      </c>
      <c r="AD497" s="76">
        <f t="shared" si="26"/>
        <v>2017430.6685304237</v>
      </c>
    </row>
    <row r="498" spans="1:30">
      <c r="A498" s="72">
        <f t="shared" si="27"/>
        <v>2016</v>
      </c>
      <c r="B498" s="72">
        <f t="shared" si="28"/>
        <v>5</v>
      </c>
      <c r="C498" s="73">
        <f t="shared" si="29"/>
        <v>42491</v>
      </c>
      <c r="E498" s="75">
        <v>740791.8611747534</v>
      </c>
      <c r="F498" s="75">
        <v>775388.58861242502</v>
      </c>
      <c r="G498" s="75">
        <v>102896.01636895514</v>
      </c>
      <c r="H498" s="75">
        <v>7962.9739679553004</v>
      </c>
      <c r="I498" s="75">
        <v>489.17023624553156</v>
      </c>
      <c r="J498" s="75">
        <f t="shared" si="23"/>
        <v>1627528.6103603344</v>
      </c>
      <c r="K498" s="75">
        <v>120622.42117600748</v>
      </c>
      <c r="L498" s="75">
        <f t="shared" si="31"/>
        <v>1748151.0315363419</v>
      </c>
      <c r="M498" s="75"/>
      <c r="N498" s="75">
        <f t="shared" si="30"/>
        <v>878284.60498138017</v>
      </c>
      <c r="O498" s="75"/>
      <c r="P498" s="75">
        <v>2037.1853183500718</v>
      </c>
      <c r="Q498" s="75">
        <v>140.56578696615497</v>
      </c>
      <c r="R498" s="75">
        <f t="shared" si="22"/>
        <v>2628613.3876230381</v>
      </c>
      <c r="T498" s="75">
        <v>816839.30985470291</v>
      </c>
      <c r="U498" s="75">
        <v>826148.7165563741</v>
      </c>
      <c r="V498" s="75">
        <v>109139.40338479744</v>
      </c>
      <c r="W498" s="75">
        <v>7962.9739679553031</v>
      </c>
      <c r="X498" s="75">
        <v>489.17023624553173</v>
      </c>
      <c r="Y498" s="75">
        <f t="shared" si="24"/>
        <v>1760579.5740000752</v>
      </c>
      <c r="Z498" s="76">
        <v>130483.3411450109</v>
      </c>
      <c r="AA498" s="76">
        <f t="shared" si="25"/>
        <v>1891062.9151450861</v>
      </c>
      <c r="AB498" s="76">
        <v>2037.1853183500718</v>
      </c>
      <c r="AC498" s="76">
        <v>140.56578696615497</v>
      </c>
      <c r="AD498" s="76">
        <f t="shared" si="26"/>
        <v>1893240.6662504023</v>
      </c>
    </row>
    <row r="499" spans="1:30">
      <c r="A499" s="72">
        <f t="shared" si="27"/>
        <v>2016</v>
      </c>
      <c r="B499" s="72">
        <f t="shared" si="28"/>
        <v>6</v>
      </c>
      <c r="C499" s="73">
        <f t="shared" si="29"/>
        <v>42522</v>
      </c>
      <c r="E499" s="75">
        <v>664997.82772513409</v>
      </c>
      <c r="F499" s="75">
        <v>766636.192664381</v>
      </c>
      <c r="G499" s="75">
        <v>100886.34035538828</v>
      </c>
      <c r="H499" s="75">
        <v>7829.4454076266466</v>
      </c>
      <c r="I499" s="75">
        <v>378.60751134925181</v>
      </c>
      <c r="J499" s="75">
        <f t="shared" si="23"/>
        <v>1540728.4136638793</v>
      </c>
      <c r="K499" s="75">
        <v>114189.32389130793</v>
      </c>
      <c r="L499" s="75">
        <f t="shared" si="31"/>
        <v>1654917.7375551872</v>
      </c>
      <c r="M499" s="75"/>
      <c r="N499" s="75">
        <f t="shared" si="30"/>
        <v>867522.53301976924</v>
      </c>
      <c r="O499" s="75"/>
      <c r="P499" s="75">
        <v>1680.1847285508215</v>
      </c>
      <c r="Q499" s="75">
        <v>115.9327462700067</v>
      </c>
      <c r="R499" s="75">
        <f t="shared" si="22"/>
        <v>2524236.3880497771</v>
      </c>
      <c r="T499" s="75">
        <v>739294.78045522422</v>
      </c>
      <c r="U499" s="75">
        <v>820397.12873971544</v>
      </c>
      <c r="V499" s="75">
        <v>107322.67422804744</v>
      </c>
      <c r="W499" s="75">
        <v>7829.4454076266393</v>
      </c>
      <c r="X499" s="75">
        <v>378.60751134925152</v>
      </c>
      <c r="Y499" s="75">
        <f t="shared" si="24"/>
        <v>1675222.6363419632</v>
      </c>
      <c r="Z499" s="76">
        <v>124157.20935294894</v>
      </c>
      <c r="AA499" s="76">
        <f t="shared" si="25"/>
        <v>1799379.8456949121</v>
      </c>
      <c r="AB499" s="76">
        <v>1680.1847285508215</v>
      </c>
      <c r="AC499" s="76">
        <v>115.9327462700067</v>
      </c>
      <c r="AD499" s="76">
        <f t="shared" si="26"/>
        <v>1801175.9631697328</v>
      </c>
    </row>
    <row r="500" spans="1:30">
      <c r="A500" s="72">
        <f t="shared" si="27"/>
        <v>2016</v>
      </c>
      <c r="B500" s="72">
        <f t="shared" si="28"/>
        <v>7</v>
      </c>
      <c r="C500" s="73">
        <f t="shared" si="29"/>
        <v>42552</v>
      </c>
      <c r="E500" s="75">
        <v>665495.46922536741</v>
      </c>
      <c r="F500" s="75">
        <v>802537.13415313151</v>
      </c>
      <c r="G500" s="75">
        <v>103324.08777334039</v>
      </c>
      <c r="H500" s="75">
        <v>7559.2361440272352</v>
      </c>
      <c r="I500" s="75">
        <v>338.45159007229421</v>
      </c>
      <c r="J500" s="75">
        <f t="shared" si="23"/>
        <v>1579254.3788859388</v>
      </c>
      <c r="K500" s="75">
        <v>117044.63173268503</v>
      </c>
      <c r="L500" s="75">
        <f t="shared" si="31"/>
        <v>1696299.0106186238</v>
      </c>
      <c r="M500" s="75"/>
      <c r="N500" s="75">
        <f t="shared" si="30"/>
        <v>905861.22192647192</v>
      </c>
      <c r="O500" s="75"/>
      <c r="P500" s="75">
        <v>2694.1107517741179</v>
      </c>
      <c r="Q500" s="75">
        <v>185.89364187241415</v>
      </c>
      <c r="R500" s="75">
        <f t="shared" si="22"/>
        <v>2605040.236938742</v>
      </c>
      <c r="T500" s="75">
        <v>745239.05392575241</v>
      </c>
      <c r="U500" s="75">
        <v>863424.79429948656</v>
      </c>
      <c r="V500" s="75">
        <v>110070.68297725226</v>
      </c>
      <c r="W500" s="75">
        <v>7559.2361440272425</v>
      </c>
      <c r="X500" s="75">
        <v>338.45159007229432</v>
      </c>
      <c r="Y500" s="75">
        <f t="shared" si="24"/>
        <v>1726632.2189365907</v>
      </c>
      <c r="Z500" s="76">
        <v>127967.3717579213</v>
      </c>
      <c r="AA500" s="76">
        <f t="shared" si="25"/>
        <v>1854599.590694512</v>
      </c>
      <c r="AB500" s="76">
        <v>2694.1107517741179</v>
      </c>
      <c r="AC500" s="76">
        <v>185.89364187241415</v>
      </c>
      <c r="AD500" s="76">
        <f t="shared" si="26"/>
        <v>1857479.5950881585</v>
      </c>
    </row>
    <row r="501" spans="1:30">
      <c r="A501" s="72">
        <f t="shared" si="27"/>
        <v>2016</v>
      </c>
      <c r="B501" s="72">
        <f t="shared" si="28"/>
        <v>8</v>
      </c>
      <c r="C501" s="73">
        <f t="shared" si="29"/>
        <v>42583</v>
      </c>
      <c r="E501" s="75">
        <v>664293.61239023786</v>
      </c>
      <c r="F501" s="75">
        <v>815109.50065422524</v>
      </c>
      <c r="G501" s="75">
        <v>103686.54333079681</v>
      </c>
      <c r="H501" s="75">
        <v>8045.4128363047494</v>
      </c>
      <c r="I501" s="75">
        <v>296.78168405609694</v>
      </c>
      <c r="J501" s="75">
        <f t="shared" si="23"/>
        <v>1591431.8508956206</v>
      </c>
      <c r="K501" s="75">
        <v>117947.15114049171</v>
      </c>
      <c r="L501" s="75">
        <f t="shared" si="31"/>
        <v>1709379.0020361124</v>
      </c>
      <c r="M501" s="75"/>
      <c r="N501" s="75">
        <f t="shared" si="30"/>
        <v>918796.043985022</v>
      </c>
      <c r="O501" s="75"/>
      <c r="P501" s="75">
        <v>1537.5427759658426</v>
      </c>
      <c r="Q501" s="75">
        <v>106.09045154164315</v>
      </c>
      <c r="R501" s="75">
        <f t="shared" si="22"/>
        <v>2629818.6792486422</v>
      </c>
      <c r="T501" s="75">
        <v>745320.18937466212</v>
      </c>
      <c r="U501" s="75">
        <v>878196.4506783986</v>
      </c>
      <c r="V501" s="75">
        <v>110738.91752095889</v>
      </c>
      <c r="W501" s="75">
        <v>8045.4128363047475</v>
      </c>
      <c r="X501" s="75">
        <v>296.78168405609682</v>
      </c>
      <c r="Y501" s="75">
        <f t="shared" si="24"/>
        <v>1742597.7520943806</v>
      </c>
      <c r="Z501" s="76">
        <v>129150.6389844385</v>
      </c>
      <c r="AA501" s="76">
        <f t="shared" si="25"/>
        <v>1871748.3910788191</v>
      </c>
      <c r="AB501" s="76">
        <v>1537.5427759658426</v>
      </c>
      <c r="AC501" s="76">
        <v>106.09045154164315</v>
      </c>
      <c r="AD501" s="76">
        <f t="shared" si="26"/>
        <v>1873392.0243063264</v>
      </c>
    </row>
    <row r="502" spans="1:30">
      <c r="A502" s="72">
        <f t="shared" si="27"/>
        <v>2016</v>
      </c>
      <c r="B502" s="72">
        <f t="shared" si="28"/>
        <v>9</v>
      </c>
      <c r="C502" s="73">
        <f t="shared" si="29"/>
        <v>42614</v>
      </c>
      <c r="E502" s="75">
        <v>665950.98177027178</v>
      </c>
      <c r="F502" s="75">
        <v>770985.74784724752</v>
      </c>
      <c r="G502" s="75">
        <v>96880.869293780561</v>
      </c>
      <c r="H502" s="75">
        <v>7993.0823361261027</v>
      </c>
      <c r="I502" s="75">
        <v>339.96967836194591</v>
      </c>
      <c r="J502" s="75">
        <f t="shared" si="23"/>
        <v>1542150.6509257879</v>
      </c>
      <c r="K502" s="75">
        <v>114294.7313790326</v>
      </c>
      <c r="L502" s="75">
        <f t="shared" si="31"/>
        <v>1656445.3823048205</v>
      </c>
      <c r="M502" s="75"/>
      <c r="N502" s="75">
        <f t="shared" si="30"/>
        <v>867866.61714102805</v>
      </c>
      <c r="O502" s="75"/>
      <c r="P502" s="75">
        <v>1337.7257030310086</v>
      </c>
      <c r="Q502" s="75">
        <v>92.303073509139608</v>
      </c>
      <c r="R502" s="75">
        <f t="shared" si="22"/>
        <v>2525742.0282223886</v>
      </c>
      <c r="T502" s="75">
        <v>748048.56928253383</v>
      </c>
      <c r="U502" s="75">
        <v>828603.12163332198</v>
      </c>
      <c r="V502" s="75">
        <v>103563.35835111271</v>
      </c>
      <c r="W502" s="75">
        <v>7993.0823361261009</v>
      </c>
      <c r="X502" s="75">
        <v>339.96967836194585</v>
      </c>
      <c r="Y502" s="75">
        <f t="shared" si="24"/>
        <v>1688548.1012814566</v>
      </c>
      <c r="Z502" s="76">
        <v>125144.81094352365</v>
      </c>
      <c r="AA502" s="76">
        <f t="shared" si="25"/>
        <v>1813692.9122249803</v>
      </c>
      <c r="AB502" s="76">
        <v>1337.7257030310086</v>
      </c>
      <c r="AC502" s="76">
        <v>92.303073509139608</v>
      </c>
      <c r="AD502" s="76">
        <f t="shared" si="26"/>
        <v>1815122.9410015205</v>
      </c>
    </row>
    <row r="503" spans="1:30">
      <c r="A503" s="72">
        <f t="shared" si="27"/>
        <v>2016</v>
      </c>
      <c r="B503" s="72">
        <f t="shared" si="28"/>
        <v>10</v>
      </c>
      <c r="C503" s="73">
        <f t="shared" si="29"/>
        <v>42644</v>
      </c>
      <c r="E503" s="75">
        <v>819704.23335876071</v>
      </c>
      <c r="F503" s="75">
        <v>789952.98661951185</v>
      </c>
      <c r="G503" s="75">
        <v>98387.072905285269</v>
      </c>
      <c r="H503" s="75">
        <v>8304.6072272632537</v>
      </c>
      <c r="I503" s="75">
        <v>510.20120880880017</v>
      </c>
      <c r="J503" s="75">
        <f t="shared" si="23"/>
        <v>1716859.1013196297</v>
      </c>
      <c r="K503" s="75">
        <v>127243.04832551489</v>
      </c>
      <c r="L503" s="75">
        <f t="shared" si="31"/>
        <v>1844102.1496451446</v>
      </c>
      <c r="M503" s="75"/>
      <c r="N503" s="75">
        <f t="shared" si="30"/>
        <v>888340.05952479714</v>
      </c>
      <c r="O503" s="75"/>
      <c r="P503" s="75">
        <v>1717.9789930677809</v>
      </c>
      <c r="Q503" s="75">
        <v>118.54055052167689</v>
      </c>
      <c r="R503" s="75">
        <f t="shared" si="22"/>
        <v>2734278.7287135315</v>
      </c>
      <c r="T503" s="75">
        <v>917825.56574370922</v>
      </c>
      <c r="U503" s="75">
        <v>848384.26025806356</v>
      </c>
      <c r="V503" s="75">
        <v>105222.82563070391</v>
      </c>
      <c r="W503" s="75">
        <v>8304.6072272632518</v>
      </c>
      <c r="X503" s="75">
        <v>510.20120880880006</v>
      </c>
      <c r="Y503" s="75">
        <f t="shared" si="24"/>
        <v>1880247.4600685486</v>
      </c>
      <c r="Z503" s="76">
        <v>139352.3896291405</v>
      </c>
      <c r="AA503" s="76">
        <f t="shared" si="25"/>
        <v>2019599.8496976891</v>
      </c>
      <c r="AB503" s="76">
        <v>1717.9789930677809</v>
      </c>
      <c r="AC503" s="76">
        <v>118.54055052167689</v>
      </c>
      <c r="AD503" s="76">
        <f t="shared" si="26"/>
        <v>2021436.3692412784</v>
      </c>
    </row>
    <row r="504" spans="1:30">
      <c r="A504" s="72">
        <f t="shared" si="27"/>
        <v>2016</v>
      </c>
      <c r="B504" s="72">
        <f t="shared" si="28"/>
        <v>11</v>
      </c>
      <c r="C504" s="73">
        <f t="shared" si="29"/>
        <v>42675</v>
      </c>
      <c r="E504" s="75">
        <v>1018186.8997202342</v>
      </c>
      <c r="F504" s="75">
        <v>825082.70938775653</v>
      </c>
      <c r="G504" s="75">
        <v>94305.192144635163</v>
      </c>
      <c r="H504" s="75">
        <v>9032.9342535105352</v>
      </c>
      <c r="I504" s="75">
        <v>756.72502870039852</v>
      </c>
      <c r="J504" s="75">
        <f t="shared" si="23"/>
        <v>1947364.4605348369</v>
      </c>
      <c r="K504" s="75">
        <v>144326.68934146478</v>
      </c>
      <c r="L504" s="75">
        <f t="shared" si="31"/>
        <v>2091691.1498763016</v>
      </c>
      <c r="M504" s="75"/>
      <c r="N504" s="75">
        <f t="shared" si="30"/>
        <v>919387.90153239167</v>
      </c>
      <c r="O504" s="75"/>
      <c r="P504" s="75">
        <v>1709.8012923946164</v>
      </c>
      <c r="Q504" s="75">
        <v>117.97628917522854</v>
      </c>
      <c r="R504" s="75">
        <f t="shared" si="22"/>
        <v>3012906.8289902634</v>
      </c>
      <c r="T504" s="75">
        <v>1129481.9175639926</v>
      </c>
      <c r="U504" s="75">
        <v>887908.17675963556</v>
      </c>
      <c r="V504" s="75">
        <v>100951.72832212712</v>
      </c>
      <c r="W504" s="75">
        <v>9032.9342535105388</v>
      </c>
      <c r="X504" s="75">
        <v>756.72502870039852</v>
      </c>
      <c r="Y504" s="75">
        <f t="shared" si="24"/>
        <v>2128131.4819279658</v>
      </c>
      <c r="Z504" s="76">
        <v>157724.03034697054</v>
      </c>
      <c r="AA504" s="76">
        <f t="shared" si="25"/>
        <v>2285855.5122749363</v>
      </c>
      <c r="AB504" s="76">
        <v>1709.8012923946164</v>
      </c>
      <c r="AC504" s="76">
        <v>117.97628917522854</v>
      </c>
      <c r="AD504" s="76">
        <f t="shared" si="26"/>
        <v>2287683.2898565065</v>
      </c>
    </row>
    <row r="505" spans="1:30">
      <c r="A505" s="72">
        <f t="shared" si="27"/>
        <v>2016</v>
      </c>
      <c r="B505" s="72">
        <f t="shared" si="28"/>
        <v>12</v>
      </c>
      <c r="C505" s="73">
        <f t="shared" si="29"/>
        <v>42705</v>
      </c>
      <c r="E505" s="75">
        <v>1285056.4869322244</v>
      </c>
      <c r="F505" s="75">
        <v>895401.87795545324</v>
      </c>
      <c r="G505" s="75">
        <v>94064.551864265159</v>
      </c>
      <c r="H505" s="75">
        <v>9082.8975126288551</v>
      </c>
      <c r="I505" s="75">
        <v>1098.5734640092915</v>
      </c>
      <c r="J505" s="75">
        <f t="shared" si="23"/>
        <v>2284704.3877285807</v>
      </c>
      <c r="K505" s="75">
        <v>169328.25215174211</v>
      </c>
      <c r="L505" s="75">
        <f t="shared" si="31"/>
        <v>2454032.6398803229</v>
      </c>
      <c r="M505" s="75"/>
      <c r="N505" s="75">
        <f t="shared" si="30"/>
        <v>989466.42981971835</v>
      </c>
      <c r="O505" s="75"/>
      <c r="P505" s="75">
        <v>1596.0024712764248</v>
      </c>
      <c r="Q505" s="75">
        <v>110.12417051807331</v>
      </c>
      <c r="R505" s="75">
        <f t="shared" si="22"/>
        <v>3445205.1963418359</v>
      </c>
      <c r="T505" s="75">
        <v>1417058.9598273947</v>
      </c>
      <c r="U505" s="75">
        <v>967218.05112853856</v>
      </c>
      <c r="V505" s="75">
        <v>101073.67089043709</v>
      </c>
      <c r="W505" s="75">
        <v>9082.8975126288587</v>
      </c>
      <c r="X505" s="75">
        <v>1098.5734640092915</v>
      </c>
      <c r="Y505" s="75">
        <f t="shared" si="24"/>
        <v>2495532.1528230086</v>
      </c>
      <c r="Z505" s="76">
        <v>184953.51078924537</v>
      </c>
      <c r="AA505" s="76">
        <f t="shared" si="25"/>
        <v>2680485.663612254</v>
      </c>
      <c r="AB505" s="76">
        <v>1596.0024712764248</v>
      </c>
      <c r="AC505" s="76">
        <v>110.12417051807331</v>
      </c>
      <c r="AD505" s="76">
        <f t="shared" si="26"/>
        <v>2682191.7902540485</v>
      </c>
    </row>
    <row r="506" spans="1:30">
      <c r="A506" s="72">
        <f t="shared" si="27"/>
        <v>2017</v>
      </c>
      <c r="B506" s="72">
        <f t="shared" si="28"/>
        <v>1</v>
      </c>
      <c r="C506" s="73">
        <f t="shared" si="29"/>
        <v>42736</v>
      </c>
      <c r="E506" s="75">
        <v>1247643.9775296787</v>
      </c>
      <c r="F506" s="75">
        <v>873504.26766574627</v>
      </c>
      <c r="G506" s="75">
        <v>106466.4443371673</v>
      </c>
      <c r="H506" s="75">
        <v>8836.838367099439</v>
      </c>
      <c r="I506" s="75">
        <v>935.24238583134013</v>
      </c>
      <c r="J506" s="75">
        <f t="shared" si="23"/>
        <v>2237386.770285523</v>
      </c>
      <c r="K506" s="75">
        <v>165821.3610630515</v>
      </c>
      <c r="L506" s="75">
        <f t="shared" si="31"/>
        <v>2403208.1313485745</v>
      </c>
      <c r="M506" s="75"/>
      <c r="N506" s="75">
        <f t="shared" si="30"/>
        <v>979970.71200291358</v>
      </c>
      <c r="O506" s="75"/>
      <c r="P506" s="75">
        <v>2180.2294110025214</v>
      </c>
      <c r="Q506" s="75">
        <v>150.43582935917399</v>
      </c>
      <c r="R506" s="75">
        <f t="shared" si="22"/>
        <v>3385509.5085918498</v>
      </c>
      <c r="T506" s="75">
        <v>1375170.8037794908</v>
      </c>
      <c r="U506" s="75">
        <v>941708.86016885587</v>
      </c>
      <c r="V506" s="75">
        <v>113881.37710285666</v>
      </c>
      <c r="W506" s="75">
        <v>8836.8383670994353</v>
      </c>
      <c r="X506" s="75">
        <v>935.24238583133979</v>
      </c>
      <c r="Y506" s="75">
        <f t="shared" si="24"/>
        <v>2440533.121804134</v>
      </c>
      <c r="Z506" s="76">
        <v>180877.32052039215</v>
      </c>
      <c r="AA506" s="76">
        <f t="shared" si="25"/>
        <v>2621410.4423245261</v>
      </c>
      <c r="AB506" s="76">
        <v>2180.2294110025214</v>
      </c>
      <c r="AC506" s="76">
        <v>150.43582935917399</v>
      </c>
      <c r="AD506" s="76">
        <f t="shared" si="26"/>
        <v>2623741.107564888</v>
      </c>
    </row>
    <row r="507" spans="1:30">
      <c r="A507" s="72">
        <f t="shared" si="27"/>
        <v>2017</v>
      </c>
      <c r="B507" s="72">
        <f t="shared" si="28"/>
        <v>2</v>
      </c>
      <c r="C507" s="73">
        <f t="shared" si="29"/>
        <v>42767</v>
      </c>
      <c r="E507" s="75">
        <v>1034735.1746882778</v>
      </c>
      <c r="F507" s="75">
        <v>801114.2709702478</v>
      </c>
      <c r="G507" s="75">
        <v>92668.661447386839</v>
      </c>
      <c r="H507" s="75">
        <v>8078.2966511712302</v>
      </c>
      <c r="I507" s="75">
        <v>860.74962250344618</v>
      </c>
      <c r="J507" s="75">
        <f t="shared" si="23"/>
        <v>1937457.153379587</v>
      </c>
      <c r="K507" s="75">
        <v>143592.42060493166</v>
      </c>
      <c r="L507" s="75">
        <f t="shared" si="31"/>
        <v>2081049.5739845186</v>
      </c>
      <c r="M507" s="75"/>
      <c r="N507" s="75">
        <f t="shared" si="30"/>
        <v>893782.93241763464</v>
      </c>
      <c r="O507" s="75"/>
      <c r="P507" s="75">
        <v>2294.2667970396465</v>
      </c>
      <c r="Q507" s="75">
        <v>158.30440899573563</v>
      </c>
      <c r="R507" s="75">
        <f t="shared" si="22"/>
        <v>2977285.0776081891</v>
      </c>
      <c r="T507" s="75">
        <v>1142527.9574520716</v>
      </c>
      <c r="U507" s="75">
        <v>859409.66097972752</v>
      </c>
      <c r="V507" s="75">
        <v>99094.956594034869</v>
      </c>
      <c r="W507" s="75">
        <v>8078.2966511712302</v>
      </c>
      <c r="X507" s="75">
        <v>860.74962250344606</v>
      </c>
      <c r="Y507" s="75">
        <f t="shared" si="24"/>
        <v>2109971.6212995085</v>
      </c>
      <c r="Z507" s="76">
        <v>156378.13305012463</v>
      </c>
      <c r="AA507" s="76">
        <f t="shared" si="25"/>
        <v>2266349.7543496331</v>
      </c>
      <c r="AB507" s="76">
        <v>2294.2667970396465</v>
      </c>
      <c r="AC507" s="76">
        <v>158.30440899573563</v>
      </c>
      <c r="AD507" s="76">
        <f t="shared" si="26"/>
        <v>2268802.3255556687</v>
      </c>
    </row>
    <row r="508" spans="1:30">
      <c r="A508" s="72">
        <f t="shared" si="27"/>
        <v>2017</v>
      </c>
      <c r="B508" s="72">
        <f t="shared" si="28"/>
        <v>3</v>
      </c>
      <c r="C508" s="73">
        <f t="shared" si="29"/>
        <v>42795</v>
      </c>
      <c r="E508" s="75">
        <v>1026093.4531294525</v>
      </c>
      <c r="F508" s="75">
        <v>846762.47216340189</v>
      </c>
      <c r="G508" s="75">
        <v>98985.092344202785</v>
      </c>
      <c r="H508" s="75">
        <v>8955.5812006765227</v>
      </c>
      <c r="I508" s="75">
        <v>856.80862162493702</v>
      </c>
      <c r="J508" s="75">
        <f t="shared" si="23"/>
        <v>1981653.4074593587</v>
      </c>
      <c r="K508" s="75">
        <v>146867.97541857744</v>
      </c>
      <c r="L508" s="75">
        <f t="shared" si="31"/>
        <v>2128521.3828779361</v>
      </c>
      <c r="M508" s="75"/>
      <c r="N508" s="75">
        <f t="shared" si="30"/>
        <v>945747.56450760469</v>
      </c>
      <c r="O508" s="75"/>
      <c r="P508" s="75">
        <v>2204.6723948948825</v>
      </c>
      <c r="Q508" s="75">
        <v>152.12239524774691</v>
      </c>
      <c r="R508" s="75">
        <f t="shared" si="22"/>
        <v>3076625.7421756834</v>
      </c>
      <c r="T508" s="75">
        <v>1139615.5716125553</v>
      </c>
      <c r="U508" s="75">
        <v>910170.40805290302</v>
      </c>
      <c r="V508" s="75">
        <v>106497.41569630675</v>
      </c>
      <c r="W508" s="75">
        <v>8955.58120067653</v>
      </c>
      <c r="X508" s="75">
        <v>856.80862162493736</v>
      </c>
      <c r="Y508" s="75">
        <f t="shared" si="24"/>
        <v>2166095.7851840663</v>
      </c>
      <c r="Z508" s="76">
        <v>160537.71125424327</v>
      </c>
      <c r="AA508" s="76">
        <f t="shared" si="25"/>
        <v>2326633.4964383096</v>
      </c>
      <c r="AB508" s="76">
        <v>2204.6723948948825</v>
      </c>
      <c r="AC508" s="76">
        <v>152.12239524774691</v>
      </c>
      <c r="AD508" s="76">
        <f t="shared" si="26"/>
        <v>2328990.2912284522</v>
      </c>
    </row>
    <row r="509" spans="1:30">
      <c r="A509" s="72">
        <f t="shared" si="27"/>
        <v>2017</v>
      </c>
      <c r="B509" s="72">
        <f t="shared" si="28"/>
        <v>4</v>
      </c>
      <c r="C509" s="73">
        <f t="shared" si="29"/>
        <v>42826</v>
      </c>
      <c r="E509" s="75">
        <v>862491.48866281379</v>
      </c>
      <c r="F509" s="75">
        <v>784078.34405587392</v>
      </c>
      <c r="G509" s="75">
        <v>94904.444748730864</v>
      </c>
      <c r="H509" s="75">
        <v>7857.1032729125063</v>
      </c>
      <c r="I509" s="75">
        <v>629.41131992922078</v>
      </c>
      <c r="J509" s="75">
        <f t="shared" si="23"/>
        <v>1749960.7920602602</v>
      </c>
      <c r="K509" s="75">
        <v>129696.34226869792</v>
      </c>
      <c r="L509" s="75">
        <f t="shared" si="31"/>
        <v>1879657.1343289581</v>
      </c>
      <c r="M509" s="75"/>
      <c r="N509" s="75">
        <f t="shared" si="30"/>
        <v>878982.78880460479</v>
      </c>
      <c r="O509" s="75"/>
      <c r="P509" s="75">
        <v>2045.5361180176997</v>
      </c>
      <c r="Q509" s="75">
        <v>141.1419921432213</v>
      </c>
      <c r="R509" s="75">
        <f t="shared" si="22"/>
        <v>2760826.6012437236</v>
      </c>
      <c r="T509" s="75">
        <v>964666.43069774401</v>
      </c>
      <c r="U509" s="75">
        <v>846226.90050405986</v>
      </c>
      <c r="V509" s="75">
        <v>102138.888295536</v>
      </c>
      <c r="W509" s="75">
        <v>7857.1032729125091</v>
      </c>
      <c r="X509" s="75">
        <v>629.41131992922078</v>
      </c>
      <c r="Y509" s="75">
        <f t="shared" si="24"/>
        <v>1921518.7340901815</v>
      </c>
      <c r="Z509" s="76">
        <v>142411.16289175348</v>
      </c>
      <c r="AA509" s="76">
        <f t="shared" si="25"/>
        <v>2063929.896981935</v>
      </c>
      <c r="AB509" s="76">
        <v>2045.5361180176997</v>
      </c>
      <c r="AC509" s="76">
        <v>141.1419921432213</v>
      </c>
      <c r="AD509" s="76">
        <f t="shared" si="26"/>
        <v>2066116.5750920959</v>
      </c>
    </row>
    <row r="510" spans="1:30">
      <c r="A510" s="72">
        <f t="shared" si="27"/>
        <v>2017</v>
      </c>
      <c r="B510" s="72">
        <f t="shared" si="28"/>
        <v>5</v>
      </c>
      <c r="C510" s="73">
        <f t="shared" si="29"/>
        <v>42856</v>
      </c>
      <c r="E510" s="75">
        <v>740803.88380358124</v>
      </c>
      <c r="F510" s="75">
        <v>787604.32427559921</v>
      </c>
      <c r="G510" s="75">
        <v>100445.68388403194</v>
      </c>
      <c r="H510" s="75">
        <v>8137.1237617089282</v>
      </c>
      <c r="I510" s="75">
        <v>489.11121237191691</v>
      </c>
      <c r="J510" s="75">
        <f t="shared" si="23"/>
        <v>1637480.126937293</v>
      </c>
      <c r="K510" s="75">
        <v>121359.96644325787</v>
      </c>
      <c r="L510" s="75">
        <f t="shared" si="31"/>
        <v>1758840.0933805509</v>
      </c>
      <c r="M510" s="75"/>
      <c r="N510" s="75">
        <f t="shared" si="30"/>
        <v>888050.00815963116</v>
      </c>
      <c r="O510" s="75"/>
      <c r="P510" s="75">
        <v>2037.1853183500718</v>
      </c>
      <c r="Q510" s="75">
        <v>140.56578696615497</v>
      </c>
      <c r="R510" s="75">
        <f t="shared" ref="R510:R573" si="32">SUM(L510:Q510)</f>
        <v>2649067.8526454978</v>
      </c>
      <c r="T510" s="75">
        <v>833771.00307504565</v>
      </c>
      <c r="U510" s="75">
        <v>852329.19583252014</v>
      </c>
      <c r="V510" s="75">
        <v>108267.20071443279</v>
      </c>
      <c r="W510" s="75">
        <v>8137.1237617089291</v>
      </c>
      <c r="X510" s="75">
        <v>489.11121237191691</v>
      </c>
      <c r="Y510" s="75">
        <f t="shared" si="24"/>
        <v>1802993.6345960794</v>
      </c>
      <c r="Z510" s="76">
        <v>133626.81072731409</v>
      </c>
      <c r="AA510" s="76">
        <f t="shared" si="25"/>
        <v>1936620.4453233934</v>
      </c>
      <c r="AB510" s="76">
        <v>2037.1853183500718</v>
      </c>
      <c r="AC510" s="76">
        <v>140.56578696615497</v>
      </c>
      <c r="AD510" s="76">
        <f t="shared" si="26"/>
        <v>1938798.1964287097</v>
      </c>
    </row>
    <row r="511" spans="1:30">
      <c r="A511" s="72">
        <f t="shared" si="27"/>
        <v>2017</v>
      </c>
      <c r="B511" s="72">
        <f t="shared" si="28"/>
        <v>6</v>
      </c>
      <c r="C511" s="73">
        <f t="shared" si="29"/>
        <v>42887</v>
      </c>
      <c r="E511" s="75">
        <v>664184.80344080552</v>
      </c>
      <c r="F511" s="75">
        <v>777760.86655243812</v>
      </c>
      <c r="G511" s="75">
        <v>98444.91925088421</v>
      </c>
      <c r="H511" s="75">
        <v>8006.2959970689217</v>
      </c>
      <c r="I511" s="75">
        <v>378.44427156864407</v>
      </c>
      <c r="J511" s="75">
        <f t="shared" ref="J511:J574" si="33">SUM(E511:I511)</f>
        <v>1548775.3295127654</v>
      </c>
      <c r="K511" s="75">
        <v>114785.71185432957</v>
      </c>
      <c r="L511" s="75">
        <f t="shared" si="31"/>
        <v>1663561.041367095</v>
      </c>
      <c r="M511" s="75"/>
      <c r="N511" s="75">
        <f t="shared" si="30"/>
        <v>876205.78580332233</v>
      </c>
      <c r="O511" s="75"/>
      <c r="P511" s="75">
        <v>1680.1847285508215</v>
      </c>
      <c r="Q511" s="75">
        <v>115.9327462700067</v>
      </c>
      <c r="R511" s="75">
        <f t="shared" si="32"/>
        <v>2541562.9446452381</v>
      </c>
      <c r="T511" s="75">
        <v>754551.08058797522</v>
      </c>
      <c r="U511" s="75">
        <v>846058.77860911947</v>
      </c>
      <c r="V511" s="75">
        <v>106448.91336069751</v>
      </c>
      <c r="W511" s="75">
        <v>8006.2959970689171</v>
      </c>
      <c r="X511" s="75">
        <v>378.44427156864384</v>
      </c>
      <c r="Y511" s="75">
        <f t="shared" ref="Y511:Y574" si="34">SUM(T511:X511)</f>
        <v>1715443.5128264297</v>
      </c>
      <c r="Z511" s="76">
        <v>127138.13360367739</v>
      </c>
      <c r="AA511" s="76">
        <f t="shared" ref="AA511:AA574" si="35">SUM(Y511:Z511)</f>
        <v>1842581.6464301071</v>
      </c>
      <c r="AB511" s="76">
        <v>1680.1847285508215</v>
      </c>
      <c r="AC511" s="76">
        <v>115.9327462700067</v>
      </c>
      <c r="AD511" s="76">
        <f t="shared" ref="AD511:AD574" si="36">SUM(AA511:AC511)</f>
        <v>1844377.7639049278</v>
      </c>
    </row>
    <row r="512" spans="1:30">
      <c r="A512" s="72">
        <f t="shared" ref="A512:A575" si="37">IF(B512=1,A511+1,A511)</f>
        <v>2017</v>
      </c>
      <c r="B512" s="72">
        <f t="shared" ref="B512:B575" si="38">IF(B511=12,1,B511+1)</f>
        <v>7</v>
      </c>
      <c r="C512" s="73">
        <f t="shared" ref="C512:C575" si="39">DATE(A512,B512,1)</f>
        <v>42917</v>
      </c>
      <c r="E512" s="75">
        <v>663860.61515392305</v>
      </c>
      <c r="F512" s="75">
        <v>813481.60076796357</v>
      </c>
      <c r="G512" s="75">
        <v>100826.9112775893</v>
      </c>
      <c r="H512" s="75">
        <v>7737.6492602103317</v>
      </c>
      <c r="I512" s="75">
        <v>338.23862195553977</v>
      </c>
      <c r="J512" s="75">
        <f t="shared" si="33"/>
        <v>1586245.015081642</v>
      </c>
      <c r="K512" s="75">
        <v>117562.7347375222</v>
      </c>
      <c r="L512" s="75">
        <f t="shared" si="31"/>
        <v>1703807.7498191642</v>
      </c>
      <c r="M512" s="75"/>
      <c r="N512" s="75">
        <f t="shared" si="30"/>
        <v>914308.51204555284</v>
      </c>
      <c r="O512" s="75"/>
      <c r="P512" s="75">
        <v>2694.1107517741179</v>
      </c>
      <c r="Q512" s="75">
        <v>185.89364187241415</v>
      </c>
      <c r="R512" s="75">
        <f t="shared" si="32"/>
        <v>2620996.2662583636</v>
      </c>
      <c r="T512" s="75">
        <v>760543.53028671816</v>
      </c>
      <c r="U512" s="75">
        <v>890084.39080881584</v>
      </c>
      <c r="V512" s="75">
        <v>109176.43835107979</v>
      </c>
      <c r="W512" s="75">
        <v>7737.6492602103335</v>
      </c>
      <c r="X512" s="75">
        <v>338.23862195553983</v>
      </c>
      <c r="Y512" s="75">
        <f t="shared" si="34"/>
        <v>1767880.2473287797</v>
      </c>
      <c r="Z512" s="76">
        <v>131024.42219729931</v>
      </c>
      <c r="AA512" s="76">
        <f t="shared" si="35"/>
        <v>1898904.669526079</v>
      </c>
      <c r="AB512" s="76">
        <v>2694.1107517741179</v>
      </c>
      <c r="AC512" s="76">
        <v>185.89364187241415</v>
      </c>
      <c r="AD512" s="76">
        <f t="shared" si="36"/>
        <v>1901784.6739197255</v>
      </c>
    </row>
    <row r="513" spans="1:30">
      <c r="A513" s="72">
        <f t="shared" si="37"/>
        <v>2017</v>
      </c>
      <c r="B513" s="72">
        <f t="shared" si="38"/>
        <v>8</v>
      </c>
      <c r="C513" s="73">
        <f t="shared" si="39"/>
        <v>42948</v>
      </c>
      <c r="E513" s="75">
        <v>662690.99597430846</v>
      </c>
      <c r="F513" s="75">
        <v>826235.52092376398</v>
      </c>
      <c r="G513" s="75">
        <v>101163.58972607338</v>
      </c>
      <c r="H513" s="75">
        <v>8246.6696866804941</v>
      </c>
      <c r="I513" s="75">
        <v>296.58471296324581</v>
      </c>
      <c r="J513" s="75">
        <f t="shared" si="33"/>
        <v>1598633.3610237895</v>
      </c>
      <c r="K513" s="75">
        <v>118480.88282560837</v>
      </c>
      <c r="L513" s="75">
        <f t="shared" si="31"/>
        <v>1717114.2438493979</v>
      </c>
      <c r="M513" s="75"/>
      <c r="N513" s="75">
        <f t="shared" si="30"/>
        <v>927399.11064983741</v>
      </c>
      <c r="O513" s="75"/>
      <c r="P513" s="75">
        <v>1537.5427759658426</v>
      </c>
      <c r="Q513" s="75">
        <v>106.09045154164315</v>
      </c>
      <c r="R513" s="75">
        <f t="shared" si="32"/>
        <v>2646156.9877267429</v>
      </c>
      <c r="T513" s="75">
        <v>760551.49662352761</v>
      </c>
      <c r="U513" s="75">
        <v>904949.61902065598</v>
      </c>
      <c r="V513" s="75">
        <v>109830.88447571019</v>
      </c>
      <c r="W513" s="75">
        <v>8246.6696866804941</v>
      </c>
      <c r="X513" s="75">
        <v>296.58471296324586</v>
      </c>
      <c r="Y513" s="75">
        <f t="shared" si="34"/>
        <v>1783875.2545195373</v>
      </c>
      <c r="Z513" s="76">
        <v>132209.8738580537</v>
      </c>
      <c r="AA513" s="76">
        <f t="shared" si="35"/>
        <v>1916085.128377591</v>
      </c>
      <c r="AB513" s="76">
        <v>1537.5427759658426</v>
      </c>
      <c r="AC513" s="76">
        <v>106.09045154164315</v>
      </c>
      <c r="AD513" s="76">
        <f t="shared" si="36"/>
        <v>1917728.7616050984</v>
      </c>
    </row>
    <row r="514" spans="1:30">
      <c r="A514" s="72">
        <f t="shared" si="37"/>
        <v>2017</v>
      </c>
      <c r="B514" s="72">
        <f t="shared" si="38"/>
        <v>9</v>
      </c>
      <c r="C514" s="73">
        <f t="shared" si="39"/>
        <v>42979</v>
      </c>
      <c r="E514" s="75">
        <v>664402.14659733733</v>
      </c>
      <c r="F514" s="75">
        <v>782068.34580803383</v>
      </c>
      <c r="G514" s="75">
        <v>94504.681627831334</v>
      </c>
      <c r="H514" s="75">
        <v>8203.9362948075686</v>
      </c>
      <c r="I514" s="75">
        <v>339.81346309745811</v>
      </c>
      <c r="J514" s="75">
        <f t="shared" si="33"/>
        <v>1549518.9237911077</v>
      </c>
      <c r="K514" s="75">
        <v>114840.82249364816</v>
      </c>
      <c r="L514" s="75">
        <f t="shared" si="31"/>
        <v>1664359.7462847559</v>
      </c>
      <c r="M514" s="75"/>
      <c r="N514" s="75">
        <f t="shared" si="30"/>
        <v>876573.02743586514</v>
      </c>
      <c r="O514" s="75"/>
      <c r="P514" s="75">
        <v>1337.7257030310086</v>
      </c>
      <c r="Q514" s="75">
        <v>92.303073509139608</v>
      </c>
      <c r="R514" s="75">
        <f t="shared" si="32"/>
        <v>2542362.8024971611</v>
      </c>
      <c r="T514" s="75">
        <v>763263.30606026016</v>
      </c>
      <c r="U514" s="75">
        <v>853488.64467395714</v>
      </c>
      <c r="V514" s="75">
        <v>102686.9326538746</v>
      </c>
      <c r="W514" s="75">
        <v>8203.9362948075686</v>
      </c>
      <c r="X514" s="75">
        <v>339.813463097458</v>
      </c>
      <c r="Y514" s="75">
        <f t="shared" si="34"/>
        <v>1727982.6331459968</v>
      </c>
      <c r="Z514" s="76">
        <v>128067.45616227039</v>
      </c>
      <c r="AA514" s="76">
        <f t="shared" si="35"/>
        <v>1856050.0893082672</v>
      </c>
      <c r="AB514" s="76">
        <v>1337.7257030310086</v>
      </c>
      <c r="AC514" s="76">
        <v>92.303073509139608</v>
      </c>
      <c r="AD514" s="76">
        <f t="shared" si="36"/>
        <v>1857480.1180848074</v>
      </c>
    </row>
    <row r="515" spans="1:30">
      <c r="A515" s="72">
        <f t="shared" si="37"/>
        <v>2017</v>
      </c>
      <c r="B515" s="72">
        <f t="shared" si="38"/>
        <v>10</v>
      </c>
      <c r="C515" s="73">
        <f t="shared" si="39"/>
        <v>43009</v>
      </c>
      <c r="E515" s="75">
        <v>818130.13924279227</v>
      </c>
      <c r="F515" s="75">
        <v>801322.0843887073</v>
      </c>
      <c r="G515" s="75">
        <v>96030.211830308952</v>
      </c>
      <c r="H515" s="75">
        <v>8538.8923814172631</v>
      </c>
      <c r="I515" s="75">
        <v>510.25959976629281</v>
      </c>
      <c r="J515" s="75">
        <f t="shared" si="33"/>
        <v>1724531.587442992</v>
      </c>
      <c r="K515" s="75">
        <v>127811.68585775117</v>
      </c>
      <c r="L515" s="75">
        <f t="shared" si="31"/>
        <v>1852343.2733007432</v>
      </c>
      <c r="M515" s="75"/>
      <c r="N515" s="75">
        <f t="shared" si="30"/>
        <v>897352.29621901619</v>
      </c>
      <c r="O515" s="75"/>
      <c r="P515" s="75">
        <v>1717.9789930677809</v>
      </c>
      <c r="Q515" s="75">
        <v>118.54055052167689</v>
      </c>
      <c r="R515" s="75">
        <f t="shared" si="32"/>
        <v>2751532.0890633487</v>
      </c>
      <c r="T515" s="75">
        <v>936404.75167891732</v>
      </c>
      <c r="U515" s="75">
        <v>873565.89082945616</v>
      </c>
      <c r="V515" s="75">
        <v>104376.94860202083</v>
      </c>
      <c r="W515" s="75">
        <v>8538.8923814172649</v>
      </c>
      <c r="X515" s="75">
        <v>510.25959976629298</v>
      </c>
      <c r="Y515" s="75">
        <f t="shared" si="34"/>
        <v>1923396.7430915779</v>
      </c>
      <c r="Z515" s="76">
        <v>142550.34938057861</v>
      </c>
      <c r="AA515" s="76">
        <f t="shared" si="35"/>
        <v>2065947.0924721565</v>
      </c>
      <c r="AB515" s="76">
        <v>1717.9789930677809</v>
      </c>
      <c r="AC515" s="76">
        <v>118.54055052167689</v>
      </c>
      <c r="AD515" s="76">
        <f t="shared" si="36"/>
        <v>2067783.6120157458</v>
      </c>
    </row>
    <row r="516" spans="1:30">
      <c r="A516" s="72">
        <f t="shared" si="37"/>
        <v>2017</v>
      </c>
      <c r="B516" s="72">
        <f t="shared" si="38"/>
        <v>11</v>
      </c>
      <c r="C516" s="73">
        <f t="shared" si="39"/>
        <v>43040</v>
      </c>
      <c r="E516" s="75">
        <v>1017512.2937486296</v>
      </c>
      <c r="F516" s="75">
        <v>837168.92365200492</v>
      </c>
      <c r="G516" s="75">
        <v>92065.113256011071</v>
      </c>
      <c r="H516" s="75">
        <v>9305.3476406762456</v>
      </c>
      <c r="I516" s="75">
        <v>757.20870415838101</v>
      </c>
      <c r="J516" s="75">
        <f t="shared" si="33"/>
        <v>1956808.8870014804</v>
      </c>
      <c r="K516" s="75">
        <v>145026.65220526513</v>
      </c>
      <c r="L516" s="75">
        <f t="shared" si="31"/>
        <v>2101835.5392067456</v>
      </c>
      <c r="M516" s="75"/>
      <c r="N516" s="75">
        <f t="shared" si="30"/>
        <v>929234.03690801596</v>
      </c>
      <c r="O516" s="75"/>
      <c r="P516" s="75">
        <v>1709.8012923946164</v>
      </c>
      <c r="Q516" s="75">
        <v>117.97628917522854</v>
      </c>
      <c r="R516" s="75">
        <f t="shared" si="32"/>
        <v>3032897.3536963318</v>
      </c>
      <c r="T516" s="75">
        <v>1152242.5601212978</v>
      </c>
      <c r="U516" s="75">
        <v>913962.24161673011</v>
      </c>
      <c r="V516" s="75">
        <v>100099.42470755408</v>
      </c>
      <c r="W516" s="75">
        <v>9305.3476406762438</v>
      </c>
      <c r="X516" s="75">
        <v>757.2087041583809</v>
      </c>
      <c r="Y516" s="75">
        <f t="shared" si="34"/>
        <v>2176366.7827904169</v>
      </c>
      <c r="Z516" s="76">
        <v>161298.93449252285</v>
      </c>
      <c r="AA516" s="76">
        <f t="shared" si="35"/>
        <v>2337665.7172829397</v>
      </c>
      <c r="AB516" s="76">
        <v>1709.8012923946164</v>
      </c>
      <c r="AC516" s="76">
        <v>117.97628917522854</v>
      </c>
      <c r="AD516" s="76">
        <f t="shared" si="36"/>
        <v>2339493.4948645099</v>
      </c>
    </row>
    <row r="517" spans="1:30">
      <c r="A517" s="72">
        <f t="shared" si="37"/>
        <v>2017</v>
      </c>
      <c r="B517" s="72">
        <f t="shared" si="38"/>
        <v>12</v>
      </c>
      <c r="C517" s="73">
        <f t="shared" si="39"/>
        <v>43070</v>
      </c>
      <c r="E517" s="75">
        <v>1284729.3556119439</v>
      </c>
      <c r="F517" s="75">
        <v>906674.88979073707</v>
      </c>
      <c r="G517" s="75">
        <v>91679.344716352149</v>
      </c>
      <c r="H517" s="75">
        <v>9361.7580028079865</v>
      </c>
      <c r="I517" s="75">
        <v>1099.547118249274</v>
      </c>
      <c r="J517" s="75">
        <f t="shared" si="33"/>
        <v>2293544.8952400899</v>
      </c>
      <c r="K517" s="75">
        <v>169983.45625302475</v>
      </c>
      <c r="L517" s="75">
        <f t="shared" si="31"/>
        <v>2463528.3514931146</v>
      </c>
      <c r="M517" s="75"/>
      <c r="N517" s="75">
        <f t="shared" si="30"/>
        <v>998354.23450708925</v>
      </c>
      <c r="O517" s="75"/>
      <c r="P517" s="75">
        <v>1596.0024712764248</v>
      </c>
      <c r="Q517" s="75">
        <v>110.12417051807331</v>
      </c>
      <c r="R517" s="75">
        <f t="shared" si="32"/>
        <v>3463588.7126419987</v>
      </c>
      <c r="T517" s="75">
        <v>1444134.7191086982</v>
      </c>
      <c r="U517" s="75">
        <v>994198.42141008878</v>
      </c>
      <c r="V517" s="75">
        <v>100141.03509094763</v>
      </c>
      <c r="W517" s="75">
        <v>9361.7580028079883</v>
      </c>
      <c r="X517" s="75">
        <v>1099.5471182492743</v>
      </c>
      <c r="Y517" s="75">
        <f t="shared" si="34"/>
        <v>2548935.4807307916</v>
      </c>
      <c r="Z517" s="76">
        <v>188911.43734739488</v>
      </c>
      <c r="AA517" s="76">
        <f t="shared" si="35"/>
        <v>2737846.9180781865</v>
      </c>
      <c r="AB517" s="76">
        <v>1596.0024712764248</v>
      </c>
      <c r="AC517" s="76">
        <v>110.12417051807331</v>
      </c>
      <c r="AD517" s="76">
        <f t="shared" si="36"/>
        <v>2739553.044719981</v>
      </c>
    </row>
    <row r="518" spans="1:30">
      <c r="A518" s="72">
        <f t="shared" si="37"/>
        <v>2018</v>
      </c>
      <c r="B518" s="72">
        <f t="shared" si="38"/>
        <v>1</v>
      </c>
      <c r="C518" s="73">
        <f t="shared" si="39"/>
        <v>43101</v>
      </c>
      <c r="E518" s="75">
        <v>1247804.9415760422</v>
      </c>
      <c r="F518" s="75">
        <v>883301.21068406478</v>
      </c>
      <c r="G518" s="75">
        <v>103917.57877829358</v>
      </c>
      <c r="H518" s="75">
        <v>9104.6520839481072</v>
      </c>
      <c r="I518" s="75">
        <v>935.97585435285566</v>
      </c>
      <c r="J518" s="75">
        <f t="shared" si="33"/>
        <v>2245064.3589767017</v>
      </c>
      <c r="K518" s="75">
        <v>166390.37676626444</v>
      </c>
      <c r="L518" s="75">
        <f t="shared" si="31"/>
        <v>2411454.7357429662</v>
      </c>
      <c r="M518" s="75"/>
      <c r="N518" s="75">
        <f t="shared" si="30"/>
        <v>987218.78946235834</v>
      </c>
      <c r="O518" s="75"/>
      <c r="P518" s="75">
        <v>2180.2294110025214</v>
      </c>
      <c r="Q518" s="75">
        <v>150.43582935917399</v>
      </c>
      <c r="R518" s="75">
        <f t="shared" si="32"/>
        <v>3401004.1904456862</v>
      </c>
      <c r="T518" s="75">
        <v>1400336.2152978533</v>
      </c>
      <c r="U518" s="75">
        <v>966955.75360238226</v>
      </c>
      <c r="V518" s="75">
        <v>112879.70200526039</v>
      </c>
      <c r="W518" s="75">
        <v>9104.6520839481</v>
      </c>
      <c r="X518" s="75">
        <v>935.97585435285521</v>
      </c>
      <c r="Y518" s="75">
        <f t="shared" si="34"/>
        <v>2490212.2988437973</v>
      </c>
      <c r="Z518" s="76">
        <v>184559.23589712335</v>
      </c>
      <c r="AA518" s="76">
        <f t="shared" si="35"/>
        <v>2674771.5347409206</v>
      </c>
      <c r="AB518" s="76">
        <v>2180.2294110025214</v>
      </c>
      <c r="AC518" s="76">
        <v>150.43582935917399</v>
      </c>
      <c r="AD518" s="76">
        <f t="shared" si="36"/>
        <v>2677102.1999812825</v>
      </c>
    </row>
    <row r="519" spans="1:30">
      <c r="A519" s="72">
        <f t="shared" si="37"/>
        <v>2018</v>
      </c>
      <c r="B519" s="72">
        <f t="shared" si="38"/>
        <v>2</v>
      </c>
      <c r="C519" s="73">
        <f t="shared" si="39"/>
        <v>43132</v>
      </c>
      <c r="E519" s="75">
        <v>1035230.4308599608</v>
      </c>
      <c r="F519" s="75">
        <v>811359.39962640719</v>
      </c>
      <c r="G519" s="75">
        <v>90495.522120566937</v>
      </c>
      <c r="H519" s="75">
        <v>8318.0557043557728</v>
      </c>
      <c r="I519" s="75">
        <v>861.26848753422189</v>
      </c>
      <c r="J519" s="75">
        <f t="shared" si="33"/>
        <v>1946264.6767988249</v>
      </c>
      <c r="K519" s="75">
        <v>144245.18012794713</v>
      </c>
      <c r="L519" s="75">
        <f t="shared" si="31"/>
        <v>2090509.856926772</v>
      </c>
      <c r="M519" s="75"/>
      <c r="N519" s="75">
        <f t="shared" si="30"/>
        <v>901854.92174697411</v>
      </c>
      <c r="O519" s="75"/>
      <c r="P519" s="75">
        <v>2294.2667970396465</v>
      </c>
      <c r="Q519" s="75">
        <v>158.30440899573563</v>
      </c>
      <c r="R519" s="75">
        <f t="shared" si="32"/>
        <v>2994817.3498797817</v>
      </c>
      <c r="T519" s="75">
        <v>1163338.4028975747</v>
      </c>
      <c r="U519" s="75">
        <v>882296.0761456663</v>
      </c>
      <c r="V519" s="75">
        <v>98197.83675346282</v>
      </c>
      <c r="W519" s="75">
        <v>8318.055704355771</v>
      </c>
      <c r="X519" s="75">
        <v>861.26848753422166</v>
      </c>
      <c r="Y519" s="75">
        <f t="shared" si="34"/>
        <v>2153011.6399885938</v>
      </c>
      <c r="Z519" s="76">
        <v>159567.9948004433</v>
      </c>
      <c r="AA519" s="76">
        <f t="shared" si="35"/>
        <v>2312579.6347890371</v>
      </c>
      <c r="AB519" s="76">
        <v>2294.2667970396465</v>
      </c>
      <c r="AC519" s="76">
        <v>158.30440899573563</v>
      </c>
      <c r="AD519" s="76">
        <f t="shared" si="36"/>
        <v>2315032.2059950726</v>
      </c>
    </row>
    <row r="520" spans="1:30">
      <c r="A520" s="72">
        <f t="shared" si="37"/>
        <v>2018</v>
      </c>
      <c r="B520" s="72">
        <f t="shared" si="38"/>
        <v>3</v>
      </c>
      <c r="C520" s="73">
        <f t="shared" si="39"/>
        <v>43160</v>
      </c>
      <c r="E520" s="75">
        <v>1025993.9446805501</v>
      </c>
      <c r="F520" s="75">
        <v>857474.31718558096</v>
      </c>
      <c r="G520" s="75">
        <v>96505.506464452526</v>
      </c>
      <c r="H520" s="75">
        <v>9214.7140786711007</v>
      </c>
      <c r="I520" s="75">
        <v>857.17979680222743</v>
      </c>
      <c r="J520" s="75">
        <f t="shared" si="33"/>
        <v>1990045.6622060568</v>
      </c>
      <c r="K520" s="75">
        <v>147489.95777896629</v>
      </c>
      <c r="L520" s="75">
        <f t="shared" si="31"/>
        <v>2137535.619985023</v>
      </c>
      <c r="M520" s="75"/>
      <c r="N520" s="75">
        <f t="shared" si="30"/>
        <v>953979.82365003345</v>
      </c>
      <c r="O520" s="75"/>
      <c r="P520" s="75">
        <v>2204.6723948948825</v>
      </c>
      <c r="Q520" s="75">
        <v>152.12239524774691</v>
      </c>
      <c r="R520" s="75">
        <f t="shared" si="32"/>
        <v>3093872.2384251994</v>
      </c>
      <c r="T520" s="75">
        <v>1160285.5975759551</v>
      </c>
      <c r="U520" s="75">
        <v>934113.32103936048</v>
      </c>
      <c r="V520" s="75">
        <v>105504.47232677799</v>
      </c>
      <c r="W520" s="75">
        <v>9214.7140786711043</v>
      </c>
      <c r="X520" s="75">
        <v>857.17979680222777</v>
      </c>
      <c r="Y520" s="75">
        <f t="shared" si="34"/>
        <v>2209975.2848175671</v>
      </c>
      <c r="Z520" s="76">
        <v>163789.79017444886</v>
      </c>
      <c r="AA520" s="76">
        <f t="shared" si="35"/>
        <v>2373765.074992016</v>
      </c>
      <c r="AB520" s="76">
        <v>2204.6723948948825</v>
      </c>
      <c r="AC520" s="76">
        <v>152.12239524774691</v>
      </c>
      <c r="AD520" s="76">
        <f t="shared" si="36"/>
        <v>2376121.8697821586</v>
      </c>
    </row>
    <row r="521" spans="1:30">
      <c r="A521" s="72">
        <f t="shared" si="37"/>
        <v>2018</v>
      </c>
      <c r="B521" s="72">
        <f t="shared" si="38"/>
        <v>4</v>
      </c>
      <c r="C521" s="73">
        <f t="shared" si="39"/>
        <v>43191</v>
      </c>
      <c r="E521" s="75">
        <v>861987.29112673854</v>
      </c>
      <c r="F521" s="75">
        <v>792744.78184106923</v>
      </c>
      <c r="G521" s="75">
        <v>92490.743433671931</v>
      </c>
      <c r="H521" s="75">
        <v>8078.0725389627733</v>
      </c>
      <c r="I521" s="75">
        <v>629.48154235544985</v>
      </c>
      <c r="J521" s="75">
        <f t="shared" si="33"/>
        <v>1755930.370482798</v>
      </c>
      <c r="K521" s="75">
        <v>130138.77074469696</v>
      </c>
      <c r="L521" s="75">
        <f t="shared" si="31"/>
        <v>1886069.1412274949</v>
      </c>
      <c r="M521" s="75"/>
      <c r="N521" s="75">
        <f t="shared" si="30"/>
        <v>885235.52527474111</v>
      </c>
      <c r="O521" s="75"/>
      <c r="P521" s="75">
        <v>2045.5361180176997</v>
      </c>
      <c r="Q521" s="75">
        <v>141.1419921432213</v>
      </c>
      <c r="R521" s="75">
        <f t="shared" si="32"/>
        <v>2773491.3446123968</v>
      </c>
      <c r="T521" s="75">
        <v>982086.91152262292</v>
      </c>
      <c r="U521" s="75">
        <v>868293.40322954464</v>
      </c>
      <c r="V521" s="75">
        <v>101184.65710961334</v>
      </c>
      <c r="W521" s="75">
        <v>8078.0725389627796</v>
      </c>
      <c r="X521" s="75">
        <v>629.48154235545007</v>
      </c>
      <c r="Y521" s="75">
        <f t="shared" si="34"/>
        <v>1960272.5259430991</v>
      </c>
      <c r="Z521" s="76">
        <v>145283.35584325856</v>
      </c>
      <c r="AA521" s="76">
        <f t="shared" si="35"/>
        <v>2105555.8817863576</v>
      </c>
      <c r="AB521" s="76">
        <v>2045.5361180176997</v>
      </c>
      <c r="AC521" s="76">
        <v>141.1419921432213</v>
      </c>
      <c r="AD521" s="76">
        <f t="shared" si="36"/>
        <v>2107742.5598965185</v>
      </c>
    </row>
    <row r="522" spans="1:30">
      <c r="A522" s="72">
        <f t="shared" si="37"/>
        <v>2018</v>
      </c>
      <c r="B522" s="72">
        <f t="shared" si="38"/>
        <v>5</v>
      </c>
      <c r="C522" s="73">
        <f t="shared" si="39"/>
        <v>43221</v>
      </c>
      <c r="E522" s="75">
        <v>739840.88174146425</v>
      </c>
      <c r="F522" s="75">
        <v>796244.43536844978</v>
      </c>
      <c r="G522" s="75">
        <v>97935.194541473189</v>
      </c>
      <c r="H522" s="75">
        <v>8358.4240065434315</v>
      </c>
      <c r="I522" s="75">
        <v>488.97566888148947</v>
      </c>
      <c r="J522" s="75">
        <f t="shared" si="33"/>
        <v>1642867.9113268121</v>
      </c>
      <c r="K522" s="75">
        <v>121759.27592003206</v>
      </c>
      <c r="L522" s="75">
        <f t="shared" si="31"/>
        <v>1764627.1872468442</v>
      </c>
      <c r="M522" s="75"/>
      <c r="N522" s="75">
        <f t="shared" si="30"/>
        <v>894179.62990992295</v>
      </c>
      <c r="O522" s="75"/>
      <c r="P522" s="75">
        <v>2037.1853183500718</v>
      </c>
      <c r="Q522" s="75">
        <v>140.56578696615497</v>
      </c>
      <c r="R522" s="75">
        <f t="shared" si="32"/>
        <v>2660984.568262083</v>
      </c>
      <c r="T522" s="75">
        <v>848764.50399445556</v>
      </c>
      <c r="U522" s="75">
        <v>874492.73812375241</v>
      </c>
      <c r="V522" s="75">
        <v>107275.66292716912</v>
      </c>
      <c r="W522" s="75">
        <v>8358.4240065434242</v>
      </c>
      <c r="X522" s="75">
        <v>488.97566888148901</v>
      </c>
      <c r="Y522" s="75">
        <f t="shared" si="34"/>
        <v>1839380.304720802</v>
      </c>
      <c r="Z522" s="76">
        <v>136323.56715975865</v>
      </c>
      <c r="AA522" s="76">
        <f t="shared" si="35"/>
        <v>1975703.8718805606</v>
      </c>
      <c r="AB522" s="76">
        <v>2037.1853183500718</v>
      </c>
      <c r="AC522" s="76">
        <v>140.56578696615497</v>
      </c>
      <c r="AD522" s="76">
        <f t="shared" si="36"/>
        <v>1977881.6229858769</v>
      </c>
    </row>
    <row r="523" spans="1:30">
      <c r="A523" s="72">
        <f t="shared" si="37"/>
        <v>2018</v>
      </c>
      <c r="B523" s="72">
        <f t="shared" si="38"/>
        <v>6</v>
      </c>
      <c r="C523" s="73">
        <f t="shared" si="39"/>
        <v>43252</v>
      </c>
      <c r="E523" s="75">
        <v>662337.20269304025</v>
      </c>
      <c r="F523" s="75">
        <v>785795.99713655876</v>
      </c>
      <c r="G523" s="75">
        <v>95936.119050352441</v>
      </c>
      <c r="H523" s="75">
        <v>8217.8565171236769</v>
      </c>
      <c r="I523" s="75">
        <v>378.22942720284982</v>
      </c>
      <c r="J523" s="75">
        <f t="shared" si="33"/>
        <v>1552665.4048242779</v>
      </c>
      <c r="K523" s="75">
        <v>115074.02033606358</v>
      </c>
      <c r="L523" s="75">
        <f t="shared" si="31"/>
        <v>1667739.4251603414</v>
      </c>
      <c r="M523" s="75"/>
      <c r="N523" s="75">
        <f t="shared" si="30"/>
        <v>881732.11618691124</v>
      </c>
      <c r="O523" s="75"/>
      <c r="P523" s="75">
        <v>1680.1847285508215</v>
      </c>
      <c r="Q523" s="75">
        <v>115.9327462700067</v>
      </c>
      <c r="R523" s="75">
        <f t="shared" si="32"/>
        <v>2551267.6588220736</v>
      </c>
      <c r="T523" s="75">
        <v>768067.06786315423</v>
      </c>
      <c r="U523" s="75">
        <v>867988.58150500502</v>
      </c>
      <c r="V523" s="75">
        <v>105461.76623966491</v>
      </c>
      <c r="W523" s="75">
        <v>8217.8565171236805</v>
      </c>
      <c r="X523" s="75">
        <v>378.22942720284999</v>
      </c>
      <c r="Y523" s="75">
        <f t="shared" si="34"/>
        <v>1750113.5015521508</v>
      </c>
      <c r="Z523" s="76">
        <v>129707.66015800042</v>
      </c>
      <c r="AA523" s="76">
        <f t="shared" si="35"/>
        <v>1879821.1617101512</v>
      </c>
      <c r="AB523" s="76">
        <v>1680.1847285508215</v>
      </c>
      <c r="AC523" s="76">
        <v>115.9327462700067</v>
      </c>
      <c r="AD523" s="76">
        <f t="shared" si="36"/>
        <v>1881617.2791849719</v>
      </c>
    </row>
    <row r="524" spans="1:30">
      <c r="A524" s="72">
        <f t="shared" si="37"/>
        <v>2018</v>
      </c>
      <c r="B524" s="72">
        <f t="shared" si="38"/>
        <v>7</v>
      </c>
      <c r="C524" s="73">
        <f t="shared" si="39"/>
        <v>43282</v>
      </c>
      <c r="E524" s="75">
        <v>661299.09744035569</v>
      </c>
      <c r="F524" s="75">
        <v>820671.97935780638</v>
      </c>
      <c r="G524" s="75">
        <v>98233.477505607952</v>
      </c>
      <c r="H524" s="75">
        <v>7938.3199829290515</v>
      </c>
      <c r="I524" s="75">
        <v>337.99120921470688</v>
      </c>
      <c r="J524" s="75">
        <f t="shared" si="33"/>
        <v>1588480.8654959139</v>
      </c>
      <c r="K524" s="75">
        <v>117728.44223331683</v>
      </c>
      <c r="L524" s="75">
        <f t="shared" si="31"/>
        <v>1706209.3077292307</v>
      </c>
      <c r="M524" s="75"/>
      <c r="N524" s="75">
        <f t="shared" si="30"/>
        <v>918905.45686341438</v>
      </c>
      <c r="O524" s="75"/>
      <c r="P524" s="75">
        <v>2694.1107517741179</v>
      </c>
      <c r="Q524" s="75">
        <v>185.89364187241415</v>
      </c>
      <c r="R524" s="75">
        <f t="shared" si="32"/>
        <v>2627994.7689862917</v>
      </c>
      <c r="T524" s="75">
        <v>774114.9364785651</v>
      </c>
      <c r="U524" s="75">
        <v>913054.0045550795</v>
      </c>
      <c r="V524" s="75">
        <v>108171.35758051628</v>
      </c>
      <c r="W524" s="75">
        <v>7938.3199829290434</v>
      </c>
      <c r="X524" s="75">
        <v>337.99120921470683</v>
      </c>
      <c r="Y524" s="75">
        <f t="shared" si="34"/>
        <v>1803616.6098063048</v>
      </c>
      <c r="Z524" s="76">
        <v>133672.98182237917</v>
      </c>
      <c r="AA524" s="76">
        <f t="shared" si="35"/>
        <v>1937289.591628684</v>
      </c>
      <c r="AB524" s="76">
        <v>2694.1107517741179</v>
      </c>
      <c r="AC524" s="76">
        <v>185.89364187241415</v>
      </c>
      <c r="AD524" s="76">
        <f t="shared" si="36"/>
        <v>1940169.5960223305</v>
      </c>
    </row>
    <row r="525" spans="1:30">
      <c r="A525" s="72">
        <f t="shared" si="37"/>
        <v>2018</v>
      </c>
      <c r="B525" s="72">
        <f t="shared" si="38"/>
        <v>8</v>
      </c>
      <c r="C525" s="73">
        <f t="shared" si="39"/>
        <v>43313</v>
      </c>
      <c r="E525" s="75">
        <v>660049.31335412327</v>
      </c>
      <c r="F525" s="75">
        <v>834298.08986342943</v>
      </c>
      <c r="G525" s="75">
        <v>98563.976427787013</v>
      </c>
      <c r="H525" s="75">
        <v>8460.5938825476551</v>
      </c>
      <c r="I525" s="75">
        <v>296.370216406883</v>
      </c>
      <c r="J525" s="75">
        <f t="shared" si="33"/>
        <v>1601668.3437442943</v>
      </c>
      <c r="K525" s="75">
        <v>118705.81709812698</v>
      </c>
      <c r="L525" s="75">
        <f t="shared" si="31"/>
        <v>1720374.1608424212</v>
      </c>
      <c r="M525" s="75"/>
      <c r="N525" s="75">
        <f t="shared" si="30"/>
        <v>932862.06629121641</v>
      </c>
      <c r="O525" s="75"/>
      <c r="P525" s="75">
        <v>1537.5427759658426</v>
      </c>
      <c r="Q525" s="75">
        <v>106.09045154164315</v>
      </c>
      <c r="R525" s="75">
        <f t="shared" si="32"/>
        <v>2654879.8603611453</v>
      </c>
      <c r="T525" s="75">
        <v>774075.10632971011</v>
      </c>
      <c r="U525" s="75">
        <v>928256.08906314021</v>
      </c>
      <c r="V525" s="75">
        <v>108816.8146361738</v>
      </c>
      <c r="W525" s="75">
        <v>8460.5938825476587</v>
      </c>
      <c r="X525" s="75">
        <v>296.37021640688306</v>
      </c>
      <c r="Y525" s="75">
        <f t="shared" si="34"/>
        <v>1819904.9741279788</v>
      </c>
      <c r="Z525" s="76">
        <v>134880.17531131092</v>
      </c>
      <c r="AA525" s="76">
        <f t="shared" si="35"/>
        <v>1954785.1494392897</v>
      </c>
      <c r="AB525" s="76">
        <v>1537.5427759658426</v>
      </c>
      <c r="AC525" s="76">
        <v>106.09045154164315</v>
      </c>
      <c r="AD525" s="76">
        <f t="shared" si="36"/>
        <v>1956428.7826667971</v>
      </c>
    </row>
    <row r="526" spans="1:30">
      <c r="A526" s="72">
        <f t="shared" si="37"/>
        <v>2018</v>
      </c>
      <c r="B526" s="72">
        <f t="shared" si="38"/>
        <v>9</v>
      </c>
      <c r="C526" s="73">
        <f t="shared" si="39"/>
        <v>43344</v>
      </c>
      <c r="E526" s="75">
        <v>661623.84551829984</v>
      </c>
      <c r="F526" s="75">
        <v>790555.28842907818</v>
      </c>
      <c r="G526" s="75">
        <v>92044.151184131508</v>
      </c>
      <c r="H526" s="75">
        <v>8416.6314990095671</v>
      </c>
      <c r="I526" s="75">
        <v>339.64759194123485</v>
      </c>
      <c r="J526" s="75">
        <f t="shared" si="33"/>
        <v>1552979.5642224604</v>
      </c>
      <c r="K526" s="75">
        <v>115097.30390048306</v>
      </c>
      <c r="L526" s="75">
        <f t="shared" si="31"/>
        <v>1668076.8681229434</v>
      </c>
      <c r="M526" s="75"/>
      <c r="N526" s="75">
        <f t="shared" si="30"/>
        <v>882599.43961320969</v>
      </c>
      <c r="O526" s="75"/>
      <c r="P526" s="75">
        <v>1337.7257030310086</v>
      </c>
      <c r="Q526" s="75">
        <v>92.303073509139608</v>
      </c>
      <c r="R526" s="75">
        <f t="shared" si="32"/>
        <v>2552106.3365126932</v>
      </c>
      <c r="T526" s="75">
        <v>776790.36156554695</v>
      </c>
      <c r="U526" s="75">
        <v>875314.94325334218</v>
      </c>
      <c r="V526" s="75">
        <v>101714.21761848306</v>
      </c>
      <c r="W526" s="75">
        <v>8416.6314990095671</v>
      </c>
      <c r="X526" s="75">
        <v>339.64759194123485</v>
      </c>
      <c r="Y526" s="75">
        <f t="shared" si="34"/>
        <v>1762575.8015283232</v>
      </c>
      <c r="Z526" s="76">
        <v>130631.28926471993</v>
      </c>
      <c r="AA526" s="76">
        <f t="shared" si="35"/>
        <v>1893207.0907930431</v>
      </c>
      <c r="AB526" s="76">
        <v>1337.7257030310086</v>
      </c>
      <c r="AC526" s="76">
        <v>92.303073509139608</v>
      </c>
      <c r="AD526" s="76">
        <f t="shared" si="36"/>
        <v>1894637.1195695833</v>
      </c>
    </row>
    <row r="527" spans="1:30">
      <c r="A527" s="72">
        <f t="shared" si="37"/>
        <v>2018</v>
      </c>
      <c r="B527" s="72">
        <f t="shared" si="38"/>
        <v>10</v>
      </c>
      <c r="C527" s="73">
        <f t="shared" si="39"/>
        <v>43374</v>
      </c>
      <c r="E527" s="75">
        <v>814972.93279996316</v>
      </c>
      <c r="F527" s="75">
        <v>809107.98065654736</v>
      </c>
      <c r="G527" s="75">
        <v>93517.108221687638</v>
      </c>
      <c r="H527" s="75">
        <v>8764.2911985611336</v>
      </c>
      <c r="I527" s="75">
        <v>510.30400645093516</v>
      </c>
      <c r="J527" s="75">
        <f t="shared" si="33"/>
        <v>1726872.6168832104</v>
      </c>
      <c r="K527" s="75">
        <v>127985.18857673625</v>
      </c>
      <c r="L527" s="75">
        <f t="shared" si="31"/>
        <v>1854857.8054599466</v>
      </c>
      <c r="M527" s="75"/>
      <c r="N527" s="75">
        <f t="shared" si="30"/>
        <v>902625.08887823496</v>
      </c>
      <c r="O527" s="75"/>
      <c r="P527" s="75">
        <v>1717.9789930677809</v>
      </c>
      <c r="Q527" s="75">
        <v>118.54055052167689</v>
      </c>
      <c r="R527" s="75">
        <f t="shared" si="32"/>
        <v>2759319.4138817713</v>
      </c>
      <c r="T527" s="75">
        <v>952946.55354436068</v>
      </c>
      <c r="U527" s="75">
        <v>895739.09047649754</v>
      </c>
      <c r="V527" s="75">
        <v>103378.69281989544</v>
      </c>
      <c r="W527" s="75">
        <v>8764.2911985611336</v>
      </c>
      <c r="X527" s="75">
        <v>510.30400645093522</v>
      </c>
      <c r="Y527" s="75">
        <f t="shared" si="34"/>
        <v>1961338.9320457659</v>
      </c>
      <c r="Z527" s="76">
        <v>145362.3913116625</v>
      </c>
      <c r="AA527" s="76">
        <f t="shared" si="35"/>
        <v>2106701.3233574284</v>
      </c>
      <c r="AB527" s="76">
        <v>1717.9789930677809</v>
      </c>
      <c r="AC527" s="76">
        <v>118.54055052167689</v>
      </c>
      <c r="AD527" s="76">
        <f t="shared" si="36"/>
        <v>2108537.842901018</v>
      </c>
    </row>
    <row r="528" spans="1:30">
      <c r="A528" s="72">
        <f t="shared" si="37"/>
        <v>2018</v>
      </c>
      <c r="B528" s="72">
        <f t="shared" si="38"/>
        <v>11</v>
      </c>
      <c r="C528" s="73">
        <f t="shared" si="39"/>
        <v>43405</v>
      </c>
      <c r="E528" s="75">
        <v>1015130.2884624412</v>
      </c>
      <c r="F528" s="75">
        <v>845307.95217558392</v>
      </c>
      <c r="G528" s="75">
        <v>89702.827348096223</v>
      </c>
      <c r="H528" s="75">
        <v>9557.244658405456</v>
      </c>
      <c r="I528" s="75">
        <v>757.66037546680263</v>
      </c>
      <c r="J528" s="75">
        <f t="shared" si="33"/>
        <v>1960455.9730199936</v>
      </c>
      <c r="K528" s="75">
        <v>145296.95181351178</v>
      </c>
      <c r="L528" s="75">
        <f t="shared" si="31"/>
        <v>2105752.9248335054</v>
      </c>
      <c r="M528" s="75"/>
      <c r="N528" s="75">
        <f t="shared" si="30"/>
        <v>935010.7795236801</v>
      </c>
      <c r="O528" s="75"/>
      <c r="P528" s="75">
        <v>1709.8012923946164</v>
      </c>
      <c r="Q528" s="75">
        <v>117.97628917522854</v>
      </c>
      <c r="R528" s="75">
        <f t="shared" si="32"/>
        <v>3042591.4819387556</v>
      </c>
      <c r="T528" s="75">
        <v>1172534.2310171442</v>
      </c>
      <c r="U528" s="75">
        <v>937238.28555774677</v>
      </c>
      <c r="V528" s="75">
        <v>99143.056386116295</v>
      </c>
      <c r="W528" s="75">
        <v>9557.2446584054651</v>
      </c>
      <c r="X528" s="75">
        <v>757.66037546680309</v>
      </c>
      <c r="Y528" s="75">
        <f t="shared" si="34"/>
        <v>2219230.4779948797</v>
      </c>
      <c r="Z528" s="76">
        <v>164475.7282294808</v>
      </c>
      <c r="AA528" s="76">
        <f t="shared" si="35"/>
        <v>2383706.2062243605</v>
      </c>
      <c r="AB528" s="76">
        <v>1709.8012923946164</v>
      </c>
      <c r="AC528" s="76">
        <v>117.97628917522854</v>
      </c>
      <c r="AD528" s="76">
        <f t="shared" si="36"/>
        <v>2385533.9838059307</v>
      </c>
    </row>
    <row r="529" spans="1:30">
      <c r="A529" s="72">
        <f t="shared" si="37"/>
        <v>2018</v>
      </c>
      <c r="B529" s="72">
        <f t="shared" si="38"/>
        <v>12</v>
      </c>
      <c r="C529" s="73">
        <f t="shared" si="39"/>
        <v>43435</v>
      </c>
      <c r="E529" s="75">
        <v>1283786.5777382064</v>
      </c>
      <c r="F529" s="75">
        <v>914389.33216858166</v>
      </c>
      <c r="G529" s="75">
        <v>89065.928046709203</v>
      </c>
      <c r="H529" s="75">
        <v>9607.3849642493315</v>
      </c>
      <c r="I529" s="75">
        <v>1099.6508206635278</v>
      </c>
      <c r="J529" s="75">
        <f t="shared" si="33"/>
        <v>2297948.8737384104</v>
      </c>
      <c r="K529" s="75">
        <v>170309.85208157916</v>
      </c>
      <c r="L529" s="75">
        <f t="shared" si="31"/>
        <v>2468258.7258199896</v>
      </c>
      <c r="M529" s="75"/>
      <c r="N529" s="75">
        <f t="shared" si="30"/>
        <v>1003455.2602152908</v>
      </c>
      <c r="O529" s="75"/>
      <c r="P529" s="75">
        <v>1596.0024712764248</v>
      </c>
      <c r="Q529" s="75">
        <v>110.12417051807331</v>
      </c>
      <c r="R529" s="75">
        <f t="shared" si="32"/>
        <v>3473420.112677075</v>
      </c>
      <c r="T529" s="75">
        <v>1469769.3758885092</v>
      </c>
      <c r="U529" s="75">
        <v>1018496.7007257832</v>
      </c>
      <c r="V529" s="75">
        <v>99000.96275906534</v>
      </c>
      <c r="W529" s="75">
        <v>9607.3849642493278</v>
      </c>
      <c r="X529" s="75">
        <v>1099.6508206635276</v>
      </c>
      <c r="Y529" s="75">
        <f t="shared" si="34"/>
        <v>2597974.0751582705</v>
      </c>
      <c r="Z529" s="76">
        <v>192545.87667660648</v>
      </c>
      <c r="AA529" s="76">
        <f t="shared" si="35"/>
        <v>2790519.951834877</v>
      </c>
      <c r="AB529" s="76">
        <v>1596.0024712764248</v>
      </c>
      <c r="AC529" s="76">
        <v>110.12417051807331</v>
      </c>
      <c r="AD529" s="76">
        <f t="shared" si="36"/>
        <v>2792226.0784766716</v>
      </c>
    </row>
    <row r="530" spans="1:30">
      <c r="A530" s="72">
        <f t="shared" si="37"/>
        <v>2019</v>
      </c>
      <c r="B530" s="72">
        <f t="shared" si="38"/>
        <v>1</v>
      </c>
      <c r="C530" s="73">
        <f t="shared" si="39"/>
        <v>43466</v>
      </c>
      <c r="E530" s="75">
        <v>1247940.3603291037</v>
      </c>
      <c r="F530" s="75">
        <v>890435.62184227095</v>
      </c>
      <c r="G530" s="75">
        <v>101084.75139375156</v>
      </c>
      <c r="H530" s="75">
        <v>9337.4652019674213</v>
      </c>
      <c r="I530" s="75">
        <v>935.75905321270136</v>
      </c>
      <c r="J530" s="75">
        <f t="shared" si="33"/>
        <v>2249733.9578203061</v>
      </c>
      <c r="K530" s="75">
        <v>166736.45874285838</v>
      </c>
      <c r="L530" s="75">
        <f t="shared" si="31"/>
        <v>2416470.4165631644</v>
      </c>
      <c r="M530" s="75"/>
      <c r="N530" s="75">
        <f t="shared" si="30"/>
        <v>991520.37323602254</v>
      </c>
      <c r="O530" s="75"/>
      <c r="P530" s="75">
        <v>2180.2294110025214</v>
      </c>
      <c r="Q530" s="75">
        <v>150.43582935917399</v>
      </c>
      <c r="R530" s="75">
        <f t="shared" si="32"/>
        <v>3410321.4550395487</v>
      </c>
      <c r="T530" s="75">
        <v>1425326.0129191915</v>
      </c>
      <c r="U530" s="75">
        <v>989797.65901958221</v>
      </c>
      <c r="V530" s="75">
        <v>111601.4171534378</v>
      </c>
      <c r="W530" s="75">
        <v>9337.4652019674213</v>
      </c>
      <c r="X530" s="75">
        <v>935.75905321270125</v>
      </c>
      <c r="Y530" s="75">
        <f t="shared" si="34"/>
        <v>2536998.3133473913</v>
      </c>
      <c r="Z530" s="76">
        <v>188026.72784207296</v>
      </c>
      <c r="AA530" s="76">
        <f t="shared" si="35"/>
        <v>2725025.0411894643</v>
      </c>
      <c r="AB530" s="76">
        <v>2180.2294110025214</v>
      </c>
      <c r="AC530" s="76">
        <v>150.43582935917399</v>
      </c>
      <c r="AD530" s="76">
        <f t="shared" si="36"/>
        <v>2727355.7064298261</v>
      </c>
    </row>
    <row r="531" spans="1:30">
      <c r="A531" s="72">
        <f t="shared" si="37"/>
        <v>2019</v>
      </c>
      <c r="B531" s="72">
        <f t="shared" si="38"/>
        <v>2</v>
      </c>
      <c r="C531" s="73">
        <f t="shared" si="39"/>
        <v>43497</v>
      </c>
      <c r="E531" s="75">
        <v>1035528.3617887473</v>
      </c>
      <c r="F531" s="75">
        <v>819498.2473974356</v>
      </c>
      <c r="G531" s="75">
        <v>88077.542936901053</v>
      </c>
      <c r="H531" s="75">
        <v>8526.8351132402004</v>
      </c>
      <c r="I531" s="75">
        <v>861.00959323581617</v>
      </c>
      <c r="J531" s="75">
        <f t="shared" si="33"/>
        <v>1952491.9968295598</v>
      </c>
      <c r="K531" s="75">
        <v>144706.71082839905</v>
      </c>
      <c r="L531" s="75">
        <f t="shared" si="31"/>
        <v>2097198.7076579588</v>
      </c>
      <c r="M531" s="75"/>
      <c r="N531" s="75">
        <f t="shared" si="30"/>
        <v>907575.79033433669</v>
      </c>
      <c r="O531" s="75"/>
      <c r="P531" s="75">
        <v>2294.2667970396465</v>
      </c>
      <c r="Q531" s="75">
        <v>158.30440899573563</v>
      </c>
      <c r="R531" s="75">
        <f t="shared" si="32"/>
        <v>3007227.0691983313</v>
      </c>
      <c r="T531" s="75">
        <v>1184032.6233730647</v>
      </c>
      <c r="U531" s="75">
        <v>903118.3085838377</v>
      </c>
      <c r="V531" s="75">
        <v>97060.168533378077</v>
      </c>
      <c r="W531" s="75">
        <v>8526.8351132402004</v>
      </c>
      <c r="X531" s="75">
        <v>861.00959323581628</v>
      </c>
      <c r="Y531" s="75">
        <f t="shared" si="34"/>
        <v>2193598.9451967566</v>
      </c>
      <c r="Z531" s="76">
        <v>162576.07649685955</v>
      </c>
      <c r="AA531" s="76">
        <f t="shared" si="35"/>
        <v>2356175.0216936162</v>
      </c>
      <c r="AB531" s="76">
        <v>2294.2667970396465</v>
      </c>
      <c r="AC531" s="76">
        <v>158.30440899573563</v>
      </c>
      <c r="AD531" s="76">
        <f t="shared" si="36"/>
        <v>2358627.5928996517</v>
      </c>
    </row>
    <row r="532" spans="1:30">
      <c r="A532" s="72">
        <f t="shared" si="37"/>
        <v>2019</v>
      </c>
      <c r="B532" s="72">
        <f t="shared" si="38"/>
        <v>3</v>
      </c>
      <c r="C532" s="73">
        <f t="shared" si="39"/>
        <v>43525</v>
      </c>
      <c r="E532" s="75">
        <v>1025716.7654077956</v>
      </c>
      <c r="F532" s="75">
        <v>865687.51900353946</v>
      </c>
      <c r="G532" s="75">
        <v>93747.680248155855</v>
      </c>
      <c r="H532" s="75">
        <v>9440.6886193290848</v>
      </c>
      <c r="I532" s="75">
        <v>856.86280796069775</v>
      </c>
      <c r="J532" s="75">
        <f t="shared" si="33"/>
        <v>1995449.5160867807</v>
      </c>
      <c r="K532" s="75">
        <v>147890.45822769892</v>
      </c>
      <c r="L532" s="75">
        <f t="shared" si="31"/>
        <v>2143339.9743144796</v>
      </c>
      <c r="M532" s="75"/>
      <c r="N532" s="75">
        <f t="shared" ref="N532:N595" si="40">SUM(F532:G532)</f>
        <v>959435.1992516953</v>
      </c>
      <c r="O532" s="75"/>
      <c r="P532" s="75">
        <v>2204.6723948948825</v>
      </c>
      <c r="Q532" s="75">
        <v>152.12239524774691</v>
      </c>
      <c r="R532" s="75">
        <f t="shared" si="32"/>
        <v>3105131.9683563174</v>
      </c>
      <c r="T532" s="75">
        <v>1180871.283455095</v>
      </c>
      <c r="U532" s="75">
        <v>955982.85264229681</v>
      </c>
      <c r="V532" s="75">
        <v>104257.65610373854</v>
      </c>
      <c r="W532" s="75">
        <v>9440.6886193290884</v>
      </c>
      <c r="X532" s="75">
        <v>856.86280796069752</v>
      </c>
      <c r="Y532" s="75">
        <f t="shared" si="34"/>
        <v>2251409.3436284205</v>
      </c>
      <c r="Z532" s="76">
        <v>166860.62804550026</v>
      </c>
      <c r="AA532" s="76">
        <f t="shared" si="35"/>
        <v>2418269.9716739208</v>
      </c>
      <c r="AB532" s="76">
        <v>2204.6723948948825</v>
      </c>
      <c r="AC532" s="76">
        <v>152.12239524774691</v>
      </c>
      <c r="AD532" s="76">
        <f t="shared" si="36"/>
        <v>2420626.7664640634</v>
      </c>
    </row>
    <row r="533" spans="1:30">
      <c r="A533" s="72">
        <f t="shared" si="37"/>
        <v>2019</v>
      </c>
      <c r="B533" s="72">
        <f t="shared" si="38"/>
        <v>4</v>
      </c>
      <c r="C533" s="73">
        <f t="shared" si="39"/>
        <v>43556</v>
      </c>
      <c r="E533" s="75">
        <v>861147.33876178996</v>
      </c>
      <c r="F533" s="75">
        <v>798649.56705900712</v>
      </c>
      <c r="G533" s="75">
        <v>89814.81209071177</v>
      </c>
      <c r="H533" s="75">
        <v>8272.1832740731625</v>
      </c>
      <c r="I533" s="75">
        <v>629.16599340860944</v>
      </c>
      <c r="J533" s="75">
        <f t="shared" si="33"/>
        <v>1758513.0671789905</v>
      </c>
      <c r="K533" s="75">
        <v>130330.18435590784</v>
      </c>
      <c r="L533" s="75">
        <f t="shared" si="31"/>
        <v>1888843.2515348983</v>
      </c>
      <c r="M533" s="75"/>
      <c r="N533" s="75">
        <f t="shared" si="40"/>
        <v>888464.37914971891</v>
      </c>
      <c r="O533" s="75"/>
      <c r="P533" s="75">
        <v>2045.5361180176997</v>
      </c>
      <c r="Q533" s="75">
        <v>141.1419921432213</v>
      </c>
      <c r="R533" s="75">
        <f t="shared" si="32"/>
        <v>2779494.3087947778</v>
      </c>
      <c r="T533" s="75">
        <v>999465.0162946285</v>
      </c>
      <c r="U533" s="75">
        <v>888624.99252859014</v>
      </c>
      <c r="V533" s="75">
        <v>99992.932217323279</v>
      </c>
      <c r="W533" s="75">
        <v>8272.1832740731588</v>
      </c>
      <c r="X533" s="75">
        <v>629.16599340860932</v>
      </c>
      <c r="Y533" s="75">
        <f t="shared" si="34"/>
        <v>1996984.2903080236</v>
      </c>
      <c r="Z533" s="76">
        <v>148004.20626343018</v>
      </c>
      <c r="AA533" s="76">
        <f t="shared" si="35"/>
        <v>2144988.4965714538</v>
      </c>
      <c r="AB533" s="76">
        <v>2045.5361180176997</v>
      </c>
      <c r="AC533" s="76">
        <v>141.1419921432213</v>
      </c>
      <c r="AD533" s="76">
        <f t="shared" si="36"/>
        <v>2147175.1746816146</v>
      </c>
    </row>
    <row r="534" spans="1:30">
      <c r="A534" s="72">
        <f t="shared" si="37"/>
        <v>2019</v>
      </c>
      <c r="B534" s="72">
        <f t="shared" si="38"/>
        <v>5</v>
      </c>
      <c r="C534" s="73">
        <f t="shared" si="39"/>
        <v>43586</v>
      </c>
      <c r="E534" s="75">
        <v>738251.50663840829</v>
      </c>
      <c r="F534" s="75">
        <v>802998.69451332628</v>
      </c>
      <c r="G534" s="75">
        <v>95183.817928754142</v>
      </c>
      <c r="H534" s="75">
        <v>8555.6721611665143</v>
      </c>
      <c r="I534" s="75">
        <v>488.650832103673</v>
      </c>
      <c r="J534" s="75">
        <f t="shared" si="33"/>
        <v>1645478.3420737591</v>
      </c>
      <c r="K534" s="75">
        <v>121952.74500868889</v>
      </c>
      <c r="L534" s="75">
        <f t="shared" si="31"/>
        <v>1767431.0870824479</v>
      </c>
      <c r="M534" s="75"/>
      <c r="N534" s="75">
        <f t="shared" si="40"/>
        <v>898182.51244208042</v>
      </c>
      <c r="O534" s="75"/>
      <c r="P534" s="75">
        <v>2037.1853183500718</v>
      </c>
      <c r="Q534" s="75">
        <v>140.56578696615497</v>
      </c>
      <c r="R534" s="75">
        <f t="shared" si="32"/>
        <v>2667791.3506298442</v>
      </c>
      <c r="T534" s="75">
        <v>863746.74875182041</v>
      </c>
      <c r="U534" s="75">
        <v>895121.41638795787</v>
      </c>
      <c r="V534" s="75">
        <v>106038.16468169828</v>
      </c>
      <c r="W534" s="75">
        <v>8555.6721611665143</v>
      </c>
      <c r="X534" s="75">
        <v>488.65083210367288</v>
      </c>
      <c r="Y534" s="75">
        <f t="shared" si="34"/>
        <v>1873950.6528147466</v>
      </c>
      <c r="Z534" s="76">
        <v>138885.70896263956</v>
      </c>
      <c r="AA534" s="76">
        <f t="shared" si="35"/>
        <v>2012836.3617773862</v>
      </c>
      <c r="AB534" s="76">
        <v>2037.1853183500718</v>
      </c>
      <c r="AC534" s="76">
        <v>140.56578696615497</v>
      </c>
      <c r="AD534" s="76">
        <f t="shared" si="36"/>
        <v>2015014.1128827024</v>
      </c>
    </row>
    <row r="535" spans="1:30">
      <c r="A535" s="72">
        <f t="shared" si="37"/>
        <v>2019</v>
      </c>
      <c r="B535" s="72">
        <f t="shared" si="38"/>
        <v>6</v>
      </c>
      <c r="C535" s="73">
        <f t="shared" si="39"/>
        <v>43617</v>
      </c>
      <c r="E535" s="75">
        <v>659741.39112750022</v>
      </c>
      <c r="F535" s="75">
        <v>792458.8616487321</v>
      </c>
      <c r="G535" s="75">
        <v>93167.289445107031</v>
      </c>
      <c r="H535" s="75">
        <v>8409.4291732149359</v>
      </c>
      <c r="I535" s="75">
        <v>377.92740246319397</v>
      </c>
      <c r="J535" s="75">
        <f t="shared" si="33"/>
        <v>1554154.8987970175</v>
      </c>
      <c r="K535" s="75">
        <v>115184.41247797431</v>
      </c>
      <c r="L535" s="75">
        <f t="shared" si="31"/>
        <v>1669339.3112749918</v>
      </c>
      <c r="M535" s="75"/>
      <c r="N535" s="75">
        <f t="shared" si="40"/>
        <v>885626.15109383909</v>
      </c>
      <c r="O535" s="75"/>
      <c r="P535" s="75">
        <v>1680.1847285508215</v>
      </c>
      <c r="Q535" s="75">
        <v>115.9327462700067</v>
      </c>
      <c r="R535" s="75">
        <f t="shared" si="32"/>
        <v>2556761.579843652</v>
      </c>
      <c r="T535" s="75">
        <v>781595.55058930558</v>
      </c>
      <c r="U535" s="75">
        <v>888622.81543145585</v>
      </c>
      <c r="V535" s="75">
        <v>104235.81999213035</v>
      </c>
      <c r="W535" s="75">
        <v>8409.4291732149341</v>
      </c>
      <c r="X535" s="75">
        <v>377.92740246319391</v>
      </c>
      <c r="Y535" s="75">
        <f t="shared" si="34"/>
        <v>1783241.5425885699</v>
      </c>
      <c r="Z535" s="76">
        <v>132162.90702321287</v>
      </c>
      <c r="AA535" s="76">
        <f t="shared" si="35"/>
        <v>1915404.4496117828</v>
      </c>
      <c r="AB535" s="76">
        <v>1680.1847285508215</v>
      </c>
      <c r="AC535" s="76">
        <v>115.9327462700067</v>
      </c>
      <c r="AD535" s="76">
        <f t="shared" si="36"/>
        <v>1917200.5670866035</v>
      </c>
    </row>
    <row r="536" spans="1:30">
      <c r="A536" s="72">
        <f t="shared" si="37"/>
        <v>2019</v>
      </c>
      <c r="B536" s="72">
        <f t="shared" si="38"/>
        <v>7</v>
      </c>
      <c r="C536" s="73">
        <f t="shared" si="39"/>
        <v>43647</v>
      </c>
      <c r="E536" s="75">
        <v>657865.43160543684</v>
      </c>
      <c r="F536" s="75">
        <v>825949.17037243838</v>
      </c>
      <c r="G536" s="75">
        <v>95380.694308990162</v>
      </c>
      <c r="H536" s="75">
        <v>8122.7504084734719</v>
      </c>
      <c r="I536" s="75">
        <v>337.69252902655114</v>
      </c>
      <c r="J536" s="75">
        <f t="shared" si="33"/>
        <v>1587655.7392243654</v>
      </c>
      <c r="K536" s="75">
        <v>117667.28894358873</v>
      </c>
      <c r="L536" s="75">
        <f t="shared" si="31"/>
        <v>1705323.0281679542</v>
      </c>
      <c r="M536" s="75"/>
      <c r="N536" s="75">
        <f t="shared" si="40"/>
        <v>921329.86468142853</v>
      </c>
      <c r="O536" s="75"/>
      <c r="P536" s="75">
        <v>2694.1107517741179</v>
      </c>
      <c r="Q536" s="75">
        <v>185.89364187241415</v>
      </c>
      <c r="R536" s="75">
        <f t="shared" si="32"/>
        <v>2629532.8972430294</v>
      </c>
      <c r="T536" s="75">
        <v>787722.84761802817</v>
      </c>
      <c r="U536" s="75">
        <v>934888.94837890461</v>
      </c>
      <c r="V536" s="75">
        <v>106923.46259692016</v>
      </c>
      <c r="W536" s="75">
        <v>8122.7504084734692</v>
      </c>
      <c r="X536" s="75">
        <v>337.69252902655097</v>
      </c>
      <c r="Y536" s="75">
        <f t="shared" si="34"/>
        <v>1837995.7015313529</v>
      </c>
      <c r="Z536" s="76">
        <v>136220.94887826336</v>
      </c>
      <c r="AA536" s="76">
        <f t="shared" si="35"/>
        <v>1974216.6504096163</v>
      </c>
      <c r="AB536" s="76">
        <v>2694.1107517741179</v>
      </c>
      <c r="AC536" s="76">
        <v>185.89364187241415</v>
      </c>
      <c r="AD536" s="76">
        <f t="shared" si="36"/>
        <v>1977096.6548032628</v>
      </c>
    </row>
    <row r="537" spans="1:30">
      <c r="A537" s="72">
        <f t="shared" si="37"/>
        <v>2019</v>
      </c>
      <c r="B537" s="72">
        <f t="shared" si="38"/>
        <v>8</v>
      </c>
      <c r="C537" s="73">
        <f t="shared" si="39"/>
        <v>43678</v>
      </c>
      <c r="E537" s="75">
        <v>656602.78145363356</v>
      </c>
      <c r="F537" s="75">
        <v>840220.28203193424</v>
      </c>
      <c r="G537" s="75">
        <v>95689.697667524902</v>
      </c>
      <c r="H537" s="75">
        <v>8660.1731789648729</v>
      </c>
      <c r="I537" s="75">
        <v>296.10731384258884</v>
      </c>
      <c r="J537" s="75">
        <f t="shared" si="33"/>
        <v>1601469.0416459001</v>
      </c>
      <c r="K537" s="75">
        <v>118691.04605109245</v>
      </c>
      <c r="L537" s="75">
        <f t="shared" si="31"/>
        <v>1720160.0876969926</v>
      </c>
      <c r="M537" s="75"/>
      <c r="N537" s="75">
        <f t="shared" si="40"/>
        <v>935909.97969945916</v>
      </c>
      <c r="O537" s="75"/>
      <c r="P537" s="75">
        <v>1537.5427759658426</v>
      </c>
      <c r="Q537" s="75">
        <v>106.09045154164315</v>
      </c>
      <c r="R537" s="75">
        <f t="shared" si="32"/>
        <v>2657713.7006239593</v>
      </c>
      <c r="T537" s="75">
        <v>787659.30163556663</v>
      </c>
      <c r="U537" s="75">
        <v>950604.37206717092</v>
      </c>
      <c r="V537" s="75">
        <v>107560.63827213098</v>
      </c>
      <c r="W537" s="75">
        <v>8660.1731789648729</v>
      </c>
      <c r="X537" s="75">
        <v>296.10731384258889</v>
      </c>
      <c r="Y537" s="75">
        <f t="shared" si="34"/>
        <v>1854780.5924676759</v>
      </c>
      <c r="Z537" s="76">
        <v>137464.9418692477</v>
      </c>
      <c r="AA537" s="76">
        <f t="shared" si="35"/>
        <v>1992245.5343369236</v>
      </c>
      <c r="AB537" s="76">
        <v>1537.5427759658426</v>
      </c>
      <c r="AC537" s="76">
        <v>106.09045154164315</v>
      </c>
      <c r="AD537" s="76">
        <f t="shared" si="36"/>
        <v>1993889.167564431</v>
      </c>
    </row>
    <row r="538" spans="1:30">
      <c r="A538" s="72">
        <f t="shared" si="37"/>
        <v>2019</v>
      </c>
      <c r="B538" s="72">
        <f t="shared" si="38"/>
        <v>9</v>
      </c>
      <c r="C538" s="73">
        <f t="shared" si="39"/>
        <v>43709</v>
      </c>
      <c r="E538" s="75">
        <v>658330.36231550924</v>
      </c>
      <c r="F538" s="75">
        <v>797015.43217951723</v>
      </c>
      <c r="G538" s="75">
        <v>89329.77003802672</v>
      </c>
      <c r="H538" s="75">
        <v>8616.8309170620723</v>
      </c>
      <c r="I538" s="75">
        <v>339.38349651083695</v>
      </c>
      <c r="J538" s="75">
        <f t="shared" si="33"/>
        <v>1553631.778946626</v>
      </c>
      <c r="K538" s="75">
        <v>115145.6420486758</v>
      </c>
      <c r="L538" s="75">
        <f t="shared" si="31"/>
        <v>1668777.4209953018</v>
      </c>
      <c r="M538" s="75"/>
      <c r="N538" s="75">
        <f t="shared" si="40"/>
        <v>886345.20221754396</v>
      </c>
      <c r="O538" s="75"/>
      <c r="P538" s="75">
        <v>1337.7257030310086</v>
      </c>
      <c r="Q538" s="75">
        <v>92.303073509139608</v>
      </c>
      <c r="R538" s="75">
        <f t="shared" si="32"/>
        <v>2556552.651989386</v>
      </c>
      <c r="T538" s="75">
        <v>790401.4061099008</v>
      </c>
      <c r="U538" s="75">
        <v>896424.49783679971</v>
      </c>
      <c r="V538" s="75">
        <v>100518.50633381039</v>
      </c>
      <c r="W538" s="75">
        <v>8616.8309170620778</v>
      </c>
      <c r="X538" s="75">
        <v>339.38349651083718</v>
      </c>
      <c r="Y538" s="75">
        <f t="shared" si="34"/>
        <v>1796300.6246940836</v>
      </c>
      <c r="Z538" s="76">
        <v>133130.76595477085</v>
      </c>
      <c r="AA538" s="76">
        <f t="shared" si="35"/>
        <v>1929431.3906488544</v>
      </c>
      <c r="AB538" s="76">
        <v>1337.7257030310086</v>
      </c>
      <c r="AC538" s="76">
        <v>92.303073509139608</v>
      </c>
      <c r="AD538" s="76">
        <f t="shared" si="36"/>
        <v>1930861.4194253946</v>
      </c>
    </row>
    <row r="539" spans="1:30">
      <c r="A539" s="72">
        <f t="shared" si="37"/>
        <v>2019</v>
      </c>
      <c r="B539" s="72">
        <f t="shared" si="38"/>
        <v>10</v>
      </c>
      <c r="C539" s="73">
        <f t="shared" si="39"/>
        <v>43739</v>
      </c>
      <c r="E539" s="75">
        <v>811152.46331250004</v>
      </c>
      <c r="F539" s="75">
        <v>815824.38614007179</v>
      </c>
      <c r="G539" s="75">
        <v>90814.244568304101</v>
      </c>
      <c r="H539" s="75">
        <v>8976.8402033154052</v>
      </c>
      <c r="I539" s="75">
        <v>510.0342779406194</v>
      </c>
      <c r="J539" s="75">
        <f t="shared" si="33"/>
        <v>1727277.9685021322</v>
      </c>
      <c r="K539" s="75">
        <v>128015.23074827832</v>
      </c>
      <c r="L539" s="75">
        <f t="shared" si="31"/>
        <v>1855293.1992504105</v>
      </c>
      <c r="M539" s="75"/>
      <c r="N539" s="75">
        <f t="shared" si="40"/>
        <v>906638.63070837595</v>
      </c>
      <c r="O539" s="75"/>
      <c r="P539" s="75">
        <v>1717.9789930677809</v>
      </c>
      <c r="Q539" s="75">
        <v>118.54055052167689</v>
      </c>
      <c r="R539" s="75">
        <f t="shared" si="32"/>
        <v>2763768.3495023758</v>
      </c>
      <c r="T539" s="75">
        <v>969621.40967235155</v>
      </c>
      <c r="U539" s="75">
        <v>917372.26957971335</v>
      </c>
      <c r="V539" s="75">
        <v>102157.31369290441</v>
      </c>
      <c r="W539" s="75">
        <v>8976.8402033154016</v>
      </c>
      <c r="X539" s="75">
        <v>510.0342779406194</v>
      </c>
      <c r="Y539" s="75">
        <f t="shared" si="34"/>
        <v>1998637.8674262252</v>
      </c>
      <c r="Z539" s="76">
        <v>148126.75923996721</v>
      </c>
      <c r="AA539" s="76">
        <f t="shared" si="35"/>
        <v>2146764.6266661924</v>
      </c>
      <c r="AB539" s="76">
        <v>1717.9789930677809</v>
      </c>
      <c r="AC539" s="76">
        <v>118.54055052167689</v>
      </c>
      <c r="AD539" s="76">
        <f t="shared" si="36"/>
        <v>2148601.146209782</v>
      </c>
    </row>
    <row r="540" spans="1:30">
      <c r="A540" s="72">
        <f t="shared" si="37"/>
        <v>2019</v>
      </c>
      <c r="B540" s="72">
        <f t="shared" si="38"/>
        <v>11</v>
      </c>
      <c r="C540" s="73">
        <f t="shared" si="39"/>
        <v>43770</v>
      </c>
      <c r="E540" s="75">
        <v>1012084.8527969092</v>
      </c>
      <c r="F540" s="75">
        <v>852861.04923710064</v>
      </c>
      <c r="G540" s="75">
        <v>87129.483521902774</v>
      </c>
      <c r="H540" s="75">
        <v>9797.0342387467681</v>
      </c>
      <c r="I540" s="75">
        <v>757.42502720814855</v>
      </c>
      <c r="J540" s="75">
        <f t="shared" si="33"/>
        <v>1962629.8448218675</v>
      </c>
      <c r="K540" s="75">
        <v>145458.06583534786</v>
      </c>
      <c r="L540" s="75">
        <f t="shared" si="31"/>
        <v>2108087.9106572154</v>
      </c>
      <c r="M540" s="75"/>
      <c r="N540" s="75">
        <f t="shared" si="40"/>
        <v>939990.53275900346</v>
      </c>
      <c r="O540" s="75"/>
      <c r="P540" s="75">
        <v>1709.8012923946164</v>
      </c>
      <c r="Q540" s="75">
        <v>117.97628917522854</v>
      </c>
      <c r="R540" s="75">
        <f t="shared" si="32"/>
        <v>3049906.2209977889</v>
      </c>
      <c r="T540" s="75">
        <v>1193026.4181288646</v>
      </c>
      <c r="U540" s="75">
        <v>960094.7272245643</v>
      </c>
      <c r="V540" s="75">
        <v>97976.083778476837</v>
      </c>
      <c r="W540" s="75">
        <v>9797.034238746759</v>
      </c>
      <c r="X540" s="75">
        <v>757.42502720814821</v>
      </c>
      <c r="Y540" s="75">
        <f t="shared" si="34"/>
        <v>2261651.6883978606</v>
      </c>
      <c r="Z540" s="76">
        <v>167619.72771154903</v>
      </c>
      <c r="AA540" s="76">
        <f t="shared" si="35"/>
        <v>2429271.4161094096</v>
      </c>
      <c r="AB540" s="76">
        <v>1709.8012923946164</v>
      </c>
      <c r="AC540" s="76">
        <v>117.97628917522854</v>
      </c>
      <c r="AD540" s="76">
        <f t="shared" si="36"/>
        <v>2431099.1936909799</v>
      </c>
    </row>
    <row r="541" spans="1:30">
      <c r="A541" s="72">
        <f t="shared" si="37"/>
        <v>2019</v>
      </c>
      <c r="B541" s="72">
        <f t="shared" si="38"/>
        <v>12</v>
      </c>
      <c r="C541" s="73">
        <f t="shared" si="39"/>
        <v>43800</v>
      </c>
      <c r="E541" s="75">
        <v>1282341.3570056113</v>
      </c>
      <c r="F541" s="75">
        <v>922618.03683657839</v>
      </c>
      <c r="G541" s="75">
        <v>86417.426188659578</v>
      </c>
      <c r="H541" s="75">
        <v>9841.119834367908</v>
      </c>
      <c r="I541" s="75">
        <v>1098.6318744907041</v>
      </c>
      <c r="J541" s="75">
        <f t="shared" si="33"/>
        <v>2302316.5717397076</v>
      </c>
      <c r="K541" s="75">
        <v>170633.5590225989</v>
      </c>
      <c r="L541" s="75">
        <f t="shared" si="31"/>
        <v>2472950.1307623065</v>
      </c>
      <c r="M541" s="75"/>
      <c r="N541" s="75">
        <f t="shared" si="40"/>
        <v>1009035.463025238</v>
      </c>
      <c r="O541" s="75"/>
      <c r="P541" s="75">
        <v>1596.0024712764248</v>
      </c>
      <c r="Q541" s="75">
        <v>110.12417051807331</v>
      </c>
      <c r="R541" s="75">
        <f t="shared" si="32"/>
        <v>3483691.720429339</v>
      </c>
      <c r="T541" s="75">
        <v>1495804.1392050392</v>
      </c>
      <c r="U541" s="75">
        <v>1043683.553370025</v>
      </c>
      <c r="V541" s="75">
        <v>97825.181566546482</v>
      </c>
      <c r="W541" s="75">
        <v>9841.1198343679116</v>
      </c>
      <c r="X541" s="75">
        <v>1098.6318744907044</v>
      </c>
      <c r="Y541" s="75">
        <f t="shared" si="34"/>
        <v>2648252.6258504698</v>
      </c>
      <c r="Z541" s="76">
        <v>196272.21394595318</v>
      </c>
      <c r="AA541" s="76">
        <f t="shared" si="35"/>
        <v>2844524.839796423</v>
      </c>
      <c r="AB541" s="76">
        <v>1596.0024712764248</v>
      </c>
      <c r="AC541" s="76">
        <v>110.12417051807331</v>
      </c>
      <c r="AD541" s="76">
        <f t="shared" si="36"/>
        <v>2846230.9664382176</v>
      </c>
    </row>
    <row r="542" spans="1:30">
      <c r="A542" s="72">
        <f t="shared" si="37"/>
        <v>2020</v>
      </c>
      <c r="B542" s="72">
        <f t="shared" si="38"/>
        <v>1</v>
      </c>
      <c r="C542" s="73">
        <f t="shared" si="39"/>
        <v>43831</v>
      </c>
      <c r="E542" s="75">
        <v>1244997.6222032672</v>
      </c>
      <c r="F542" s="75">
        <v>898692.72110492701</v>
      </c>
      <c r="G542" s="75">
        <v>98196.204154867839</v>
      </c>
      <c r="H542" s="75">
        <v>9561.464034494833</v>
      </c>
      <c r="I542" s="75">
        <v>934.77804817042215</v>
      </c>
      <c r="J542" s="75">
        <f t="shared" si="33"/>
        <v>2252382.789545727</v>
      </c>
      <c r="K542" s="75">
        <v>166932.77387610637</v>
      </c>
      <c r="L542" s="75">
        <f t="shared" si="31"/>
        <v>2419315.5634218333</v>
      </c>
      <c r="M542" s="75"/>
      <c r="N542" s="75">
        <f t="shared" si="40"/>
        <v>996888.92525979481</v>
      </c>
      <c r="O542" s="75"/>
      <c r="P542" s="75">
        <v>2243.2906721740824</v>
      </c>
      <c r="Q542" s="75">
        <v>154.78705638001171</v>
      </c>
      <c r="R542" s="75">
        <f t="shared" si="32"/>
        <v>3418602.5664101825</v>
      </c>
      <c r="T542" s="75">
        <v>1450830.3673033076</v>
      </c>
      <c r="U542" s="75">
        <v>1014593.0690774369</v>
      </c>
      <c r="V542" s="75">
        <v>110346.99533019761</v>
      </c>
      <c r="W542" s="75">
        <v>9561.4640344948311</v>
      </c>
      <c r="X542" s="75">
        <v>934.77804817042181</v>
      </c>
      <c r="Y542" s="75">
        <f t="shared" si="34"/>
        <v>2586266.6737936074</v>
      </c>
      <c r="Z542" s="76">
        <v>191678.19601692678</v>
      </c>
      <c r="AA542" s="76">
        <f t="shared" si="35"/>
        <v>2777944.8698105342</v>
      </c>
      <c r="AB542" s="76">
        <v>2243.2906721740824</v>
      </c>
      <c r="AC542" s="76">
        <v>154.78705638001171</v>
      </c>
      <c r="AD542" s="76">
        <f t="shared" si="36"/>
        <v>2780342.9475390883</v>
      </c>
    </row>
    <row r="543" spans="1:30">
      <c r="A543" s="72">
        <f t="shared" si="37"/>
        <v>2020</v>
      </c>
      <c r="B543" s="72">
        <f t="shared" si="38"/>
        <v>2</v>
      </c>
      <c r="C543" s="73">
        <f t="shared" si="39"/>
        <v>43862</v>
      </c>
      <c r="E543" s="75">
        <v>1074385.9051060174</v>
      </c>
      <c r="F543" s="75">
        <v>859655.69084527146</v>
      </c>
      <c r="G543" s="75">
        <v>90652.414381604962</v>
      </c>
      <c r="H543" s="75">
        <v>8985.5442518131731</v>
      </c>
      <c r="I543" s="75">
        <v>879.80240688001879</v>
      </c>
      <c r="J543" s="75">
        <f t="shared" si="33"/>
        <v>2034559.356991587</v>
      </c>
      <c r="K543" s="75">
        <v>150789.03934738948</v>
      </c>
      <c r="L543" s="75">
        <f t="shared" si="31"/>
        <v>2185348.3963389765</v>
      </c>
      <c r="M543" s="75"/>
      <c r="N543" s="75">
        <f t="shared" si="40"/>
        <v>950308.10522687645</v>
      </c>
      <c r="O543" s="75"/>
      <c r="P543" s="75">
        <v>2438.8424113366382</v>
      </c>
      <c r="Q543" s="75">
        <v>168.28012638222805</v>
      </c>
      <c r="R543" s="75">
        <f t="shared" si="32"/>
        <v>3138263.6241035718</v>
      </c>
      <c r="T543" s="75">
        <v>1228198.6924603886</v>
      </c>
      <c r="U543" s="75">
        <v>942425.01429159008</v>
      </c>
      <c r="V543" s="75">
        <v>98584.885073161335</v>
      </c>
      <c r="W543" s="75">
        <v>8985.5442518131767</v>
      </c>
      <c r="X543" s="75">
        <v>879.80240688001902</v>
      </c>
      <c r="Y543" s="75">
        <f t="shared" si="34"/>
        <v>2279073.9384838333</v>
      </c>
      <c r="Z543" s="76">
        <v>168910.95784681477</v>
      </c>
      <c r="AA543" s="76">
        <f t="shared" si="35"/>
        <v>2447984.8963306481</v>
      </c>
      <c r="AB543" s="76">
        <v>2438.8424113366382</v>
      </c>
      <c r="AC543" s="76">
        <v>168.28012638222805</v>
      </c>
      <c r="AD543" s="76">
        <f t="shared" si="36"/>
        <v>2450592.0188683667</v>
      </c>
    </row>
    <row r="544" spans="1:30">
      <c r="A544" s="72">
        <f t="shared" si="37"/>
        <v>2020</v>
      </c>
      <c r="B544" s="72">
        <f t="shared" si="38"/>
        <v>3</v>
      </c>
      <c r="C544" s="73">
        <f t="shared" si="39"/>
        <v>43891</v>
      </c>
      <c r="E544" s="75">
        <v>1023242.9539876032</v>
      </c>
      <c r="F544" s="75">
        <v>875364.27251177409</v>
      </c>
      <c r="G544" s="75">
        <v>89334.151373447239</v>
      </c>
      <c r="H544" s="75">
        <v>9722.8914571873102</v>
      </c>
      <c r="I544" s="75">
        <v>868.37990609725421</v>
      </c>
      <c r="J544" s="75">
        <f t="shared" si="33"/>
        <v>1998532.6492361089</v>
      </c>
      <c r="K544" s="75">
        <v>148118.96111416887</v>
      </c>
      <c r="L544" s="75">
        <f t="shared" si="31"/>
        <v>2146651.6103502777</v>
      </c>
      <c r="M544" s="75"/>
      <c r="N544" s="75">
        <f t="shared" si="40"/>
        <v>964698.42388522136</v>
      </c>
      <c r="O544" s="75"/>
      <c r="P544" s="75">
        <v>2262.9004925714189</v>
      </c>
      <c r="Q544" s="75">
        <v>156.14013398742793</v>
      </c>
      <c r="R544" s="75">
        <f t="shared" si="32"/>
        <v>3113769.0748620578</v>
      </c>
      <c r="T544" s="75">
        <v>1223443.7052482893</v>
      </c>
      <c r="U544" s="75">
        <v>997189.29718379595</v>
      </c>
      <c r="V544" s="75">
        <v>103927.7972875402</v>
      </c>
      <c r="W544" s="75">
        <v>9722.8914571873174</v>
      </c>
      <c r="X544" s="75">
        <v>868.37990609725443</v>
      </c>
      <c r="Y544" s="75">
        <f t="shared" si="34"/>
        <v>2335152.0710829101</v>
      </c>
      <c r="Z544" s="76">
        <v>173067.12449486647</v>
      </c>
      <c r="AA544" s="76">
        <f t="shared" si="35"/>
        <v>2508219.1955777765</v>
      </c>
      <c r="AB544" s="76">
        <v>2262.9004925714189</v>
      </c>
      <c r="AC544" s="76">
        <v>156.14013398742793</v>
      </c>
      <c r="AD544" s="76">
        <f t="shared" si="36"/>
        <v>2510638.2362043355</v>
      </c>
    </row>
    <row r="545" spans="1:30">
      <c r="A545" s="72">
        <f t="shared" si="37"/>
        <v>2020</v>
      </c>
      <c r="B545" s="72">
        <f t="shared" si="38"/>
        <v>4</v>
      </c>
      <c r="C545" s="73">
        <f t="shared" si="39"/>
        <v>43922</v>
      </c>
      <c r="E545" s="75">
        <v>857738.11117617192</v>
      </c>
      <c r="F545" s="75">
        <v>807687.27679502196</v>
      </c>
      <c r="G545" s="75">
        <v>87296.021595292259</v>
      </c>
      <c r="H545" s="75">
        <v>8457.2656503049893</v>
      </c>
      <c r="I545" s="75">
        <v>628.83890485237634</v>
      </c>
      <c r="J545" s="75">
        <f t="shared" si="33"/>
        <v>1761807.5141216435</v>
      </c>
      <c r="K545" s="75">
        <v>130574.34852244169</v>
      </c>
      <c r="L545" s="75">
        <f t="shared" si="31"/>
        <v>1892381.8626440852</v>
      </c>
      <c r="M545" s="75"/>
      <c r="N545" s="75">
        <f t="shared" si="40"/>
        <v>894983.29839031422</v>
      </c>
      <c r="O545" s="75"/>
      <c r="P545" s="75">
        <v>2100.7380365956865</v>
      </c>
      <c r="Q545" s="75">
        <v>144.95092452510238</v>
      </c>
      <c r="R545" s="75">
        <f t="shared" si="32"/>
        <v>2789610.8499955204</v>
      </c>
      <c r="T545" s="75">
        <v>1017303.0018772613</v>
      </c>
      <c r="U545" s="75">
        <v>910986.71506789909</v>
      </c>
      <c r="V545" s="75">
        <v>98824.130798176368</v>
      </c>
      <c r="W545" s="75">
        <v>8457.2656503049875</v>
      </c>
      <c r="X545" s="75">
        <v>628.83890485237623</v>
      </c>
      <c r="Y545" s="75">
        <f t="shared" si="34"/>
        <v>2036199.9522984941</v>
      </c>
      <c r="Z545" s="76">
        <v>150910.63019183232</v>
      </c>
      <c r="AA545" s="76">
        <f t="shared" si="35"/>
        <v>2187110.5824903264</v>
      </c>
      <c r="AB545" s="76">
        <v>2100.7380365956865</v>
      </c>
      <c r="AC545" s="76">
        <v>144.95092452510238</v>
      </c>
      <c r="AD545" s="76">
        <f t="shared" si="36"/>
        <v>2189356.2714514472</v>
      </c>
    </row>
    <row r="546" spans="1:30">
      <c r="A546" s="72">
        <f t="shared" si="37"/>
        <v>2020</v>
      </c>
      <c r="B546" s="72">
        <f t="shared" si="38"/>
        <v>5</v>
      </c>
      <c r="C546" s="73">
        <f t="shared" si="39"/>
        <v>43952</v>
      </c>
      <c r="E546" s="75">
        <v>734082.4604518417</v>
      </c>
      <c r="F546" s="75">
        <v>812403.76280953048</v>
      </c>
      <c r="G546" s="75">
        <v>92499.770666571087</v>
      </c>
      <c r="H546" s="75">
        <v>8741.907965054228</v>
      </c>
      <c r="I546" s="75">
        <v>488.41296438065291</v>
      </c>
      <c r="J546" s="75">
        <f t="shared" si="33"/>
        <v>1648216.3148573781</v>
      </c>
      <c r="K546" s="75">
        <v>122155.666729494</v>
      </c>
      <c r="L546" s="75">
        <f t="shared" si="31"/>
        <v>1770371.9815868721</v>
      </c>
      <c r="M546" s="75"/>
      <c r="N546" s="75">
        <f t="shared" si="40"/>
        <v>904903.53347610158</v>
      </c>
      <c r="O546" s="75"/>
      <c r="P546" s="75">
        <v>2096.7080742727035</v>
      </c>
      <c r="Q546" s="75">
        <v>144.67285712481655</v>
      </c>
      <c r="R546" s="75">
        <f t="shared" si="32"/>
        <v>2677516.8959943713</v>
      </c>
      <c r="T546" s="75">
        <v>879151.16689642379</v>
      </c>
      <c r="U546" s="75">
        <v>917839.82175109175</v>
      </c>
      <c r="V546" s="75">
        <v>104824.80978433794</v>
      </c>
      <c r="W546" s="75">
        <v>8741.9079650542244</v>
      </c>
      <c r="X546" s="75">
        <v>488.41296438065274</v>
      </c>
      <c r="Y546" s="75">
        <f t="shared" si="34"/>
        <v>1911046.1193612881</v>
      </c>
      <c r="Z546" s="76">
        <v>141634.99703107285</v>
      </c>
      <c r="AA546" s="76">
        <f t="shared" si="35"/>
        <v>2052681.116392361</v>
      </c>
      <c r="AB546" s="76">
        <v>2096.7080742727035</v>
      </c>
      <c r="AC546" s="76">
        <v>144.67285712481655</v>
      </c>
      <c r="AD546" s="76">
        <f t="shared" si="36"/>
        <v>2054922.4973237584</v>
      </c>
    </row>
    <row r="547" spans="1:30">
      <c r="A547" s="72">
        <f t="shared" si="37"/>
        <v>2020</v>
      </c>
      <c r="B547" s="72">
        <f t="shared" si="38"/>
        <v>6</v>
      </c>
      <c r="C547" s="73">
        <f t="shared" si="39"/>
        <v>43983</v>
      </c>
      <c r="E547" s="75">
        <v>654649.28329543048</v>
      </c>
      <c r="F547" s="75">
        <v>799441.76181649172</v>
      </c>
      <c r="G547" s="75">
        <v>90349.409021198444</v>
      </c>
      <c r="H547" s="75">
        <v>8588.7010998000133</v>
      </c>
      <c r="I547" s="75">
        <v>377.77143558744973</v>
      </c>
      <c r="J547" s="75">
        <f t="shared" si="33"/>
        <v>1553406.926668508</v>
      </c>
      <c r="K547" s="75">
        <v>115128.97737929854</v>
      </c>
      <c r="L547" s="75">
        <f t="shared" si="31"/>
        <v>1668535.9040478065</v>
      </c>
      <c r="M547" s="75"/>
      <c r="N547" s="75">
        <f t="shared" si="40"/>
        <v>889791.17083769012</v>
      </c>
      <c r="O547" s="75"/>
      <c r="P547" s="75">
        <v>1726.8616517303117</v>
      </c>
      <c r="Q547" s="75">
        <v>119.15345396939152</v>
      </c>
      <c r="R547" s="75">
        <f t="shared" si="32"/>
        <v>2560173.0899911965</v>
      </c>
      <c r="T547" s="75">
        <v>795525.12103744468</v>
      </c>
      <c r="U547" s="75">
        <v>911353.21107889654</v>
      </c>
      <c r="V547" s="75">
        <v>103033.42882749617</v>
      </c>
      <c r="W547" s="75">
        <v>8588.7010998000133</v>
      </c>
      <c r="X547" s="75">
        <v>377.77143558744973</v>
      </c>
      <c r="Y547" s="75">
        <f t="shared" si="34"/>
        <v>1818878.2334792248</v>
      </c>
      <c r="Z547" s="76">
        <v>134804.0796026492</v>
      </c>
      <c r="AA547" s="76">
        <f t="shared" si="35"/>
        <v>1953682.313081874</v>
      </c>
      <c r="AB547" s="76">
        <v>1726.8616517303117</v>
      </c>
      <c r="AC547" s="76">
        <v>119.15345396939152</v>
      </c>
      <c r="AD547" s="76">
        <f t="shared" si="36"/>
        <v>1955528.3281875737</v>
      </c>
    </row>
    <row r="548" spans="1:30">
      <c r="A548" s="72">
        <f t="shared" si="37"/>
        <v>2020</v>
      </c>
      <c r="B548" s="72">
        <f t="shared" si="38"/>
        <v>7</v>
      </c>
      <c r="C548" s="73">
        <f t="shared" si="39"/>
        <v>44013</v>
      </c>
      <c r="E548" s="75">
        <v>650780.2286070874</v>
      </c>
      <c r="F548" s="75">
        <v>833285.69482717989</v>
      </c>
      <c r="G548" s="75">
        <v>92562.352207619726</v>
      </c>
      <c r="H548" s="75">
        <v>8294.2624662155868</v>
      </c>
      <c r="I548" s="75">
        <v>337.6052410972128</v>
      </c>
      <c r="J548" s="75">
        <f t="shared" si="33"/>
        <v>1585260.1433491998</v>
      </c>
      <c r="K548" s="75">
        <v>117489.7420956979</v>
      </c>
      <c r="L548" s="75">
        <f t="shared" si="31"/>
        <v>1702749.8854448977</v>
      </c>
      <c r="M548" s="75"/>
      <c r="N548" s="75">
        <f t="shared" si="40"/>
        <v>925848.04703479959</v>
      </c>
      <c r="O548" s="75"/>
      <c r="P548" s="75">
        <v>2779.036608941849</v>
      </c>
      <c r="Q548" s="75">
        <v>191.75352601698759</v>
      </c>
      <c r="R548" s="75">
        <f t="shared" si="32"/>
        <v>2631568.7226146562</v>
      </c>
      <c r="T548" s="75">
        <v>801752.60221012018</v>
      </c>
      <c r="U548" s="75">
        <v>958966.18196554191</v>
      </c>
      <c r="V548" s="75">
        <v>105699.56895564609</v>
      </c>
      <c r="W548" s="75">
        <v>8294.2624662155868</v>
      </c>
      <c r="X548" s="75">
        <v>337.6052410972128</v>
      </c>
      <c r="Y548" s="75">
        <f t="shared" si="34"/>
        <v>1875050.220838621</v>
      </c>
      <c r="Z548" s="76">
        <v>138967.20218889881</v>
      </c>
      <c r="AA548" s="76">
        <f t="shared" si="35"/>
        <v>2014017.4230275198</v>
      </c>
      <c r="AB548" s="76">
        <v>2779.036608941849</v>
      </c>
      <c r="AC548" s="76">
        <v>191.75352601698759</v>
      </c>
      <c r="AD548" s="76">
        <f t="shared" si="36"/>
        <v>2016988.2131624788</v>
      </c>
    </row>
    <row r="549" spans="1:30">
      <c r="A549" s="72">
        <f t="shared" si="37"/>
        <v>2020</v>
      </c>
      <c r="B549" s="72">
        <f t="shared" si="38"/>
        <v>8</v>
      </c>
      <c r="C549" s="73">
        <f t="shared" si="39"/>
        <v>44044</v>
      </c>
      <c r="E549" s="75">
        <v>648354.36784234212</v>
      </c>
      <c r="F549" s="75">
        <v>849105.64140349347</v>
      </c>
      <c r="G549" s="75">
        <v>92825.063209705535</v>
      </c>
      <c r="H549" s="75">
        <v>8846.2532585703975</v>
      </c>
      <c r="I549" s="75">
        <v>296.11403371885626</v>
      </c>
      <c r="J549" s="75">
        <f t="shared" si="33"/>
        <v>1599427.4397478304</v>
      </c>
      <c r="K549" s="75">
        <v>118539.73506186926</v>
      </c>
      <c r="L549" s="75">
        <f t="shared" si="31"/>
        <v>1717967.1748096996</v>
      </c>
      <c r="M549" s="75"/>
      <c r="N549" s="75">
        <f t="shared" si="40"/>
        <v>941930.70461319899</v>
      </c>
      <c r="O549" s="75"/>
      <c r="P549" s="75">
        <v>1579.3229710578187</v>
      </c>
      <c r="Q549" s="75">
        <v>108.9732850029895</v>
      </c>
      <c r="R549" s="75">
        <f t="shared" si="32"/>
        <v>2661586.1756789591</v>
      </c>
      <c r="T549" s="75">
        <v>801682.31106855662</v>
      </c>
      <c r="U549" s="75">
        <v>975270.41085664253</v>
      </c>
      <c r="V549" s="75">
        <v>106328.45029078559</v>
      </c>
      <c r="W549" s="75">
        <v>8846.2532585703939</v>
      </c>
      <c r="X549" s="75">
        <v>296.11403371885621</v>
      </c>
      <c r="Y549" s="75">
        <f t="shared" si="34"/>
        <v>1892423.5395082738</v>
      </c>
      <c r="Z549" s="76">
        <v>140254.80582821788</v>
      </c>
      <c r="AA549" s="76">
        <f t="shared" si="35"/>
        <v>2032678.3453364917</v>
      </c>
      <c r="AB549" s="76">
        <v>1579.3229710578187</v>
      </c>
      <c r="AC549" s="76">
        <v>108.9732850029895</v>
      </c>
      <c r="AD549" s="76">
        <f t="shared" si="36"/>
        <v>2034366.6415925527</v>
      </c>
    </row>
    <row r="550" spans="1:30">
      <c r="A550" s="72">
        <f t="shared" si="37"/>
        <v>2020</v>
      </c>
      <c r="B550" s="72">
        <f t="shared" si="38"/>
        <v>9</v>
      </c>
      <c r="C550" s="73">
        <f t="shared" si="39"/>
        <v>44075</v>
      </c>
      <c r="E550" s="75">
        <v>649707.19514735625</v>
      </c>
      <c r="F550" s="75">
        <v>805428.08275197109</v>
      </c>
      <c r="G550" s="75">
        <v>86631.777818164541</v>
      </c>
      <c r="H550" s="75">
        <v>8804.384496744151</v>
      </c>
      <c r="I550" s="75">
        <v>339.54310648319716</v>
      </c>
      <c r="J550" s="75">
        <f t="shared" si="33"/>
        <v>1550910.9833207193</v>
      </c>
      <c r="K550" s="75">
        <v>114943.99339326471</v>
      </c>
      <c r="L550" s="75">
        <f t="shared" si="31"/>
        <v>1665854.976713984</v>
      </c>
      <c r="M550" s="75"/>
      <c r="N550" s="75">
        <f t="shared" si="40"/>
        <v>892059.86057013564</v>
      </c>
      <c r="O550" s="75"/>
      <c r="P550" s="75">
        <v>1377.1550293116768</v>
      </c>
      <c r="Q550" s="75">
        <v>95.023697022505701</v>
      </c>
      <c r="R550" s="75">
        <f t="shared" si="32"/>
        <v>2559387.0160104539</v>
      </c>
      <c r="T550" s="75">
        <v>804470.45066269021</v>
      </c>
      <c r="U550" s="75">
        <v>919812.21563212026</v>
      </c>
      <c r="V550" s="75">
        <v>99343.842078166155</v>
      </c>
      <c r="W550" s="75">
        <v>8804.3844967441455</v>
      </c>
      <c r="X550" s="75">
        <v>339.54310648319711</v>
      </c>
      <c r="Y550" s="75">
        <f t="shared" si="34"/>
        <v>1832770.435976204</v>
      </c>
      <c r="Z550" s="76">
        <v>135833.6842989882</v>
      </c>
      <c r="AA550" s="76">
        <f t="shared" si="35"/>
        <v>1968604.1202751922</v>
      </c>
      <c r="AB550" s="76">
        <v>1377.1550293116768</v>
      </c>
      <c r="AC550" s="76">
        <v>95.023697022505701</v>
      </c>
      <c r="AD550" s="76">
        <f t="shared" si="36"/>
        <v>1970076.2990015266</v>
      </c>
    </row>
    <row r="551" spans="1:30">
      <c r="A551" s="72">
        <f t="shared" si="37"/>
        <v>2020</v>
      </c>
      <c r="B551" s="72">
        <f t="shared" si="38"/>
        <v>10</v>
      </c>
      <c r="C551" s="73">
        <f t="shared" si="39"/>
        <v>44105</v>
      </c>
      <c r="E551" s="75">
        <v>800616.74765330565</v>
      </c>
      <c r="F551" s="75">
        <v>825405.70685319428</v>
      </c>
      <c r="G551" s="75">
        <v>88149.275427848886</v>
      </c>
      <c r="H551" s="75">
        <v>9179.4742634510949</v>
      </c>
      <c r="I551" s="75">
        <v>510.67305497510222</v>
      </c>
      <c r="J551" s="75">
        <f t="shared" si="33"/>
        <v>1723861.8772527748</v>
      </c>
      <c r="K551" s="75">
        <v>127762.05105310562</v>
      </c>
      <c r="L551" s="75">
        <f t="shared" si="31"/>
        <v>1851623.9283058804</v>
      </c>
      <c r="M551" s="75"/>
      <c r="N551" s="75">
        <f t="shared" si="40"/>
        <v>913554.98228104319</v>
      </c>
      <c r="O551" s="75"/>
      <c r="P551" s="75">
        <v>1766.70525922661</v>
      </c>
      <c r="Q551" s="75">
        <v>121.90266288663609</v>
      </c>
      <c r="R551" s="75">
        <f t="shared" si="32"/>
        <v>2767067.5185090369</v>
      </c>
      <c r="T551" s="75">
        <v>986881.97041699034</v>
      </c>
      <c r="U551" s="75">
        <v>941429.17455152189</v>
      </c>
      <c r="V551" s="75">
        <v>100955.62402445514</v>
      </c>
      <c r="W551" s="75">
        <v>9179.4742634510985</v>
      </c>
      <c r="X551" s="75">
        <v>510.67305497510227</v>
      </c>
      <c r="Y551" s="75">
        <f t="shared" si="34"/>
        <v>2038956.9163113935</v>
      </c>
      <c r="Z551" s="76">
        <v>151114.95942587126</v>
      </c>
      <c r="AA551" s="76">
        <f t="shared" si="35"/>
        <v>2190071.8757372648</v>
      </c>
      <c r="AB551" s="76">
        <v>1766.70525922661</v>
      </c>
      <c r="AC551" s="76">
        <v>121.90266288663609</v>
      </c>
      <c r="AD551" s="76">
        <f t="shared" si="36"/>
        <v>2191960.4836593783</v>
      </c>
    </row>
    <row r="552" spans="1:30">
      <c r="A552" s="72">
        <f t="shared" si="37"/>
        <v>2020</v>
      </c>
      <c r="B552" s="72">
        <f t="shared" si="38"/>
        <v>11</v>
      </c>
      <c r="C552" s="73">
        <f t="shared" si="39"/>
        <v>44136</v>
      </c>
      <c r="E552" s="75">
        <v>1000818.7221453737</v>
      </c>
      <c r="F552" s="75">
        <v>863121.98757889564</v>
      </c>
      <c r="G552" s="75">
        <v>84531.565360386638</v>
      </c>
      <c r="H552" s="75">
        <v>10030.720816614845</v>
      </c>
      <c r="I552" s="75">
        <v>758.95218388187948</v>
      </c>
      <c r="J552" s="75">
        <f t="shared" si="33"/>
        <v>1959261.9480851525</v>
      </c>
      <c r="K552" s="75">
        <v>145208.45802134834</v>
      </c>
      <c r="L552" s="75">
        <f t="shared" ref="L552:L615" si="41">SUM(J552:K552)</f>
        <v>2104470.4061065009</v>
      </c>
      <c r="M552" s="75"/>
      <c r="N552" s="75">
        <f t="shared" si="40"/>
        <v>947653.55293928226</v>
      </c>
      <c r="O552" s="75"/>
      <c r="P552" s="75">
        <v>1762.8916570925785</v>
      </c>
      <c r="Q552" s="75">
        <v>121.63952433938793</v>
      </c>
      <c r="R552" s="75">
        <f t="shared" si="32"/>
        <v>3054008.490227215</v>
      </c>
      <c r="T552" s="75">
        <v>1214266.4884773367</v>
      </c>
      <c r="U552" s="75">
        <v>985449.38091186003</v>
      </c>
      <c r="V552" s="75">
        <v>96826.357350693856</v>
      </c>
      <c r="W552" s="75">
        <v>10030.720816614841</v>
      </c>
      <c r="X552" s="75">
        <v>758.95218388187936</v>
      </c>
      <c r="Y552" s="75">
        <f t="shared" si="34"/>
        <v>2307331.8997403877</v>
      </c>
      <c r="Z552" s="76">
        <v>171005.26432017889</v>
      </c>
      <c r="AA552" s="76">
        <f t="shared" si="35"/>
        <v>2478337.1640605666</v>
      </c>
      <c r="AB552" s="76">
        <v>1762.8916570925785</v>
      </c>
      <c r="AC552" s="76">
        <v>121.63952433938793</v>
      </c>
      <c r="AD552" s="76">
        <f t="shared" si="36"/>
        <v>2480221.6952419984</v>
      </c>
    </row>
    <row r="553" spans="1:30">
      <c r="A553" s="72">
        <f t="shared" si="37"/>
        <v>2020</v>
      </c>
      <c r="B553" s="72">
        <f t="shared" si="38"/>
        <v>12</v>
      </c>
      <c r="C553" s="73">
        <f t="shared" si="39"/>
        <v>44166</v>
      </c>
      <c r="E553" s="75">
        <v>1270773.8307994802</v>
      </c>
      <c r="F553" s="75">
        <v>934110.04742626788</v>
      </c>
      <c r="G553" s="75">
        <v>83700.801010996875</v>
      </c>
      <c r="H553" s="75">
        <v>10068.750208861893</v>
      </c>
      <c r="I553" s="75">
        <v>1100.1743195845056</v>
      </c>
      <c r="J553" s="75">
        <f t="shared" si="33"/>
        <v>2299753.603765191</v>
      </c>
      <c r="K553" s="75">
        <v>170443.60758302687</v>
      </c>
      <c r="L553" s="75">
        <f t="shared" si="41"/>
        <v>2470197.2113482179</v>
      </c>
      <c r="M553" s="75"/>
      <c r="N553" s="75">
        <f t="shared" si="40"/>
        <v>1017810.8484372648</v>
      </c>
      <c r="O553" s="75"/>
      <c r="P553" s="75">
        <v>1649.2665658234985</v>
      </c>
      <c r="Q553" s="75">
        <v>113.7993930418214</v>
      </c>
      <c r="R553" s="75">
        <f t="shared" si="32"/>
        <v>3489771.1257443479</v>
      </c>
      <c r="T553" s="75">
        <v>1522576.2107751921</v>
      </c>
      <c r="U553" s="75">
        <v>1071913.107993799</v>
      </c>
      <c r="V553" s="75">
        <v>96591.801807392447</v>
      </c>
      <c r="W553" s="75">
        <v>10068.750208861895</v>
      </c>
      <c r="X553" s="75">
        <v>1100.1743195845056</v>
      </c>
      <c r="Y553" s="75">
        <f t="shared" si="34"/>
        <v>2702250.0451048301</v>
      </c>
      <c r="Z553" s="76">
        <v>200274.17090465408</v>
      </c>
      <c r="AA553" s="76">
        <f t="shared" si="35"/>
        <v>2902524.2160094841</v>
      </c>
      <c r="AB553" s="76">
        <v>1649.2665658234985</v>
      </c>
      <c r="AC553" s="76">
        <v>113.7993930418214</v>
      </c>
      <c r="AD553" s="76">
        <f t="shared" si="36"/>
        <v>2904287.2819683496</v>
      </c>
    </row>
    <row r="554" spans="1:30">
      <c r="A554" s="72">
        <f t="shared" si="37"/>
        <v>2021</v>
      </c>
      <c r="B554" s="72">
        <f t="shared" si="38"/>
        <v>1</v>
      </c>
      <c r="C554" s="73">
        <f t="shared" si="39"/>
        <v>44197</v>
      </c>
      <c r="E554" s="75">
        <v>1236980.5630086826</v>
      </c>
      <c r="F554" s="75">
        <v>912810.95866157883</v>
      </c>
      <c r="G554" s="75">
        <v>95461.381751581299</v>
      </c>
      <c r="H554" s="75">
        <v>9776.1529043636165</v>
      </c>
      <c r="I554" s="75">
        <v>935.61338793059372</v>
      </c>
      <c r="J554" s="75">
        <f t="shared" si="33"/>
        <v>2255964.669714137</v>
      </c>
      <c r="K554" s="75">
        <v>167198.24082736345</v>
      </c>
      <c r="L554" s="75">
        <f t="shared" si="41"/>
        <v>2423162.9105415004</v>
      </c>
      <c r="M554" s="75"/>
      <c r="N554" s="75">
        <f t="shared" si="40"/>
        <v>1008272.3404131602</v>
      </c>
      <c r="O554" s="75"/>
      <c r="P554" s="75">
        <v>2243.2906721740824</v>
      </c>
      <c r="Q554" s="75">
        <v>154.78705638001171</v>
      </c>
      <c r="R554" s="75">
        <f t="shared" si="32"/>
        <v>3433833.3286832147</v>
      </c>
      <c r="T554" s="75">
        <v>1476900.1112319671</v>
      </c>
      <c r="U554" s="75">
        <v>1042598.3423255059</v>
      </c>
      <c r="V554" s="75">
        <v>108998.06800436068</v>
      </c>
      <c r="W554" s="75">
        <v>9776.1529043636147</v>
      </c>
      <c r="X554" s="75">
        <v>935.61338793059383</v>
      </c>
      <c r="Y554" s="75">
        <f t="shared" si="34"/>
        <v>2639208.2878541285</v>
      </c>
      <c r="Z554" s="76">
        <v>195601.9031814551</v>
      </c>
      <c r="AA554" s="76">
        <f t="shared" si="35"/>
        <v>2834810.1910355836</v>
      </c>
      <c r="AB554" s="76">
        <v>2243.2906721740824</v>
      </c>
      <c r="AC554" s="76">
        <v>154.78705638001171</v>
      </c>
      <c r="AD554" s="76">
        <f t="shared" si="36"/>
        <v>2837208.2687641378</v>
      </c>
    </row>
    <row r="555" spans="1:30">
      <c r="A555" s="72">
        <f t="shared" si="37"/>
        <v>2021</v>
      </c>
      <c r="B555" s="72">
        <f t="shared" si="38"/>
        <v>2</v>
      </c>
      <c r="C555" s="73">
        <f t="shared" si="39"/>
        <v>44228</v>
      </c>
      <c r="E555" s="75">
        <v>1026156.4451150957</v>
      </c>
      <c r="F555" s="75">
        <v>840543.67069221148</v>
      </c>
      <c r="G555" s="75">
        <v>83042.772638383874</v>
      </c>
      <c r="H555" s="75">
        <v>8919.2128671484952</v>
      </c>
      <c r="I555" s="75">
        <v>860.90145074579618</v>
      </c>
      <c r="J555" s="75">
        <f t="shared" si="33"/>
        <v>1959523.0027635852</v>
      </c>
      <c r="K555" s="75">
        <v>145227.80579021201</v>
      </c>
      <c r="L555" s="75">
        <f t="shared" si="41"/>
        <v>2104750.8085537972</v>
      </c>
      <c r="M555" s="75"/>
      <c r="N555" s="75">
        <f t="shared" si="40"/>
        <v>923586.44333059539</v>
      </c>
      <c r="O555" s="75"/>
      <c r="P555" s="75">
        <v>2354.7443971526163</v>
      </c>
      <c r="Q555" s="75">
        <v>162.47736340353055</v>
      </c>
      <c r="R555" s="75">
        <f t="shared" si="32"/>
        <v>3030854.4736449486</v>
      </c>
      <c r="T555" s="75">
        <v>1226830.8457268893</v>
      </c>
      <c r="U555" s="75">
        <v>951491.26622023224</v>
      </c>
      <c r="V555" s="75">
        <v>94744.235839557645</v>
      </c>
      <c r="W555" s="75">
        <v>8919.2128671484897</v>
      </c>
      <c r="X555" s="75">
        <v>860.90145074579584</v>
      </c>
      <c r="Y555" s="75">
        <f t="shared" si="34"/>
        <v>2282846.4621045738</v>
      </c>
      <c r="Z555" s="76">
        <v>169190.55411945796</v>
      </c>
      <c r="AA555" s="76">
        <f t="shared" si="35"/>
        <v>2452037.0162240318</v>
      </c>
      <c r="AB555" s="76">
        <v>2354.7443971526163</v>
      </c>
      <c r="AC555" s="76">
        <v>162.47736340353055</v>
      </c>
      <c r="AD555" s="76">
        <f t="shared" si="36"/>
        <v>2454554.2379845879</v>
      </c>
    </row>
    <row r="556" spans="1:30">
      <c r="A556" s="72">
        <f t="shared" si="37"/>
        <v>2021</v>
      </c>
      <c r="B556" s="72">
        <f t="shared" si="38"/>
        <v>3</v>
      </c>
      <c r="C556" s="73">
        <f t="shared" si="39"/>
        <v>44256</v>
      </c>
      <c r="E556" s="75">
        <v>1014016.852488302</v>
      </c>
      <c r="F556" s="75">
        <v>885137.67312385235</v>
      </c>
      <c r="G556" s="75">
        <v>88014.276827058493</v>
      </c>
      <c r="H556" s="75">
        <v>9862.45368950376</v>
      </c>
      <c r="I556" s="75">
        <v>856.78879344391839</v>
      </c>
      <c r="J556" s="75">
        <f t="shared" si="33"/>
        <v>1997888.0449221607</v>
      </c>
      <c r="K556" s="75">
        <v>148071.18700282392</v>
      </c>
      <c r="L556" s="75">
        <f t="shared" si="41"/>
        <v>2145959.2319249846</v>
      </c>
      <c r="M556" s="75"/>
      <c r="N556" s="75">
        <f t="shared" si="40"/>
        <v>973151.94995091087</v>
      </c>
      <c r="O556" s="75"/>
      <c r="P556" s="75">
        <v>2262.9004925714189</v>
      </c>
      <c r="Q556" s="75">
        <v>156.14013398742793</v>
      </c>
      <c r="R556" s="75">
        <f t="shared" si="32"/>
        <v>3121530.2225024546</v>
      </c>
      <c r="T556" s="75">
        <v>1223528.8832070376</v>
      </c>
      <c r="U556" s="75">
        <v>1007211.0360410106</v>
      </c>
      <c r="V556" s="75">
        <v>101720.2808604789</v>
      </c>
      <c r="W556" s="75">
        <v>9862.4536895037691</v>
      </c>
      <c r="X556" s="75">
        <v>856.78879344391908</v>
      </c>
      <c r="Y556" s="75">
        <f t="shared" si="34"/>
        <v>2343179.4425914749</v>
      </c>
      <c r="Z556" s="76">
        <v>173662.06395146251</v>
      </c>
      <c r="AA556" s="76">
        <f t="shared" si="35"/>
        <v>2516841.5065429374</v>
      </c>
      <c r="AB556" s="76">
        <v>2262.9004925714189</v>
      </c>
      <c r="AC556" s="76">
        <v>156.14013398742793</v>
      </c>
      <c r="AD556" s="76">
        <f t="shared" si="36"/>
        <v>2519260.5471694963</v>
      </c>
    </row>
    <row r="557" spans="1:30">
      <c r="A557" s="72">
        <f t="shared" si="37"/>
        <v>2021</v>
      </c>
      <c r="B557" s="72">
        <f t="shared" si="38"/>
        <v>4</v>
      </c>
      <c r="C557" s="73">
        <f t="shared" si="39"/>
        <v>44287</v>
      </c>
      <c r="E557" s="75">
        <v>848134.23932203767</v>
      </c>
      <c r="F557" s="75">
        <v>817617.78248532605</v>
      </c>
      <c r="G557" s="75">
        <v>84529.799101487704</v>
      </c>
      <c r="H557" s="75">
        <v>8630.5683579516917</v>
      </c>
      <c r="I557" s="75">
        <v>628.9901793987251</v>
      </c>
      <c r="J557" s="75">
        <f t="shared" si="33"/>
        <v>1759541.379446202</v>
      </c>
      <c r="K557" s="75">
        <v>130406.3965432737</v>
      </c>
      <c r="L557" s="75">
        <f t="shared" si="41"/>
        <v>1889947.7759894757</v>
      </c>
      <c r="M557" s="75"/>
      <c r="N557" s="75">
        <f t="shared" si="40"/>
        <v>902147.58158681379</v>
      </c>
      <c r="O557" s="75"/>
      <c r="P557" s="75">
        <v>2100.7380365956865</v>
      </c>
      <c r="Q557" s="75">
        <v>144.95092452510238</v>
      </c>
      <c r="R557" s="75">
        <f t="shared" si="32"/>
        <v>2794341.04653741</v>
      </c>
      <c r="T557" s="75">
        <v>1035538.885623045</v>
      </c>
      <c r="U557" s="75">
        <v>936352.33372970845</v>
      </c>
      <c r="V557" s="75">
        <v>97567.28684796633</v>
      </c>
      <c r="W557" s="75">
        <v>8630.5683579516881</v>
      </c>
      <c r="X557" s="75">
        <v>628.99017939872488</v>
      </c>
      <c r="Y557" s="75">
        <f t="shared" si="34"/>
        <v>2078718.0647380701</v>
      </c>
      <c r="Z557" s="76">
        <v>154061.81145749381</v>
      </c>
      <c r="AA557" s="76">
        <f t="shared" si="35"/>
        <v>2232779.8761955639</v>
      </c>
      <c r="AB557" s="76">
        <v>2100.7380365956865</v>
      </c>
      <c r="AC557" s="76">
        <v>144.95092452510238</v>
      </c>
      <c r="AD557" s="76">
        <f t="shared" si="36"/>
        <v>2235025.5651566847</v>
      </c>
    </row>
    <row r="558" spans="1:30">
      <c r="A558" s="72">
        <f t="shared" si="37"/>
        <v>2021</v>
      </c>
      <c r="B558" s="72">
        <f t="shared" si="38"/>
        <v>5</v>
      </c>
      <c r="C558" s="73">
        <f t="shared" si="39"/>
        <v>44317</v>
      </c>
      <c r="E558" s="75">
        <v>724626.6149669406</v>
      </c>
      <c r="F558" s="75">
        <v>823123.05262847443</v>
      </c>
      <c r="G558" s="75">
        <v>89608.373812101388</v>
      </c>
      <c r="H558" s="75">
        <v>8915.4387994243116</v>
      </c>
      <c r="I558" s="75">
        <v>488.34598095548813</v>
      </c>
      <c r="J558" s="75">
        <f t="shared" si="33"/>
        <v>1646761.8261878961</v>
      </c>
      <c r="K558" s="75">
        <v>122047.86896559037</v>
      </c>
      <c r="L558" s="75">
        <f t="shared" si="41"/>
        <v>1768809.6951534864</v>
      </c>
      <c r="M558" s="75"/>
      <c r="N558" s="75">
        <f t="shared" si="40"/>
        <v>912731.42644057586</v>
      </c>
      <c r="O558" s="75"/>
      <c r="P558" s="75">
        <v>2096.7080742727035</v>
      </c>
      <c r="Q558" s="75">
        <v>144.67285712481655</v>
      </c>
      <c r="R558" s="75">
        <f t="shared" si="32"/>
        <v>2683782.5025254595</v>
      </c>
      <c r="T558" s="75">
        <v>894889.68710878538</v>
      </c>
      <c r="U558" s="75">
        <v>943397.43230391364</v>
      </c>
      <c r="V558" s="75">
        <v>103518.19533001275</v>
      </c>
      <c r="W558" s="75">
        <v>8915.4387994243116</v>
      </c>
      <c r="X558" s="75">
        <v>488.34598095548813</v>
      </c>
      <c r="Y558" s="75">
        <f t="shared" si="34"/>
        <v>1951209.0995230917</v>
      </c>
      <c r="Z558" s="76">
        <v>144611.63036207645</v>
      </c>
      <c r="AA558" s="76">
        <f t="shared" si="35"/>
        <v>2095820.7298851681</v>
      </c>
      <c r="AB558" s="76">
        <v>2096.7080742727035</v>
      </c>
      <c r="AC558" s="76">
        <v>144.67285712481655</v>
      </c>
      <c r="AD558" s="76">
        <f t="shared" si="36"/>
        <v>2098062.1108165658</v>
      </c>
    </row>
    <row r="559" spans="1:30">
      <c r="A559" s="72">
        <f t="shared" si="37"/>
        <v>2021</v>
      </c>
      <c r="B559" s="72">
        <f t="shared" si="38"/>
        <v>6</v>
      </c>
      <c r="C559" s="73">
        <f t="shared" si="39"/>
        <v>44348</v>
      </c>
      <c r="E559" s="75">
        <v>644735.4034679808</v>
      </c>
      <c r="F559" s="75">
        <v>809797.13694558572</v>
      </c>
      <c r="G559" s="75">
        <v>87467.006583087146</v>
      </c>
      <c r="H559" s="75">
        <v>8755.9803344473185</v>
      </c>
      <c r="I559" s="75">
        <v>377.61668939803536</v>
      </c>
      <c r="J559" s="75">
        <f t="shared" si="33"/>
        <v>1551133.1440204987</v>
      </c>
      <c r="K559" s="75">
        <v>114960.45857939241</v>
      </c>
      <c r="L559" s="75">
        <f t="shared" si="41"/>
        <v>1666093.6025998911</v>
      </c>
      <c r="M559" s="75"/>
      <c r="N559" s="75">
        <f t="shared" si="40"/>
        <v>897264.14352867287</v>
      </c>
      <c r="O559" s="75"/>
      <c r="P559" s="75">
        <v>1726.8616517303117</v>
      </c>
      <c r="Q559" s="75">
        <v>119.15345396939152</v>
      </c>
      <c r="R559" s="75">
        <f t="shared" si="32"/>
        <v>2565203.7612342634</v>
      </c>
      <c r="T559" s="75">
        <v>809744.93983190274</v>
      </c>
      <c r="U559" s="75">
        <v>936727.63012328767</v>
      </c>
      <c r="V559" s="75">
        <v>101737.66549085367</v>
      </c>
      <c r="W559" s="75">
        <v>8755.9803344473203</v>
      </c>
      <c r="X559" s="75">
        <v>377.61668939803531</v>
      </c>
      <c r="Y559" s="75">
        <f t="shared" si="34"/>
        <v>1857343.8324698892</v>
      </c>
      <c r="Z559" s="76">
        <v>137654.91346984124</v>
      </c>
      <c r="AA559" s="76">
        <f t="shared" si="35"/>
        <v>1994998.7459397304</v>
      </c>
      <c r="AB559" s="76">
        <v>1726.8616517303117</v>
      </c>
      <c r="AC559" s="76">
        <v>119.15345396939152</v>
      </c>
      <c r="AD559" s="76">
        <f t="shared" si="36"/>
        <v>1996844.7610454301</v>
      </c>
    </row>
    <row r="560" spans="1:30">
      <c r="A560" s="72">
        <f t="shared" si="37"/>
        <v>2021</v>
      </c>
      <c r="B560" s="72">
        <f t="shared" si="38"/>
        <v>7</v>
      </c>
      <c r="C560" s="73">
        <f t="shared" si="39"/>
        <v>44378</v>
      </c>
      <c r="E560" s="75">
        <v>639806.3756885723</v>
      </c>
      <c r="F560" s="75">
        <v>843225.62875000644</v>
      </c>
      <c r="G560" s="75">
        <v>89595.4060652396</v>
      </c>
      <c r="H560" s="75">
        <v>8455.0704793531222</v>
      </c>
      <c r="I560" s="75">
        <v>337.41675801429426</v>
      </c>
      <c r="J560" s="75">
        <f t="shared" si="33"/>
        <v>1581419.8977411857</v>
      </c>
      <c r="K560" s="75">
        <v>117205.12668543682</v>
      </c>
      <c r="L560" s="75">
        <f t="shared" si="41"/>
        <v>1698625.0244266225</v>
      </c>
      <c r="M560" s="75"/>
      <c r="N560" s="75">
        <f t="shared" si="40"/>
        <v>932821.03481524601</v>
      </c>
      <c r="O560" s="75"/>
      <c r="P560" s="75">
        <v>2779.036608941849</v>
      </c>
      <c r="Q560" s="75">
        <v>191.75352601698759</v>
      </c>
      <c r="R560" s="75">
        <f t="shared" si="32"/>
        <v>2634416.8493768275</v>
      </c>
      <c r="T560" s="75">
        <v>816059.97028812545</v>
      </c>
      <c r="U560" s="75">
        <v>985655.74904969579</v>
      </c>
      <c r="V560" s="75">
        <v>104377.61036399312</v>
      </c>
      <c r="W560" s="75">
        <v>8455.0704793531258</v>
      </c>
      <c r="X560" s="75">
        <v>337.41675801429426</v>
      </c>
      <c r="Y560" s="75">
        <f t="shared" si="34"/>
        <v>1914885.8169391819</v>
      </c>
      <c r="Z560" s="76">
        <v>141919.57182470826</v>
      </c>
      <c r="AA560" s="76">
        <f t="shared" si="35"/>
        <v>2056805.3887638901</v>
      </c>
      <c r="AB560" s="76">
        <v>2779.036608941849</v>
      </c>
      <c r="AC560" s="76">
        <v>191.75352601698759</v>
      </c>
      <c r="AD560" s="76">
        <f t="shared" si="36"/>
        <v>2059776.1788988491</v>
      </c>
    </row>
    <row r="561" spans="1:30">
      <c r="A561" s="72">
        <f t="shared" si="37"/>
        <v>2021</v>
      </c>
      <c r="B561" s="72">
        <f t="shared" si="38"/>
        <v>8</v>
      </c>
      <c r="C561" s="73">
        <f t="shared" si="39"/>
        <v>44409</v>
      </c>
      <c r="E561" s="75">
        <v>637873.12452559138</v>
      </c>
      <c r="F561" s="75">
        <v>858477.59956239094</v>
      </c>
      <c r="G561" s="75">
        <v>89793.986555334384</v>
      </c>
      <c r="H561" s="75">
        <v>9022.8337371730304</v>
      </c>
      <c r="I561" s="75">
        <v>295.95233628403605</v>
      </c>
      <c r="J561" s="75">
        <f t="shared" si="33"/>
        <v>1595463.4967167741</v>
      </c>
      <c r="K561" s="75">
        <v>118245.95195860066</v>
      </c>
      <c r="L561" s="75">
        <f t="shared" si="41"/>
        <v>1713709.4486753747</v>
      </c>
      <c r="M561" s="75"/>
      <c r="N561" s="75">
        <f t="shared" si="40"/>
        <v>948271.58611772535</v>
      </c>
      <c r="O561" s="75"/>
      <c r="P561" s="75">
        <v>1579.3229710578187</v>
      </c>
      <c r="Q561" s="75">
        <v>108.9732850029895</v>
      </c>
      <c r="R561" s="75">
        <f t="shared" si="32"/>
        <v>2663669.331049161</v>
      </c>
      <c r="T561" s="75">
        <v>815964.98643704876</v>
      </c>
      <c r="U561" s="75">
        <v>1002387.0590439225</v>
      </c>
      <c r="V561" s="75">
        <v>104995.34700110613</v>
      </c>
      <c r="W561" s="75">
        <v>9022.8337371730231</v>
      </c>
      <c r="X561" s="75">
        <v>295.95233628403588</v>
      </c>
      <c r="Y561" s="75">
        <f t="shared" si="34"/>
        <v>1932666.1785555345</v>
      </c>
      <c r="Z561" s="76">
        <v>143237.34298639279</v>
      </c>
      <c r="AA561" s="76">
        <f t="shared" si="35"/>
        <v>2075903.5215419272</v>
      </c>
      <c r="AB561" s="76">
        <v>1579.3229710578187</v>
      </c>
      <c r="AC561" s="76">
        <v>108.9732850029895</v>
      </c>
      <c r="AD561" s="76">
        <f t="shared" si="36"/>
        <v>2077591.8177979882</v>
      </c>
    </row>
    <row r="562" spans="1:30">
      <c r="A562" s="72">
        <f t="shared" si="37"/>
        <v>2021</v>
      </c>
      <c r="B562" s="72">
        <f t="shared" si="38"/>
        <v>9</v>
      </c>
      <c r="C562" s="73">
        <f t="shared" si="39"/>
        <v>44440</v>
      </c>
      <c r="E562" s="75">
        <v>639798.40827929683</v>
      </c>
      <c r="F562" s="75">
        <v>815903.25345123536</v>
      </c>
      <c r="G562" s="75">
        <v>83866.848937581308</v>
      </c>
      <c r="H562" s="75">
        <v>8984.2662349267175</v>
      </c>
      <c r="I562" s="75">
        <v>339.42807533219445</v>
      </c>
      <c r="J562" s="75">
        <f t="shared" si="33"/>
        <v>1548892.2049783722</v>
      </c>
      <c r="K562" s="75">
        <v>114794.37394576543</v>
      </c>
      <c r="L562" s="75">
        <f t="shared" si="41"/>
        <v>1663686.5789241376</v>
      </c>
      <c r="M562" s="75"/>
      <c r="N562" s="75">
        <f t="shared" si="40"/>
        <v>899770.10238881665</v>
      </c>
      <c r="O562" s="75"/>
      <c r="P562" s="75">
        <v>1377.1550293116768</v>
      </c>
      <c r="Q562" s="75">
        <v>95.023697022505701</v>
      </c>
      <c r="R562" s="75">
        <f t="shared" si="32"/>
        <v>2564928.8600392882</v>
      </c>
      <c r="T562" s="75">
        <v>818779.93734822283</v>
      </c>
      <c r="U562" s="75">
        <v>945363.26293909922</v>
      </c>
      <c r="V562" s="75">
        <v>98073.259394150999</v>
      </c>
      <c r="W562" s="75">
        <v>8984.2662349267212</v>
      </c>
      <c r="X562" s="75">
        <v>339.42807533219445</v>
      </c>
      <c r="Y562" s="75">
        <f t="shared" si="34"/>
        <v>1871540.1539917318</v>
      </c>
      <c r="Z562" s="76">
        <v>138707.0575998167</v>
      </c>
      <c r="AA562" s="76">
        <f t="shared" si="35"/>
        <v>2010247.2115915485</v>
      </c>
      <c r="AB562" s="76">
        <v>1377.1550293116768</v>
      </c>
      <c r="AC562" s="76">
        <v>95.023697022505701</v>
      </c>
      <c r="AD562" s="76">
        <f t="shared" si="36"/>
        <v>2011719.3903178829</v>
      </c>
    </row>
    <row r="563" spans="1:30">
      <c r="A563" s="72">
        <f t="shared" si="37"/>
        <v>2021</v>
      </c>
      <c r="B563" s="72">
        <f t="shared" si="38"/>
        <v>10</v>
      </c>
      <c r="C563" s="73">
        <f t="shared" si="39"/>
        <v>44470</v>
      </c>
      <c r="E563" s="75">
        <v>790290.96833029925</v>
      </c>
      <c r="F563" s="75">
        <v>837255.21947185718</v>
      </c>
      <c r="G563" s="75">
        <v>85351.870023967946</v>
      </c>
      <c r="H563" s="75">
        <v>9376.0088119392658</v>
      </c>
      <c r="I563" s="75">
        <v>510.78283879030175</v>
      </c>
      <c r="J563" s="75">
        <f t="shared" si="33"/>
        <v>1722784.8494768539</v>
      </c>
      <c r="K563" s="75">
        <v>127682.22837153892</v>
      </c>
      <c r="L563" s="75">
        <f t="shared" si="41"/>
        <v>1850467.0778483928</v>
      </c>
      <c r="M563" s="75"/>
      <c r="N563" s="75">
        <f t="shared" si="40"/>
        <v>922607.08949582512</v>
      </c>
      <c r="O563" s="75"/>
      <c r="P563" s="75">
        <v>1766.70525922661</v>
      </c>
      <c r="Q563" s="75">
        <v>121.90266288663609</v>
      </c>
      <c r="R563" s="75">
        <f t="shared" si="32"/>
        <v>2774962.7752663316</v>
      </c>
      <c r="T563" s="75">
        <v>1004408.7021233895</v>
      </c>
      <c r="U563" s="75">
        <v>967548.46448381071</v>
      </c>
      <c r="V563" s="75">
        <v>99655.014086455936</v>
      </c>
      <c r="W563" s="75">
        <v>9376.0088119392731</v>
      </c>
      <c r="X563" s="75">
        <v>510.78283879030209</v>
      </c>
      <c r="Y563" s="75">
        <f t="shared" si="34"/>
        <v>2081498.9723443857</v>
      </c>
      <c r="Z563" s="76">
        <v>154267.9152435686</v>
      </c>
      <c r="AA563" s="76">
        <f t="shared" si="35"/>
        <v>2235766.8875879543</v>
      </c>
      <c r="AB563" s="76">
        <v>1766.70525922661</v>
      </c>
      <c r="AC563" s="76">
        <v>121.90266288663609</v>
      </c>
      <c r="AD563" s="76">
        <f t="shared" si="36"/>
        <v>2237655.4955100678</v>
      </c>
    </row>
    <row r="564" spans="1:30">
      <c r="A564" s="72">
        <f t="shared" si="37"/>
        <v>2021</v>
      </c>
      <c r="B564" s="72">
        <f t="shared" si="38"/>
        <v>11</v>
      </c>
      <c r="C564" s="73">
        <f t="shared" si="39"/>
        <v>44501</v>
      </c>
      <c r="E564" s="75">
        <v>991717.08247739181</v>
      </c>
      <c r="F564" s="75">
        <v>874183.7733668196</v>
      </c>
      <c r="G564" s="75">
        <v>81835.631819695598</v>
      </c>
      <c r="H564" s="75">
        <v>10258.570152168691</v>
      </c>
      <c r="I564" s="75">
        <v>759.49267621240597</v>
      </c>
      <c r="J564" s="75">
        <f t="shared" si="33"/>
        <v>1958754.5504922881</v>
      </c>
      <c r="K564" s="75">
        <v>145170.85282918112</v>
      </c>
      <c r="L564" s="75">
        <f t="shared" si="41"/>
        <v>2103925.4033214692</v>
      </c>
      <c r="M564" s="75"/>
      <c r="N564" s="75">
        <f t="shared" si="40"/>
        <v>956019.40518651519</v>
      </c>
      <c r="O564" s="75"/>
      <c r="P564" s="75">
        <v>1762.8916570925785</v>
      </c>
      <c r="Q564" s="75">
        <v>121.63952433938793</v>
      </c>
      <c r="R564" s="75">
        <f t="shared" si="32"/>
        <v>3061829.3396894163</v>
      </c>
      <c r="T564" s="75">
        <v>1235797.8365827887</v>
      </c>
      <c r="U564" s="75">
        <v>1012744.9271552775</v>
      </c>
      <c r="V564" s="75">
        <v>95580.36109662072</v>
      </c>
      <c r="W564" s="75">
        <v>10258.570152168686</v>
      </c>
      <c r="X564" s="75">
        <v>759.49267621240574</v>
      </c>
      <c r="Y564" s="75">
        <f t="shared" si="34"/>
        <v>2355141.1876630676</v>
      </c>
      <c r="Z564" s="76">
        <v>174548.59500402957</v>
      </c>
      <c r="AA564" s="76">
        <f t="shared" si="35"/>
        <v>2529689.7826670972</v>
      </c>
      <c r="AB564" s="76">
        <v>1762.8916570925785</v>
      </c>
      <c r="AC564" s="76">
        <v>121.63952433938793</v>
      </c>
      <c r="AD564" s="76">
        <f t="shared" si="36"/>
        <v>2531574.313848529</v>
      </c>
    </row>
    <row r="565" spans="1:30">
      <c r="A565" s="72">
        <f t="shared" si="37"/>
        <v>2021</v>
      </c>
      <c r="B565" s="72">
        <f t="shared" si="38"/>
        <v>12</v>
      </c>
      <c r="C565" s="73">
        <f t="shared" si="39"/>
        <v>44531</v>
      </c>
      <c r="E565" s="75">
        <v>1263520.5018177947</v>
      </c>
      <c r="F565" s="75">
        <v>945831.56159213791</v>
      </c>
      <c r="G565" s="75">
        <v>80985.812717464869</v>
      </c>
      <c r="H565" s="75">
        <v>10303.339106598474</v>
      </c>
      <c r="I565" s="75">
        <v>1101.2567027630023</v>
      </c>
      <c r="J565" s="75">
        <f t="shared" si="33"/>
        <v>2301742.4719367591</v>
      </c>
      <c r="K565" s="75">
        <v>170591.01027243398</v>
      </c>
      <c r="L565" s="75">
        <f t="shared" si="41"/>
        <v>2472333.4822091931</v>
      </c>
      <c r="M565" s="75"/>
      <c r="N565" s="75">
        <f t="shared" si="40"/>
        <v>1026817.3743096028</v>
      </c>
      <c r="O565" s="75"/>
      <c r="P565" s="75">
        <v>1649.2665658234985</v>
      </c>
      <c r="Q565" s="75">
        <v>113.7993930418214</v>
      </c>
      <c r="R565" s="75">
        <f t="shared" si="32"/>
        <v>3500913.9224776612</v>
      </c>
      <c r="T565" s="75">
        <v>1549631.5734728081</v>
      </c>
      <c r="U565" s="75">
        <v>1101427.686746947</v>
      </c>
      <c r="V565" s="75">
        <v>95305.854167719473</v>
      </c>
      <c r="W565" s="75">
        <v>10303.339106598471</v>
      </c>
      <c r="X565" s="75">
        <v>1101.2567027630021</v>
      </c>
      <c r="Y565" s="75">
        <f t="shared" si="34"/>
        <v>2757769.7101968359</v>
      </c>
      <c r="Z565" s="76">
        <v>204388.94737226795</v>
      </c>
      <c r="AA565" s="76">
        <f t="shared" si="35"/>
        <v>2962158.6575691039</v>
      </c>
      <c r="AB565" s="76">
        <v>1649.2665658234985</v>
      </c>
      <c r="AC565" s="76">
        <v>113.7993930418214</v>
      </c>
      <c r="AD565" s="76">
        <f t="shared" si="36"/>
        <v>2963921.7235279693</v>
      </c>
    </row>
    <row r="566" spans="1:30">
      <c r="A566" s="72">
        <f t="shared" si="37"/>
        <v>2022</v>
      </c>
      <c r="B566" s="72">
        <f t="shared" si="38"/>
        <v>1</v>
      </c>
      <c r="C566" s="73">
        <f t="shared" si="39"/>
        <v>44562</v>
      </c>
      <c r="E566" s="75">
        <v>1233358.0960315533</v>
      </c>
      <c r="F566" s="75">
        <v>926031.80628181831</v>
      </c>
      <c r="G566" s="75">
        <v>92656.240308962486</v>
      </c>
      <c r="H566" s="75">
        <v>9999.4234031120068</v>
      </c>
      <c r="I566" s="75">
        <v>936.43461766632925</v>
      </c>
      <c r="J566" s="75">
        <f t="shared" si="33"/>
        <v>2262982.0006431127</v>
      </c>
      <c r="K566" s="75">
        <v>167718.32228182023</v>
      </c>
      <c r="L566" s="75">
        <f t="shared" si="41"/>
        <v>2430700.3229249329</v>
      </c>
      <c r="M566" s="75"/>
      <c r="N566" s="75">
        <f t="shared" si="40"/>
        <v>1018688.0465907808</v>
      </c>
      <c r="O566" s="75"/>
      <c r="P566" s="75">
        <v>2243.2906721740824</v>
      </c>
      <c r="Q566" s="75">
        <v>154.78705638001171</v>
      </c>
      <c r="R566" s="75">
        <f t="shared" si="32"/>
        <v>3451786.4472442679</v>
      </c>
      <c r="T566" s="75">
        <v>1503176.2003971159</v>
      </c>
      <c r="U566" s="75">
        <v>1071147.1125736353</v>
      </c>
      <c r="V566" s="75">
        <v>107606.64111137562</v>
      </c>
      <c r="W566" s="75">
        <v>9999.4234031120104</v>
      </c>
      <c r="X566" s="75">
        <v>936.4346176663297</v>
      </c>
      <c r="Y566" s="75">
        <f t="shared" si="34"/>
        <v>2692865.8121029055</v>
      </c>
      <c r="Z566" s="76">
        <v>199578.66921063419</v>
      </c>
      <c r="AA566" s="76">
        <f t="shared" si="35"/>
        <v>2892444.4813135397</v>
      </c>
      <c r="AB566" s="76">
        <v>2243.2906721740824</v>
      </c>
      <c r="AC566" s="76">
        <v>154.78705638001171</v>
      </c>
      <c r="AD566" s="76">
        <f t="shared" si="36"/>
        <v>2894842.5590420938</v>
      </c>
    </row>
    <row r="567" spans="1:30">
      <c r="A567" s="72">
        <f t="shared" si="37"/>
        <v>2022</v>
      </c>
      <c r="B567" s="72">
        <f t="shared" si="38"/>
        <v>2</v>
      </c>
      <c r="C567" s="73">
        <f t="shared" si="39"/>
        <v>44593</v>
      </c>
      <c r="E567" s="75">
        <v>1023789.4175334221</v>
      </c>
      <c r="F567" s="75">
        <v>854176.73017236753</v>
      </c>
      <c r="G567" s="75">
        <v>80653.84820640643</v>
      </c>
      <c r="H567" s="75">
        <v>9117.85814560785</v>
      </c>
      <c r="I567" s="75">
        <v>861.4869753699943</v>
      </c>
      <c r="J567" s="75">
        <f t="shared" si="33"/>
        <v>1968599.341033174</v>
      </c>
      <c r="K567" s="75">
        <v>145900.48821835523</v>
      </c>
      <c r="L567" s="75">
        <f t="shared" si="41"/>
        <v>2114499.8292515292</v>
      </c>
      <c r="M567" s="75"/>
      <c r="N567" s="75">
        <f t="shared" si="40"/>
        <v>934830.57837877399</v>
      </c>
      <c r="O567" s="75"/>
      <c r="P567" s="75">
        <v>2354.7443971526163</v>
      </c>
      <c r="Q567" s="75">
        <v>162.47736340353055</v>
      </c>
      <c r="R567" s="75">
        <f t="shared" si="32"/>
        <v>3051847.629390859</v>
      </c>
      <c r="T567" s="75">
        <v>1248597.4952693973</v>
      </c>
      <c r="U567" s="75">
        <v>977537.93483144918</v>
      </c>
      <c r="V567" s="75">
        <v>93507.813990112249</v>
      </c>
      <c r="W567" s="75">
        <v>9117.8581456078518</v>
      </c>
      <c r="X567" s="75">
        <v>861.48697536999418</v>
      </c>
      <c r="Y567" s="75">
        <f t="shared" si="34"/>
        <v>2329622.5892119366</v>
      </c>
      <c r="Z567" s="76">
        <v>172657.3132713465</v>
      </c>
      <c r="AA567" s="76">
        <f t="shared" si="35"/>
        <v>2502279.9024832831</v>
      </c>
      <c r="AB567" s="76">
        <v>2354.7443971526163</v>
      </c>
      <c r="AC567" s="76">
        <v>162.47736340353055</v>
      </c>
      <c r="AD567" s="76">
        <f t="shared" si="36"/>
        <v>2504797.1242438392</v>
      </c>
    </row>
    <row r="568" spans="1:30">
      <c r="A568" s="72">
        <f t="shared" si="37"/>
        <v>2022</v>
      </c>
      <c r="B568" s="72">
        <f t="shared" si="38"/>
        <v>3</v>
      </c>
      <c r="C568" s="73">
        <f t="shared" si="39"/>
        <v>44621</v>
      </c>
      <c r="E568" s="75">
        <v>1009881.4432663862</v>
      </c>
      <c r="F568" s="75">
        <v>900084.7289346481</v>
      </c>
      <c r="G568" s="75">
        <v>85439.389443289576</v>
      </c>
      <c r="H568" s="75">
        <v>10075.037748691113</v>
      </c>
      <c r="I568" s="75">
        <v>857.2274800194906</v>
      </c>
      <c r="J568" s="75">
        <f t="shared" si="33"/>
        <v>2006337.8268730342</v>
      </c>
      <c r="K568" s="75">
        <v>148697.43292614305</v>
      </c>
      <c r="L568" s="75">
        <f t="shared" si="41"/>
        <v>2155035.2597991773</v>
      </c>
      <c r="M568" s="75"/>
      <c r="N568" s="75">
        <f t="shared" si="40"/>
        <v>985524.1183779377</v>
      </c>
      <c r="O568" s="75"/>
      <c r="P568" s="75">
        <v>2262.9004925714189</v>
      </c>
      <c r="Q568" s="75">
        <v>156.14013398742793</v>
      </c>
      <c r="R568" s="75">
        <f t="shared" si="32"/>
        <v>3142978.4188036737</v>
      </c>
      <c r="T568" s="75">
        <v>1245203.3596853416</v>
      </c>
      <c r="U568" s="75">
        <v>1034764.7933214395</v>
      </c>
      <c r="V568" s="75">
        <v>100366.13252237561</v>
      </c>
      <c r="W568" s="75">
        <v>10075.037748691111</v>
      </c>
      <c r="X568" s="75">
        <v>857.22748001949026</v>
      </c>
      <c r="Y568" s="75">
        <f t="shared" si="34"/>
        <v>2391266.5507578673</v>
      </c>
      <c r="Z568" s="76">
        <v>177225.98496486852</v>
      </c>
      <c r="AA568" s="76">
        <f t="shared" si="35"/>
        <v>2568492.5357227358</v>
      </c>
      <c r="AB568" s="76">
        <v>2262.9004925714189</v>
      </c>
      <c r="AC568" s="76">
        <v>156.14013398742793</v>
      </c>
      <c r="AD568" s="76">
        <f t="shared" si="36"/>
        <v>2570911.5763492947</v>
      </c>
    </row>
    <row r="569" spans="1:30">
      <c r="A569" s="72">
        <f t="shared" si="37"/>
        <v>2022</v>
      </c>
      <c r="B569" s="72">
        <f t="shared" si="38"/>
        <v>4</v>
      </c>
      <c r="C569" s="73">
        <f t="shared" si="39"/>
        <v>44652</v>
      </c>
      <c r="E569" s="75">
        <v>843077.65261935012</v>
      </c>
      <c r="F569" s="75">
        <v>831350.85688017542</v>
      </c>
      <c r="G569" s="75">
        <v>82141.128491033567</v>
      </c>
      <c r="H569" s="75">
        <v>8810.0865994419673</v>
      </c>
      <c r="I569" s="75">
        <v>629.10923647010486</v>
      </c>
      <c r="J569" s="75">
        <f t="shared" si="33"/>
        <v>1766008.8338264714</v>
      </c>
      <c r="K569" s="75">
        <v>130885.7245263441</v>
      </c>
      <c r="L569" s="75">
        <f t="shared" si="41"/>
        <v>1896894.5583528155</v>
      </c>
      <c r="M569" s="75"/>
      <c r="N569" s="75">
        <f t="shared" si="40"/>
        <v>913491.98537120898</v>
      </c>
      <c r="O569" s="75"/>
      <c r="P569" s="75">
        <v>2100.7380365956865</v>
      </c>
      <c r="Q569" s="75">
        <v>144.95092452510238</v>
      </c>
      <c r="R569" s="75">
        <f t="shared" si="32"/>
        <v>2812632.2326851455</v>
      </c>
      <c r="T569" s="75">
        <v>1053852.6901937411</v>
      </c>
      <c r="U569" s="75">
        <v>961961.22784848034</v>
      </c>
      <c r="V569" s="75">
        <v>96270.917427027918</v>
      </c>
      <c r="W569" s="75">
        <v>8810.0865994419637</v>
      </c>
      <c r="X569" s="75">
        <v>629.10923647010486</v>
      </c>
      <c r="Y569" s="75">
        <f t="shared" si="34"/>
        <v>2121524.0313051618</v>
      </c>
      <c r="Z569" s="76">
        <v>157234.3267025305</v>
      </c>
      <c r="AA569" s="76">
        <f t="shared" si="35"/>
        <v>2278758.3580076923</v>
      </c>
      <c r="AB569" s="76">
        <v>2100.7380365956865</v>
      </c>
      <c r="AC569" s="76">
        <v>144.95092452510238</v>
      </c>
      <c r="AD569" s="76">
        <f t="shared" si="36"/>
        <v>2281004.0469688131</v>
      </c>
    </row>
    <row r="570" spans="1:30">
      <c r="A570" s="72">
        <f t="shared" si="37"/>
        <v>2022</v>
      </c>
      <c r="B570" s="72">
        <f t="shared" si="38"/>
        <v>5</v>
      </c>
      <c r="C570" s="73">
        <f t="shared" si="39"/>
        <v>44682</v>
      </c>
      <c r="E570" s="75">
        <v>719441.27281929005</v>
      </c>
      <c r="F570" s="75">
        <v>836736.40859708202</v>
      </c>
      <c r="G570" s="75">
        <v>87144.002016973318</v>
      </c>
      <c r="H570" s="75">
        <v>9094.4381450854271</v>
      </c>
      <c r="I570" s="75">
        <v>488.24464344461609</v>
      </c>
      <c r="J570" s="75">
        <f t="shared" si="33"/>
        <v>1652904.3662218754</v>
      </c>
      <c r="K570" s="75">
        <v>122503.11629356537</v>
      </c>
      <c r="L570" s="75">
        <f t="shared" si="41"/>
        <v>1775407.4825154408</v>
      </c>
      <c r="M570" s="75"/>
      <c r="N570" s="75">
        <f t="shared" si="40"/>
        <v>923880.41061405535</v>
      </c>
      <c r="O570" s="75"/>
      <c r="P570" s="75">
        <v>2096.7080742727035</v>
      </c>
      <c r="Q570" s="75">
        <v>144.67285712481655</v>
      </c>
      <c r="R570" s="75">
        <f t="shared" si="32"/>
        <v>2701529.2740608933</v>
      </c>
      <c r="T570" s="75">
        <v>910690.37947437959</v>
      </c>
      <c r="U570" s="75">
        <v>969203.35134087817</v>
      </c>
      <c r="V570" s="75">
        <v>102168.03832704593</v>
      </c>
      <c r="W570" s="75">
        <v>9094.4381450854326</v>
      </c>
      <c r="X570" s="75">
        <v>488.24464344461637</v>
      </c>
      <c r="Y570" s="75">
        <f t="shared" si="34"/>
        <v>1991644.451930834</v>
      </c>
      <c r="Z570" s="76">
        <v>147608.45025051292</v>
      </c>
      <c r="AA570" s="76">
        <f t="shared" si="35"/>
        <v>2139252.9021813469</v>
      </c>
      <c r="AB570" s="76">
        <v>2096.7080742727035</v>
      </c>
      <c r="AC570" s="76">
        <v>144.67285712481655</v>
      </c>
      <c r="AD570" s="76">
        <f t="shared" si="36"/>
        <v>2141494.2831127443</v>
      </c>
    </row>
    <row r="571" spans="1:30">
      <c r="A571" s="72">
        <f t="shared" si="37"/>
        <v>2022</v>
      </c>
      <c r="B571" s="72">
        <f t="shared" si="38"/>
        <v>6</v>
      </c>
      <c r="C571" s="73">
        <f t="shared" si="39"/>
        <v>44713</v>
      </c>
      <c r="E571" s="75">
        <v>638776.05684274703</v>
      </c>
      <c r="F571" s="75">
        <v>824615.55288375926</v>
      </c>
      <c r="G571" s="75">
        <v>85185.132723868635</v>
      </c>
      <c r="H571" s="75">
        <v>8927.710656554862</v>
      </c>
      <c r="I571" s="75">
        <v>377.43033735945261</v>
      </c>
      <c r="J571" s="75">
        <f t="shared" si="33"/>
        <v>1557881.8834442892</v>
      </c>
      <c r="K571" s="75">
        <v>115460.63368169265</v>
      </c>
      <c r="L571" s="75">
        <f t="shared" si="41"/>
        <v>1673342.5171259819</v>
      </c>
      <c r="M571" s="75"/>
      <c r="N571" s="75">
        <f t="shared" si="40"/>
        <v>909800.68560762785</v>
      </c>
      <c r="O571" s="75"/>
      <c r="P571" s="75">
        <v>1726.8616517303117</v>
      </c>
      <c r="Q571" s="75">
        <v>119.15345396939152</v>
      </c>
      <c r="R571" s="75">
        <f t="shared" si="32"/>
        <v>2584989.2178393095</v>
      </c>
      <c r="T571" s="75">
        <v>824018.6678844397</v>
      </c>
      <c r="U571" s="75">
        <v>962359.1717922244</v>
      </c>
      <c r="V571" s="75">
        <v>100399.62846103184</v>
      </c>
      <c r="W571" s="75">
        <v>8927.7106565548547</v>
      </c>
      <c r="X571" s="75">
        <v>377.43033735945249</v>
      </c>
      <c r="Y571" s="75">
        <f t="shared" si="34"/>
        <v>1896082.6091316105</v>
      </c>
      <c r="Z571" s="76">
        <v>140525.99358762731</v>
      </c>
      <c r="AA571" s="76">
        <f t="shared" si="35"/>
        <v>2036608.6027192378</v>
      </c>
      <c r="AB571" s="76">
        <v>1726.8616517303117</v>
      </c>
      <c r="AC571" s="76">
        <v>119.15345396939152</v>
      </c>
      <c r="AD571" s="76">
        <f t="shared" si="36"/>
        <v>2038454.6178249374</v>
      </c>
    </row>
    <row r="572" spans="1:30">
      <c r="A572" s="72">
        <f t="shared" si="37"/>
        <v>2022</v>
      </c>
      <c r="B572" s="72">
        <f t="shared" si="38"/>
        <v>7</v>
      </c>
      <c r="C572" s="73">
        <f t="shared" si="39"/>
        <v>44743</v>
      </c>
      <c r="E572" s="75">
        <v>633091.08943266945</v>
      </c>
      <c r="F572" s="75">
        <v>859435.6843186937</v>
      </c>
      <c r="G572" s="75">
        <v>87362.206779615488</v>
      </c>
      <c r="H572" s="75">
        <v>8619.5018614707478</v>
      </c>
      <c r="I572" s="75">
        <v>337.19702795941305</v>
      </c>
      <c r="J572" s="75">
        <f t="shared" si="33"/>
        <v>1588845.6794204088</v>
      </c>
      <c r="K572" s="75">
        <v>117755.48000000883</v>
      </c>
      <c r="L572" s="75">
        <f t="shared" si="41"/>
        <v>1706601.1594204176</v>
      </c>
      <c r="M572" s="75"/>
      <c r="N572" s="75">
        <f t="shared" si="40"/>
        <v>946797.89109830919</v>
      </c>
      <c r="O572" s="75"/>
      <c r="P572" s="75">
        <v>2779.036608941849</v>
      </c>
      <c r="Q572" s="75">
        <v>191.75352601698759</v>
      </c>
      <c r="R572" s="75">
        <f t="shared" si="32"/>
        <v>2656369.8406536859</v>
      </c>
      <c r="T572" s="75">
        <v>830420.81189764803</v>
      </c>
      <c r="U572" s="75">
        <v>1012633.3143898698</v>
      </c>
      <c r="V572" s="75">
        <v>103013.43813317562</v>
      </c>
      <c r="W572" s="75">
        <v>8619.5018614707515</v>
      </c>
      <c r="X572" s="75">
        <v>337.19702795941316</v>
      </c>
      <c r="Y572" s="75">
        <f t="shared" si="34"/>
        <v>1955024.2633101237</v>
      </c>
      <c r="Z572" s="76">
        <v>144894.38686186727</v>
      </c>
      <c r="AA572" s="76">
        <f t="shared" si="35"/>
        <v>2099918.650171991</v>
      </c>
      <c r="AB572" s="76">
        <v>2779.036608941849</v>
      </c>
      <c r="AC572" s="76">
        <v>191.75352601698759</v>
      </c>
      <c r="AD572" s="76">
        <f t="shared" si="36"/>
        <v>2102889.4403069499</v>
      </c>
    </row>
    <row r="573" spans="1:30">
      <c r="A573" s="72">
        <f t="shared" si="37"/>
        <v>2022</v>
      </c>
      <c r="B573" s="72">
        <f t="shared" si="38"/>
        <v>8</v>
      </c>
      <c r="C573" s="73">
        <f t="shared" si="39"/>
        <v>44774</v>
      </c>
      <c r="E573" s="75">
        <v>632162.84709049528</v>
      </c>
      <c r="F573" s="75">
        <v>874239.69150597113</v>
      </c>
      <c r="G573" s="75">
        <v>87646.735141170429</v>
      </c>
      <c r="H573" s="75">
        <v>9202.2809352132972</v>
      </c>
      <c r="I573" s="75">
        <v>295.76246193710489</v>
      </c>
      <c r="J573" s="75">
        <f t="shared" si="33"/>
        <v>1603547.3171347871</v>
      </c>
      <c r="K573" s="75">
        <v>118845.07506154687</v>
      </c>
      <c r="L573" s="75">
        <f t="shared" si="41"/>
        <v>1722392.392196334</v>
      </c>
      <c r="M573" s="75"/>
      <c r="N573" s="75">
        <f t="shared" si="40"/>
        <v>961886.42664714158</v>
      </c>
      <c r="O573" s="75"/>
      <c r="P573" s="75">
        <v>1579.3229710578187</v>
      </c>
      <c r="Q573" s="75">
        <v>108.9732850029895</v>
      </c>
      <c r="R573" s="75">
        <f t="shared" si="32"/>
        <v>2685967.1150995363</v>
      </c>
      <c r="T573" s="75">
        <v>830301.45074925257</v>
      </c>
      <c r="U573" s="75">
        <v>1029818.0103046079</v>
      </c>
      <c r="V573" s="75">
        <v>103620.93539561647</v>
      </c>
      <c r="W573" s="75">
        <v>9202.2809352133008</v>
      </c>
      <c r="X573" s="75">
        <v>295.76246193710483</v>
      </c>
      <c r="Y573" s="75">
        <f t="shared" si="34"/>
        <v>1973238.4398466272</v>
      </c>
      <c r="Z573" s="76">
        <v>146244.30972010433</v>
      </c>
      <c r="AA573" s="76">
        <f t="shared" si="35"/>
        <v>2119482.7495667315</v>
      </c>
      <c r="AB573" s="76">
        <v>1579.3229710578187</v>
      </c>
      <c r="AC573" s="76">
        <v>108.9732850029895</v>
      </c>
      <c r="AD573" s="76">
        <f t="shared" si="36"/>
        <v>2121171.0458227922</v>
      </c>
    </row>
    <row r="574" spans="1:30">
      <c r="A574" s="72">
        <f t="shared" si="37"/>
        <v>2022</v>
      </c>
      <c r="B574" s="72">
        <f t="shared" si="38"/>
        <v>9</v>
      </c>
      <c r="C574" s="73">
        <f t="shared" si="39"/>
        <v>44805</v>
      </c>
      <c r="E574" s="75">
        <v>635186.03962231183</v>
      </c>
      <c r="F574" s="75">
        <v>832781.49217137264</v>
      </c>
      <c r="G574" s="75">
        <v>82060.905847818765</v>
      </c>
      <c r="H574" s="75">
        <v>9166.2409775807992</v>
      </c>
      <c r="I574" s="75">
        <v>339.28479461253846</v>
      </c>
      <c r="J574" s="75">
        <f t="shared" si="33"/>
        <v>1559533.9634136967</v>
      </c>
      <c r="K574" s="75">
        <v>115583.07569875941</v>
      </c>
      <c r="L574" s="75">
        <f t="shared" si="41"/>
        <v>1675117.0391124561</v>
      </c>
      <c r="M574" s="75"/>
      <c r="N574" s="75">
        <f t="shared" si="40"/>
        <v>914842.39801919134</v>
      </c>
      <c r="O574" s="75"/>
      <c r="P574" s="75">
        <v>1377.1550293116768</v>
      </c>
      <c r="Q574" s="75">
        <v>95.023697022505701</v>
      </c>
      <c r="R574" s="75">
        <f t="shared" ref="R574:R637" si="42">SUM(L574:Q574)</f>
        <v>2591431.6158579816</v>
      </c>
      <c r="T574" s="75">
        <v>833144.80777759524</v>
      </c>
      <c r="U574" s="75">
        <v>971235.11077567202</v>
      </c>
      <c r="V574" s="75">
        <v>96765.809013328879</v>
      </c>
      <c r="W574" s="75">
        <v>9166.2409775807955</v>
      </c>
      <c r="X574" s="75">
        <v>339.28479461253818</v>
      </c>
      <c r="Y574" s="75">
        <f t="shared" si="34"/>
        <v>1910651.2533387896</v>
      </c>
      <c r="Z574" s="76">
        <v>141605.731987515</v>
      </c>
      <c r="AA574" s="76">
        <f t="shared" si="35"/>
        <v>2052256.9853263046</v>
      </c>
      <c r="AB574" s="76">
        <v>1377.1550293116768</v>
      </c>
      <c r="AC574" s="76">
        <v>95.023697022505701</v>
      </c>
      <c r="AD574" s="76">
        <f t="shared" si="36"/>
        <v>2053729.1640526389</v>
      </c>
    </row>
    <row r="575" spans="1:30">
      <c r="A575" s="72">
        <f t="shared" si="37"/>
        <v>2022</v>
      </c>
      <c r="B575" s="72">
        <f t="shared" si="38"/>
        <v>10</v>
      </c>
      <c r="C575" s="73">
        <f t="shared" si="39"/>
        <v>44835</v>
      </c>
      <c r="E575" s="75">
        <v>787118.27301587979</v>
      </c>
      <c r="F575" s="75">
        <v>857485.34348214138</v>
      </c>
      <c r="G575" s="75">
        <v>83698.424619000623</v>
      </c>
      <c r="H575" s="75">
        <v>9574.0943582992622</v>
      </c>
      <c r="I575" s="75">
        <v>510.85383375935396</v>
      </c>
      <c r="J575" s="75">
        <f t="shared" ref="J575:J638" si="43">SUM(E575:I575)</f>
        <v>1738386.9893090804</v>
      </c>
      <c r="K575" s="75">
        <v>128838.56311742915</v>
      </c>
      <c r="L575" s="75">
        <f t="shared" si="41"/>
        <v>1867225.5524265096</v>
      </c>
      <c r="M575" s="75"/>
      <c r="N575" s="75">
        <f t="shared" si="40"/>
        <v>941183.76810114202</v>
      </c>
      <c r="O575" s="75"/>
      <c r="P575" s="75">
        <v>1766.70525922661</v>
      </c>
      <c r="Q575" s="75">
        <v>121.90266288663609</v>
      </c>
      <c r="R575" s="75">
        <f t="shared" si="42"/>
        <v>2810297.9284497648</v>
      </c>
      <c r="T575" s="75">
        <v>1022005.6120868293</v>
      </c>
      <c r="U575" s="75">
        <v>994021.95839682466</v>
      </c>
      <c r="V575" s="75">
        <v>98318.781959353772</v>
      </c>
      <c r="W575" s="75">
        <v>9574.0943582992695</v>
      </c>
      <c r="X575" s="75">
        <v>510.8538337593543</v>
      </c>
      <c r="Y575" s="75">
        <f t="shared" ref="Y575:Y638" si="44">SUM(T575:X575)</f>
        <v>2124431.3006350663</v>
      </c>
      <c r="Z575" s="76">
        <v>157449.79564320017</v>
      </c>
      <c r="AA575" s="76">
        <f t="shared" ref="AA575:AA638" si="45">SUM(Y575:Z575)</f>
        <v>2281881.0962782665</v>
      </c>
      <c r="AB575" s="76">
        <v>1766.70525922661</v>
      </c>
      <c r="AC575" s="76">
        <v>121.90266288663609</v>
      </c>
      <c r="AD575" s="76">
        <f t="shared" ref="AD575:AD638" si="46">SUM(AA575:AC575)</f>
        <v>2283769.70420038</v>
      </c>
    </row>
    <row r="576" spans="1:30">
      <c r="A576" s="72">
        <f t="shared" ref="A576:A639" si="47">IF(B576=1,A575+1,A575)</f>
        <v>2022</v>
      </c>
      <c r="B576" s="72">
        <f t="shared" ref="B576:B639" si="48">IF(B575=12,1,B575+1)</f>
        <v>11</v>
      </c>
      <c r="C576" s="73">
        <f t="shared" ref="C576:C639" si="49">DATE(A576,B576,1)</f>
        <v>44866</v>
      </c>
      <c r="E576" s="75">
        <v>991826.70711875742</v>
      </c>
      <c r="F576" s="75">
        <v>896552.4999911217</v>
      </c>
      <c r="G576" s="75">
        <v>80458.143108511838</v>
      </c>
      <c r="H576" s="75">
        <v>10487.727228038111</v>
      </c>
      <c r="I576" s="75">
        <v>759.97204663134255</v>
      </c>
      <c r="J576" s="75">
        <f t="shared" si="43"/>
        <v>1980085.0494930604</v>
      </c>
      <c r="K576" s="75">
        <v>146751.73836199893</v>
      </c>
      <c r="L576" s="75">
        <f t="shared" si="41"/>
        <v>2126836.7878550594</v>
      </c>
      <c r="M576" s="75"/>
      <c r="N576" s="75">
        <f t="shared" si="40"/>
        <v>977010.64309963351</v>
      </c>
      <c r="O576" s="75"/>
      <c r="P576" s="75">
        <v>1762.8916570925785</v>
      </c>
      <c r="Q576" s="75">
        <v>121.63952433938793</v>
      </c>
      <c r="R576" s="75">
        <f t="shared" si="42"/>
        <v>3105731.9621361247</v>
      </c>
      <c r="T576" s="75">
        <v>1257420.9213880927</v>
      </c>
      <c r="U576" s="75">
        <v>1040437.1888912206</v>
      </c>
      <c r="V576" s="75">
        <v>94302.011606990156</v>
      </c>
      <c r="W576" s="75">
        <v>10487.727228038118</v>
      </c>
      <c r="X576" s="75">
        <v>759.97204663134289</v>
      </c>
      <c r="Y576" s="75">
        <f t="shared" si="44"/>
        <v>2403407.821160973</v>
      </c>
      <c r="Z576" s="76">
        <v>178125.82133201603</v>
      </c>
      <c r="AA576" s="76">
        <f t="shared" si="45"/>
        <v>2581533.6424929891</v>
      </c>
      <c r="AB576" s="76">
        <v>1762.8916570925785</v>
      </c>
      <c r="AC576" s="76">
        <v>121.63952433938793</v>
      </c>
      <c r="AD576" s="76">
        <f t="shared" si="46"/>
        <v>2583418.1736744209</v>
      </c>
    </row>
    <row r="577" spans="1:30">
      <c r="A577" s="72">
        <f t="shared" si="47"/>
        <v>2022</v>
      </c>
      <c r="B577" s="72">
        <f t="shared" si="48"/>
        <v>12</v>
      </c>
      <c r="C577" s="73">
        <f t="shared" si="49"/>
        <v>44896</v>
      </c>
      <c r="E577" s="75">
        <v>1267536.868372476</v>
      </c>
      <c r="F577" s="75">
        <v>969324.33111590275</v>
      </c>
      <c r="G577" s="75">
        <v>80097.61258498489</v>
      </c>
      <c r="H577" s="75">
        <v>10539.40364163533</v>
      </c>
      <c r="I577" s="75">
        <v>1102.2701526678018</v>
      </c>
      <c r="J577" s="75">
        <f t="shared" si="43"/>
        <v>2328600.485867667</v>
      </c>
      <c r="K577" s="75">
        <v>172581.56125120167</v>
      </c>
      <c r="L577" s="75">
        <f t="shared" si="41"/>
        <v>2501182.0471188687</v>
      </c>
      <c r="M577" s="75"/>
      <c r="N577" s="75">
        <f t="shared" si="40"/>
        <v>1049421.9437008877</v>
      </c>
      <c r="O577" s="75"/>
      <c r="P577" s="75">
        <v>1649.2665658234985</v>
      </c>
      <c r="Q577" s="75">
        <v>113.7993930418214</v>
      </c>
      <c r="R577" s="75">
        <f t="shared" si="42"/>
        <v>3552367.0567786219</v>
      </c>
      <c r="T577" s="75">
        <v>1576701.3954188584</v>
      </c>
      <c r="U577" s="75">
        <v>1130843.1690802211</v>
      </c>
      <c r="V577" s="75">
        <v>94465.388800688001</v>
      </c>
      <c r="W577" s="75">
        <v>10539.40364163533</v>
      </c>
      <c r="X577" s="75">
        <v>1102.2701526678022</v>
      </c>
      <c r="Y577" s="75">
        <f t="shared" si="44"/>
        <v>2813651.6270940709</v>
      </c>
      <c r="Z577" s="76">
        <v>208530.57171803527</v>
      </c>
      <c r="AA577" s="76">
        <f t="shared" si="45"/>
        <v>3022182.1988121062</v>
      </c>
      <c r="AB577" s="76">
        <v>1649.2665658234985</v>
      </c>
      <c r="AC577" s="76">
        <v>113.7993930418214</v>
      </c>
      <c r="AD577" s="76">
        <f t="shared" si="46"/>
        <v>3023945.2647709716</v>
      </c>
    </row>
    <row r="578" spans="1:30">
      <c r="A578" s="72">
        <f t="shared" si="47"/>
        <v>2023</v>
      </c>
      <c r="B578" s="72">
        <f t="shared" si="48"/>
        <v>1</v>
      </c>
      <c r="C578" s="73">
        <f t="shared" si="49"/>
        <v>44927</v>
      </c>
      <c r="E578" s="75">
        <v>1239555.8948252723</v>
      </c>
      <c r="F578" s="75">
        <v>948361.91371142631</v>
      </c>
      <c r="G578" s="75">
        <v>91768.609036233829</v>
      </c>
      <c r="H578" s="75">
        <v>10224.051943620178</v>
      </c>
      <c r="I578" s="75">
        <v>937.21114280983898</v>
      </c>
      <c r="J578" s="75">
        <f t="shared" si="43"/>
        <v>2290847.6806593626</v>
      </c>
      <c r="K578" s="75">
        <v>169783.55527980207</v>
      </c>
      <c r="L578" s="75">
        <f t="shared" si="41"/>
        <v>2460631.2359391646</v>
      </c>
      <c r="M578" s="75"/>
      <c r="N578" s="75">
        <f t="shared" si="40"/>
        <v>1040130.5227476602</v>
      </c>
      <c r="O578" s="75"/>
      <c r="P578" s="75">
        <v>2243.2906721740824</v>
      </c>
      <c r="Q578" s="75">
        <v>154.78705638001171</v>
      </c>
      <c r="R578" s="75">
        <f t="shared" si="42"/>
        <v>3503159.8364153788</v>
      </c>
      <c r="T578" s="75">
        <v>1529396.0201171727</v>
      </c>
      <c r="U578" s="75">
        <v>1099146.9455021382</v>
      </c>
      <c r="V578" s="75">
        <v>106815.80314620955</v>
      </c>
      <c r="W578" s="75">
        <v>10224.05194362017</v>
      </c>
      <c r="X578" s="75">
        <v>937.21114280983807</v>
      </c>
      <c r="Y578" s="75">
        <f t="shared" si="44"/>
        <v>2746520.0318519506</v>
      </c>
      <c r="Z578" s="76">
        <v>203555.19033059571</v>
      </c>
      <c r="AA578" s="76">
        <f t="shared" si="45"/>
        <v>2950075.2221825463</v>
      </c>
      <c r="AB578" s="76">
        <v>2243.2906721740824</v>
      </c>
      <c r="AC578" s="76">
        <v>154.78705638001171</v>
      </c>
      <c r="AD578" s="76">
        <f t="shared" si="46"/>
        <v>2952473.2999111004</v>
      </c>
    </row>
    <row r="579" spans="1:30">
      <c r="A579" s="72">
        <f t="shared" si="47"/>
        <v>2023</v>
      </c>
      <c r="B579" s="72">
        <f t="shared" si="48"/>
        <v>2</v>
      </c>
      <c r="C579" s="73">
        <f t="shared" si="49"/>
        <v>44958</v>
      </c>
      <c r="E579" s="75">
        <v>1028690.4047554908</v>
      </c>
      <c r="F579" s="75">
        <v>875260.37813537323</v>
      </c>
      <c r="G579" s="75">
        <v>79920.048988452516</v>
      </c>
      <c r="H579" s="75">
        <v>9317.0020280633162</v>
      </c>
      <c r="I579" s="75">
        <v>862.03810492974094</v>
      </c>
      <c r="J579" s="75">
        <f t="shared" si="43"/>
        <v>1994049.8720123097</v>
      </c>
      <c r="K579" s="75">
        <v>147786.72520821635</v>
      </c>
      <c r="L579" s="75">
        <f t="shared" si="41"/>
        <v>2141836.5972205261</v>
      </c>
      <c r="M579" s="75"/>
      <c r="N579" s="75">
        <f t="shared" si="40"/>
        <v>955180.42712382576</v>
      </c>
      <c r="O579" s="75"/>
      <c r="P579" s="75">
        <v>2354.7443971526163</v>
      </c>
      <c r="Q579" s="75">
        <v>162.47736340353055</v>
      </c>
      <c r="R579" s="75">
        <f t="shared" si="42"/>
        <v>3099534.2461049082</v>
      </c>
      <c r="T579" s="75">
        <v>1270346.3540267288</v>
      </c>
      <c r="U579" s="75">
        <v>1003096.6691032831</v>
      </c>
      <c r="V579" s="75">
        <v>92820.39213373138</v>
      </c>
      <c r="W579" s="75">
        <v>9317.0020280633235</v>
      </c>
      <c r="X579" s="75">
        <v>862.03810492974151</v>
      </c>
      <c r="Y579" s="75">
        <f t="shared" si="44"/>
        <v>2376442.4553967365</v>
      </c>
      <c r="Z579" s="76">
        <v>176127.31409492437</v>
      </c>
      <c r="AA579" s="76">
        <f t="shared" si="45"/>
        <v>2552569.7694916609</v>
      </c>
      <c r="AB579" s="76">
        <v>2354.7443971526163</v>
      </c>
      <c r="AC579" s="76">
        <v>162.47736340353055</v>
      </c>
      <c r="AD579" s="76">
        <f t="shared" si="46"/>
        <v>2555086.991252217</v>
      </c>
    </row>
    <row r="580" spans="1:30">
      <c r="A580" s="72">
        <f t="shared" si="47"/>
        <v>2023</v>
      </c>
      <c r="B580" s="72">
        <f t="shared" si="48"/>
        <v>3</v>
      </c>
      <c r="C580" s="73">
        <f t="shared" si="49"/>
        <v>44986</v>
      </c>
      <c r="E580" s="75">
        <v>1012478.1659463653</v>
      </c>
      <c r="F580" s="75">
        <v>923375.00028080249</v>
      </c>
      <c r="G580" s="75">
        <v>84708.998657530246</v>
      </c>
      <c r="H580" s="75">
        <v>10287.236016668876</v>
      </c>
      <c r="I580" s="75">
        <v>857.63791479313784</v>
      </c>
      <c r="J580" s="75">
        <f t="shared" si="43"/>
        <v>2031707.0388161601</v>
      </c>
      <c r="K580" s="75">
        <v>150577.6430486734</v>
      </c>
      <c r="L580" s="75">
        <f t="shared" si="41"/>
        <v>2182284.6818648335</v>
      </c>
      <c r="M580" s="75"/>
      <c r="N580" s="75">
        <f t="shared" si="40"/>
        <v>1008083.9989383328</v>
      </c>
      <c r="O580" s="75"/>
      <c r="P580" s="75">
        <v>2262.9004925714189</v>
      </c>
      <c r="Q580" s="75">
        <v>156.14013398742793</v>
      </c>
      <c r="R580" s="75">
        <f t="shared" si="42"/>
        <v>3192787.7214297252</v>
      </c>
      <c r="T580" s="75">
        <v>1266866.2818428967</v>
      </c>
      <c r="U580" s="75">
        <v>1061812.1843243341</v>
      </c>
      <c r="V580" s="75">
        <v>99627.957083398011</v>
      </c>
      <c r="W580" s="75">
        <v>10287.236016668861</v>
      </c>
      <c r="X580" s="75">
        <v>857.63791479313693</v>
      </c>
      <c r="Y580" s="75">
        <f t="shared" si="44"/>
        <v>2439451.297182091</v>
      </c>
      <c r="Z580" s="76">
        <v>180797.14232606255</v>
      </c>
      <c r="AA580" s="76">
        <f t="shared" si="45"/>
        <v>2620248.4395081536</v>
      </c>
      <c r="AB580" s="76">
        <v>2262.9004925714189</v>
      </c>
      <c r="AC580" s="76">
        <v>156.14013398742793</v>
      </c>
      <c r="AD580" s="76">
        <f t="shared" si="46"/>
        <v>2622667.4801347125</v>
      </c>
    </row>
    <row r="581" spans="1:30">
      <c r="A581" s="72">
        <f t="shared" si="47"/>
        <v>2023</v>
      </c>
      <c r="B581" s="72">
        <f t="shared" si="48"/>
        <v>4</v>
      </c>
      <c r="C581" s="73">
        <f t="shared" si="49"/>
        <v>45017</v>
      </c>
      <c r="E581" s="75">
        <v>843097.88240011828</v>
      </c>
      <c r="F581" s="75">
        <v>852526.86420076061</v>
      </c>
      <c r="G581" s="75">
        <v>81382.551534943821</v>
      </c>
      <c r="H581" s="75">
        <v>8988.3798545960453</v>
      </c>
      <c r="I581" s="75">
        <v>629.21582865567018</v>
      </c>
      <c r="J581" s="75">
        <f t="shared" si="43"/>
        <v>1786624.8938190744</v>
      </c>
      <c r="K581" s="75">
        <v>132413.66022934043</v>
      </c>
      <c r="L581" s="75">
        <f t="shared" si="41"/>
        <v>1919038.5540484148</v>
      </c>
      <c r="M581" s="75"/>
      <c r="N581" s="75">
        <f t="shared" si="40"/>
        <v>933909.41573570448</v>
      </c>
      <c r="O581" s="75"/>
      <c r="P581" s="75">
        <v>2100.7380365956865</v>
      </c>
      <c r="Q581" s="75">
        <v>144.95092452510238</v>
      </c>
      <c r="R581" s="75">
        <f t="shared" si="42"/>
        <v>2855193.65874524</v>
      </c>
      <c r="T581" s="75">
        <v>1072159.9726511966</v>
      </c>
      <c r="U581" s="75">
        <v>987106.69665960711</v>
      </c>
      <c r="V581" s="75">
        <v>95562.98944819512</v>
      </c>
      <c r="W581" s="75">
        <v>8988.3798545960526</v>
      </c>
      <c r="X581" s="75">
        <v>629.21582865567052</v>
      </c>
      <c r="Y581" s="75">
        <f t="shared" si="44"/>
        <v>2164447.2544422508</v>
      </c>
      <c r="Z581" s="76">
        <v>160415.53228411963</v>
      </c>
      <c r="AA581" s="76">
        <f t="shared" si="45"/>
        <v>2324862.7867263705</v>
      </c>
      <c r="AB581" s="76">
        <v>2100.7380365956865</v>
      </c>
      <c r="AC581" s="76">
        <v>144.95092452510238</v>
      </c>
      <c r="AD581" s="76">
        <f t="shared" si="46"/>
        <v>2327108.4756874912</v>
      </c>
    </row>
    <row r="582" spans="1:30">
      <c r="A582" s="72">
        <f t="shared" si="47"/>
        <v>2023</v>
      </c>
      <c r="B582" s="72">
        <f t="shared" si="48"/>
        <v>5</v>
      </c>
      <c r="C582" s="73">
        <f t="shared" si="49"/>
        <v>45047</v>
      </c>
      <c r="E582" s="75">
        <v>718187.73027016665</v>
      </c>
      <c r="F582" s="75">
        <v>856145.09442809026</v>
      </c>
      <c r="G582" s="75">
        <v>86280.27208024128</v>
      </c>
      <c r="H582" s="75">
        <v>9271.0997996537371</v>
      </c>
      <c r="I582" s="75">
        <v>488.14160952495064</v>
      </c>
      <c r="J582" s="75">
        <f t="shared" si="43"/>
        <v>1670372.3381876766</v>
      </c>
      <c r="K582" s="75">
        <v>123797.7350536515</v>
      </c>
      <c r="L582" s="75">
        <f t="shared" si="41"/>
        <v>1794170.0732413281</v>
      </c>
      <c r="M582" s="75"/>
      <c r="N582" s="75">
        <f t="shared" si="40"/>
        <v>942425.3665083315</v>
      </c>
      <c r="O582" s="75"/>
      <c r="P582" s="75">
        <v>2096.7080742727035</v>
      </c>
      <c r="Q582" s="75">
        <v>144.67285712481655</v>
      </c>
      <c r="R582" s="75">
        <f t="shared" si="42"/>
        <v>2738836.8206810569</v>
      </c>
      <c r="T582" s="75">
        <v>926486.53882625233</v>
      </c>
      <c r="U582" s="75">
        <v>994549.11475603597</v>
      </c>
      <c r="V582" s="75">
        <v>101417.19192719678</v>
      </c>
      <c r="W582" s="75">
        <v>9271.0997996537371</v>
      </c>
      <c r="X582" s="75">
        <v>488.1416095249507</v>
      </c>
      <c r="Y582" s="75">
        <f t="shared" si="44"/>
        <v>2032212.0869186637</v>
      </c>
      <c r="Z582" s="76">
        <v>150615.07411104999</v>
      </c>
      <c r="AA582" s="76">
        <f t="shared" si="45"/>
        <v>2182827.1610297137</v>
      </c>
      <c r="AB582" s="76">
        <v>2096.7080742727035</v>
      </c>
      <c r="AC582" s="76">
        <v>144.67285712481655</v>
      </c>
      <c r="AD582" s="76">
        <f t="shared" si="46"/>
        <v>2185068.5419611111</v>
      </c>
    </row>
    <row r="583" spans="1:30">
      <c r="A583" s="72">
        <f t="shared" si="47"/>
        <v>2023</v>
      </c>
      <c r="B583" s="72">
        <f t="shared" si="48"/>
        <v>6</v>
      </c>
      <c r="C583" s="73">
        <f t="shared" si="49"/>
        <v>45078</v>
      </c>
      <c r="E583" s="75">
        <v>636262.7144233149</v>
      </c>
      <c r="F583" s="75">
        <v>843776.13801995199</v>
      </c>
      <c r="G583" s="75">
        <v>84391.726884144853</v>
      </c>
      <c r="H583" s="75">
        <v>9096.090908681148</v>
      </c>
      <c r="I583" s="75">
        <v>377.24952288270072</v>
      </c>
      <c r="J583" s="75">
        <f t="shared" si="43"/>
        <v>1573903.9197589755</v>
      </c>
      <c r="K583" s="75">
        <v>116648.08857504744</v>
      </c>
      <c r="L583" s="75">
        <f t="shared" si="41"/>
        <v>1690552.0083340229</v>
      </c>
      <c r="M583" s="75"/>
      <c r="N583" s="75">
        <f t="shared" si="40"/>
        <v>928167.86490409682</v>
      </c>
      <c r="O583" s="75"/>
      <c r="P583" s="75">
        <v>1726.8616517303117</v>
      </c>
      <c r="Q583" s="75">
        <v>119.15345396939152</v>
      </c>
      <c r="R583" s="75">
        <f t="shared" si="42"/>
        <v>2620565.8883438194</v>
      </c>
      <c r="T583" s="75">
        <v>838289.38079310907</v>
      </c>
      <c r="U583" s="75">
        <v>987537.60476321843</v>
      </c>
      <c r="V583" s="75">
        <v>99662.068941971884</v>
      </c>
      <c r="W583" s="75">
        <v>9096.0909086811462</v>
      </c>
      <c r="X583" s="75">
        <v>377.24952288270083</v>
      </c>
      <c r="Y583" s="75">
        <f t="shared" si="44"/>
        <v>1934962.3949298633</v>
      </c>
      <c r="Z583" s="76">
        <v>143407.52443626267</v>
      </c>
      <c r="AA583" s="76">
        <f t="shared" si="45"/>
        <v>2078369.9193661259</v>
      </c>
      <c r="AB583" s="76">
        <v>1726.8616517303117</v>
      </c>
      <c r="AC583" s="76">
        <v>119.15345396939152</v>
      </c>
      <c r="AD583" s="76">
        <f t="shared" si="46"/>
        <v>2080215.9344718256</v>
      </c>
    </row>
    <row r="584" spans="1:30">
      <c r="A584" s="72">
        <f t="shared" si="47"/>
        <v>2023</v>
      </c>
      <c r="B584" s="72">
        <f t="shared" si="48"/>
        <v>7</v>
      </c>
      <c r="C584" s="73">
        <f t="shared" si="49"/>
        <v>45108</v>
      </c>
      <c r="E584" s="75">
        <v>629569.49207199248</v>
      </c>
      <c r="F584" s="75">
        <v>880415.1642525096</v>
      </c>
      <c r="G584" s="75">
        <v>86563.881078206512</v>
      </c>
      <c r="H584" s="75">
        <v>8779.7336461898431</v>
      </c>
      <c r="I584" s="75">
        <v>336.98947119949878</v>
      </c>
      <c r="J584" s="75">
        <f t="shared" si="43"/>
        <v>1605665.2605200978</v>
      </c>
      <c r="K584" s="75">
        <v>119002.04401276773</v>
      </c>
      <c r="L584" s="75">
        <f t="shared" si="41"/>
        <v>1724667.3045328655</v>
      </c>
      <c r="M584" s="75"/>
      <c r="N584" s="75">
        <f t="shared" si="40"/>
        <v>966979.04533071606</v>
      </c>
      <c r="O584" s="75"/>
      <c r="P584" s="75">
        <v>2779.036608941849</v>
      </c>
      <c r="Q584" s="75">
        <v>191.75352601698759</v>
      </c>
      <c r="R584" s="75">
        <f t="shared" si="42"/>
        <v>2694617.1399985403</v>
      </c>
      <c r="T584" s="75">
        <v>844779.96580404486</v>
      </c>
      <c r="U584" s="75">
        <v>1039133.2582091878</v>
      </c>
      <c r="V584" s="75">
        <v>102257.34566781794</v>
      </c>
      <c r="W584" s="75">
        <v>8779.7336461898467</v>
      </c>
      <c r="X584" s="75">
        <v>336.98947119949872</v>
      </c>
      <c r="Y584" s="75">
        <f t="shared" si="44"/>
        <v>1995287.2927984397</v>
      </c>
      <c r="Z584" s="76">
        <v>147878.43523425586</v>
      </c>
      <c r="AA584" s="76">
        <f t="shared" si="45"/>
        <v>2143165.7280326956</v>
      </c>
      <c r="AB584" s="76">
        <v>2779.036608941849</v>
      </c>
      <c r="AC584" s="76">
        <v>191.75352601698759</v>
      </c>
      <c r="AD584" s="76">
        <f t="shared" si="46"/>
        <v>2146136.5181676545</v>
      </c>
    </row>
    <row r="585" spans="1:30">
      <c r="A585" s="72">
        <f t="shared" si="47"/>
        <v>2023</v>
      </c>
      <c r="B585" s="72">
        <f t="shared" si="48"/>
        <v>8</v>
      </c>
      <c r="C585" s="73">
        <f t="shared" si="49"/>
        <v>45139</v>
      </c>
      <c r="E585" s="75">
        <v>628810.63848642504</v>
      </c>
      <c r="F585" s="75">
        <v>896235.935154001</v>
      </c>
      <c r="G585" s="75">
        <v>86879.709408142633</v>
      </c>
      <c r="H585" s="75">
        <v>9377.1959370466338</v>
      </c>
      <c r="I585" s="75">
        <v>295.58763535587644</v>
      </c>
      <c r="J585" s="75">
        <f t="shared" si="43"/>
        <v>1621599.0666209711</v>
      </c>
      <c r="K585" s="75">
        <v>120182.95982475509</v>
      </c>
      <c r="L585" s="75">
        <f t="shared" si="41"/>
        <v>1741782.0264457262</v>
      </c>
      <c r="M585" s="75"/>
      <c r="N585" s="75">
        <f t="shared" si="40"/>
        <v>983115.6445621436</v>
      </c>
      <c r="O585" s="75"/>
      <c r="P585" s="75">
        <v>1579.3229710578187</v>
      </c>
      <c r="Q585" s="75">
        <v>108.9732850029895</v>
      </c>
      <c r="R585" s="75">
        <f t="shared" si="42"/>
        <v>2726585.9672639305</v>
      </c>
      <c r="T585" s="75">
        <v>844638.07394008327</v>
      </c>
      <c r="U585" s="75">
        <v>1056758.3510100485</v>
      </c>
      <c r="V585" s="75">
        <v>102860.89903473113</v>
      </c>
      <c r="W585" s="75">
        <v>9377.195937046632</v>
      </c>
      <c r="X585" s="75">
        <v>295.5876353558765</v>
      </c>
      <c r="Y585" s="75">
        <f t="shared" si="44"/>
        <v>2013930.1075572651</v>
      </c>
      <c r="Z585" s="76">
        <v>149260.12612400763</v>
      </c>
      <c r="AA585" s="76">
        <f t="shared" si="45"/>
        <v>2163190.2336812727</v>
      </c>
      <c r="AB585" s="76">
        <v>1579.3229710578187</v>
      </c>
      <c r="AC585" s="76">
        <v>108.9732850029895</v>
      </c>
      <c r="AD585" s="76">
        <f t="shared" si="46"/>
        <v>2164878.5299373334</v>
      </c>
    </row>
    <row r="586" spans="1:30">
      <c r="A586" s="72">
        <f t="shared" si="47"/>
        <v>2023</v>
      </c>
      <c r="B586" s="72">
        <f t="shared" si="48"/>
        <v>9</v>
      </c>
      <c r="C586" s="73">
        <f t="shared" si="49"/>
        <v>45170</v>
      </c>
      <c r="E586" s="75">
        <v>632587.56794022885</v>
      </c>
      <c r="F586" s="75">
        <v>853721.38711918972</v>
      </c>
      <c r="G586" s="75">
        <v>81309.683402459385</v>
      </c>
      <c r="H586" s="75">
        <v>9343.4774718639874</v>
      </c>
      <c r="I586" s="75">
        <v>339.15554314231076</v>
      </c>
      <c r="J586" s="75">
        <f t="shared" si="43"/>
        <v>1577301.2714768841</v>
      </c>
      <c r="K586" s="75">
        <v>116899.87941128341</v>
      </c>
      <c r="L586" s="75">
        <f t="shared" si="41"/>
        <v>1694201.1508881676</v>
      </c>
      <c r="M586" s="75"/>
      <c r="N586" s="75">
        <f t="shared" si="40"/>
        <v>935031.07052164909</v>
      </c>
      <c r="O586" s="75"/>
      <c r="P586" s="75">
        <v>1377.1550293116768</v>
      </c>
      <c r="Q586" s="75">
        <v>95.023697022505701</v>
      </c>
      <c r="R586" s="75">
        <f t="shared" si="42"/>
        <v>2630704.4001361509</v>
      </c>
      <c r="T586" s="75">
        <v>847512.33193839446</v>
      </c>
      <c r="U586" s="75">
        <v>996637.94303979247</v>
      </c>
      <c r="V586" s="75">
        <v>96055.076217836235</v>
      </c>
      <c r="W586" s="75">
        <v>9343.4774718639819</v>
      </c>
      <c r="X586" s="75">
        <v>339.15554314231065</v>
      </c>
      <c r="Y586" s="75">
        <f t="shared" si="44"/>
        <v>1949887.9842110295</v>
      </c>
      <c r="Z586" s="76">
        <v>144513.71741198818</v>
      </c>
      <c r="AA586" s="76">
        <f t="shared" si="45"/>
        <v>2094401.7016230177</v>
      </c>
      <c r="AB586" s="76">
        <v>1377.1550293116768</v>
      </c>
      <c r="AC586" s="76">
        <v>95.023697022505701</v>
      </c>
      <c r="AD586" s="76">
        <f t="shared" si="46"/>
        <v>2095873.880349352</v>
      </c>
    </row>
    <row r="587" spans="1:30">
      <c r="A587" s="72">
        <f t="shared" si="47"/>
        <v>2023</v>
      </c>
      <c r="B587" s="72">
        <f t="shared" si="48"/>
        <v>10</v>
      </c>
      <c r="C587" s="73">
        <f t="shared" si="49"/>
        <v>45200</v>
      </c>
      <c r="E587" s="75">
        <v>786653.47422114096</v>
      </c>
      <c r="F587" s="75">
        <v>878553.57922606973</v>
      </c>
      <c r="G587" s="75">
        <v>82888.439368095467</v>
      </c>
      <c r="H587" s="75">
        <v>9767.291067211765</v>
      </c>
      <c r="I587" s="75">
        <v>510.93783120585249</v>
      </c>
      <c r="J587" s="75">
        <f t="shared" si="43"/>
        <v>1758373.7217137236</v>
      </c>
      <c r="K587" s="75">
        <v>130319.85692615132</v>
      </c>
      <c r="L587" s="75">
        <f t="shared" si="41"/>
        <v>1888693.5786398749</v>
      </c>
      <c r="M587" s="75"/>
      <c r="N587" s="75">
        <f t="shared" si="40"/>
        <v>961442.01859416522</v>
      </c>
      <c r="O587" s="75"/>
      <c r="P587" s="75">
        <v>1766.70525922661</v>
      </c>
      <c r="Q587" s="75">
        <v>121.90266288663609</v>
      </c>
      <c r="R587" s="75">
        <f t="shared" si="42"/>
        <v>2852024.2051561535</v>
      </c>
      <c r="T587" s="75">
        <v>1039610.2402754118</v>
      </c>
      <c r="U587" s="75">
        <v>1020007.9427500684</v>
      </c>
      <c r="V587" s="75">
        <v>97595.626128634773</v>
      </c>
      <c r="W587" s="75">
        <v>9767.2910672117669</v>
      </c>
      <c r="X587" s="75">
        <v>510.93783120585255</v>
      </c>
      <c r="Y587" s="75">
        <f t="shared" si="44"/>
        <v>2167492.0380525328</v>
      </c>
      <c r="Z587" s="76">
        <v>160641.19293837249</v>
      </c>
      <c r="AA587" s="76">
        <f t="shared" si="45"/>
        <v>2328133.2309909053</v>
      </c>
      <c r="AB587" s="76">
        <v>1766.70525922661</v>
      </c>
      <c r="AC587" s="76">
        <v>121.90266288663609</v>
      </c>
      <c r="AD587" s="76">
        <f t="shared" si="46"/>
        <v>2330021.8389130188</v>
      </c>
    </row>
    <row r="588" spans="1:30">
      <c r="A588" s="72">
        <f t="shared" si="47"/>
        <v>2023</v>
      </c>
      <c r="B588" s="72">
        <f t="shared" si="48"/>
        <v>11</v>
      </c>
      <c r="C588" s="73">
        <f t="shared" si="49"/>
        <v>45231</v>
      </c>
      <c r="E588" s="75">
        <v>994870.65819775662</v>
      </c>
      <c r="F588" s="75">
        <v>920176.48180403642</v>
      </c>
      <c r="G588" s="75">
        <v>79762.355080419744</v>
      </c>
      <c r="H588" s="75">
        <v>10711.762135168839</v>
      </c>
      <c r="I588" s="75">
        <v>760.45770973102651</v>
      </c>
      <c r="J588" s="75">
        <f t="shared" si="43"/>
        <v>2006281.7149271125</v>
      </c>
      <c r="K588" s="75">
        <v>148693.27425345941</v>
      </c>
      <c r="L588" s="75">
        <f t="shared" si="41"/>
        <v>2154974.9891805719</v>
      </c>
      <c r="M588" s="75"/>
      <c r="N588" s="75">
        <f t="shared" si="40"/>
        <v>999938.83688445622</v>
      </c>
      <c r="O588" s="75"/>
      <c r="P588" s="75">
        <v>1762.8916570925785</v>
      </c>
      <c r="Q588" s="75">
        <v>121.63952433938793</v>
      </c>
      <c r="R588" s="75">
        <f t="shared" si="42"/>
        <v>3156798.3572464599</v>
      </c>
      <c r="T588" s="75">
        <v>1279059.8194917494</v>
      </c>
      <c r="U588" s="75">
        <v>1067611.5033258379</v>
      </c>
      <c r="V588" s="75">
        <v>93607.528465096751</v>
      </c>
      <c r="W588" s="75">
        <v>10711.762135168838</v>
      </c>
      <c r="X588" s="75">
        <v>760.45770973102628</v>
      </c>
      <c r="Y588" s="75">
        <f t="shared" si="44"/>
        <v>2451751.0711275842</v>
      </c>
      <c r="Z588" s="76">
        <v>181708.72600193694</v>
      </c>
      <c r="AA588" s="76">
        <f t="shared" si="45"/>
        <v>2633459.7971295211</v>
      </c>
      <c r="AB588" s="76">
        <v>1762.8916570925785</v>
      </c>
      <c r="AC588" s="76">
        <v>121.63952433938793</v>
      </c>
      <c r="AD588" s="76">
        <f t="shared" si="46"/>
        <v>2635344.328310953</v>
      </c>
    </row>
    <row r="589" spans="1:30">
      <c r="A589" s="72">
        <f t="shared" si="47"/>
        <v>2023</v>
      </c>
      <c r="B589" s="72">
        <f t="shared" si="48"/>
        <v>12</v>
      </c>
      <c r="C589" s="73">
        <f t="shared" si="49"/>
        <v>45261</v>
      </c>
      <c r="E589" s="75">
        <v>1274820.3376650298</v>
      </c>
      <c r="F589" s="75">
        <v>995000.43294939934</v>
      </c>
      <c r="G589" s="75">
        <v>79287.554314201683</v>
      </c>
      <c r="H589" s="75">
        <v>10753.659173711774</v>
      </c>
      <c r="I589" s="75">
        <v>1102.0084730830824</v>
      </c>
      <c r="J589" s="75">
        <f t="shared" si="43"/>
        <v>2360963.9925754257</v>
      </c>
      <c r="K589" s="75">
        <v>174980.14552922035</v>
      </c>
      <c r="L589" s="75">
        <f t="shared" si="41"/>
        <v>2535944.138104646</v>
      </c>
      <c r="M589" s="75"/>
      <c r="N589" s="75">
        <f t="shared" si="40"/>
        <v>1074287.987263601</v>
      </c>
      <c r="O589" s="75"/>
      <c r="P589" s="75">
        <v>1649.2665658234985</v>
      </c>
      <c r="Q589" s="75">
        <v>113.7993930418214</v>
      </c>
      <c r="R589" s="75">
        <f t="shared" si="42"/>
        <v>3611995.1913271123</v>
      </c>
      <c r="T589" s="75">
        <v>1604618.9293829657</v>
      </c>
      <c r="U589" s="75">
        <v>1160113.5212923652</v>
      </c>
      <c r="V589" s="75">
        <v>93672.674345060252</v>
      </c>
      <c r="W589" s="75">
        <v>10753.659173711781</v>
      </c>
      <c r="X589" s="75">
        <v>1102.0084730830827</v>
      </c>
      <c r="Y589" s="75">
        <f t="shared" si="44"/>
        <v>2870260.7926671859</v>
      </c>
      <c r="Z589" s="76">
        <v>212726.09526749281</v>
      </c>
      <c r="AA589" s="76">
        <f t="shared" si="45"/>
        <v>3082986.8879346787</v>
      </c>
      <c r="AB589" s="76">
        <v>1649.2665658234985</v>
      </c>
      <c r="AC589" s="76">
        <v>113.7993930418214</v>
      </c>
      <c r="AD589" s="76">
        <f t="shared" si="46"/>
        <v>3084749.9538935442</v>
      </c>
    </row>
    <row r="590" spans="1:30">
      <c r="A590" s="72">
        <f t="shared" si="47"/>
        <v>2024</v>
      </c>
      <c r="B590" s="72">
        <f t="shared" si="48"/>
        <v>1</v>
      </c>
      <c r="C590" s="73">
        <f t="shared" si="49"/>
        <v>45292</v>
      </c>
      <c r="E590" s="75">
        <v>1245847.1509459782</v>
      </c>
      <c r="F590" s="75">
        <v>970078.84607144678</v>
      </c>
      <c r="G590" s="75">
        <v>90561.843212743741</v>
      </c>
      <c r="H590" s="75">
        <v>10426.297500973042</v>
      </c>
      <c r="I590" s="75">
        <v>936.58335180720826</v>
      </c>
      <c r="J590" s="75">
        <f t="shared" si="43"/>
        <v>2317850.7210829491</v>
      </c>
      <c r="K590" s="75">
        <v>171784.85473117419</v>
      </c>
      <c r="L590" s="75">
        <f t="shared" si="41"/>
        <v>2489635.5758141233</v>
      </c>
      <c r="M590" s="75"/>
      <c r="N590" s="75">
        <f t="shared" si="40"/>
        <v>1060640.6892841905</v>
      </c>
      <c r="O590" s="75"/>
      <c r="P590" s="75">
        <v>2243.2906721740824</v>
      </c>
      <c r="Q590" s="75">
        <v>154.78705638001171</v>
      </c>
      <c r="R590" s="75">
        <f t="shared" si="42"/>
        <v>3552674.3428268679</v>
      </c>
      <c r="T590" s="75">
        <v>1557049.1938140851</v>
      </c>
      <c r="U590" s="75">
        <v>1127421.6691572459</v>
      </c>
      <c r="V590" s="75">
        <v>105885.99963716413</v>
      </c>
      <c r="W590" s="75">
        <v>10426.297500973038</v>
      </c>
      <c r="X590" s="75">
        <v>936.58335180720803</v>
      </c>
      <c r="Y590" s="75">
        <f t="shared" si="44"/>
        <v>2801719.7434612755</v>
      </c>
      <c r="Z590" s="76">
        <v>207646.25381184509</v>
      </c>
      <c r="AA590" s="76">
        <f t="shared" si="45"/>
        <v>3009365.9972731206</v>
      </c>
      <c r="AB590" s="76">
        <v>2243.2906721740824</v>
      </c>
      <c r="AC590" s="76">
        <v>154.78705638001171</v>
      </c>
      <c r="AD590" s="76">
        <f t="shared" si="46"/>
        <v>3011764.0750016747</v>
      </c>
    </row>
    <row r="591" spans="1:30">
      <c r="A591" s="72">
        <f t="shared" si="47"/>
        <v>2024</v>
      </c>
      <c r="B591" s="72">
        <f t="shared" si="48"/>
        <v>2</v>
      </c>
      <c r="C591" s="73">
        <f t="shared" si="49"/>
        <v>45323</v>
      </c>
      <c r="E591" s="75">
        <v>1076307.3352360888</v>
      </c>
      <c r="F591" s="75">
        <v>931144.03946871927</v>
      </c>
      <c r="G591" s="75">
        <v>83832.006597197033</v>
      </c>
      <c r="H591" s="75">
        <v>9780.1934218421738</v>
      </c>
      <c r="I591" s="75">
        <v>880.9747001782639</v>
      </c>
      <c r="J591" s="75">
        <f t="shared" si="43"/>
        <v>2101944.5494240257</v>
      </c>
      <c r="K591" s="75">
        <v>155783.21580049163</v>
      </c>
      <c r="L591" s="75">
        <f t="shared" si="41"/>
        <v>2257727.7652245173</v>
      </c>
      <c r="M591" s="75"/>
      <c r="N591" s="75">
        <f t="shared" si="40"/>
        <v>1014976.0460659163</v>
      </c>
      <c r="O591" s="75"/>
      <c r="P591" s="75">
        <v>2438.8424113366382</v>
      </c>
      <c r="Q591" s="75">
        <v>168.28012638222805</v>
      </c>
      <c r="R591" s="75">
        <f t="shared" si="42"/>
        <v>3275310.9338281523</v>
      </c>
      <c r="T591" s="75">
        <v>1317982.5547359015</v>
      </c>
      <c r="U591" s="75">
        <v>1047471.4700759844</v>
      </c>
      <c r="V591" s="75">
        <v>94571.802053849169</v>
      </c>
      <c r="W591" s="75">
        <v>9780.193421842172</v>
      </c>
      <c r="X591" s="75">
        <v>880.97470017826402</v>
      </c>
      <c r="Y591" s="75">
        <f t="shared" si="44"/>
        <v>2470686.9949877555</v>
      </c>
      <c r="Z591" s="76">
        <v>183112.14033743832</v>
      </c>
      <c r="AA591" s="76">
        <f t="shared" si="45"/>
        <v>2653799.1353251939</v>
      </c>
      <c r="AB591" s="76">
        <v>2438.8424113366382</v>
      </c>
      <c r="AC591" s="76">
        <v>168.28012638222805</v>
      </c>
      <c r="AD591" s="76">
        <f t="shared" si="46"/>
        <v>2656406.2578629125</v>
      </c>
    </row>
    <row r="592" spans="1:30">
      <c r="A592" s="72">
        <f t="shared" si="47"/>
        <v>2024</v>
      </c>
      <c r="B592" s="72">
        <f t="shared" si="48"/>
        <v>3</v>
      </c>
      <c r="C592" s="73">
        <f t="shared" si="49"/>
        <v>45352</v>
      </c>
      <c r="E592" s="75">
        <v>1018867.5113154419</v>
      </c>
      <c r="F592" s="75">
        <v>948708.87312935933</v>
      </c>
      <c r="G592" s="75">
        <v>82350.507771201621</v>
      </c>
      <c r="H592" s="75">
        <v>10556.716368921298</v>
      </c>
      <c r="I592" s="75">
        <v>869.08219682875722</v>
      </c>
      <c r="J592" s="75">
        <f t="shared" si="43"/>
        <v>2061352.6907817528</v>
      </c>
      <c r="K592" s="75">
        <v>152774.79663151526</v>
      </c>
      <c r="L592" s="75">
        <f t="shared" si="41"/>
        <v>2214127.4874132681</v>
      </c>
      <c r="M592" s="75"/>
      <c r="N592" s="75">
        <f t="shared" si="40"/>
        <v>1031059.380900561</v>
      </c>
      <c r="O592" s="75"/>
      <c r="P592" s="75">
        <v>2262.9004925714189</v>
      </c>
      <c r="Q592" s="75">
        <v>156.14013398742793</v>
      </c>
      <c r="R592" s="75">
        <f t="shared" si="42"/>
        <v>3247605.9089403879</v>
      </c>
      <c r="T592" s="75">
        <v>1312789.0335148212</v>
      </c>
      <c r="U592" s="75">
        <v>1108485.9289373297</v>
      </c>
      <c r="V592" s="75">
        <v>99624.2763142576</v>
      </c>
      <c r="W592" s="75">
        <v>10556.716368921299</v>
      </c>
      <c r="X592" s="75">
        <v>869.08219682875733</v>
      </c>
      <c r="Y592" s="75">
        <f t="shared" si="44"/>
        <v>2532325.0373321585</v>
      </c>
      <c r="Z592" s="76">
        <v>187680.37333611026</v>
      </c>
      <c r="AA592" s="76">
        <f t="shared" si="45"/>
        <v>2720005.4106682688</v>
      </c>
      <c r="AB592" s="76">
        <v>2262.9004925714189</v>
      </c>
      <c r="AC592" s="76">
        <v>156.14013398742793</v>
      </c>
      <c r="AD592" s="76">
        <f t="shared" si="46"/>
        <v>2722424.4512948277</v>
      </c>
    </row>
    <row r="593" spans="1:30">
      <c r="A593" s="72">
        <f t="shared" si="47"/>
        <v>2024</v>
      </c>
      <c r="B593" s="72">
        <f t="shared" si="48"/>
        <v>4</v>
      </c>
      <c r="C593" s="73">
        <f t="shared" si="49"/>
        <v>45383</v>
      </c>
      <c r="E593" s="75">
        <v>847003.20821566589</v>
      </c>
      <c r="F593" s="75">
        <v>872569.06224143214</v>
      </c>
      <c r="G593" s="75">
        <v>80435.595485888858</v>
      </c>
      <c r="H593" s="75">
        <v>9160.698220931381</v>
      </c>
      <c r="I593" s="75">
        <v>628.70986779687928</v>
      </c>
      <c r="J593" s="75">
        <f t="shared" si="43"/>
        <v>1809797.2740317152</v>
      </c>
      <c r="K593" s="75">
        <v>134131.05468119029</v>
      </c>
      <c r="L593" s="75">
        <f t="shared" si="41"/>
        <v>1943928.3287129055</v>
      </c>
      <c r="M593" s="75"/>
      <c r="N593" s="75">
        <f t="shared" si="40"/>
        <v>953004.65772732103</v>
      </c>
      <c r="O593" s="75"/>
      <c r="P593" s="75">
        <v>2100.7380365956865</v>
      </c>
      <c r="Q593" s="75">
        <v>144.95092452510238</v>
      </c>
      <c r="R593" s="75">
        <f t="shared" si="42"/>
        <v>2899178.6754013472</v>
      </c>
      <c r="T593" s="75">
        <v>1091497.6718125315</v>
      </c>
      <c r="U593" s="75">
        <v>1012784.9954086177</v>
      </c>
      <c r="V593" s="75">
        <v>94727.447917882542</v>
      </c>
      <c r="W593" s="75">
        <v>9160.6982209313701</v>
      </c>
      <c r="X593" s="75">
        <v>628.70986779687871</v>
      </c>
      <c r="Y593" s="75">
        <f t="shared" si="44"/>
        <v>2208799.5232277601</v>
      </c>
      <c r="Z593" s="76">
        <v>163702.6499492107</v>
      </c>
      <c r="AA593" s="76">
        <f t="shared" si="45"/>
        <v>2372502.1731769708</v>
      </c>
      <c r="AB593" s="76">
        <v>2100.7380365956865</v>
      </c>
      <c r="AC593" s="76">
        <v>144.95092452510238</v>
      </c>
      <c r="AD593" s="76">
        <f t="shared" si="46"/>
        <v>2374747.8621380916</v>
      </c>
    </row>
    <row r="594" spans="1:30">
      <c r="A594" s="72">
        <f t="shared" si="47"/>
        <v>2024</v>
      </c>
      <c r="B594" s="72">
        <f t="shared" si="48"/>
        <v>5</v>
      </c>
      <c r="C594" s="73">
        <f t="shared" si="49"/>
        <v>45413</v>
      </c>
      <c r="E594" s="75">
        <v>719573.01805304457</v>
      </c>
      <c r="F594" s="75">
        <v>878161.96412040701</v>
      </c>
      <c r="G594" s="75">
        <v>85428.497857589697</v>
      </c>
      <c r="H594" s="75">
        <v>9447.956164781488</v>
      </c>
      <c r="I594" s="75">
        <v>487.70859173125547</v>
      </c>
      <c r="J594" s="75">
        <f t="shared" si="43"/>
        <v>1693099.1447875542</v>
      </c>
      <c r="K594" s="75">
        <v>125482.10632689693</v>
      </c>
      <c r="L594" s="75">
        <f t="shared" si="41"/>
        <v>1818581.2511144511</v>
      </c>
      <c r="M594" s="75"/>
      <c r="N594" s="75">
        <f t="shared" si="40"/>
        <v>963590.46197799675</v>
      </c>
      <c r="O594" s="75"/>
      <c r="P594" s="75">
        <v>2096.7080742727035</v>
      </c>
      <c r="Q594" s="75">
        <v>144.67285712481655</v>
      </c>
      <c r="R594" s="75">
        <f t="shared" si="42"/>
        <v>2784413.0940238452</v>
      </c>
      <c r="T594" s="75">
        <v>943180.35918017081</v>
      </c>
      <c r="U594" s="75">
        <v>1020528.3574545733</v>
      </c>
      <c r="V594" s="75">
        <v>100529.1890308353</v>
      </c>
      <c r="W594" s="75">
        <v>9447.9561647814971</v>
      </c>
      <c r="X594" s="75">
        <v>487.70859173125592</v>
      </c>
      <c r="Y594" s="75">
        <f t="shared" si="44"/>
        <v>2074173.5704220922</v>
      </c>
      <c r="Z594" s="76">
        <v>153725.00145985442</v>
      </c>
      <c r="AA594" s="76">
        <f t="shared" si="45"/>
        <v>2227898.5718819466</v>
      </c>
      <c r="AB594" s="76">
        <v>2096.7080742727035</v>
      </c>
      <c r="AC594" s="76">
        <v>144.67285712481655</v>
      </c>
      <c r="AD594" s="76">
        <f t="shared" si="46"/>
        <v>2230139.9528133441</v>
      </c>
    </row>
    <row r="595" spans="1:30">
      <c r="A595" s="72">
        <f t="shared" si="47"/>
        <v>2024</v>
      </c>
      <c r="B595" s="72">
        <f t="shared" si="48"/>
        <v>6</v>
      </c>
      <c r="C595" s="73">
        <f t="shared" si="49"/>
        <v>45444</v>
      </c>
      <c r="E595" s="75">
        <v>635726.09206646995</v>
      </c>
      <c r="F595" s="75">
        <v>866579.41484174505</v>
      </c>
      <c r="G595" s="75">
        <v>83543.333596571174</v>
      </c>
      <c r="H595" s="75">
        <v>9269.9272759046416</v>
      </c>
      <c r="I595" s="75">
        <v>376.87801174424766</v>
      </c>
      <c r="J595" s="75">
        <f t="shared" si="43"/>
        <v>1595495.6457924352</v>
      </c>
      <c r="K595" s="75">
        <v>118248.33465056703</v>
      </c>
      <c r="L595" s="75">
        <f t="shared" si="41"/>
        <v>1713743.9804430022</v>
      </c>
      <c r="M595" s="75"/>
      <c r="N595" s="75">
        <f t="shared" si="40"/>
        <v>950122.74843831616</v>
      </c>
      <c r="O595" s="75"/>
      <c r="P595" s="75">
        <v>1726.8616517303117</v>
      </c>
      <c r="Q595" s="75">
        <v>119.15345396939152</v>
      </c>
      <c r="R595" s="75">
        <f t="shared" si="42"/>
        <v>2665712.7439870178</v>
      </c>
      <c r="T595" s="75">
        <v>853378.56071630819</v>
      </c>
      <c r="U595" s="75">
        <v>1013439.7970698799</v>
      </c>
      <c r="V595" s="75">
        <v>98787.825594989379</v>
      </c>
      <c r="W595" s="75">
        <v>9269.9272759046416</v>
      </c>
      <c r="X595" s="75">
        <v>376.87801174424766</v>
      </c>
      <c r="Y595" s="75">
        <f t="shared" si="44"/>
        <v>1975252.9886688264</v>
      </c>
      <c r="Z595" s="76">
        <v>146393.61570155621</v>
      </c>
      <c r="AA595" s="76">
        <f t="shared" si="45"/>
        <v>2121646.6043703826</v>
      </c>
      <c r="AB595" s="76">
        <v>1726.8616517303117</v>
      </c>
      <c r="AC595" s="76">
        <v>119.15345396939152</v>
      </c>
      <c r="AD595" s="76">
        <f t="shared" si="46"/>
        <v>2123492.6194760823</v>
      </c>
    </row>
    <row r="596" spans="1:30">
      <c r="A596" s="72">
        <f t="shared" si="47"/>
        <v>2024</v>
      </c>
      <c r="B596" s="72">
        <f t="shared" si="48"/>
        <v>7</v>
      </c>
      <c r="C596" s="73">
        <f t="shared" si="49"/>
        <v>45474</v>
      </c>
      <c r="E596" s="75">
        <v>628577.23040224705</v>
      </c>
      <c r="F596" s="75">
        <v>902057.64651218033</v>
      </c>
      <c r="G596" s="75">
        <v>85625.578301021887</v>
      </c>
      <c r="H596" s="75">
        <v>8949.6371135658865</v>
      </c>
      <c r="I596" s="75">
        <v>336.62627256206872</v>
      </c>
      <c r="J596" s="75">
        <f t="shared" si="43"/>
        <v>1625546.718601577</v>
      </c>
      <c r="K596" s="75">
        <v>120475.53553545522</v>
      </c>
      <c r="L596" s="75">
        <f t="shared" si="41"/>
        <v>1746022.2541370322</v>
      </c>
      <c r="M596" s="75"/>
      <c r="N596" s="75">
        <f t="shared" ref="N596:N659" si="50">SUM(F596:G596)</f>
        <v>987683.22481320216</v>
      </c>
      <c r="O596" s="75"/>
      <c r="P596" s="75">
        <v>2779.036608941849</v>
      </c>
      <c r="Q596" s="75">
        <v>191.75352601698759</v>
      </c>
      <c r="R596" s="75">
        <f t="shared" si="42"/>
        <v>2736676.2690851931</v>
      </c>
      <c r="T596" s="75">
        <v>859970.02590220165</v>
      </c>
      <c r="U596" s="75">
        <v>1066498.5429172879</v>
      </c>
      <c r="V596" s="75">
        <v>101359.10108293456</v>
      </c>
      <c r="W596" s="75">
        <v>8949.6371135658756</v>
      </c>
      <c r="X596" s="75">
        <v>336.62627256206844</v>
      </c>
      <c r="Y596" s="75">
        <f t="shared" si="44"/>
        <v>2037113.9332885519</v>
      </c>
      <c r="Z596" s="76">
        <v>150978.368847379</v>
      </c>
      <c r="AA596" s="76">
        <f t="shared" si="45"/>
        <v>2188092.3021359309</v>
      </c>
      <c r="AB596" s="76">
        <v>2779.036608941849</v>
      </c>
      <c r="AC596" s="76">
        <v>191.75352601698759</v>
      </c>
      <c r="AD596" s="76">
        <f t="shared" si="46"/>
        <v>2191063.0922708898</v>
      </c>
    </row>
    <row r="597" spans="1:30">
      <c r="A597" s="72">
        <f t="shared" si="47"/>
        <v>2024</v>
      </c>
      <c r="B597" s="72">
        <f t="shared" si="48"/>
        <v>8</v>
      </c>
      <c r="C597" s="73">
        <f t="shared" si="49"/>
        <v>45505</v>
      </c>
      <c r="E597" s="75">
        <v>627921.31736800668</v>
      </c>
      <c r="F597" s="75">
        <v>919863.32970445999</v>
      </c>
      <c r="G597" s="75">
        <v>85998.570320236584</v>
      </c>
      <c r="H597" s="75">
        <v>9565.06887535645</v>
      </c>
      <c r="I597" s="75">
        <v>295.25588249857537</v>
      </c>
      <c r="J597" s="75">
        <f t="shared" si="43"/>
        <v>1643643.542150558</v>
      </c>
      <c r="K597" s="75">
        <v>121816.76091126585</v>
      </c>
      <c r="L597" s="75">
        <f t="shared" si="41"/>
        <v>1765460.3030618238</v>
      </c>
      <c r="M597" s="75"/>
      <c r="N597" s="75">
        <f t="shared" si="50"/>
        <v>1005861.9000246966</v>
      </c>
      <c r="O597" s="75"/>
      <c r="P597" s="75">
        <v>1579.3229710578187</v>
      </c>
      <c r="Q597" s="75">
        <v>108.9732850029895</v>
      </c>
      <c r="R597" s="75">
        <f t="shared" si="42"/>
        <v>2773010.4993425813</v>
      </c>
      <c r="T597" s="75">
        <v>859811.23190571973</v>
      </c>
      <c r="U597" s="75">
        <v>1084686.8534531225</v>
      </c>
      <c r="V597" s="75">
        <v>101955.94194988832</v>
      </c>
      <c r="W597" s="75">
        <v>9565.0688753564573</v>
      </c>
      <c r="X597" s="75">
        <v>295.25588249857566</v>
      </c>
      <c r="Y597" s="75">
        <f t="shared" si="44"/>
        <v>2056314.3520665856</v>
      </c>
      <c r="Z597" s="76">
        <v>152401.38592115394</v>
      </c>
      <c r="AA597" s="76">
        <f t="shared" si="45"/>
        <v>2208715.7379877395</v>
      </c>
      <c r="AB597" s="76">
        <v>1579.3229710578187</v>
      </c>
      <c r="AC597" s="76">
        <v>108.9732850029895</v>
      </c>
      <c r="AD597" s="76">
        <f t="shared" si="46"/>
        <v>2210404.0342438002</v>
      </c>
    </row>
    <row r="598" spans="1:30">
      <c r="A598" s="72">
        <f t="shared" si="47"/>
        <v>2024</v>
      </c>
      <c r="B598" s="72">
        <f t="shared" si="48"/>
        <v>9</v>
      </c>
      <c r="C598" s="73">
        <f t="shared" si="49"/>
        <v>45536</v>
      </c>
      <c r="E598" s="75">
        <v>632373.03855226119</v>
      </c>
      <c r="F598" s="75">
        <v>876351.96041503258</v>
      </c>
      <c r="G598" s="75">
        <v>80407.842087159443</v>
      </c>
      <c r="H598" s="75">
        <v>9534.8413771132637</v>
      </c>
      <c r="I598" s="75">
        <v>338.787186245268</v>
      </c>
      <c r="J598" s="75">
        <f t="shared" si="43"/>
        <v>1599006.4696178115</v>
      </c>
      <c r="K598" s="75">
        <v>118508.53534224373</v>
      </c>
      <c r="L598" s="75">
        <f t="shared" si="41"/>
        <v>1717515.0049600552</v>
      </c>
      <c r="M598" s="75"/>
      <c r="N598" s="75">
        <f t="shared" si="50"/>
        <v>956759.80250219197</v>
      </c>
      <c r="O598" s="75"/>
      <c r="P598" s="75">
        <v>1377.1550293116768</v>
      </c>
      <c r="Q598" s="75">
        <v>95.023697022505701</v>
      </c>
      <c r="R598" s="75">
        <f t="shared" si="42"/>
        <v>2675746.9861885812</v>
      </c>
      <c r="T598" s="75">
        <v>862724.05005778663</v>
      </c>
      <c r="U598" s="75">
        <v>1023072.4620270928</v>
      </c>
      <c r="V598" s="75">
        <v>95208.91071900414</v>
      </c>
      <c r="W598" s="75">
        <v>9534.8413771132618</v>
      </c>
      <c r="X598" s="75">
        <v>338.78718624526778</v>
      </c>
      <c r="Y598" s="75">
        <f t="shared" si="44"/>
        <v>1990879.0513672421</v>
      </c>
      <c r="Z598" s="76">
        <v>147551.72346330783</v>
      </c>
      <c r="AA598" s="76">
        <f t="shared" si="45"/>
        <v>2138430.77483055</v>
      </c>
      <c r="AB598" s="76">
        <v>1377.1550293116768</v>
      </c>
      <c r="AC598" s="76">
        <v>95.023697022505701</v>
      </c>
      <c r="AD598" s="76">
        <f t="shared" si="46"/>
        <v>2139902.9535568841</v>
      </c>
    </row>
    <row r="599" spans="1:30">
      <c r="A599" s="72">
        <f t="shared" si="47"/>
        <v>2024</v>
      </c>
      <c r="B599" s="72">
        <f t="shared" si="48"/>
        <v>10</v>
      </c>
      <c r="C599" s="73">
        <f t="shared" si="49"/>
        <v>45566</v>
      </c>
      <c r="E599" s="75">
        <v>788382.16543157771</v>
      </c>
      <c r="F599" s="75">
        <v>899437.29351117415</v>
      </c>
      <c r="G599" s="75">
        <v>81971.724551442647</v>
      </c>
      <c r="H599" s="75">
        <v>9973.1702614352107</v>
      </c>
      <c r="I599" s="75">
        <v>510.44450361046961</v>
      </c>
      <c r="J599" s="75">
        <f t="shared" si="43"/>
        <v>1780274.7982592401</v>
      </c>
      <c r="K599" s="75">
        <v>131943.03016099613</v>
      </c>
      <c r="L599" s="75">
        <f t="shared" si="41"/>
        <v>1912217.8284202362</v>
      </c>
      <c r="M599" s="75"/>
      <c r="N599" s="75">
        <f t="shared" si="50"/>
        <v>981409.01806261681</v>
      </c>
      <c r="O599" s="75"/>
      <c r="P599" s="75">
        <v>1766.70525922661</v>
      </c>
      <c r="Q599" s="75">
        <v>121.90266288663609</v>
      </c>
      <c r="R599" s="75">
        <f t="shared" si="42"/>
        <v>2895515.4544049664</v>
      </c>
      <c r="T599" s="75">
        <v>1058255.5745613098</v>
      </c>
      <c r="U599" s="75">
        <v>1047150.8870834253</v>
      </c>
      <c r="V599" s="75">
        <v>96735.330118977843</v>
      </c>
      <c r="W599" s="75">
        <v>9973.170261435218</v>
      </c>
      <c r="X599" s="75">
        <v>510.44450361046984</v>
      </c>
      <c r="Y599" s="75">
        <f t="shared" si="44"/>
        <v>2212625.4065287588</v>
      </c>
      <c r="Z599" s="76">
        <v>163986.2009135168</v>
      </c>
      <c r="AA599" s="76">
        <f t="shared" si="45"/>
        <v>2376611.6074422756</v>
      </c>
      <c r="AB599" s="76">
        <v>1766.70525922661</v>
      </c>
      <c r="AC599" s="76">
        <v>121.90266288663609</v>
      </c>
      <c r="AD599" s="76">
        <f t="shared" si="46"/>
        <v>2378500.2153643891</v>
      </c>
    </row>
    <row r="600" spans="1:30">
      <c r="A600" s="72">
        <f t="shared" si="47"/>
        <v>2024</v>
      </c>
      <c r="B600" s="72">
        <f t="shared" si="48"/>
        <v>11</v>
      </c>
      <c r="C600" s="73">
        <f t="shared" si="49"/>
        <v>45597</v>
      </c>
      <c r="E600" s="75">
        <v>1000786.4718303658</v>
      </c>
      <c r="F600" s="75">
        <v>942693.86744854052</v>
      </c>
      <c r="G600" s="75">
        <v>78891.570539969747</v>
      </c>
      <c r="H600" s="75">
        <v>10948.466406008589</v>
      </c>
      <c r="I600" s="75">
        <v>759.80771277629219</v>
      </c>
      <c r="J600" s="75">
        <f t="shared" si="43"/>
        <v>2034080.1839376611</v>
      </c>
      <c r="K600" s="75">
        <v>150753.5259846386</v>
      </c>
      <c r="L600" s="75">
        <f t="shared" si="41"/>
        <v>2184833.7099222997</v>
      </c>
      <c r="M600" s="75"/>
      <c r="N600" s="75">
        <f t="shared" si="50"/>
        <v>1021585.4379885102</v>
      </c>
      <c r="O600" s="75"/>
      <c r="P600" s="75">
        <v>1762.8916570925785</v>
      </c>
      <c r="Q600" s="75">
        <v>121.63952433938793</v>
      </c>
      <c r="R600" s="75">
        <f t="shared" si="42"/>
        <v>3208303.6790922419</v>
      </c>
      <c r="T600" s="75">
        <v>1301983.3426574506</v>
      </c>
      <c r="U600" s="75">
        <v>1096100.3623362915</v>
      </c>
      <c r="V600" s="75">
        <v>92781.992444810458</v>
      </c>
      <c r="W600" s="75">
        <v>10948.46640600858</v>
      </c>
      <c r="X600" s="75">
        <v>759.80771277629196</v>
      </c>
      <c r="Y600" s="75">
        <f t="shared" si="44"/>
        <v>2502573.9715573373</v>
      </c>
      <c r="Z600" s="76">
        <v>185475.40712938365</v>
      </c>
      <c r="AA600" s="76">
        <f t="shared" si="45"/>
        <v>2688049.378686721</v>
      </c>
      <c r="AB600" s="76">
        <v>1762.8916570925785</v>
      </c>
      <c r="AC600" s="76">
        <v>121.63952433938793</v>
      </c>
      <c r="AD600" s="76">
        <f t="shared" si="46"/>
        <v>2689933.9098681528</v>
      </c>
    </row>
    <row r="601" spans="1:30">
      <c r="A601" s="72">
        <f t="shared" si="47"/>
        <v>2024</v>
      </c>
      <c r="B601" s="72">
        <f t="shared" si="48"/>
        <v>12</v>
      </c>
      <c r="C601" s="73">
        <f t="shared" si="49"/>
        <v>45627</v>
      </c>
      <c r="E601" s="75">
        <v>1284628.0980274244</v>
      </c>
      <c r="F601" s="75">
        <v>1020750.4325111263</v>
      </c>
      <c r="G601" s="75">
        <v>78451.393573855355</v>
      </c>
      <c r="H601" s="75">
        <v>11001.079889842531</v>
      </c>
      <c r="I601" s="75">
        <v>1101.3954828456403</v>
      </c>
      <c r="J601" s="75">
        <f t="shared" si="43"/>
        <v>2395932.399485094</v>
      </c>
      <c r="K601" s="75">
        <v>177571.78900587698</v>
      </c>
      <c r="L601" s="75">
        <f t="shared" si="41"/>
        <v>2573504.188490971</v>
      </c>
      <c r="M601" s="75"/>
      <c r="N601" s="75">
        <f t="shared" si="50"/>
        <v>1099201.8260849817</v>
      </c>
      <c r="O601" s="75"/>
      <c r="P601" s="75">
        <v>1649.2665658234985</v>
      </c>
      <c r="Q601" s="75">
        <v>113.7993930418214</v>
      </c>
      <c r="R601" s="75">
        <f t="shared" si="42"/>
        <v>3674469.0805348181</v>
      </c>
      <c r="T601" s="75">
        <v>1633024.205168145</v>
      </c>
      <c r="U601" s="75">
        <v>1191889.0000399209</v>
      </c>
      <c r="V601" s="75">
        <v>92966.249998654239</v>
      </c>
      <c r="W601" s="75">
        <v>11001.079889842531</v>
      </c>
      <c r="X601" s="75">
        <v>1101.3954828456403</v>
      </c>
      <c r="Y601" s="75">
        <f t="shared" si="44"/>
        <v>2929981.9305794081</v>
      </c>
      <c r="Z601" s="76">
        <v>217152.25908698048</v>
      </c>
      <c r="AA601" s="76">
        <f t="shared" si="45"/>
        <v>3147134.1896663886</v>
      </c>
      <c r="AB601" s="76">
        <v>1649.2665658234985</v>
      </c>
      <c r="AC601" s="76">
        <v>113.7993930418214</v>
      </c>
      <c r="AD601" s="76">
        <f t="shared" si="46"/>
        <v>3148897.255625254</v>
      </c>
    </row>
    <row r="602" spans="1:30">
      <c r="A602" s="72">
        <f t="shared" si="47"/>
        <v>2025</v>
      </c>
      <c r="B602" s="72">
        <f t="shared" si="48"/>
        <v>1</v>
      </c>
      <c r="C602" s="73">
        <f t="shared" si="49"/>
        <v>45658</v>
      </c>
      <c r="E602" s="75">
        <v>1257100.5217406969</v>
      </c>
      <c r="F602" s="75">
        <v>996928.64163640467</v>
      </c>
      <c r="G602" s="75">
        <v>89874.744732782667</v>
      </c>
      <c r="H602" s="75">
        <v>10666.764673424197</v>
      </c>
      <c r="I602" s="75">
        <v>936.13647004318216</v>
      </c>
      <c r="J602" s="75">
        <f t="shared" si="43"/>
        <v>2355506.8092533518</v>
      </c>
      <c r="K602" s="75">
        <v>174575.69262994733</v>
      </c>
      <c r="L602" s="75">
        <f t="shared" si="41"/>
        <v>2530082.5018832991</v>
      </c>
      <c r="M602" s="75"/>
      <c r="N602" s="75">
        <f t="shared" si="50"/>
        <v>1086803.3863691874</v>
      </c>
      <c r="O602" s="75"/>
      <c r="P602" s="75">
        <v>2243.2906721740824</v>
      </c>
      <c r="Q602" s="75">
        <v>154.78705638001171</v>
      </c>
      <c r="R602" s="75">
        <f t="shared" si="42"/>
        <v>3619283.9659810406</v>
      </c>
      <c r="T602" s="75">
        <v>1584350.8240616813</v>
      </c>
      <c r="U602" s="75">
        <v>1158937.5220012374</v>
      </c>
      <c r="V602" s="75">
        <v>105130.19058900514</v>
      </c>
      <c r="W602" s="75">
        <v>10666.764673424197</v>
      </c>
      <c r="X602" s="75">
        <v>936.13647004318216</v>
      </c>
      <c r="Y602" s="75">
        <f t="shared" si="44"/>
        <v>2860021.4377953913</v>
      </c>
      <c r="Z602" s="76">
        <v>211967.21719428757</v>
      </c>
      <c r="AA602" s="76">
        <f t="shared" si="45"/>
        <v>3071988.6549896789</v>
      </c>
      <c r="AB602" s="76">
        <v>2243.2906721740824</v>
      </c>
      <c r="AC602" s="76">
        <v>154.78705638001171</v>
      </c>
      <c r="AD602" s="76">
        <f t="shared" si="46"/>
        <v>3074386.732718233</v>
      </c>
    </row>
    <row r="603" spans="1:30">
      <c r="A603" s="72">
        <f t="shared" si="47"/>
        <v>2025</v>
      </c>
      <c r="B603" s="72">
        <f t="shared" si="48"/>
        <v>2</v>
      </c>
      <c r="C603" s="73">
        <f t="shared" si="49"/>
        <v>45689</v>
      </c>
      <c r="E603" s="75">
        <v>1042054.2977291296</v>
      </c>
      <c r="F603" s="75">
        <v>921335.63781195786</v>
      </c>
      <c r="G603" s="75">
        <v>78416.555735206566</v>
      </c>
      <c r="H603" s="75">
        <v>9715.2427832181438</v>
      </c>
      <c r="I603" s="75">
        <v>860.99386022022088</v>
      </c>
      <c r="J603" s="75">
        <f t="shared" si="43"/>
        <v>2052382.7279197322</v>
      </c>
      <c r="K603" s="75">
        <v>152109.99809501786</v>
      </c>
      <c r="L603" s="75">
        <f t="shared" si="41"/>
        <v>2204492.7260147501</v>
      </c>
      <c r="M603" s="75"/>
      <c r="N603" s="75">
        <f t="shared" si="50"/>
        <v>999752.19354716444</v>
      </c>
      <c r="O603" s="75"/>
      <c r="P603" s="75">
        <v>2354.7443971526163</v>
      </c>
      <c r="Q603" s="75">
        <v>162.47736340353055</v>
      </c>
      <c r="R603" s="75">
        <f t="shared" si="42"/>
        <v>3206762.1413224707</v>
      </c>
      <c r="T603" s="75">
        <v>1315952.3656699753</v>
      </c>
      <c r="U603" s="75">
        <v>1057765.1468727384</v>
      </c>
      <c r="V603" s="75">
        <v>91353.156725173598</v>
      </c>
      <c r="W603" s="75">
        <v>9715.2427832181438</v>
      </c>
      <c r="X603" s="75">
        <v>860.99386022022088</v>
      </c>
      <c r="Y603" s="75">
        <f t="shared" si="44"/>
        <v>2475646.9059113255</v>
      </c>
      <c r="Z603" s="76">
        <v>183479.73846174171</v>
      </c>
      <c r="AA603" s="76">
        <f t="shared" si="45"/>
        <v>2659126.6443730672</v>
      </c>
      <c r="AB603" s="76">
        <v>2354.7443971526163</v>
      </c>
      <c r="AC603" s="76">
        <v>162.47736340353055</v>
      </c>
      <c r="AD603" s="76">
        <f t="shared" si="46"/>
        <v>2661643.8661336233</v>
      </c>
    </row>
    <row r="604" spans="1:30">
      <c r="A604" s="72">
        <f t="shared" si="47"/>
        <v>2025</v>
      </c>
      <c r="B604" s="72">
        <f t="shared" si="48"/>
        <v>3</v>
      </c>
      <c r="C604" s="73">
        <f t="shared" si="49"/>
        <v>45717</v>
      </c>
      <c r="E604" s="75">
        <v>1023468.8707201806</v>
      </c>
      <c r="F604" s="75">
        <v>972208.03813244682</v>
      </c>
      <c r="G604" s="75">
        <v>83023.995677731727</v>
      </c>
      <c r="H604" s="75">
        <v>10717.720679654711</v>
      </c>
      <c r="I604" s="75">
        <v>856.51893131339557</v>
      </c>
      <c r="J604" s="75">
        <f t="shared" si="43"/>
        <v>2090275.1441413274</v>
      </c>
      <c r="K604" s="75">
        <v>154918.35117696202</v>
      </c>
      <c r="L604" s="75">
        <f t="shared" si="41"/>
        <v>2245193.4953182894</v>
      </c>
      <c r="M604" s="75"/>
      <c r="N604" s="75">
        <f t="shared" si="50"/>
        <v>1055232.0338101785</v>
      </c>
      <c r="O604" s="75"/>
      <c r="P604" s="75">
        <v>2262.9004925714189</v>
      </c>
      <c r="Q604" s="75">
        <v>156.14013398742793</v>
      </c>
      <c r="R604" s="75">
        <f t="shared" si="42"/>
        <v>3302844.5697550266</v>
      </c>
      <c r="T604" s="75">
        <v>1312312.9594808719</v>
      </c>
      <c r="U604" s="75">
        <v>1119760.9317055</v>
      </c>
      <c r="V604" s="75">
        <v>98050.167072850978</v>
      </c>
      <c r="W604" s="75">
        <v>10717.720679654716</v>
      </c>
      <c r="X604" s="75">
        <v>856.51893131339602</v>
      </c>
      <c r="Y604" s="75">
        <f t="shared" si="44"/>
        <v>2541698.2978701908</v>
      </c>
      <c r="Z604" s="76">
        <v>188375.061818521</v>
      </c>
      <c r="AA604" s="76">
        <f t="shared" si="45"/>
        <v>2730073.3596887118</v>
      </c>
      <c r="AB604" s="76">
        <v>2262.9004925714189</v>
      </c>
      <c r="AC604" s="76">
        <v>156.14013398742793</v>
      </c>
      <c r="AD604" s="76">
        <f t="shared" si="46"/>
        <v>2732492.4003152708</v>
      </c>
    </row>
    <row r="605" spans="1:30">
      <c r="A605" s="72">
        <f t="shared" si="47"/>
        <v>2025</v>
      </c>
      <c r="B605" s="72">
        <f t="shared" si="48"/>
        <v>4</v>
      </c>
      <c r="C605" s="73">
        <f t="shared" si="49"/>
        <v>45748</v>
      </c>
      <c r="E605" s="75">
        <v>849794.90962446586</v>
      </c>
      <c r="F605" s="75">
        <v>895443.94007064856</v>
      </c>
      <c r="G605" s="75">
        <v>79688.755178779102</v>
      </c>
      <c r="H605" s="75">
        <v>9359.3499915127959</v>
      </c>
      <c r="I605" s="75">
        <v>628.28897571724792</v>
      </c>
      <c r="J605" s="75">
        <f t="shared" si="43"/>
        <v>1834915.2438411235</v>
      </c>
      <c r="K605" s="75">
        <v>135992.64428038383</v>
      </c>
      <c r="L605" s="75">
        <f t="shared" si="41"/>
        <v>1970907.8881215074</v>
      </c>
      <c r="M605" s="75"/>
      <c r="N605" s="75">
        <f t="shared" si="50"/>
        <v>975132.69524942769</v>
      </c>
      <c r="O605" s="75"/>
      <c r="P605" s="75">
        <v>2100.7380365956865</v>
      </c>
      <c r="Q605" s="75">
        <v>144.95092452510238</v>
      </c>
      <c r="R605" s="75">
        <f t="shared" si="42"/>
        <v>2948286.272332056</v>
      </c>
      <c r="T605" s="75">
        <v>1110586.128787291</v>
      </c>
      <c r="U605" s="75">
        <v>1041078.163822402</v>
      </c>
      <c r="V605" s="75">
        <v>94047.386257406804</v>
      </c>
      <c r="W605" s="75">
        <v>9359.3499915127923</v>
      </c>
      <c r="X605" s="75">
        <v>628.28897571724769</v>
      </c>
      <c r="Y605" s="75">
        <f t="shared" si="44"/>
        <v>2255699.3178343298</v>
      </c>
      <c r="Z605" s="76">
        <v>167178.57457633596</v>
      </c>
      <c r="AA605" s="76">
        <f t="shared" si="45"/>
        <v>2422877.8924106658</v>
      </c>
      <c r="AB605" s="76">
        <v>2100.7380365956865</v>
      </c>
      <c r="AC605" s="76">
        <v>144.95092452510238</v>
      </c>
      <c r="AD605" s="76">
        <f t="shared" si="46"/>
        <v>2425123.5813717865</v>
      </c>
    </row>
    <row r="606" spans="1:30">
      <c r="A606" s="72">
        <f t="shared" si="47"/>
        <v>2025</v>
      </c>
      <c r="B606" s="72">
        <f t="shared" si="48"/>
        <v>5</v>
      </c>
      <c r="C606" s="73">
        <f t="shared" si="49"/>
        <v>45778</v>
      </c>
      <c r="E606" s="75">
        <v>720809.27417810063</v>
      </c>
      <c r="F606" s="75">
        <v>901368.64637291932</v>
      </c>
      <c r="G606" s="75">
        <v>84618.392476188077</v>
      </c>
      <c r="H606" s="75">
        <v>9648.8226064757437</v>
      </c>
      <c r="I606" s="75">
        <v>487.3178146144881</v>
      </c>
      <c r="J606" s="75">
        <f t="shared" si="43"/>
        <v>1716932.4534482982</v>
      </c>
      <c r="K606" s="75">
        <v>127248.48473462136</v>
      </c>
      <c r="L606" s="75">
        <f t="shared" si="41"/>
        <v>1844180.9381829195</v>
      </c>
      <c r="M606" s="75"/>
      <c r="N606" s="75">
        <f t="shared" si="50"/>
        <v>985987.03884910746</v>
      </c>
      <c r="O606" s="75"/>
      <c r="P606" s="75">
        <v>2096.7080742727035</v>
      </c>
      <c r="Q606" s="75">
        <v>144.67285712481655</v>
      </c>
      <c r="R606" s="75">
        <f t="shared" si="42"/>
        <v>2832409.3579634246</v>
      </c>
      <c r="T606" s="75">
        <v>959657.31927123317</v>
      </c>
      <c r="U606" s="75">
        <v>1049045.2089749835</v>
      </c>
      <c r="V606" s="75">
        <v>99807.264461408791</v>
      </c>
      <c r="W606" s="75">
        <v>9648.8226064757455</v>
      </c>
      <c r="X606" s="75">
        <v>487.31781461448816</v>
      </c>
      <c r="Y606" s="75">
        <f t="shared" si="44"/>
        <v>2118645.9331287155</v>
      </c>
      <c r="Z606" s="76">
        <v>157021.01974852988</v>
      </c>
      <c r="AA606" s="76">
        <f t="shared" si="45"/>
        <v>2275666.9528772454</v>
      </c>
      <c r="AB606" s="76">
        <v>2096.7080742727035</v>
      </c>
      <c r="AC606" s="76">
        <v>144.67285712481655</v>
      </c>
      <c r="AD606" s="76">
        <f t="shared" si="46"/>
        <v>2277908.3338086428</v>
      </c>
    </row>
    <row r="607" spans="1:30">
      <c r="A607" s="72">
        <f t="shared" si="47"/>
        <v>2025</v>
      </c>
      <c r="B607" s="72">
        <f t="shared" si="48"/>
        <v>6</v>
      </c>
      <c r="C607" s="73">
        <f t="shared" si="49"/>
        <v>45809</v>
      </c>
      <c r="E607" s="75">
        <v>636123.72864594322</v>
      </c>
      <c r="F607" s="75">
        <v>888577.3398199263</v>
      </c>
      <c r="G607" s="75">
        <v>82676.845466388884</v>
      </c>
      <c r="H607" s="75">
        <v>9463.8728068319488</v>
      </c>
      <c r="I607" s="75">
        <v>376.52768819798052</v>
      </c>
      <c r="J607" s="75">
        <f t="shared" si="43"/>
        <v>1617218.3144272882</v>
      </c>
      <c r="K607" s="75">
        <v>119858.2853871996</v>
      </c>
      <c r="L607" s="75">
        <f t="shared" si="41"/>
        <v>1737076.5998144879</v>
      </c>
      <c r="M607" s="75"/>
      <c r="N607" s="75">
        <f t="shared" si="50"/>
        <v>971254.18528631516</v>
      </c>
      <c r="O607" s="75"/>
      <c r="P607" s="75">
        <v>1726.8616517303117</v>
      </c>
      <c r="Q607" s="75">
        <v>119.15345396939152</v>
      </c>
      <c r="R607" s="75">
        <f t="shared" si="42"/>
        <v>2710176.8002065024</v>
      </c>
      <c r="T607" s="75">
        <v>868270.02312778973</v>
      </c>
      <c r="U607" s="75">
        <v>1041766.48568129</v>
      </c>
      <c r="V607" s="75">
        <v>98077.318729443141</v>
      </c>
      <c r="W607" s="75">
        <v>9463.8728068319433</v>
      </c>
      <c r="X607" s="75">
        <v>376.52768819798035</v>
      </c>
      <c r="Y607" s="75">
        <f t="shared" si="44"/>
        <v>2017954.2280335531</v>
      </c>
      <c r="Z607" s="76">
        <v>149558.36920979084</v>
      </c>
      <c r="AA607" s="76">
        <f t="shared" si="45"/>
        <v>2167512.5972433439</v>
      </c>
      <c r="AB607" s="76">
        <v>1726.8616517303117</v>
      </c>
      <c r="AC607" s="76">
        <v>119.15345396939152</v>
      </c>
      <c r="AD607" s="76">
        <f t="shared" si="46"/>
        <v>2169358.6123490436</v>
      </c>
    </row>
    <row r="608" spans="1:30">
      <c r="A608" s="72">
        <f t="shared" si="47"/>
        <v>2025</v>
      </c>
      <c r="B608" s="72">
        <f t="shared" si="48"/>
        <v>7</v>
      </c>
      <c r="C608" s="73">
        <f t="shared" si="49"/>
        <v>45839</v>
      </c>
      <c r="E608" s="75">
        <v>628016.96352153004</v>
      </c>
      <c r="F608" s="75">
        <v>926002.81098704855</v>
      </c>
      <c r="G608" s="75">
        <v>84812.15949930792</v>
      </c>
      <c r="H608" s="75">
        <v>9135.8747395840419</v>
      </c>
      <c r="I608" s="75">
        <v>336.2825370154635</v>
      </c>
      <c r="J608" s="75">
        <f t="shared" si="43"/>
        <v>1648304.091284486</v>
      </c>
      <c r="K608" s="75">
        <v>122162.17217897903</v>
      </c>
      <c r="L608" s="75">
        <f t="shared" si="41"/>
        <v>1770466.263463465</v>
      </c>
      <c r="M608" s="75"/>
      <c r="N608" s="75">
        <f t="shared" si="50"/>
        <v>1010814.9704863564</v>
      </c>
      <c r="O608" s="75"/>
      <c r="P608" s="75">
        <v>2779.036608941849</v>
      </c>
      <c r="Q608" s="75">
        <v>191.75352601698759</v>
      </c>
      <c r="R608" s="75">
        <f t="shared" si="42"/>
        <v>2784252.0240847804</v>
      </c>
      <c r="T608" s="75">
        <v>874959.01158093347</v>
      </c>
      <c r="U608" s="75">
        <v>1096311.3521059754</v>
      </c>
      <c r="V608" s="75">
        <v>100629.13703623581</v>
      </c>
      <c r="W608" s="75">
        <v>9135.8747395840473</v>
      </c>
      <c r="X608" s="75">
        <v>336.28253701546373</v>
      </c>
      <c r="Y608" s="75">
        <f t="shared" si="44"/>
        <v>2081371.6579997442</v>
      </c>
      <c r="Z608" s="76">
        <v>154258.4794865544</v>
      </c>
      <c r="AA608" s="76">
        <f t="shared" si="45"/>
        <v>2235630.1374862986</v>
      </c>
      <c r="AB608" s="76">
        <v>2779.036608941849</v>
      </c>
      <c r="AC608" s="76">
        <v>191.75352601698759</v>
      </c>
      <c r="AD608" s="76">
        <f t="shared" si="46"/>
        <v>2238600.9276212575</v>
      </c>
    </row>
    <row r="609" spans="1:30">
      <c r="A609" s="72">
        <f t="shared" si="47"/>
        <v>2025</v>
      </c>
      <c r="B609" s="72">
        <f t="shared" si="48"/>
        <v>8</v>
      </c>
      <c r="C609" s="73">
        <f t="shared" si="49"/>
        <v>45870</v>
      </c>
      <c r="E609" s="75">
        <v>627458.28566658508</v>
      </c>
      <c r="F609" s="75">
        <v>945018.05334674451</v>
      </c>
      <c r="G609" s="75">
        <v>85166.620106506918</v>
      </c>
      <c r="H609" s="75">
        <v>9766.9823970793495</v>
      </c>
      <c r="I609" s="75">
        <v>294.94740394132566</v>
      </c>
      <c r="J609" s="75">
        <f t="shared" si="43"/>
        <v>1667704.8889208571</v>
      </c>
      <c r="K609" s="75">
        <v>123600.04010261991</v>
      </c>
      <c r="L609" s="75">
        <f t="shared" si="41"/>
        <v>1791304.929023477</v>
      </c>
      <c r="M609" s="75"/>
      <c r="N609" s="75">
        <f t="shared" si="50"/>
        <v>1030184.6734532514</v>
      </c>
      <c r="O609" s="75"/>
      <c r="P609" s="75">
        <v>1579.3229710578187</v>
      </c>
      <c r="Q609" s="75">
        <v>108.9732850029895</v>
      </c>
      <c r="R609" s="75">
        <f t="shared" si="42"/>
        <v>2823177.8987327889</v>
      </c>
      <c r="T609" s="75">
        <v>874781.19418690458</v>
      </c>
      <c r="U609" s="75">
        <v>1114995.5532796599</v>
      </c>
      <c r="V609" s="75">
        <v>101220.57163230037</v>
      </c>
      <c r="W609" s="75">
        <v>9766.9823970793459</v>
      </c>
      <c r="X609" s="75">
        <v>294.9474039413256</v>
      </c>
      <c r="Y609" s="75">
        <f t="shared" si="44"/>
        <v>2101059.2488998855</v>
      </c>
      <c r="Z609" s="76">
        <v>155717.60276486771</v>
      </c>
      <c r="AA609" s="76">
        <f t="shared" si="45"/>
        <v>2256776.8516647532</v>
      </c>
      <c r="AB609" s="76">
        <v>1579.3229710578187</v>
      </c>
      <c r="AC609" s="76">
        <v>108.9732850029895</v>
      </c>
      <c r="AD609" s="76">
        <f t="shared" si="46"/>
        <v>2258465.1479208139</v>
      </c>
    </row>
    <row r="610" spans="1:30">
      <c r="A610" s="72">
        <f t="shared" si="47"/>
        <v>2025</v>
      </c>
      <c r="B610" s="72">
        <f t="shared" si="48"/>
        <v>9</v>
      </c>
      <c r="C610" s="73">
        <f t="shared" si="49"/>
        <v>45901</v>
      </c>
      <c r="E610" s="75">
        <v>633363.87649727718</v>
      </c>
      <c r="F610" s="75">
        <v>898707.7816715691</v>
      </c>
      <c r="G610" s="75">
        <v>79586.373811567042</v>
      </c>
      <c r="H610" s="75">
        <v>9737.2179607878643</v>
      </c>
      <c r="I610" s="75">
        <v>338.46646418672066</v>
      </c>
      <c r="J610" s="75">
        <f t="shared" si="43"/>
        <v>1621733.716405388</v>
      </c>
      <c r="K610" s="75">
        <v>120192.93923949706</v>
      </c>
      <c r="L610" s="75">
        <f t="shared" si="41"/>
        <v>1741926.655644885</v>
      </c>
      <c r="M610" s="75"/>
      <c r="N610" s="75">
        <f t="shared" si="50"/>
        <v>978294.15548313619</v>
      </c>
      <c r="O610" s="75"/>
      <c r="P610" s="75">
        <v>1377.1550293116768</v>
      </c>
      <c r="Q610" s="75">
        <v>95.023697022505701</v>
      </c>
      <c r="R610" s="75">
        <f t="shared" si="42"/>
        <v>2721692.9898543553</v>
      </c>
      <c r="T610" s="75">
        <v>877729.14356526453</v>
      </c>
      <c r="U610" s="75">
        <v>1051650.9758776813</v>
      </c>
      <c r="V610" s="75">
        <v>94520.888030954637</v>
      </c>
      <c r="W610" s="75">
        <v>9737.2179607878697</v>
      </c>
      <c r="X610" s="75">
        <v>338.46646418672083</v>
      </c>
      <c r="Y610" s="75">
        <f t="shared" si="44"/>
        <v>2033976.6918988752</v>
      </c>
      <c r="Z610" s="76">
        <v>150745.85579057154</v>
      </c>
      <c r="AA610" s="76">
        <f t="shared" si="45"/>
        <v>2184722.5476894467</v>
      </c>
      <c r="AB610" s="76">
        <v>1377.1550293116768</v>
      </c>
      <c r="AC610" s="76">
        <v>95.023697022505701</v>
      </c>
      <c r="AD610" s="76">
        <f t="shared" si="46"/>
        <v>2186194.7264157808</v>
      </c>
    </row>
    <row r="611" spans="1:30">
      <c r="A611" s="72">
        <f t="shared" si="47"/>
        <v>2025</v>
      </c>
      <c r="B611" s="72">
        <f t="shared" si="48"/>
        <v>10</v>
      </c>
      <c r="C611" s="73">
        <f t="shared" si="49"/>
        <v>45931</v>
      </c>
      <c r="E611" s="75">
        <v>791533.96152722614</v>
      </c>
      <c r="F611" s="75">
        <v>923519.97243824264</v>
      </c>
      <c r="G611" s="75">
        <v>81233.454866237051</v>
      </c>
      <c r="H611" s="75">
        <v>10187.930699026856</v>
      </c>
      <c r="I611" s="75">
        <v>510.06959399364553</v>
      </c>
      <c r="J611" s="75">
        <f t="shared" si="43"/>
        <v>1806985.3891247264</v>
      </c>
      <c r="K611" s="75">
        <v>133922.65504791192</v>
      </c>
      <c r="L611" s="75">
        <f t="shared" si="41"/>
        <v>1940908.0441726383</v>
      </c>
      <c r="M611" s="75"/>
      <c r="N611" s="75">
        <f t="shared" si="50"/>
        <v>1004753.4273044796</v>
      </c>
      <c r="O611" s="75"/>
      <c r="P611" s="75">
        <v>1766.70525922661</v>
      </c>
      <c r="Q611" s="75">
        <v>121.90266288663609</v>
      </c>
      <c r="R611" s="75">
        <f t="shared" si="42"/>
        <v>2947550.0793992314</v>
      </c>
      <c r="T611" s="75">
        <v>1076643.3388750162</v>
      </c>
      <c r="U611" s="75">
        <v>1076384.3788012492</v>
      </c>
      <c r="V611" s="75">
        <v>96035.268535104726</v>
      </c>
      <c r="W611" s="75">
        <v>10187.930699026849</v>
      </c>
      <c r="X611" s="75">
        <v>510.06959399364519</v>
      </c>
      <c r="Y611" s="75">
        <f t="shared" si="44"/>
        <v>2259760.9865043899</v>
      </c>
      <c r="Z611" s="76">
        <v>167479.60050354758</v>
      </c>
      <c r="AA611" s="76">
        <f t="shared" si="45"/>
        <v>2427240.5870079375</v>
      </c>
      <c r="AB611" s="76">
        <v>1766.70525922661</v>
      </c>
      <c r="AC611" s="76">
        <v>121.90266288663609</v>
      </c>
      <c r="AD611" s="76">
        <f t="shared" si="46"/>
        <v>2429129.194930051</v>
      </c>
    </row>
    <row r="612" spans="1:30">
      <c r="A612" s="72">
        <f t="shared" si="47"/>
        <v>2025</v>
      </c>
      <c r="B612" s="72">
        <f t="shared" si="48"/>
        <v>11</v>
      </c>
      <c r="C612" s="73">
        <f t="shared" si="49"/>
        <v>45962</v>
      </c>
      <c r="E612" s="75">
        <v>1007333.3300050977</v>
      </c>
      <c r="F612" s="75">
        <v>969414.28029768111</v>
      </c>
      <c r="G612" s="75">
        <v>78162.825013876791</v>
      </c>
      <c r="H612" s="75">
        <v>11191.814654893995</v>
      </c>
      <c r="I612" s="75">
        <v>759.39023716131362</v>
      </c>
      <c r="J612" s="75">
        <f t="shared" si="43"/>
        <v>2066861.6402087111</v>
      </c>
      <c r="K612" s="75">
        <v>153183.08611643477</v>
      </c>
      <c r="L612" s="75">
        <f t="shared" si="41"/>
        <v>2220044.7263251459</v>
      </c>
      <c r="M612" s="75"/>
      <c r="N612" s="75">
        <f t="shared" si="50"/>
        <v>1047577.1053115579</v>
      </c>
      <c r="O612" s="75"/>
      <c r="P612" s="75">
        <v>1762.8916570925785</v>
      </c>
      <c r="Q612" s="75">
        <v>121.63952433938793</v>
      </c>
      <c r="R612" s="75">
        <f t="shared" si="42"/>
        <v>3269506.3628181354</v>
      </c>
      <c r="T612" s="75">
        <v>1324583.5706350824</v>
      </c>
      <c r="U612" s="75">
        <v>1126669.2430342901</v>
      </c>
      <c r="V612" s="75">
        <v>92109.677247807267</v>
      </c>
      <c r="W612" s="75">
        <v>11191.814654893999</v>
      </c>
      <c r="X612" s="75">
        <v>759.3902371613143</v>
      </c>
      <c r="Y612" s="75">
        <f t="shared" si="44"/>
        <v>2555313.6958092353</v>
      </c>
      <c r="Z612" s="76">
        <v>189384.15146169392</v>
      </c>
      <c r="AA612" s="76">
        <f t="shared" si="45"/>
        <v>2744697.8472709293</v>
      </c>
      <c r="AB612" s="76">
        <v>1762.8916570925785</v>
      </c>
      <c r="AC612" s="76">
        <v>121.63952433938793</v>
      </c>
      <c r="AD612" s="76">
        <f t="shared" si="46"/>
        <v>2746582.3784523611</v>
      </c>
    </row>
    <row r="613" spans="1:30">
      <c r="A613" s="72">
        <f t="shared" si="47"/>
        <v>2025</v>
      </c>
      <c r="B613" s="72">
        <f t="shared" si="48"/>
        <v>12</v>
      </c>
      <c r="C613" s="73">
        <f t="shared" si="49"/>
        <v>45992</v>
      </c>
      <c r="E613" s="75">
        <v>1294737.6309404548</v>
      </c>
      <c r="F613" s="75">
        <v>1048160.7124220615</v>
      </c>
      <c r="G613" s="75">
        <v>77739.426423077544</v>
      </c>
      <c r="H613" s="75">
        <v>11262.75696137786</v>
      </c>
      <c r="I613" s="75">
        <v>1101.9770113188265</v>
      </c>
      <c r="J613" s="75">
        <f t="shared" si="43"/>
        <v>2433002.5037582903</v>
      </c>
      <c r="K613" s="75">
        <v>180319.19737843378</v>
      </c>
      <c r="L613" s="75">
        <f t="shared" si="41"/>
        <v>2613321.7011367241</v>
      </c>
      <c r="M613" s="75"/>
      <c r="N613" s="75">
        <f t="shared" si="50"/>
        <v>1125900.138845139</v>
      </c>
      <c r="O613" s="75"/>
      <c r="P613" s="75">
        <v>1649.2665658234985</v>
      </c>
      <c r="Q613" s="75">
        <v>113.7993930418214</v>
      </c>
      <c r="R613" s="75">
        <f t="shared" si="42"/>
        <v>3740984.9059407287</v>
      </c>
      <c r="T613" s="75">
        <v>1660407.1641649071</v>
      </c>
      <c r="U613" s="75">
        <v>1224159.8104943298</v>
      </c>
      <c r="V613" s="75">
        <v>92304.302666737552</v>
      </c>
      <c r="W613" s="75">
        <v>11262.756961377852</v>
      </c>
      <c r="X613" s="75">
        <v>1101.9770113188258</v>
      </c>
      <c r="Y613" s="75">
        <f t="shared" si="44"/>
        <v>2989236.0112986714</v>
      </c>
      <c r="Z613" s="76">
        <v>221543.80749689369</v>
      </c>
      <c r="AA613" s="76">
        <f t="shared" si="45"/>
        <v>3210779.8187955651</v>
      </c>
      <c r="AB613" s="76">
        <v>1649.2665658234985</v>
      </c>
      <c r="AC613" s="76">
        <v>113.7993930418214</v>
      </c>
      <c r="AD613" s="76">
        <f t="shared" si="46"/>
        <v>3212542.8847544305</v>
      </c>
    </row>
    <row r="614" spans="1:30">
      <c r="A614" s="72">
        <f t="shared" si="47"/>
        <v>2026</v>
      </c>
      <c r="B614" s="72">
        <f t="shared" si="48"/>
        <v>1</v>
      </c>
      <c r="C614" s="73">
        <f t="shared" si="49"/>
        <v>46023</v>
      </c>
      <c r="E614" s="75">
        <v>1267314.52345276</v>
      </c>
      <c r="F614" s="75">
        <v>1023470.8622458677</v>
      </c>
      <c r="G614" s="75">
        <v>89154.721889714434</v>
      </c>
      <c r="H614" s="75">
        <v>10916.846704339932</v>
      </c>
      <c r="I614" s="75">
        <v>936.8887183309032</v>
      </c>
      <c r="J614" s="75">
        <f t="shared" si="43"/>
        <v>2391793.8430110128</v>
      </c>
      <c r="K614" s="75">
        <v>177265.06462702435</v>
      </c>
      <c r="L614" s="75">
        <f t="shared" si="41"/>
        <v>2569058.9076380371</v>
      </c>
      <c r="M614" s="75"/>
      <c r="N614" s="75">
        <f t="shared" si="50"/>
        <v>1112625.5841355822</v>
      </c>
      <c r="O614" s="75"/>
      <c r="P614" s="75">
        <v>2243.2906721740824</v>
      </c>
      <c r="Q614" s="75">
        <v>154.78705638001171</v>
      </c>
      <c r="R614" s="75">
        <f t="shared" si="42"/>
        <v>3684082.5695021735</v>
      </c>
      <c r="T614" s="75">
        <v>1610204.167065894</v>
      </c>
      <c r="U614" s="75">
        <v>1189484.3364178359</v>
      </c>
      <c r="V614" s="75">
        <v>104386.40203273633</v>
      </c>
      <c r="W614" s="75">
        <v>10916.84670433994</v>
      </c>
      <c r="X614" s="75">
        <v>936.88871833090366</v>
      </c>
      <c r="Y614" s="75">
        <f t="shared" si="44"/>
        <v>2915928.640939137</v>
      </c>
      <c r="Z614" s="76">
        <v>216110.71560128918</v>
      </c>
      <c r="AA614" s="76">
        <f t="shared" si="45"/>
        <v>3132039.3565404261</v>
      </c>
      <c r="AB614" s="76">
        <v>2243.2906721740824</v>
      </c>
      <c r="AC614" s="76">
        <v>154.78705638001171</v>
      </c>
      <c r="AD614" s="76">
        <f t="shared" si="46"/>
        <v>3134437.4342689803</v>
      </c>
    </row>
    <row r="615" spans="1:30">
      <c r="A615" s="72">
        <f t="shared" si="47"/>
        <v>2026</v>
      </c>
      <c r="B615" s="72">
        <f t="shared" si="48"/>
        <v>2</v>
      </c>
      <c r="C615" s="73">
        <f t="shared" si="49"/>
        <v>46054</v>
      </c>
      <c r="E615" s="75">
        <v>1050555.2017443464</v>
      </c>
      <c r="F615" s="75">
        <v>945346.0399956858</v>
      </c>
      <c r="G615" s="75">
        <v>77724.193732375978</v>
      </c>
      <c r="H615" s="75">
        <v>9935.1428877658927</v>
      </c>
      <c r="I615" s="75">
        <v>861.52167155869529</v>
      </c>
      <c r="J615" s="75">
        <f t="shared" si="43"/>
        <v>2084422.1000317328</v>
      </c>
      <c r="K615" s="75">
        <v>154484.55950825918</v>
      </c>
      <c r="L615" s="75">
        <f t="shared" si="41"/>
        <v>2238906.659539992</v>
      </c>
      <c r="M615" s="75"/>
      <c r="N615" s="75">
        <f t="shared" si="50"/>
        <v>1023070.2337280618</v>
      </c>
      <c r="O615" s="75"/>
      <c r="P615" s="75">
        <v>2354.7443971526163</v>
      </c>
      <c r="Q615" s="75">
        <v>162.47736340353055</v>
      </c>
      <c r="R615" s="75">
        <f t="shared" si="42"/>
        <v>3264494.11502861</v>
      </c>
      <c r="T615" s="75">
        <v>1337395.7759845357</v>
      </c>
      <c r="U615" s="75">
        <v>1085651.0453480934</v>
      </c>
      <c r="V615" s="75">
        <v>90705.797701334319</v>
      </c>
      <c r="W615" s="75">
        <v>9935.1428877658909</v>
      </c>
      <c r="X615" s="75">
        <v>861.52167155869518</v>
      </c>
      <c r="Y615" s="75">
        <f t="shared" si="44"/>
        <v>2524549.2835932877</v>
      </c>
      <c r="Z615" s="76">
        <v>187104.08224268164</v>
      </c>
      <c r="AA615" s="76">
        <f t="shared" si="45"/>
        <v>2711653.3658359693</v>
      </c>
      <c r="AB615" s="76">
        <v>2354.7443971526163</v>
      </c>
      <c r="AC615" s="76">
        <v>162.47736340353055</v>
      </c>
      <c r="AD615" s="76">
        <f t="shared" si="46"/>
        <v>2714170.5875965254</v>
      </c>
    </row>
    <row r="616" spans="1:30">
      <c r="A616" s="72">
        <f t="shared" si="47"/>
        <v>2026</v>
      </c>
      <c r="B616" s="72">
        <f t="shared" si="48"/>
        <v>3</v>
      </c>
      <c r="C616" s="73">
        <f t="shared" si="49"/>
        <v>46082</v>
      </c>
      <c r="E616" s="75">
        <v>1030895.3920686807</v>
      </c>
      <c r="F616" s="75">
        <v>996374.3560944905</v>
      </c>
      <c r="G616" s="75">
        <v>82255.217972246537</v>
      </c>
      <c r="H616" s="75">
        <v>10949.822145436781</v>
      </c>
      <c r="I616" s="75">
        <v>856.90190995025603</v>
      </c>
      <c r="J616" s="75">
        <f t="shared" si="43"/>
        <v>2121331.6901908047</v>
      </c>
      <c r="K616" s="75">
        <v>157220.07156086527</v>
      </c>
      <c r="L616" s="75">
        <f t="shared" ref="L616:L679" si="51">SUM(J616:K616)</f>
        <v>2278551.7617516699</v>
      </c>
      <c r="M616" s="75"/>
      <c r="N616" s="75">
        <f t="shared" si="50"/>
        <v>1078629.574066737</v>
      </c>
      <c r="O616" s="75"/>
      <c r="P616" s="75">
        <v>2262.9004925714189</v>
      </c>
      <c r="Q616" s="75">
        <v>156.14013398742793</v>
      </c>
      <c r="R616" s="75">
        <f t="shared" si="42"/>
        <v>3359600.3764449661</v>
      </c>
      <c r="T616" s="75">
        <v>1333669.2897546722</v>
      </c>
      <c r="U616" s="75">
        <v>1149273.0989287952</v>
      </c>
      <c r="V616" s="75">
        <v>97354.764652596656</v>
      </c>
      <c r="W616" s="75">
        <v>10949.822145436781</v>
      </c>
      <c r="X616" s="75">
        <v>856.90190995025603</v>
      </c>
      <c r="Y616" s="75">
        <f t="shared" si="44"/>
        <v>2592103.877391451</v>
      </c>
      <c r="Z616" s="76">
        <v>192110.81368422136</v>
      </c>
      <c r="AA616" s="76">
        <f t="shared" si="45"/>
        <v>2784214.6910756724</v>
      </c>
      <c r="AB616" s="76">
        <v>2262.9004925714189</v>
      </c>
      <c r="AC616" s="76">
        <v>156.14013398742793</v>
      </c>
      <c r="AD616" s="76">
        <f t="shared" si="46"/>
        <v>2786633.7317022313</v>
      </c>
    </row>
    <row r="617" spans="1:30">
      <c r="A617" s="72">
        <f t="shared" si="47"/>
        <v>2026</v>
      </c>
      <c r="B617" s="72">
        <f t="shared" si="48"/>
        <v>4</v>
      </c>
      <c r="C617" s="73">
        <f t="shared" si="49"/>
        <v>46113</v>
      </c>
      <c r="E617" s="75">
        <v>854244.2174375687</v>
      </c>
      <c r="F617" s="75">
        <v>918963.28521860763</v>
      </c>
      <c r="G617" s="75">
        <v>79055.461081863308</v>
      </c>
      <c r="H617" s="75">
        <v>9551.8427287661343</v>
      </c>
      <c r="I617" s="75">
        <v>628.36661503957589</v>
      </c>
      <c r="J617" s="75">
        <f t="shared" si="43"/>
        <v>1862443.1730818453</v>
      </c>
      <c r="K617" s="75">
        <v>138032.8452660013</v>
      </c>
      <c r="L617" s="75">
        <f t="shared" si="51"/>
        <v>2000476.0183478466</v>
      </c>
      <c r="M617" s="75"/>
      <c r="N617" s="75">
        <f t="shared" si="50"/>
        <v>998018.7463004709</v>
      </c>
      <c r="O617" s="75"/>
      <c r="P617" s="75">
        <v>2100.7380365956865</v>
      </c>
      <c r="Q617" s="75">
        <v>144.95092452510238</v>
      </c>
      <c r="R617" s="75">
        <f t="shared" si="42"/>
        <v>3000740.4536094381</v>
      </c>
      <c r="T617" s="75">
        <v>1128632.7698757781</v>
      </c>
      <c r="U617" s="75">
        <v>1068519.8547909458</v>
      </c>
      <c r="V617" s="75">
        <v>93380.361056158566</v>
      </c>
      <c r="W617" s="75">
        <v>9551.8427287661343</v>
      </c>
      <c r="X617" s="75">
        <v>628.36661503957589</v>
      </c>
      <c r="Y617" s="75">
        <f t="shared" si="44"/>
        <v>2300713.1950666886</v>
      </c>
      <c r="Z617" s="76">
        <v>170514.72659463109</v>
      </c>
      <c r="AA617" s="76">
        <f t="shared" si="45"/>
        <v>2471227.9216613197</v>
      </c>
      <c r="AB617" s="76">
        <v>2100.7380365956865</v>
      </c>
      <c r="AC617" s="76">
        <v>144.95092452510238</v>
      </c>
      <c r="AD617" s="76">
        <f t="shared" si="46"/>
        <v>2473473.6106224405</v>
      </c>
    </row>
    <row r="618" spans="1:30">
      <c r="A618" s="72">
        <f t="shared" si="47"/>
        <v>2026</v>
      </c>
      <c r="B618" s="72">
        <f t="shared" si="48"/>
        <v>5</v>
      </c>
      <c r="C618" s="73">
        <f t="shared" si="49"/>
        <v>46143</v>
      </c>
      <c r="E618" s="75">
        <v>723428.67122312728</v>
      </c>
      <c r="F618" s="75">
        <v>925179.92141318333</v>
      </c>
      <c r="G618" s="75">
        <v>83914.084988062357</v>
      </c>
      <c r="H618" s="75">
        <v>9837.1361992740094</v>
      </c>
      <c r="I618" s="75">
        <v>487.18395275226902</v>
      </c>
      <c r="J618" s="75">
        <f t="shared" si="43"/>
        <v>1742846.9977763991</v>
      </c>
      <c r="K618" s="75">
        <v>129169.11154304119</v>
      </c>
      <c r="L618" s="75">
        <f t="shared" si="51"/>
        <v>1872016.1093194403</v>
      </c>
      <c r="M618" s="75"/>
      <c r="N618" s="75">
        <f t="shared" si="50"/>
        <v>1009094.0064012457</v>
      </c>
      <c r="O618" s="75"/>
      <c r="P618" s="75">
        <v>2096.7080742727035</v>
      </c>
      <c r="Q618" s="75">
        <v>144.67285712481655</v>
      </c>
      <c r="R618" s="75">
        <f t="shared" si="42"/>
        <v>2883351.4966520835</v>
      </c>
      <c r="T618" s="75">
        <v>975226.71478987869</v>
      </c>
      <c r="U618" s="75">
        <v>1076712.4185118347</v>
      </c>
      <c r="V618" s="75">
        <v>99099.683379504349</v>
      </c>
      <c r="W618" s="75">
        <v>9837.1361992740076</v>
      </c>
      <c r="X618" s="75">
        <v>487.18395275226897</v>
      </c>
      <c r="Y618" s="75">
        <f t="shared" si="44"/>
        <v>2161363.1368332445</v>
      </c>
      <c r="Z618" s="76">
        <v>160186.95643554628</v>
      </c>
      <c r="AA618" s="76">
        <f t="shared" si="45"/>
        <v>2321550.0932687907</v>
      </c>
      <c r="AB618" s="76">
        <v>2096.7080742727035</v>
      </c>
      <c r="AC618" s="76">
        <v>144.67285712481655</v>
      </c>
      <c r="AD618" s="76">
        <f t="shared" si="46"/>
        <v>2323791.4742001882</v>
      </c>
    </row>
    <row r="619" spans="1:30">
      <c r="A619" s="72">
        <f t="shared" si="47"/>
        <v>2026</v>
      </c>
      <c r="B619" s="72">
        <f t="shared" si="48"/>
        <v>6</v>
      </c>
      <c r="C619" s="73">
        <f t="shared" si="49"/>
        <v>46174</v>
      </c>
      <c r="E619" s="75">
        <v>637856.31398448185</v>
      </c>
      <c r="F619" s="75">
        <v>910341.06985892588</v>
      </c>
      <c r="G619" s="75">
        <v>81893.268285065147</v>
      </c>
      <c r="H619" s="75">
        <v>9640.6371641930946</v>
      </c>
      <c r="I619" s="75">
        <v>376.31601469290945</v>
      </c>
      <c r="J619" s="75">
        <f t="shared" si="43"/>
        <v>1640107.605307359</v>
      </c>
      <c r="K619" s="75">
        <v>121554.6989970007</v>
      </c>
      <c r="L619" s="75">
        <f t="shared" si="51"/>
        <v>1761662.3043043597</v>
      </c>
      <c r="M619" s="75"/>
      <c r="N619" s="75">
        <f t="shared" si="50"/>
        <v>992234.33814399107</v>
      </c>
      <c r="O619" s="75"/>
      <c r="P619" s="75">
        <v>1726.8616517303117</v>
      </c>
      <c r="Q619" s="75">
        <v>119.15345396939152</v>
      </c>
      <c r="R619" s="75">
        <f t="shared" si="42"/>
        <v>2755742.6575540504</v>
      </c>
      <c r="T619" s="75">
        <v>882334.52213395899</v>
      </c>
      <c r="U619" s="75">
        <v>1069257.7913049748</v>
      </c>
      <c r="V619" s="75">
        <v>97381.952844756845</v>
      </c>
      <c r="W619" s="75">
        <v>9640.6371641931073</v>
      </c>
      <c r="X619" s="75">
        <v>376.31601469290979</v>
      </c>
      <c r="Y619" s="75">
        <f t="shared" si="44"/>
        <v>2058991.2194625768</v>
      </c>
      <c r="Z619" s="76">
        <v>152599.77888605557</v>
      </c>
      <c r="AA619" s="76">
        <f t="shared" si="45"/>
        <v>2211590.9983486324</v>
      </c>
      <c r="AB619" s="76">
        <v>1726.8616517303117</v>
      </c>
      <c r="AC619" s="76">
        <v>119.15345396939152</v>
      </c>
      <c r="AD619" s="76">
        <f t="shared" si="46"/>
        <v>2213437.013454332</v>
      </c>
    </row>
    <row r="620" spans="1:30">
      <c r="A620" s="72">
        <f t="shared" si="47"/>
        <v>2026</v>
      </c>
      <c r="B620" s="72">
        <f t="shared" si="48"/>
        <v>7</v>
      </c>
      <c r="C620" s="73">
        <f t="shared" si="49"/>
        <v>46204</v>
      </c>
      <c r="E620" s="75">
        <v>628896.76996780245</v>
      </c>
      <c r="F620" s="75">
        <v>948897.74823198607</v>
      </c>
      <c r="G620" s="75">
        <v>84032.038006664894</v>
      </c>
      <c r="H620" s="75">
        <v>9301.6502266385687</v>
      </c>
      <c r="I620" s="75">
        <v>336.04600365076266</v>
      </c>
      <c r="J620" s="75">
        <f t="shared" si="43"/>
        <v>1671464.2524367429</v>
      </c>
      <c r="K620" s="75">
        <v>123878.66102914629</v>
      </c>
      <c r="L620" s="75">
        <f t="shared" si="51"/>
        <v>1795342.9134658892</v>
      </c>
      <c r="M620" s="75"/>
      <c r="N620" s="75">
        <f t="shared" si="50"/>
        <v>1032929.786238651</v>
      </c>
      <c r="O620" s="75"/>
      <c r="P620" s="75">
        <v>2779.036608941849</v>
      </c>
      <c r="Q620" s="75">
        <v>191.75352601698759</v>
      </c>
      <c r="R620" s="75">
        <f t="shared" si="42"/>
        <v>2831243.4898394989</v>
      </c>
      <c r="T620" s="75">
        <v>889109.59346271935</v>
      </c>
      <c r="U620" s="75">
        <v>1125253.9139570959</v>
      </c>
      <c r="V620" s="75">
        <v>99915.933317175557</v>
      </c>
      <c r="W620" s="75">
        <v>9301.6502266385651</v>
      </c>
      <c r="X620" s="75">
        <v>336.04600365076249</v>
      </c>
      <c r="Y620" s="75">
        <f t="shared" si="44"/>
        <v>2123917.1369672804</v>
      </c>
      <c r="Z620" s="76">
        <v>157411.68899113033</v>
      </c>
      <c r="AA620" s="76">
        <f t="shared" si="45"/>
        <v>2281328.8259584107</v>
      </c>
      <c r="AB620" s="76">
        <v>2779.036608941849</v>
      </c>
      <c r="AC620" s="76">
        <v>191.75352601698759</v>
      </c>
      <c r="AD620" s="76">
        <f t="shared" si="46"/>
        <v>2284299.6160933697</v>
      </c>
    </row>
    <row r="621" spans="1:30">
      <c r="A621" s="72">
        <f t="shared" si="47"/>
        <v>2026</v>
      </c>
      <c r="B621" s="72">
        <f t="shared" si="48"/>
        <v>8</v>
      </c>
      <c r="C621" s="73">
        <f t="shared" si="49"/>
        <v>46235</v>
      </c>
      <c r="E621" s="75">
        <v>628134.79315779253</v>
      </c>
      <c r="F621" s="75">
        <v>969159.7150138896</v>
      </c>
      <c r="G621" s="75">
        <v>84385.643033661545</v>
      </c>
      <c r="H621" s="75">
        <v>9945.6297647834108</v>
      </c>
      <c r="I621" s="75">
        <v>294.7507224082313</v>
      </c>
      <c r="J621" s="75">
        <f t="shared" si="43"/>
        <v>1691920.5316925356</v>
      </c>
      <c r="K621" s="75">
        <v>125394.75476561207</v>
      </c>
      <c r="L621" s="75">
        <f t="shared" si="51"/>
        <v>1817315.2864581477</v>
      </c>
      <c r="M621" s="75"/>
      <c r="N621" s="75">
        <f t="shared" si="50"/>
        <v>1053545.3580475512</v>
      </c>
      <c r="O621" s="75"/>
      <c r="P621" s="75">
        <v>1579.3229710578187</v>
      </c>
      <c r="Q621" s="75">
        <v>108.9732850029895</v>
      </c>
      <c r="R621" s="75">
        <f t="shared" si="42"/>
        <v>2872548.9407617599</v>
      </c>
      <c r="T621" s="75">
        <v>888909.40142901917</v>
      </c>
      <c r="U621" s="75">
        <v>1144427.74990027</v>
      </c>
      <c r="V621" s="75">
        <v>100503.28545131971</v>
      </c>
      <c r="W621" s="75">
        <v>9945.6297647834053</v>
      </c>
      <c r="X621" s="75">
        <v>294.75072240823113</v>
      </c>
      <c r="Y621" s="75">
        <f t="shared" si="44"/>
        <v>2144080.8172678002</v>
      </c>
      <c r="Z621" s="76">
        <v>158906.09709073929</v>
      </c>
      <c r="AA621" s="76">
        <f t="shared" si="45"/>
        <v>2302986.9143585395</v>
      </c>
      <c r="AB621" s="76">
        <v>1579.3229710578187</v>
      </c>
      <c r="AC621" s="76">
        <v>108.9732850029895</v>
      </c>
      <c r="AD621" s="76">
        <f t="shared" si="46"/>
        <v>2304675.2106146002</v>
      </c>
    </row>
    <row r="622" spans="1:30">
      <c r="A622" s="72">
        <f t="shared" si="47"/>
        <v>2026</v>
      </c>
      <c r="B622" s="72">
        <f t="shared" si="48"/>
        <v>9</v>
      </c>
      <c r="C622" s="73">
        <f t="shared" si="49"/>
        <v>46266</v>
      </c>
      <c r="E622" s="75">
        <v>634752.66389109043</v>
      </c>
      <c r="F622" s="75">
        <v>921985.58058925252</v>
      </c>
      <c r="G622" s="75">
        <v>78901.398757085422</v>
      </c>
      <c r="H622" s="75">
        <v>9915.9893974096449</v>
      </c>
      <c r="I622" s="75">
        <v>338.32430616033093</v>
      </c>
      <c r="J622" s="75">
        <f t="shared" si="43"/>
        <v>1645893.9569409986</v>
      </c>
      <c r="K622" s="75">
        <v>121983.54782913951</v>
      </c>
      <c r="L622" s="75">
        <f t="shared" si="51"/>
        <v>1767877.5047701381</v>
      </c>
      <c r="M622" s="75"/>
      <c r="N622" s="75">
        <f t="shared" si="50"/>
        <v>1000886.979346338</v>
      </c>
      <c r="O622" s="75"/>
      <c r="P622" s="75">
        <v>1377.1550293116768</v>
      </c>
      <c r="Q622" s="75">
        <v>95.023697022505701</v>
      </c>
      <c r="R622" s="75">
        <f t="shared" si="42"/>
        <v>2770236.6628428102</v>
      </c>
      <c r="T622" s="75">
        <v>891887.96511295799</v>
      </c>
      <c r="U622" s="75">
        <v>1079411.2608803313</v>
      </c>
      <c r="V622" s="75">
        <v>93850.73815464972</v>
      </c>
      <c r="W622" s="75">
        <v>9915.989397409654</v>
      </c>
      <c r="X622" s="75">
        <v>338.32430616033105</v>
      </c>
      <c r="Y622" s="75">
        <f t="shared" si="44"/>
        <v>2075404.2778515089</v>
      </c>
      <c r="Z622" s="76">
        <v>153816.21393314051</v>
      </c>
      <c r="AA622" s="76">
        <f t="shared" si="45"/>
        <v>2229220.4917846494</v>
      </c>
      <c r="AB622" s="76">
        <v>1377.1550293116768</v>
      </c>
      <c r="AC622" s="76">
        <v>95.023697022505701</v>
      </c>
      <c r="AD622" s="76">
        <f t="shared" si="46"/>
        <v>2230692.6705109836</v>
      </c>
    </row>
    <row r="623" spans="1:30">
      <c r="A623" s="72">
        <f t="shared" si="47"/>
        <v>2026</v>
      </c>
      <c r="B623" s="72">
        <f t="shared" si="48"/>
        <v>10</v>
      </c>
      <c r="C623" s="73">
        <f t="shared" si="49"/>
        <v>46296</v>
      </c>
      <c r="E623" s="75">
        <v>795194.73165845487</v>
      </c>
      <c r="F623" s="75">
        <v>947442.90710912703</v>
      </c>
      <c r="G623" s="75">
        <v>80525.441347576954</v>
      </c>
      <c r="H623" s="75">
        <v>10381.181830606538</v>
      </c>
      <c r="I623" s="75">
        <v>510.15446483586913</v>
      </c>
      <c r="J623" s="75">
        <f t="shared" si="43"/>
        <v>1834054.416410601</v>
      </c>
      <c r="K623" s="75">
        <v>135928.84504009807</v>
      </c>
      <c r="L623" s="75">
        <f t="shared" si="51"/>
        <v>1969983.2614506991</v>
      </c>
      <c r="M623" s="75"/>
      <c r="N623" s="75">
        <f t="shared" si="50"/>
        <v>1027968.3484567039</v>
      </c>
      <c r="O623" s="75"/>
      <c r="P623" s="75">
        <v>1766.70525922661</v>
      </c>
      <c r="Q623" s="75">
        <v>121.90266288663609</v>
      </c>
      <c r="R623" s="75">
        <f t="shared" si="42"/>
        <v>2999840.2178295166</v>
      </c>
      <c r="T623" s="75">
        <v>1093993.6455598185</v>
      </c>
      <c r="U623" s="75">
        <v>1104789.8989425073</v>
      </c>
      <c r="V623" s="75">
        <v>95354.268980033172</v>
      </c>
      <c r="W623" s="75">
        <v>10381.181830606532</v>
      </c>
      <c r="X623" s="75">
        <v>510.15446483586902</v>
      </c>
      <c r="Y623" s="75">
        <f t="shared" si="44"/>
        <v>2305029.1497778012</v>
      </c>
      <c r="Z623" s="76">
        <v>170834.5986408894</v>
      </c>
      <c r="AA623" s="76">
        <f t="shared" si="45"/>
        <v>2475863.7484186906</v>
      </c>
      <c r="AB623" s="76">
        <v>1766.70525922661</v>
      </c>
      <c r="AC623" s="76">
        <v>121.90266288663609</v>
      </c>
      <c r="AD623" s="76">
        <f t="shared" si="46"/>
        <v>2477752.3563408041</v>
      </c>
    </row>
    <row r="624" spans="1:30">
      <c r="A624" s="72">
        <f t="shared" si="47"/>
        <v>2026</v>
      </c>
      <c r="B624" s="72">
        <f t="shared" si="48"/>
        <v>11</v>
      </c>
      <c r="C624" s="73">
        <f t="shared" si="49"/>
        <v>46327</v>
      </c>
      <c r="E624" s="75">
        <v>1014484.5417040008</v>
      </c>
      <c r="F624" s="75">
        <v>993738.23718465574</v>
      </c>
      <c r="G624" s="75">
        <v>77425.187227549264</v>
      </c>
      <c r="H624" s="75">
        <v>11415.520339286932</v>
      </c>
      <c r="I624" s="75">
        <v>759.90055404728832</v>
      </c>
      <c r="J624" s="75">
        <f t="shared" si="43"/>
        <v>2097823.3870095401</v>
      </c>
      <c r="K624" s="75">
        <v>155477.78056246834</v>
      </c>
      <c r="L624" s="75">
        <f t="shared" si="51"/>
        <v>2253301.1675720084</v>
      </c>
      <c r="M624" s="75"/>
      <c r="N624" s="75">
        <f t="shared" si="50"/>
        <v>1071163.4244122049</v>
      </c>
      <c r="O624" s="75"/>
      <c r="P624" s="75">
        <v>1762.8916570925785</v>
      </c>
      <c r="Q624" s="75">
        <v>121.63952433938793</v>
      </c>
      <c r="R624" s="75">
        <f t="shared" si="42"/>
        <v>3326349.1231656452</v>
      </c>
      <c r="T624" s="75">
        <v>1345910.643107244</v>
      </c>
      <c r="U624" s="75">
        <v>1156382.2309220447</v>
      </c>
      <c r="V624" s="75">
        <v>91456.519041196865</v>
      </c>
      <c r="W624" s="75">
        <v>11415.520339286933</v>
      </c>
      <c r="X624" s="75">
        <v>759.90055404728832</v>
      </c>
      <c r="Y624" s="75">
        <f t="shared" si="44"/>
        <v>2605924.8139638202</v>
      </c>
      <c r="Z624" s="76">
        <v>193135.13658808125</v>
      </c>
      <c r="AA624" s="76">
        <f t="shared" si="45"/>
        <v>2799059.9505519015</v>
      </c>
      <c r="AB624" s="76">
        <v>1762.8916570925785</v>
      </c>
      <c r="AC624" s="76">
        <v>121.63952433938793</v>
      </c>
      <c r="AD624" s="76">
        <f t="shared" si="46"/>
        <v>2800944.4817333333</v>
      </c>
    </row>
    <row r="625" spans="1:30">
      <c r="A625" s="72">
        <f t="shared" si="47"/>
        <v>2026</v>
      </c>
      <c r="B625" s="72">
        <f t="shared" si="48"/>
        <v>12</v>
      </c>
      <c r="C625" s="73">
        <f t="shared" si="49"/>
        <v>46357</v>
      </c>
      <c r="E625" s="75">
        <v>1305222.2690580222</v>
      </c>
      <c r="F625" s="75">
        <v>1075233.7998938113</v>
      </c>
      <c r="G625" s="75">
        <v>76873.302996101978</v>
      </c>
      <c r="H625" s="75">
        <v>11490.440240207363</v>
      </c>
      <c r="I625" s="75">
        <v>1102.9996377148789</v>
      </c>
      <c r="J625" s="75">
        <f t="shared" si="43"/>
        <v>2469922.811825858</v>
      </c>
      <c r="K625" s="75">
        <v>183055.50377656706</v>
      </c>
      <c r="L625" s="75">
        <f t="shared" si="51"/>
        <v>2652978.315602425</v>
      </c>
      <c r="M625" s="75"/>
      <c r="N625" s="75">
        <f t="shared" si="50"/>
        <v>1152107.1028899134</v>
      </c>
      <c r="O625" s="75"/>
      <c r="P625" s="75">
        <v>1649.2665658234985</v>
      </c>
      <c r="Q625" s="75">
        <v>113.7993930418214</v>
      </c>
      <c r="R625" s="75">
        <f t="shared" si="42"/>
        <v>3806848.4844512041</v>
      </c>
      <c r="T625" s="75">
        <v>1687024.2846434671</v>
      </c>
      <c r="U625" s="75">
        <v>1255746.073579923</v>
      </c>
      <c r="V625" s="75">
        <v>91457.463020133582</v>
      </c>
      <c r="W625" s="75">
        <v>11490.440240207363</v>
      </c>
      <c r="X625" s="75">
        <v>1102.9996377148786</v>
      </c>
      <c r="Y625" s="75">
        <f t="shared" si="44"/>
        <v>3046821.2611214463</v>
      </c>
      <c r="Z625" s="76">
        <v>225811.67241394147</v>
      </c>
      <c r="AA625" s="76">
        <f t="shared" si="45"/>
        <v>3272632.9335353877</v>
      </c>
      <c r="AB625" s="76">
        <v>1649.2665658234985</v>
      </c>
      <c r="AC625" s="76">
        <v>113.7993930418214</v>
      </c>
      <c r="AD625" s="76">
        <f t="shared" si="46"/>
        <v>3274395.9994942532</v>
      </c>
    </row>
    <row r="626" spans="1:30">
      <c r="A626" s="72">
        <f t="shared" si="47"/>
        <v>2027</v>
      </c>
      <c r="B626" s="72">
        <f t="shared" si="48"/>
        <v>1</v>
      </c>
      <c r="C626" s="73">
        <f t="shared" si="49"/>
        <v>46388</v>
      </c>
      <c r="E626" s="75">
        <v>1277854.9335772966</v>
      </c>
      <c r="F626" s="75">
        <v>1050643.1234745032</v>
      </c>
      <c r="G626" s="75">
        <v>88142.438876164379</v>
      </c>
      <c r="H626" s="75">
        <v>11128.552904500084</v>
      </c>
      <c r="I626" s="75">
        <v>937.64689763643605</v>
      </c>
      <c r="J626" s="75">
        <f t="shared" si="43"/>
        <v>2428706.6957301009</v>
      </c>
      <c r="K626" s="75">
        <v>180000.81848053355</v>
      </c>
      <c r="L626" s="75">
        <f t="shared" si="51"/>
        <v>2608707.5142106344</v>
      </c>
      <c r="M626" s="75"/>
      <c r="N626" s="75">
        <f t="shared" si="50"/>
        <v>1138785.5623506675</v>
      </c>
      <c r="O626" s="75"/>
      <c r="P626" s="75">
        <v>2243.2906721740824</v>
      </c>
      <c r="Q626" s="75">
        <v>154.78705638001171</v>
      </c>
      <c r="R626" s="75">
        <f t="shared" si="42"/>
        <v>3749891.1542898561</v>
      </c>
      <c r="T626" s="75">
        <v>1635929.901135951</v>
      </c>
      <c r="U626" s="75">
        <v>1219575.7926497683</v>
      </c>
      <c r="V626" s="75">
        <v>103361.55089444481</v>
      </c>
      <c r="W626" s="75">
        <v>11128.552904500084</v>
      </c>
      <c r="X626" s="75">
        <v>937.64689763643617</v>
      </c>
      <c r="Y626" s="75">
        <f t="shared" si="44"/>
        <v>2970933.4444823009</v>
      </c>
      <c r="Z626" s="76">
        <v>220187.33369417675</v>
      </c>
      <c r="AA626" s="76">
        <f t="shared" si="45"/>
        <v>3191120.7781764776</v>
      </c>
      <c r="AB626" s="76">
        <v>2243.2906721740824</v>
      </c>
      <c r="AC626" s="76">
        <v>154.78705638001171</v>
      </c>
      <c r="AD626" s="76">
        <f t="shared" si="46"/>
        <v>3193518.8559050318</v>
      </c>
    </row>
    <row r="627" spans="1:30">
      <c r="A627" s="72">
        <f t="shared" si="47"/>
        <v>2027</v>
      </c>
      <c r="B627" s="72">
        <f t="shared" si="48"/>
        <v>2</v>
      </c>
      <c r="C627" s="73">
        <f t="shared" si="49"/>
        <v>46419</v>
      </c>
      <c r="E627" s="75">
        <v>1059266.5508099154</v>
      </c>
      <c r="F627" s="75">
        <v>968437.75764082873</v>
      </c>
      <c r="G627" s="75">
        <v>76739.012964244379</v>
      </c>
      <c r="H627" s="75">
        <v>10122.431497332202</v>
      </c>
      <c r="I627" s="75">
        <v>862.04220129870873</v>
      </c>
      <c r="J627" s="75">
        <f t="shared" si="43"/>
        <v>2115427.7951136194</v>
      </c>
      <c r="K627" s="75">
        <v>156782.51113086985</v>
      </c>
      <c r="L627" s="75">
        <f t="shared" si="51"/>
        <v>2272210.3062444893</v>
      </c>
      <c r="M627" s="75"/>
      <c r="N627" s="75">
        <f t="shared" si="50"/>
        <v>1045176.7706050731</v>
      </c>
      <c r="O627" s="75"/>
      <c r="P627" s="75">
        <v>2354.7443971526163</v>
      </c>
      <c r="Q627" s="75">
        <v>162.47736340353055</v>
      </c>
      <c r="R627" s="75">
        <f t="shared" si="42"/>
        <v>3319904.2986101182</v>
      </c>
      <c r="T627" s="75">
        <v>1358743.6868681516</v>
      </c>
      <c r="U627" s="75">
        <v>1113131.5793744922</v>
      </c>
      <c r="V627" s="75">
        <v>89815.42297585473</v>
      </c>
      <c r="W627" s="75">
        <v>10122.431497332209</v>
      </c>
      <c r="X627" s="75">
        <v>862.04220129870919</v>
      </c>
      <c r="Y627" s="75">
        <f t="shared" si="44"/>
        <v>2572675.1629171297</v>
      </c>
      <c r="Z627" s="76">
        <v>190670.8767360705</v>
      </c>
      <c r="AA627" s="76">
        <f t="shared" si="45"/>
        <v>2763346.0396532002</v>
      </c>
      <c r="AB627" s="76">
        <v>2354.7443971526163</v>
      </c>
      <c r="AC627" s="76">
        <v>162.47736340353055</v>
      </c>
      <c r="AD627" s="76">
        <f t="shared" si="46"/>
        <v>2765863.2614137563</v>
      </c>
    </row>
    <row r="628" spans="1:30">
      <c r="A628" s="72">
        <f t="shared" si="47"/>
        <v>2027</v>
      </c>
      <c r="B628" s="72">
        <f t="shared" si="48"/>
        <v>3</v>
      </c>
      <c r="C628" s="73">
        <f t="shared" si="49"/>
        <v>46447</v>
      </c>
      <c r="E628" s="75">
        <v>1038699.4483466782</v>
      </c>
      <c r="F628" s="75">
        <v>1018582.6279708764</v>
      </c>
      <c r="G628" s="75">
        <v>81169.825275743366</v>
      </c>
      <c r="H628" s="75">
        <v>11148.903192210359</v>
      </c>
      <c r="I628" s="75">
        <v>857.26791130814411</v>
      </c>
      <c r="J628" s="75">
        <f t="shared" si="43"/>
        <v>2150458.0726968162</v>
      </c>
      <c r="K628" s="75">
        <v>159378.74008171866</v>
      </c>
      <c r="L628" s="75">
        <f t="shared" si="51"/>
        <v>2309836.8127785348</v>
      </c>
      <c r="M628" s="75"/>
      <c r="N628" s="75">
        <f t="shared" si="50"/>
        <v>1099752.4532466198</v>
      </c>
      <c r="O628" s="75"/>
      <c r="P628" s="75">
        <v>2262.9004925714189</v>
      </c>
      <c r="Q628" s="75">
        <v>156.14013398742793</v>
      </c>
      <c r="R628" s="75">
        <f t="shared" si="42"/>
        <v>3412008.3066517138</v>
      </c>
      <c r="T628" s="75">
        <v>1354938.9007839523</v>
      </c>
      <c r="U628" s="75">
        <v>1178360.3052440414</v>
      </c>
      <c r="V628" s="75">
        <v>96398.725327112479</v>
      </c>
      <c r="W628" s="75">
        <v>11148.903192210344</v>
      </c>
      <c r="X628" s="75">
        <v>857.26791130814343</v>
      </c>
      <c r="Y628" s="75">
        <f t="shared" si="44"/>
        <v>2641704.1024586251</v>
      </c>
      <c r="Z628" s="76">
        <v>195786.87762582721</v>
      </c>
      <c r="AA628" s="76">
        <f t="shared" si="45"/>
        <v>2837490.9800844523</v>
      </c>
      <c r="AB628" s="76">
        <v>2262.9004925714189</v>
      </c>
      <c r="AC628" s="76">
        <v>156.14013398742793</v>
      </c>
      <c r="AD628" s="76">
        <f t="shared" si="46"/>
        <v>2839910.0207110113</v>
      </c>
    </row>
    <row r="629" spans="1:30">
      <c r="A629" s="72">
        <f t="shared" si="47"/>
        <v>2027</v>
      </c>
      <c r="B629" s="72">
        <f t="shared" si="48"/>
        <v>4</v>
      </c>
      <c r="C629" s="73">
        <f t="shared" si="49"/>
        <v>46478</v>
      </c>
      <c r="E629" s="75">
        <v>859552.84476849984</v>
      </c>
      <c r="F629" s="75">
        <v>940166.33687100816</v>
      </c>
      <c r="G629" s="75">
        <v>78081.650623855414</v>
      </c>
      <c r="H629" s="75">
        <v>9719.0711660343732</v>
      </c>
      <c r="I629" s="75">
        <v>628.42109140568573</v>
      </c>
      <c r="J629" s="75">
        <f t="shared" si="43"/>
        <v>1888148.3245208033</v>
      </c>
      <c r="K629" s="75">
        <v>139937.95315997349</v>
      </c>
      <c r="L629" s="75">
        <f t="shared" si="51"/>
        <v>2028086.2776807768</v>
      </c>
      <c r="M629" s="75"/>
      <c r="N629" s="75">
        <f t="shared" si="50"/>
        <v>1018247.9874948636</v>
      </c>
      <c r="O629" s="75"/>
      <c r="P629" s="75">
        <v>2100.7380365956865</v>
      </c>
      <c r="Q629" s="75">
        <v>144.95092452510238</v>
      </c>
      <c r="R629" s="75">
        <f t="shared" si="42"/>
        <v>3048579.9541367614</v>
      </c>
      <c r="T629" s="75">
        <v>1146615.3638309664</v>
      </c>
      <c r="U629" s="75">
        <v>1095571.7526285709</v>
      </c>
      <c r="V629" s="75">
        <v>92463.44005511362</v>
      </c>
      <c r="W629" s="75">
        <v>9719.0711660343713</v>
      </c>
      <c r="X629" s="75">
        <v>628.42109140568573</v>
      </c>
      <c r="Y629" s="75">
        <f t="shared" si="44"/>
        <v>2344998.048772091</v>
      </c>
      <c r="Z629" s="76">
        <v>173796.84786817851</v>
      </c>
      <c r="AA629" s="76">
        <f t="shared" si="45"/>
        <v>2518794.8966402696</v>
      </c>
      <c r="AB629" s="76">
        <v>2100.7380365956865</v>
      </c>
      <c r="AC629" s="76">
        <v>144.95092452510238</v>
      </c>
      <c r="AD629" s="76">
        <f t="shared" si="46"/>
        <v>2521040.5856013903</v>
      </c>
    </row>
    <row r="630" spans="1:30">
      <c r="A630" s="72">
        <f t="shared" si="47"/>
        <v>2027</v>
      </c>
      <c r="B630" s="72">
        <f t="shared" si="48"/>
        <v>5</v>
      </c>
      <c r="C630" s="73">
        <f t="shared" si="49"/>
        <v>46508</v>
      </c>
      <c r="E630" s="75">
        <v>726950.28610041819</v>
      </c>
      <c r="F630" s="75">
        <v>947432.18091378489</v>
      </c>
      <c r="G630" s="75">
        <v>82892.692279732175</v>
      </c>
      <c r="H630" s="75">
        <v>10003.091549872346</v>
      </c>
      <c r="I630" s="75">
        <v>487.02138139624407</v>
      </c>
      <c r="J630" s="75">
        <f t="shared" si="43"/>
        <v>1767765.2722252039</v>
      </c>
      <c r="K630" s="75">
        <v>131015.90094902157</v>
      </c>
      <c r="L630" s="75">
        <f t="shared" si="51"/>
        <v>1898781.1731742255</v>
      </c>
      <c r="M630" s="75"/>
      <c r="N630" s="75">
        <f t="shared" si="50"/>
        <v>1030324.8731935171</v>
      </c>
      <c r="O630" s="75"/>
      <c r="P630" s="75">
        <v>2096.7080742727035</v>
      </c>
      <c r="Q630" s="75">
        <v>144.67285712481655</v>
      </c>
      <c r="R630" s="75">
        <f t="shared" si="42"/>
        <v>2931347.42729914</v>
      </c>
      <c r="T630" s="75">
        <v>990747.34554073808</v>
      </c>
      <c r="U630" s="75">
        <v>1103992.597362604</v>
      </c>
      <c r="V630" s="75">
        <v>98127.127419432873</v>
      </c>
      <c r="W630" s="75">
        <v>10003.091549872348</v>
      </c>
      <c r="X630" s="75">
        <v>487.02138139624435</v>
      </c>
      <c r="Y630" s="75">
        <f t="shared" si="44"/>
        <v>2203357.183254044</v>
      </c>
      <c r="Z630" s="76">
        <v>163299.29714772152</v>
      </c>
      <c r="AA630" s="76">
        <f t="shared" si="45"/>
        <v>2366656.4804017656</v>
      </c>
      <c r="AB630" s="76">
        <v>2096.7080742727035</v>
      </c>
      <c r="AC630" s="76">
        <v>144.67285712481655</v>
      </c>
      <c r="AD630" s="76">
        <f t="shared" si="46"/>
        <v>2368897.861333163</v>
      </c>
    </row>
    <row r="631" spans="1:30">
      <c r="A631" s="72">
        <f t="shared" si="47"/>
        <v>2027</v>
      </c>
      <c r="B631" s="72">
        <f t="shared" si="48"/>
        <v>6</v>
      </c>
      <c r="C631" s="73">
        <f t="shared" si="49"/>
        <v>46539</v>
      </c>
      <c r="E631" s="75">
        <v>639929.38889800489</v>
      </c>
      <c r="F631" s="75">
        <v>932898.62694414915</v>
      </c>
      <c r="G631" s="75">
        <v>80914.655280444233</v>
      </c>
      <c r="H631" s="75">
        <v>9800.0436919862859</v>
      </c>
      <c r="I631" s="75">
        <v>376.07460385251983</v>
      </c>
      <c r="J631" s="75">
        <f t="shared" si="43"/>
        <v>1663918.7894184373</v>
      </c>
      <c r="K631" s="75">
        <v>123319.43766903551</v>
      </c>
      <c r="L631" s="75">
        <f t="shared" si="51"/>
        <v>1787238.2270874728</v>
      </c>
      <c r="M631" s="75"/>
      <c r="N631" s="75">
        <f t="shared" si="50"/>
        <v>1013813.2822245933</v>
      </c>
      <c r="O631" s="75"/>
      <c r="P631" s="75">
        <v>1726.8616517303117</v>
      </c>
      <c r="Q631" s="75">
        <v>119.15345396939152</v>
      </c>
      <c r="R631" s="75">
        <f t="shared" si="42"/>
        <v>2802897.5244177659</v>
      </c>
      <c r="T631" s="75">
        <v>896358.58758844866</v>
      </c>
      <c r="U631" s="75">
        <v>1096364.9838443426</v>
      </c>
      <c r="V631" s="75">
        <v>96426.149674044354</v>
      </c>
      <c r="W631" s="75">
        <v>9800.0436919862859</v>
      </c>
      <c r="X631" s="75">
        <v>376.07460385251977</v>
      </c>
      <c r="Y631" s="75">
        <f t="shared" si="44"/>
        <v>2099325.8394026742</v>
      </c>
      <c r="Z631" s="76">
        <v>155589.13310288358</v>
      </c>
      <c r="AA631" s="76">
        <f t="shared" si="45"/>
        <v>2254914.9725055578</v>
      </c>
      <c r="AB631" s="76">
        <v>1726.8616517303117</v>
      </c>
      <c r="AC631" s="76">
        <v>119.15345396939152</v>
      </c>
      <c r="AD631" s="76">
        <f t="shared" si="46"/>
        <v>2256760.9876112575</v>
      </c>
    </row>
    <row r="632" spans="1:30">
      <c r="A632" s="72">
        <f t="shared" si="47"/>
        <v>2027</v>
      </c>
      <c r="B632" s="72">
        <f t="shared" si="48"/>
        <v>7</v>
      </c>
      <c r="C632" s="73">
        <f t="shared" si="49"/>
        <v>46569</v>
      </c>
      <c r="E632" s="75">
        <v>630265.34595018951</v>
      </c>
      <c r="F632" s="75">
        <v>972346.94866829086</v>
      </c>
      <c r="G632" s="75">
        <v>83000.76054682376</v>
      </c>
      <c r="H632" s="75">
        <v>9455.1372772050581</v>
      </c>
      <c r="I632" s="75">
        <v>335.77096794300212</v>
      </c>
      <c r="J632" s="75">
        <f t="shared" si="43"/>
        <v>1695403.963410452</v>
      </c>
      <c r="K632" s="75">
        <v>125652.92532257899</v>
      </c>
      <c r="L632" s="75">
        <f t="shared" si="51"/>
        <v>1821056.888733031</v>
      </c>
      <c r="M632" s="75"/>
      <c r="N632" s="75">
        <f t="shared" si="50"/>
        <v>1055347.7092151146</v>
      </c>
      <c r="O632" s="75"/>
      <c r="P632" s="75">
        <v>2779.036608941849</v>
      </c>
      <c r="Q632" s="75">
        <v>191.75352601698759</v>
      </c>
      <c r="R632" s="75">
        <f t="shared" si="42"/>
        <v>2879375.3880831045</v>
      </c>
      <c r="T632" s="75">
        <v>903222.73044134886</v>
      </c>
      <c r="U632" s="75">
        <v>1153793.337005828</v>
      </c>
      <c r="V632" s="75">
        <v>98935.552476702709</v>
      </c>
      <c r="W632" s="75">
        <v>9455.1372772050563</v>
      </c>
      <c r="X632" s="75">
        <v>335.77096794300212</v>
      </c>
      <c r="Y632" s="75">
        <f t="shared" si="44"/>
        <v>2165742.5281690275</v>
      </c>
      <c r="Z632" s="76">
        <v>160511.53001467558</v>
      </c>
      <c r="AA632" s="76">
        <f t="shared" si="45"/>
        <v>2326254.0581837031</v>
      </c>
      <c r="AB632" s="76">
        <v>2779.036608941849</v>
      </c>
      <c r="AC632" s="76">
        <v>191.75352601698759</v>
      </c>
      <c r="AD632" s="76">
        <f t="shared" si="46"/>
        <v>2329224.848318662</v>
      </c>
    </row>
    <row r="633" spans="1:30">
      <c r="A633" s="72">
        <f t="shared" si="47"/>
        <v>2027</v>
      </c>
      <c r="B633" s="72">
        <f t="shared" si="48"/>
        <v>8</v>
      </c>
      <c r="C633" s="73">
        <f t="shared" si="49"/>
        <v>46600</v>
      </c>
      <c r="E633" s="75">
        <v>629978.49857621675</v>
      </c>
      <c r="F633" s="75">
        <v>991629.10048568819</v>
      </c>
      <c r="G633" s="75">
        <v>83305.717474556106</v>
      </c>
      <c r="H633" s="75">
        <v>10116.784100534598</v>
      </c>
      <c r="I633" s="75">
        <v>294.50766901763859</v>
      </c>
      <c r="J633" s="75">
        <f t="shared" si="43"/>
        <v>1715324.6083060133</v>
      </c>
      <c r="K633" s="75">
        <v>127129.32113116514</v>
      </c>
      <c r="L633" s="75">
        <f t="shared" si="51"/>
        <v>1842453.9294371784</v>
      </c>
      <c r="M633" s="75"/>
      <c r="N633" s="75">
        <f t="shared" si="50"/>
        <v>1074934.8179602444</v>
      </c>
      <c r="O633" s="75"/>
      <c r="P633" s="75">
        <v>1579.3229710578187</v>
      </c>
      <c r="Q633" s="75">
        <v>108.9732850029895</v>
      </c>
      <c r="R633" s="75">
        <f t="shared" si="42"/>
        <v>2919077.0436534835</v>
      </c>
      <c r="T633" s="75">
        <v>903002.36664433149</v>
      </c>
      <c r="U633" s="75">
        <v>1173452.1745496267</v>
      </c>
      <c r="V633" s="75">
        <v>99517.229777665663</v>
      </c>
      <c r="W633" s="75">
        <v>10116.784100534602</v>
      </c>
      <c r="X633" s="75">
        <v>294.50766901763859</v>
      </c>
      <c r="Y633" s="75">
        <f t="shared" si="44"/>
        <v>2186383.0627411758</v>
      </c>
      <c r="Z633" s="76">
        <v>162041.27962313732</v>
      </c>
      <c r="AA633" s="76">
        <f t="shared" si="45"/>
        <v>2348424.3423643131</v>
      </c>
      <c r="AB633" s="76">
        <v>1579.3229710578187</v>
      </c>
      <c r="AC633" s="76">
        <v>108.9732850029895</v>
      </c>
      <c r="AD633" s="76">
        <f t="shared" si="46"/>
        <v>2350112.6386203738</v>
      </c>
    </row>
    <row r="634" spans="1:30">
      <c r="A634" s="72">
        <f t="shared" si="47"/>
        <v>2027</v>
      </c>
      <c r="B634" s="72">
        <f t="shared" si="48"/>
        <v>9</v>
      </c>
      <c r="C634" s="73">
        <f t="shared" si="49"/>
        <v>46631</v>
      </c>
      <c r="E634" s="75">
        <v>637085.0650638853</v>
      </c>
      <c r="F634" s="75">
        <v>944309.82444869343</v>
      </c>
      <c r="G634" s="75">
        <v>77971.726714747609</v>
      </c>
      <c r="H634" s="75">
        <v>10092.684822917387</v>
      </c>
      <c r="I634" s="75">
        <v>338.11905711984684</v>
      </c>
      <c r="J634" s="75">
        <f t="shared" si="43"/>
        <v>1669797.4201073637</v>
      </c>
      <c r="K634" s="75">
        <v>123755.12565779593</v>
      </c>
      <c r="L634" s="75">
        <f t="shared" si="51"/>
        <v>1793552.5457651597</v>
      </c>
      <c r="M634" s="75"/>
      <c r="N634" s="75">
        <f t="shared" si="50"/>
        <v>1022281.551163441</v>
      </c>
      <c r="O634" s="75"/>
      <c r="P634" s="75">
        <v>1377.1550293116768</v>
      </c>
      <c r="Q634" s="75">
        <v>95.023697022505701</v>
      </c>
      <c r="R634" s="75">
        <f t="shared" si="42"/>
        <v>2817306.2756549348</v>
      </c>
      <c r="T634" s="75">
        <v>906010.96908824774</v>
      </c>
      <c r="U634" s="75">
        <v>1106784.1348269852</v>
      </c>
      <c r="V634" s="75">
        <v>92929.440138374935</v>
      </c>
      <c r="W634" s="75">
        <v>10092.684822917385</v>
      </c>
      <c r="X634" s="75">
        <v>338.11905711984667</v>
      </c>
      <c r="Y634" s="75">
        <f t="shared" si="44"/>
        <v>2116155.3479336454</v>
      </c>
      <c r="Z634" s="76">
        <v>156836.43287585536</v>
      </c>
      <c r="AA634" s="76">
        <f t="shared" si="45"/>
        <v>2272991.7808095007</v>
      </c>
      <c r="AB634" s="76">
        <v>1377.1550293116768</v>
      </c>
      <c r="AC634" s="76">
        <v>95.023697022505701</v>
      </c>
      <c r="AD634" s="76">
        <f t="shared" si="46"/>
        <v>2274463.9595358348</v>
      </c>
    </row>
    <row r="635" spans="1:30">
      <c r="A635" s="72">
        <f t="shared" si="47"/>
        <v>2027</v>
      </c>
      <c r="B635" s="72">
        <f t="shared" si="48"/>
        <v>10</v>
      </c>
      <c r="C635" s="73">
        <f t="shared" si="49"/>
        <v>46661</v>
      </c>
      <c r="E635" s="75">
        <v>799775.36237113376</v>
      </c>
      <c r="F635" s="75">
        <v>971379.84910976107</v>
      </c>
      <c r="G635" s="75">
        <v>79551.329977458488</v>
      </c>
      <c r="H635" s="75">
        <v>10577.936180429409</v>
      </c>
      <c r="I635" s="75">
        <v>510.14541387616487</v>
      </c>
      <c r="J635" s="75">
        <f t="shared" si="43"/>
        <v>1861794.623052659</v>
      </c>
      <c r="K635" s="75">
        <v>137984.77872248483</v>
      </c>
      <c r="L635" s="75">
        <f t="shared" si="51"/>
        <v>1999779.4017751438</v>
      </c>
      <c r="M635" s="75"/>
      <c r="N635" s="75">
        <f t="shared" si="50"/>
        <v>1050931.1790872195</v>
      </c>
      <c r="O635" s="75"/>
      <c r="P635" s="75">
        <v>1766.70525922661</v>
      </c>
      <c r="Q635" s="75">
        <v>121.90266288663609</v>
      </c>
      <c r="R635" s="75">
        <f t="shared" si="42"/>
        <v>3052599.1887844768</v>
      </c>
      <c r="T635" s="75">
        <v>1111299.9365495059</v>
      </c>
      <c r="U635" s="75">
        <v>1132796.162189651</v>
      </c>
      <c r="V635" s="75">
        <v>94418.005458853397</v>
      </c>
      <c r="W635" s="75">
        <v>10577.936180429415</v>
      </c>
      <c r="X635" s="75">
        <v>510.14541387616498</v>
      </c>
      <c r="Y635" s="75">
        <f t="shared" si="44"/>
        <v>2349602.1857923158</v>
      </c>
      <c r="Z635" s="76">
        <v>174138.07821661606</v>
      </c>
      <c r="AA635" s="76">
        <f t="shared" si="45"/>
        <v>2523740.2640089318</v>
      </c>
      <c r="AB635" s="76">
        <v>1766.70525922661</v>
      </c>
      <c r="AC635" s="76">
        <v>121.90266288663609</v>
      </c>
      <c r="AD635" s="76">
        <f t="shared" si="46"/>
        <v>2525628.8719310453</v>
      </c>
    </row>
    <row r="636" spans="1:30">
      <c r="A636" s="72">
        <f t="shared" si="47"/>
        <v>2027</v>
      </c>
      <c r="B636" s="72">
        <f t="shared" si="48"/>
        <v>11</v>
      </c>
      <c r="C636" s="73">
        <f t="shared" si="49"/>
        <v>46692</v>
      </c>
      <c r="E636" s="75">
        <v>1022742.886102172</v>
      </c>
      <c r="F636" s="75">
        <v>1017341.3446635773</v>
      </c>
      <c r="G636" s="75">
        <v>76442.492736004453</v>
      </c>
      <c r="H636" s="75">
        <v>11649.168245597119</v>
      </c>
      <c r="I636" s="75">
        <v>760.28646526033526</v>
      </c>
      <c r="J636" s="75">
        <f t="shared" si="43"/>
        <v>2128936.178212611</v>
      </c>
      <c r="K636" s="75">
        <v>157783.66949158954</v>
      </c>
      <c r="L636" s="75">
        <f t="shared" si="51"/>
        <v>2286719.8477042005</v>
      </c>
      <c r="M636" s="75"/>
      <c r="N636" s="75">
        <f t="shared" si="50"/>
        <v>1093783.8373995817</v>
      </c>
      <c r="O636" s="75"/>
      <c r="P636" s="75">
        <v>1762.8916570925785</v>
      </c>
      <c r="Q636" s="75">
        <v>121.63952433938793</v>
      </c>
      <c r="R636" s="75">
        <f t="shared" si="42"/>
        <v>3382388.2162852143</v>
      </c>
      <c r="T636" s="75">
        <v>1367183.0075867998</v>
      </c>
      <c r="U636" s="75">
        <v>1185675.2166504234</v>
      </c>
      <c r="V636" s="75">
        <v>90558.507528341812</v>
      </c>
      <c r="W636" s="75">
        <v>11649.168245597119</v>
      </c>
      <c r="X636" s="75">
        <v>760.28646526033526</v>
      </c>
      <c r="Y636" s="75">
        <f t="shared" si="44"/>
        <v>2655826.1864764225</v>
      </c>
      <c r="Z636" s="76">
        <v>196833.51972811297</v>
      </c>
      <c r="AA636" s="76">
        <f t="shared" si="45"/>
        <v>2852659.7062045354</v>
      </c>
      <c r="AB636" s="76">
        <v>1762.8916570925785</v>
      </c>
      <c r="AC636" s="76">
        <v>121.63952433938793</v>
      </c>
      <c r="AD636" s="76">
        <f t="shared" si="46"/>
        <v>2854544.2373859673</v>
      </c>
    </row>
    <row r="637" spans="1:30">
      <c r="A637" s="72">
        <f t="shared" si="47"/>
        <v>2027</v>
      </c>
      <c r="B637" s="72">
        <f t="shared" si="48"/>
        <v>12</v>
      </c>
      <c r="C637" s="73">
        <f t="shared" si="49"/>
        <v>46722</v>
      </c>
      <c r="E637" s="75">
        <v>1317124.8202643662</v>
      </c>
      <c r="F637" s="75">
        <v>1102270.3357127991</v>
      </c>
      <c r="G637" s="75">
        <v>75973.726915479725</v>
      </c>
      <c r="H637" s="75">
        <v>11735.078871120866</v>
      </c>
      <c r="I637" s="75">
        <v>1103.9506811745059</v>
      </c>
      <c r="J637" s="75">
        <f t="shared" si="43"/>
        <v>2508207.9124449403</v>
      </c>
      <c r="K637" s="75">
        <v>185892.96021342743</v>
      </c>
      <c r="L637" s="75">
        <f t="shared" si="51"/>
        <v>2694100.8726583677</v>
      </c>
      <c r="M637" s="75"/>
      <c r="N637" s="75">
        <f t="shared" si="50"/>
        <v>1178244.0626282787</v>
      </c>
      <c r="O637" s="75"/>
      <c r="P637" s="75">
        <v>1649.2665658234985</v>
      </c>
      <c r="Q637" s="75">
        <v>113.7993930418214</v>
      </c>
      <c r="R637" s="75">
        <f t="shared" si="42"/>
        <v>3874108.0012455122</v>
      </c>
      <c r="T637" s="75">
        <v>1713626.4460338037</v>
      </c>
      <c r="U637" s="75">
        <v>1288861.8637902462</v>
      </c>
      <c r="V637" s="75">
        <v>90593.233193148728</v>
      </c>
      <c r="W637" s="75">
        <v>11735.078871120872</v>
      </c>
      <c r="X637" s="75">
        <v>1103.9506811745064</v>
      </c>
      <c r="Y637" s="75">
        <f t="shared" si="44"/>
        <v>3105920.5725694941</v>
      </c>
      <c r="Z637" s="76">
        <v>230191.75027636392</v>
      </c>
      <c r="AA637" s="76">
        <f t="shared" si="45"/>
        <v>3336112.3228458581</v>
      </c>
      <c r="AB637" s="76">
        <v>1649.2665658234985</v>
      </c>
      <c r="AC637" s="76">
        <v>113.7993930418214</v>
      </c>
      <c r="AD637" s="76">
        <f t="shared" si="46"/>
        <v>3337875.3888047235</v>
      </c>
    </row>
    <row r="638" spans="1:30">
      <c r="A638" s="72">
        <f t="shared" si="47"/>
        <v>2028</v>
      </c>
      <c r="B638" s="72">
        <f t="shared" si="48"/>
        <v>1</v>
      </c>
      <c r="C638" s="73">
        <f t="shared" si="49"/>
        <v>46753</v>
      </c>
      <c r="E638" s="75">
        <v>1287268.9889522162</v>
      </c>
      <c r="F638" s="75">
        <v>1077312.3407196573</v>
      </c>
      <c r="G638" s="75">
        <v>86941.998524724462</v>
      </c>
      <c r="H638" s="75">
        <v>11362.121277854323</v>
      </c>
      <c r="I638" s="75">
        <v>938.39543889247955</v>
      </c>
      <c r="J638" s="75">
        <f t="shared" si="43"/>
        <v>2463823.8449133448</v>
      </c>
      <c r="K638" s="75">
        <v>182603.485820645</v>
      </c>
      <c r="L638" s="75">
        <f t="shared" si="51"/>
        <v>2646427.3307339898</v>
      </c>
      <c r="M638" s="75"/>
      <c r="N638" s="75">
        <f t="shared" si="50"/>
        <v>1164254.3392443818</v>
      </c>
      <c r="O638" s="75"/>
      <c r="P638" s="75">
        <v>2243.2906721740824</v>
      </c>
      <c r="Q638" s="75">
        <v>154.78705638001171</v>
      </c>
      <c r="R638" s="75">
        <f t="shared" ref="R638:R701" si="52">SUM(L638:Q638)</f>
        <v>3813079.747706926</v>
      </c>
      <c r="T638" s="75">
        <v>1661679.0818437121</v>
      </c>
      <c r="U638" s="75">
        <v>1252836.2915095938</v>
      </c>
      <c r="V638" s="75">
        <v>102398.18547552025</v>
      </c>
      <c r="W638" s="75">
        <v>11362.121277854312</v>
      </c>
      <c r="X638" s="75">
        <v>938.39543889247875</v>
      </c>
      <c r="Y638" s="75">
        <f t="shared" si="44"/>
        <v>3029214.0755455731</v>
      </c>
      <c r="Z638" s="76">
        <v>224506.73599639582</v>
      </c>
      <c r="AA638" s="76">
        <f t="shared" si="45"/>
        <v>3253720.811541969</v>
      </c>
      <c r="AB638" s="76">
        <v>2243.2906721740824</v>
      </c>
      <c r="AC638" s="76">
        <v>154.78705638001171</v>
      </c>
      <c r="AD638" s="76">
        <f t="shared" si="46"/>
        <v>3256118.8892705231</v>
      </c>
    </row>
    <row r="639" spans="1:30">
      <c r="A639" s="72">
        <f t="shared" si="47"/>
        <v>2028</v>
      </c>
      <c r="B639" s="72">
        <f t="shared" si="48"/>
        <v>2</v>
      </c>
      <c r="C639" s="73">
        <f t="shared" si="49"/>
        <v>46784</v>
      </c>
      <c r="E639" s="75">
        <v>1111929.7191793844</v>
      </c>
      <c r="F639" s="75">
        <v>1031167.1029955569</v>
      </c>
      <c r="G639" s="75">
        <v>80341.71941604765</v>
      </c>
      <c r="H639" s="75">
        <v>10635.193018917304</v>
      </c>
      <c r="I639" s="75">
        <v>882.12066414320225</v>
      </c>
      <c r="J639" s="75">
        <f t="shared" ref="J639:J702" si="53">SUM(E639:I639)</f>
        <v>2234955.8552740491</v>
      </c>
      <c r="K639" s="75">
        <v>165641.19657777576</v>
      </c>
      <c r="L639" s="75">
        <f t="shared" si="51"/>
        <v>2400597.0518518249</v>
      </c>
      <c r="M639" s="75"/>
      <c r="N639" s="75">
        <f t="shared" si="50"/>
        <v>1111508.8224116045</v>
      </c>
      <c r="O639" s="75"/>
      <c r="P639" s="75">
        <v>2438.8424113366382</v>
      </c>
      <c r="Q639" s="75">
        <v>168.28012638222805</v>
      </c>
      <c r="R639" s="75">
        <f t="shared" si="52"/>
        <v>3514712.9968011477</v>
      </c>
      <c r="T639" s="75">
        <v>1406452.7636963152</v>
      </c>
      <c r="U639" s="75">
        <v>1164019.5741462023</v>
      </c>
      <c r="V639" s="75">
        <v>91453.75645772359</v>
      </c>
      <c r="W639" s="75">
        <v>10635.193018917313</v>
      </c>
      <c r="X639" s="75">
        <v>882.12066414320282</v>
      </c>
      <c r="Y639" s="75">
        <f t="shared" ref="Y639:Y702" si="54">SUM(T639:X639)</f>
        <v>2673443.4079833017</v>
      </c>
      <c r="Z639" s="76">
        <v>198139.19994720491</v>
      </c>
      <c r="AA639" s="76">
        <f t="shared" ref="AA639:AA702" si="55">SUM(Y639:Z639)</f>
        <v>2871582.6079305066</v>
      </c>
      <c r="AB639" s="76">
        <v>2438.8424113366382</v>
      </c>
      <c r="AC639" s="76">
        <v>168.28012638222805</v>
      </c>
      <c r="AD639" s="76">
        <f t="shared" ref="AD639:AD702" si="56">SUM(AA639:AC639)</f>
        <v>2874189.7304682252</v>
      </c>
    </row>
    <row r="640" spans="1:30">
      <c r="A640" s="72">
        <f t="shared" ref="A640:A703" si="57">IF(B640=1,A639+1,A639)</f>
        <v>2028</v>
      </c>
      <c r="B640" s="72">
        <f t="shared" ref="B640:B703" si="58">IF(B639=12,1,B639+1)</f>
        <v>3</v>
      </c>
      <c r="C640" s="73">
        <f t="shared" ref="C640:C703" si="59">DATE(A640,B640,1)</f>
        <v>46813</v>
      </c>
      <c r="E640" s="75">
        <v>1048565.5867480795</v>
      </c>
      <c r="F640" s="75">
        <v>1048497.2292569417</v>
      </c>
      <c r="G640" s="75">
        <v>78896.360869415221</v>
      </c>
      <c r="H640" s="75">
        <v>11447.37022280991</v>
      </c>
      <c r="I640" s="75">
        <v>869.71651901810048</v>
      </c>
      <c r="J640" s="75">
        <f t="shared" si="53"/>
        <v>2188276.2636162643</v>
      </c>
      <c r="K640" s="75">
        <v>162181.59204030316</v>
      </c>
      <c r="L640" s="75">
        <f t="shared" si="51"/>
        <v>2350457.8556565675</v>
      </c>
      <c r="M640" s="75"/>
      <c r="N640" s="75">
        <f t="shared" si="50"/>
        <v>1127393.590126357</v>
      </c>
      <c r="O640" s="75"/>
      <c r="P640" s="75">
        <v>2262.9004925714189</v>
      </c>
      <c r="Q640" s="75">
        <v>156.14013398742793</v>
      </c>
      <c r="R640" s="75">
        <f t="shared" si="52"/>
        <v>3480270.4864094835</v>
      </c>
      <c r="T640" s="75">
        <v>1400825.2470740029</v>
      </c>
      <c r="U640" s="75">
        <v>1231788.3520703854</v>
      </c>
      <c r="V640" s="75">
        <v>96336.495577031208</v>
      </c>
      <c r="W640" s="75">
        <v>11447.370222809899</v>
      </c>
      <c r="X640" s="75">
        <v>869.7165190180998</v>
      </c>
      <c r="Y640" s="75">
        <f t="shared" si="54"/>
        <v>2741267.1814632472</v>
      </c>
      <c r="Z640" s="76">
        <v>203165.8813329367</v>
      </c>
      <c r="AA640" s="76">
        <f t="shared" si="55"/>
        <v>2944433.0627961839</v>
      </c>
      <c r="AB640" s="76">
        <v>2262.9004925714189</v>
      </c>
      <c r="AC640" s="76">
        <v>156.14013398742793</v>
      </c>
      <c r="AD640" s="76">
        <f t="shared" si="56"/>
        <v>2946852.1034227428</v>
      </c>
    </row>
    <row r="641" spans="1:30">
      <c r="A641" s="72">
        <f t="shared" si="57"/>
        <v>2028</v>
      </c>
      <c r="B641" s="72">
        <f t="shared" si="58"/>
        <v>4</v>
      </c>
      <c r="C641" s="73">
        <f t="shared" si="59"/>
        <v>46844</v>
      </c>
      <c r="E641" s="75">
        <v>865641.86838334973</v>
      </c>
      <c r="F641" s="75">
        <v>966347.77622184041</v>
      </c>
      <c r="G641" s="75">
        <v>77196.536765447978</v>
      </c>
      <c r="H641" s="75">
        <v>9905.1458320087859</v>
      </c>
      <c r="I641" s="75">
        <v>628.46813302060968</v>
      </c>
      <c r="J641" s="75">
        <f t="shared" si="53"/>
        <v>1919719.7953356674</v>
      </c>
      <c r="K641" s="75">
        <v>142277.83660382498</v>
      </c>
      <c r="L641" s="75">
        <f t="shared" si="51"/>
        <v>2061997.6319394924</v>
      </c>
      <c r="M641" s="75"/>
      <c r="N641" s="75">
        <f t="shared" si="50"/>
        <v>1043544.3129872883</v>
      </c>
      <c r="O641" s="75"/>
      <c r="P641" s="75">
        <v>2100.7380365956865</v>
      </c>
      <c r="Q641" s="75">
        <v>144.95092452510238</v>
      </c>
      <c r="R641" s="75">
        <f t="shared" si="52"/>
        <v>3107787.6338879014</v>
      </c>
      <c r="T641" s="75">
        <v>1164608.5783797198</v>
      </c>
      <c r="U641" s="75">
        <v>1125455.0372716007</v>
      </c>
      <c r="V641" s="75">
        <v>91600.902116856145</v>
      </c>
      <c r="W641" s="75">
        <v>9905.145832008795</v>
      </c>
      <c r="X641" s="75">
        <v>628.46813302061003</v>
      </c>
      <c r="Y641" s="75">
        <f t="shared" si="54"/>
        <v>2392198.1317332061</v>
      </c>
      <c r="Z641" s="76">
        <v>177295.02802319126</v>
      </c>
      <c r="AA641" s="76">
        <f t="shared" si="55"/>
        <v>2569493.1597563974</v>
      </c>
      <c r="AB641" s="76">
        <v>2100.7380365956865</v>
      </c>
      <c r="AC641" s="76">
        <v>144.95092452510238</v>
      </c>
      <c r="AD641" s="76">
        <f t="shared" si="56"/>
        <v>2571738.8487175182</v>
      </c>
    </row>
    <row r="642" spans="1:30">
      <c r="A642" s="72">
        <f t="shared" si="57"/>
        <v>2028</v>
      </c>
      <c r="B642" s="72">
        <f t="shared" si="58"/>
        <v>5</v>
      </c>
      <c r="C642" s="73">
        <f t="shared" si="59"/>
        <v>46874</v>
      </c>
      <c r="E642" s="75">
        <v>732127.78553509852</v>
      </c>
      <c r="F642" s="75">
        <v>970471.30256465799</v>
      </c>
      <c r="G642" s="75">
        <v>81836.79582348789</v>
      </c>
      <c r="H642" s="75">
        <v>10188.235537931856</v>
      </c>
      <c r="I642" s="75">
        <v>486.85391775923063</v>
      </c>
      <c r="J642" s="75">
        <f t="shared" si="53"/>
        <v>1795110.9733789354</v>
      </c>
      <c r="K642" s="75">
        <v>133042.59630842786</v>
      </c>
      <c r="L642" s="75">
        <f t="shared" si="51"/>
        <v>1928153.5696873632</v>
      </c>
      <c r="M642" s="75"/>
      <c r="N642" s="75">
        <f t="shared" si="50"/>
        <v>1052308.0983881459</v>
      </c>
      <c r="O642" s="75"/>
      <c r="P642" s="75">
        <v>2096.7080742727035</v>
      </c>
      <c r="Q642" s="75">
        <v>144.67285712481655</v>
      </c>
      <c r="R642" s="75">
        <f t="shared" si="52"/>
        <v>2982703.0490069068</v>
      </c>
      <c r="T642" s="75">
        <v>1006273.1448335008</v>
      </c>
      <c r="U642" s="75">
        <v>1134117.9796921313</v>
      </c>
      <c r="V642" s="75">
        <v>97212.564859695311</v>
      </c>
      <c r="W642" s="75">
        <v>10188.235537931856</v>
      </c>
      <c r="X642" s="75">
        <v>486.85391775923063</v>
      </c>
      <c r="Y642" s="75">
        <f t="shared" si="54"/>
        <v>2248278.7788410187</v>
      </c>
      <c r="Z642" s="76">
        <v>166628.60981743317</v>
      </c>
      <c r="AA642" s="76">
        <f t="shared" si="55"/>
        <v>2414907.3886584518</v>
      </c>
      <c r="AB642" s="76">
        <v>2096.7080742727035</v>
      </c>
      <c r="AC642" s="76">
        <v>144.67285712481655</v>
      </c>
      <c r="AD642" s="76">
        <f t="shared" si="56"/>
        <v>2417148.7695898493</v>
      </c>
    </row>
    <row r="643" spans="1:30">
      <c r="A643" s="72">
        <f t="shared" si="57"/>
        <v>2028</v>
      </c>
      <c r="B643" s="72">
        <f t="shared" si="58"/>
        <v>6</v>
      </c>
      <c r="C643" s="73">
        <f t="shared" si="59"/>
        <v>46905</v>
      </c>
      <c r="E643" s="75">
        <v>643321.98928719375</v>
      </c>
      <c r="F643" s="75">
        <v>956916.37702411902</v>
      </c>
      <c r="G643" s="75">
        <v>80015.348415529501</v>
      </c>
      <c r="H643" s="75">
        <v>9977.9006331054406</v>
      </c>
      <c r="I643" s="75">
        <v>375.82872196784558</v>
      </c>
      <c r="J643" s="75">
        <f t="shared" si="53"/>
        <v>1690607.4440819155</v>
      </c>
      <c r="K643" s="75">
        <v>125297.43677943293</v>
      </c>
      <c r="L643" s="75">
        <f t="shared" si="51"/>
        <v>1815904.8808613485</v>
      </c>
      <c r="M643" s="75"/>
      <c r="N643" s="75">
        <f t="shared" si="50"/>
        <v>1036931.7254396485</v>
      </c>
      <c r="O643" s="75"/>
      <c r="P643" s="75">
        <v>1726.8616517303117</v>
      </c>
      <c r="Q643" s="75">
        <v>119.15345396939152</v>
      </c>
      <c r="R643" s="75">
        <f t="shared" si="52"/>
        <v>2854682.6214066967</v>
      </c>
      <c r="T643" s="75">
        <v>910384.58602963993</v>
      </c>
      <c r="U643" s="75">
        <v>1126294.8276688131</v>
      </c>
      <c r="V643" s="75">
        <v>95527.018319565454</v>
      </c>
      <c r="W643" s="75">
        <v>9977.9006331054406</v>
      </c>
      <c r="X643" s="75">
        <v>375.82872196784569</v>
      </c>
      <c r="Y643" s="75">
        <f t="shared" si="54"/>
        <v>2142560.1613730919</v>
      </c>
      <c r="Z643" s="76">
        <v>158793.39541862858</v>
      </c>
      <c r="AA643" s="76">
        <f t="shared" si="55"/>
        <v>2301353.5567917204</v>
      </c>
      <c r="AB643" s="76">
        <v>1726.8616517303117</v>
      </c>
      <c r="AC643" s="76">
        <v>119.15345396939152</v>
      </c>
      <c r="AD643" s="76">
        <f t="shared" si="56"/>
        <v>2303199.5718974201</v>
      </c>
    </row>
    <row r="644" spans="1:30">
      <c r="A644" s="72">
        <f t="shared" si="57"/>
        <v>2028</v>
      </c>
      <c r="B644" s="72">
        <f t="shared" si="58"/>
        <v>7</v>
      </c>
      <c r="C644" s="73">
        <f t="shared" si="59"/>
        <v>46935</v>
      </c>
      <c r="E644" s="75">
        <v>632684.41252219898</v>
      </c>
      <c r="F644" s="75">
        <v>999025.10814153554</v>
      </c>
      <c r="G644" s="75">
        <v>82071.10051779545</v>
      </c>
      <c r="H644" s="75">
        <v>9626.1712471754818</v>
      </c>
      <c r="I644" s="75">
        <v>335.48945157922435</v>
      </c>
      <c r="J644" s="75">
        <f t="shared" si="53"/>
        <v>1723742.2818802847</v>
      </c>
      <c r="K644" s="75">
        <v>127753.18737888243</v>
      </c>
      <c r="L644" s="75">
        <f t="shared" si="51"/>
        <v>1851495.4692591671</v>
      </c>
      <c r="M644" s="75"/>
      <c r="N644" s="75">
        <f t="shared" si="50"/>
        <v>1081096.2086593311</v>
      </c>
      <c r="O644" s="75"/>
      <c r="P644" s="75">
        <v>2779.036608941849</v>
      </c>
      <c r="Q644" s="75">
        <v>191.75352601698759</v>
      </c>
      <c r="R644" s="75">
        <f t="shared" si="52"/>
        <v>2935562.4680534573</v>
      </c>
      <c r="T644" s="75">
        <v>917333.27038885909</v>
      </c>
      <c r="U644" s="75">
        <v>1185300.7608898543</v>
      </c>
      <c r="V644" s="75">
        <v>98012.784099393699</v>
      </c>
      <c r="W644" s="75">
        <v>9626.1712471754836</v>
      </c>
      <c r="X644" s="75">
        <v>335.48945157922424</v>
      </c>
      <c r="Y644" s="75">
        <f t="shared" si="54"/>
        <v>2210608.4760768618</v>
      </c>
      <c r="Z644" s="76">
        <v>163836.71842030436</v>
      </c>
      <c r="AA644" s="76">
        <f t="shared" si="55"/>
        <v>2374445.1944971662</v>
      </c>
      <c r="AB644" s="76">
        <v>2779.036608941849</v>
      </c>
      <c r="AC644" s="76">
        <v>191.75352601698759</v>
      </c>
      <c r="AD644" s="76">
        <f t="shared" si="56"/>
        <v>2377415.9846321251</v>
      </c>
    </row>
    <row r="645" spans="1:30">
      <c r="A645" s="72">
        <f t="shared" si="57"/>
        <v>2028</v>
      </c>
      <c r="B645" s="72">
        <f t="shared" si="58"/>
        <v>8</v>
      </c>
      <c r="C645" s="73">
        <f t="shared" si="59"/>
        <v>46966</v>
      </c>
      <c r="E645" s="75">
        <v>632854.8658697136</v>
      </c>
      <c r="F645" s="75">
        <v>1017198.5377607907</v>
      </c>
      <c r="G645" s="75">
        <v>82353.887707634072</v>
      </c>
      <c r="H645" s="75">
        <v>10305.579802844912</v>
      </c>
      <c r="I645" s="75">
        <v>294.25656838980285</v>
      </c>
      <c r="J645" s="75">
        <f t="shared" si="53"/>
        <v>1743007.1277093731</v>
      </c>
      <c r="K645" s="75">
        <v>129180.97938984609</v>
      </c>
      <c r="L645" s="75">
        <f t="shared" si="51"/>
        <v>1872188.1070992192</v>
      </c>
      <c r="M645" s="75"/>
      <c r="N645" s="75">
        <f t="shared" si="50"/>
        <v>1099552.4254684248</v>
      </c>
      <c r="O645" s="75"/>
      <c r="P645" s="75">
        <v>1579.3229710578187</v>
      </c>
      <c r="Q645" s="75">
        <v>108.9732850029895</v>
      </c>
      <c r="R645" s="75">
        <f t="shared" si="52"/>
        <v>2973428.8288237047</v>
      </c>
      <c r="T645" s="75">
        <v>917088.68445762293</v>
      </c>
      <c r="U645" s="75">
        <v>1205493.1747069573</v>
      </c>
      <c r="V645" s="75">
        <v>98588.60519278924</v>
      </c>
      <c r="W645" s="75">
        <v>10305.579802844921</v>
      </c>
      <c r="X645" s="75">
        <v>294.25656838980296</v>
      </c>
      <c r="Y645" s="75">
        <f t="shared" si="54"/>
        <v>2231770.3007286047</v>
      </c>
      <c r="Z645" s="76">
        <v>165405.10284669558</v>
      </c>
      <c r="AA645" s="76">
        <f t="shared" si="55"/>
        <v>2397175.4035753002</v>
      </c>
      <c r="AB645" s="76">
        <v>1579.3229710578187</v>
      </c>
      <c r="AC645" s="76">
        <v>108.9732850029895</v>
      </c>
      <c r="AD645" s="76">
        <f t="shared" si="56"/>
        <v>2398863.699831361</v>
      </c>
    </row>
    <row r="646" spans="1:30">
      <c r="A646" s="72">
        <f t="shared" si="57"/>
        <v>2028</v>
      </c>
      <c r="B646" s="72">
        <f t="shared" si="58"/>
        <v>9</v>
      </c>
      <c r="C646" s="73">
        <f t="shared" si="59"/>
        <v>46997</v>
      </c>
      <c r="E646" s="75">
        <v>640216.52663317218</v>
      </c>
      <c r="F646" s="75">
        <v>968799.40735968528</v>
      </c>
      <c r="G646" s="75">
        <v>77079.70017997465</v>
      </c>
      <c r="H646" s="75">
        <v>10285.893906125873</v>
      </c>
      <c r="I646" s="75">
        <v>337.90747017715796</v>
      </c>
      <c r="J646" s="75">
        <f t="shared" si="53"/>
        <v>1696719.4355491351</v>
      </c>
      <c r="K646" s="75">
        <v>125750.42003532778</v>
      </c>
      <c r="L646" s="75">
        <f t="shared" si="51"/>
        <v>1822469.8555844629</v>
      </c>
      <c r="M646" s="75"/>
      <c r="N646" s="75">
        <f t="shared" si="50"/>
        <v>1045879.1075396599</v>
      </c>
      <c r="O646" s="75"/>
      <c r="P646" s="75">
        <v>1377.1550293116768</v>
      </c>
      <c r="Q646" s="75">
        <v>95.023697022505701</v>
      </c>
      <c r="R646" s="75">
        <f t="shared" si="52"/>
        <v>2869821.1418504571</v>
      </c>
      <c r="T646" s="75">
        <v>920124.7631543366</v>
      </c>
      <c r="U646" s="75">
        <v>1137004.3283250651</v>
      </c>
      <c r="V646" s="75">
        <v>92061.844264404324</v>
      </c>
      <c r="W646" s="75">
        <v>10285.893906125857</v>
      </c>
      <c r="X646" s="75">
        <v>337.90747017715768</v>
      </c>
      <c r="Y646" s="75">
        <f t="shared" si="54"/>
        <v>2159814.7371201087</v>
      </c>
      <c r="Z646" s="76">
        <v>160072.19856207026</v>
      </c>
      <c r="AA646" s="76">
        <f t="shared" si="55"/>
        <v>2319886.9356821789</v>
      </c>
      <c r="AB646" s="76">
        <v>1377.1550293116768</v>
      </c>
      <c r="AC646" s="76">
        <v>95.023697022505701</v>
      </c>
      <c r="AD646" s="76">
        <f t="shared" si="56"/>
        <v>2321359.1144085131</v>
      </c>
    </row>
    <row r="647" spans="1:30">
      <c r="A647" s="72">
        <f t="shared" si="57"/>
        <v>2028</v>
      </c>
      <c r="B647" s="72">
        <f t="shared" si="58"/>
        <v>10</v>
      </c>
      <c r="C647" s="73">
        <f t="shared" si="59"/>
        <v>47027</v>
      </c>
      <c r="E647" s="75">
        <v>805172.24365300592</v>
      </c>
      <c r="F647" s="75">
        <v>997591.10071096872</v>
      </c>
      <c r="G647" s="75">
        <v>78588.854767601253</v>
      </c>
      <c r="H647" s="75">
        <v>10790.838655721436</v>
      </c>
      <c r="I647" s="75">
        <v>510.12999090186247</v>
      </c>
      <c r="J647" s="75">
        <f t="shared" si="53"/>
        <v>1892653.1677781991</v>
      </c>
      <c r="K647" s="75">
        <v>140271.82446476445</v>
      </c>
      <c r="L647" s="75">
        <f t="shared" si="51"/>
        <v>2032924.9922429635</v>
      </c>
      <c r="M647" s="75"/>
      <c r="N647" s="75">
        <f t="shared" si="50"/>
        <v>1076179.95547857</v>
      </c>
      <c r="O647" s="75"/>
      <c r="P647" s="75">
        <v>1766.70525922661</v>
      </c>
      <c r="Q647" s="75">
        <v>121.90266288663609</v>
      </c>
      <c r="R647" s="75">
        <f t="shared" si="52"/>
        <v>3110993.555643647</v>
      </c>
      <c r="T647" s="75">
        <v>1128591.1340037393</v>
      </c>
      <c r="U647" s="75">
        <v>1163717.143259313</v>
      </c>
      <c r="V647" s="75">
        <v>93536.513225213857</v>
      </c>
      <c r="W647" s="75">
        <v>10790.838655721434</v>
      </c>
      <c r="X647" s="75">
        <v>510.12999090186236</v>
      </c>
      <c r="Y647" s="75">
        <f t="shared" si="54"/>
        <v>2397145.7591348896</v>
      </c>
      <c r="Z647" s="76">
        <v>177661.71576832142</v>
      </c>
      <c r="AA647" s="76">
        <f t="shared" si="55"/>
        <v>2574807.474903211</v>
      </c>
      <c r="AB647" s="76">
        <v>1766.70525922661</v>
      </c>
      <c r="AC647" s="76">
        <v>121.90266288663609</v>
      </c>
      <c r="AD647" s="76">
        <f t="shared" si="56"/>
        <v>2576696.0828253245</v>
      </c>
    </row>
    <row r="648" spans="1:30">
      <c r="A648" s="72">
        <f t="shared" si="57"/>
        <v>2028</v>
      </c>
      <c r="B648" s="72">
        <f t="shared" si="58"/>
        <v>11</v>
      </c>
      <c r="C648" s="73">
        <f t="shared" si="59"/>
        <v>47058</v>
      </c>
      <c r="E648" s="75">
        <v>1031185.3799267579</v>
      </c>
      <c r="F648" s="75">
        <v>1046889.4445345512</v>
      </c>
      <c r="G648" s="75">
        <v>75638.403054473354</v>
      </c>
      <c r="H648" s="75">
        <v>11899.179022685943</v>
      </c>
      <c r="I648" s="75">
        <v>760.65837978611376</v>
      </c>
      <c r="J648" s="75">
        <f t="shared" si="53"/>
        <v>2166373.064918255</v>
      </c>
      <c r="K648" s="75">
        <v>160558.26152455388</v>
      </c>
      <c r="L648" s="75">
        <f t="shared" si="51"/>
        <v>2326931.3264428088</v>
      </c>
      <c r="M648" s="75"/>
      <c r="N648" s="75">
        <f t="shared" si="50"/>
        <v>1122527.8475890246</v>
      </c>
      <c r="O648" s="75"/>
      <c r="P648" s="75">
        <v>1762.8916570925785</v>
      </c>
      <c r="Q648" s="75">
        <v>121.63952433938793</v>
      </c>
      <c r="R648" s="75">
        <f t="shared" si="52"/>
        <v>3451343.705213265</v>
      </c>
      <c r="T648" s="75">
        <v>1388431.2906043383</v>
      </c>
      <c r="U648" s="75">
        <v>1218016.8527861799</v>
      </c>
      <c r="V648" s="75">
        <v>89713.220122243554</v>
      </c>
      <c r="W648" s="75">
        <v>11899.179022685948</v>
      </c>
      <c r="X648" s="75">
        <v>760.65837978611398</v>
      </c>
      <c r="Y648" s="75">
        <f t="shared" si="54"/>
        <v>2708821.2009152342</v>
      </c>
      <c r="Z648" s="76">
        <v>200761.18460059166</v>
      </c>
      <c r="AA648" s="76">
        <f t="shared" si="55"/>
        <v>2909582.3855158258</v>
      </c>
      <c r="AB648" s="76">
        <v>1762.8916570925785</v>
      </c>
      <c r="AC648" s="76">
        <v>121.63952433938793</v>
      </c>
      <c r="AD648" s="76">
        <f t="shared" si="56"/>
        <v>2911466.9166972577</v>
      </c>
    </row>
    <row r="649" spans="1:30">
      <c r="A649" s="72">
        <f t="shared" si="57"/>
        <v>2028</v>
      </c>
      <c r="B649" s="72">
        <f t="shared" si="58"/>
        <v>12</v>
      </c>
      <c r="C649" s="73">
        <f t="shared" si="59"/>
        <v>47088</v>
      </c>
      <c r="E649" s="75">
        <v>1328100.2903327926</v>
      </c>
      <c r="F649" s="75">
        <v>1133812.1131826462</v>
      </c>
      <c r="G649" s="75">
        <v>75159.557672883602</v>
      </c>
      <c r="H649" s="75">
        <v>11996.057781083129</v>
      </c>
      <c r="I649" s="75">
        <v>1104.9004553151153</v>
      </c>
      <c r="J649" s="75">
        <f t="shared" si="53"/>
        <v>2550172.9194247201</v>
      </c>
      <c r="K649" s="75">
        <v>189003.14870065032</v>
      </c>
      <c r="L649" s="75">
        <f t="shared" si="51"/>
        <v>2739176.0681253704</v>
      </c>
      <c r="M649" s="75"/>
      <c r="N649" s="75">
        <f t="shared" si="50"/>
        <v>1208971.6708555298</v>
      </c>
      <c r="O649" s="75"/>
      <c r="P649" s="75">
        <v>1649.2665658234985</v>
      </c>
      <c r="Q649" s="75">
        <v>113.7993930418214</v>
      </c>
      <c r="R649" s="75">
        <f t="shared" si="52"/>
        <v>3949910.8049397659</v>
      </c>
      <c r="T649" s="75">
        <v>1740210.0114906314</v>
      </c>
      <c r="U649" s="75">
        <v>1324318.1597873548</v>
      </c>
      <c r="V649" s="75">
        <v>89812.802122921159</v>
      </c>
      <c r="W649" s="75">
        <v>11996.057781083126</v>
      </c>
      <c r="X649" s="75">
        <v>1104.9004553151149</v>
      </c>
      <c r="Y649" s="75">
        <f t="shared" si="54"/>
        <v>3167441.9316373053</v>
      </c>
      <c r="Z649" s="76">
        <v>234751.33542746911</v>
      </c>
      <c r="AA649" s="76">
        <f t="shared" si="55"/>
        <v>3402193.2670647744</v>
      </c>
      <c r="AB649" s="76">
        <v>1649.2665658234985</v>
      </c>
      <c r="AC649" s="76">
        <v>113.7993930418214</v>
      </c>
      <c r="AD649" s="76">
        <f t="shared" si="56"/>
        <v>3403956.3330236399</v>
      </c>
    </row>
    <row r="650" spans="1:30">
      <c r="A650" s="72">
        <f t="shared" si="57"/>
        <v>2029</v>
      </c>
      <c r="B650" s="72">
        <f t="shared" si="58"/>
        <v>1</v>
      </c>
      <c r="C650" s="73">
        <f t="shared" si="59"/>
        <v>47119</v>
      </c>
      <c r="E650" s="75">
        <v>1301061.5858893332</v>
      </c>
      <c r="F650" s="75">
        <v>1106837.3801727507</v>
      </c>
      <c r="G650" s="75">
        <v>86111.508701480343</v>
      </c>
      <c r="H650" s="75">
        <v>11610.786091086457</v>
      </c>
      <c r="I650" s="75">
        <v>939.13326872434129</v>
      </c>
      <c r="J650" s="75">
        <f t="shared" si="53"/>
        <v>2506560.394123375</v>
      </c>
      <c r="K650" s="75">
        <v>185770.85627767211</v>
      </c>
      <c r="L650" s="75">
        <f t="shared" si="51"/>
        <v>2692331.2504010471</v>
      </c>
      <c r="M650" s="75"/>
      <c r="N650" s="75">
        <f t="shared" si="50"/>
        <v>1192948.8888742309</v>
      </c>
      <c r="O650" s="75"/>
      <c r="P650" s="75">
        <v>2325.1725422999461</v>
      </c>
      <c r="Q650" s="75">
        <v>160.43690541869628</v>
      </c>
      <c r="R650" s="75">
        <f t="shared" si="52"/>
        <v>3887765.7487229966</v>
      </c>
      <c r="T650" s="75">
        <v>1687415.6311683923</v>
      </c>
      <c r="U650" s="75">
        <v>1287545.5109096789</v>
      </c>
      <c r="V650" s="75">
        <v>101540.40519860668</v>
      </c>
      <c r="W650" s="75">
        <v>11610.786091086464</v>
      </c>
      <c r="X650" s="75">
        <v>939.13326872434152</v>
      </c>
      <c r="Y650" s="75">
        <f t="shared" si="54"/>
        <v>3089051.4666364882</v>
      </c>
      <c r="Z650" s="76">
        <v>228941.51578723686</v>
      </c>
      <c r="AA650" s="76">
        <f t="shared" si="55"/>
        <v>3317992.9824237251</v>
      </c>
      <c r="AB650" s="76">
        <v>2325.1725422999461</v>
      </c>
      <c r="AC650" s="76">
        <v>160.43690541869628</v>
      </c>
      <c r="AD650" s="76">
        <f t="shared" si="56"/>
        <v>3320478.5918714437</v>
      </c>
    </row>
    <row r="651" spans="1:30">
      <c r="A651" s="72">
        <f t="shared" si="57"/>
        <v>2029</v>
      </c>
      <c r="B651" s="72">
        <f t="shared" si="58"/>
        <v>2</v>
      </c>
      <c r="C651" s="73">
        <f t="shared" si="59"/>
        <v>47150</v>
      </c>
      <c r="E651" s="75">
        <v>1077833.4201513822</v>
      </c>
      <c r="F651" s="75">
        <v>1021198.300457534</v>
      </c>
      <c r="G651" s="75">
        <v>75085.649208206727</v>
      </c>
      <c r="H651" s="75">
        <v>10549.307921987502</v>
      </c>
      <c r="I651" s="75">
        <v>863.06195855746125</v>
      </c>
      <c r="J651" s="75">
        <f t="shared" si="53"/>
        <v>2185529.7396976678</v>
      </c>
      <c r="K651" s="75">
        <v>161978.03656191099</v>
      </c>
      <c r="L651" s="75">
        <f t="shared" si="51"/>
        <v>2347507.7762595788</v>
      </c>
      <c r="M651" s="75"/>
      <c r="N651" s="75">
        <f t="shared" si="50"/>
        <v>1096283.9496657408</v>
      </c>
      <c r="O651" s="75"/>
      <c r="P651" s="75">
        <v>2433.2715135783724</v>
      </c>
      <c r="Q651" s="75">
        <v>167.8957344369077</v>
      </c>
      <c r="R651" s="75">
        <f t="shared" si="52"/>
        <v>3446392.8931733351</v>
      </c>
      <c r="T651" s="75">
        <v>1401456.6080268582</v>
      </c>
      <c r="U651" s="75">
        <v>1175183.9644998927</v>
      </c>
      <c r="V651" s="75">
        <v>88231.19140214521</v>
      </c>
      <c r="W651" s="75">
        <v>10549.307921987498</v>
      </c>
      <c r="X651" s="75">
        <v>863.06195855746103</v>
      </c>
      <c r="Y651" s="75">
        <f t="shared" si="54"/>
        <v>2676284.1338094412</v>
      </c>
      <c r="Z651" s="76">
        <v>198349.73709221417</v>
      </c>
      <c r="AA651" s="76">
        <f t="shared" si="55"/>
        <v>2874633.8709016554</v>
      </c>
      <c r="AB651" s="76">
        <v>2433.2715135783724</v>
      </c>
      <c r="AC651" s="76">
        <v>167.8957344369077</v>
      </c>
      <c r="AD651" s="76">
        <f t="shared" si="56"/>
        <v>2877235.0381496707</v>
      </c>
    </row>
    <row r="652" spans="1:30">
      <c r="A652" s="72">
        <f t="shared" si="57"/>
        <v>2029</v>
      </c>
      <c r="B652" s="72">
        <f t="shared" si="58"/>
        <v>3</v>
      </c>
      <c r="C652" s="73">
        <f t="shared" si="59"/>
        <v>47178</v>
      </c>
      <c r="E652" s="75">
        <v>1054515.8894943818</v>
      </c>
      <c r="F652" s="75">
        <v>1076749.710404603</v>
      </c>
      <c r="G652" s="75">
        <v>79479.854433370201</v>
      </c>
      <c r="H652" s="75">
        <v>11602.280844758858</v>
      </c>
      <c r="I652" s="75">
        <v>857.98010559008299</v>
      </c>
      <c r="J652" s="75">
        <f t="shared" si="53"/>
        <v>2223205.7152827037</v>
      </c>
      <c r="K652" s="75">
        <v>164770.34839366982</v>
      </c>
      <c r="L652" s="75">
        <f t="shared" si="51"/>
        <v>2387976.0636763736</v>
      </c>
      <c r="M652" s="75"/>
      <c r="N652" s="75">
        <f t="shared" si="50"/>
        <v>1156229.5648379733</v>
      </c>
      <c r="O652" s="75"/>
      <c r="P652" s="75">
        <v>2338.5067434304874</v>
      </c>
      <c r="Q652" s="75">
        <v>161.35696529670363</v>
      </c>
      <c r="R652" s="75">
        <f t="shared" si="52"/>
        <v>3546705.4922230742</v>
      </c>
      <c r="T652" s="75">
        <v>1397488.2489638841</v>
      </c>
      <c r="U652" s="75">
        <v>1244036.5647481845</v>
      </c>
      <c r="V652" s="75">
        <v>94697.340323994562</v>
      </c>
      <c r="W652" s="75">
        <v>11602.280844758847</v>
      </c>
      <c r="X652" s="75">
        <v>857.98010559008264</v>
      </c>
      <c r="Y652" s="75">
        <f t="shared" si="54"/>
        <v>2748682.414986412</v>
      </c>
      <c r="Z652" s="76">
        <v>203715.45288298838</v>
      </c>
      <c r="AA652" s="76">
        <f t="shared" si="55"/>
        <v>2952397.8678694004</v>
      </c>
      <c r="AB652" s="76">
        <v>2338.5067434304874</v>
      </c>
      <c r="AC652" s="76">
        <v>161.35696529670363</v>
      </c>
      <c r="AD652" s="76">
        <f t="shared" si="56"/>
        <v>2954897.7315781279</v>
      </c>
    </row>
    <row r="653" spans="1:30">
      <c r="A653" s="72">
        <f t="shared" si="57"/>
        <v>2029</v>
      </c>
      <c r="B653" s="72">
        <f t="shared" si="58"/>
        <v>4</v>
      </c>
      <c r="C653" s="73">
        <f t="shared" si="59"/>
        <v>47209</v>
      </c>
      <c r="E653" s="75">
        <v>871439.16453899723</v>
      </c>
      <c r="F653" s="75">
        <v>991974.39014495886</v>
      </c>
      <c r="G653" s="75">
        <v>76293.130493754215</v>
      </c>
      <c r="H653" s="75">
        <v>10098.926185246601</v>
      </c>
      <c r="I653" s="75">
        <v>628.52165323171528</v>
      </c>
      <c r="J653" s="75">
        <f t="shared" si="53"/>
        <v>1950434.1330161886</v>
      </c>
      <c r="K653" s="75">
        <v>144554.19460592582</v>
      </c>
      <c r="L653" s="75">
        <f t="shared" si="51"/>
        <v>2094988.3276221144</v>
      </c>
      <c r="M653" s="75"/>
      <c r="N653" s="75">
        <f t="shared" si="50"/>
        <v>1068267.5206387131</v>
      </c>
      <c r="O653" s="75"/>
      <c r="P653" s="75">
        <v>2172.4149463771805</v>
      </c>
      <c r="Q653" s="75">
        <v>149.89663130002546</v>
      </c>
      <c r="R653" s="75">
        <f t="shared" si="52"/>
        <v>3165578.1598385046</v>
      </c>
      <c r="T653" s="75">
        <v>1182579.9983695259</v>
      </c>
      <c r="U653" s="75">
        <v>1156640.4437638933</v>
      </c>
      <c r="V653" s="75">
        <v>90831.773322727924</v>
      </c>
      <c r="W653" s="75">
        <v>10098.926185246612</v>
      </c>
      <c r="X653" s="75">
        <v>628.52165323171585</v>
      </c>
      <c r="Y653" s="75">
        <f t="shared" si="54"/>
        <v>2440779.6632946255</v>
      </c>
      <c r="Z653" s="76">
        <v>180895.59266093327</v>
      </c>
      <c r="AA653" s="76">
        <f t="shared" si="55"/>
        <v>2621675.2559555587</v>
      </c>
      <c r="AB653" s="76">
        <v>2172.4149463771805</v>
      </c>
      <c r="AC653" s="76">
        <v>149.89663130002546</v>
      </c>
      <c r="AD653" s="76">
        <f t="shared" si="56"/>
        <v>2623997.567533236</v>
      </c>
    </row>
    <row r="654" spans="1:30">
      <c r="A654" s="72">
        <f t="shared" si="57"/>
        <v>2029</v>
      </c>
      <c r="B654" s="72">
        <f t="shared" si="58"/>
        <v>5</v>
      </c>
      <c r="C654" s="73">
        <f t="shared" si="59"/>
        <v>47239</v>
      </c>
      <c r="E654" s="75">
        <v>736207.41315198806</v>
      </c>
      <c r="F654" s="75">
        <v>996749.42637920147</v>
      </c>
      <c r="G654" s="75">
        <v>80950.703675719982</v>
      </c>
      <c r="H654" s="75">
        <v>10378.996167276036</v>
      </c>
      <c r="I654" s="75">
        <v>486.69496914298759</v>
      </c>
      <c r="J654" s="75">
        <f t="shared" si="53"/>
        <v>1824773.2343433285</v>
      </c>
      <c r="K654" s="75">
        <v>135240.98084821645</v>
      </c>
      <c r="L654" s="75">
        <f t="shared" si="51"/>
        <v>1960014.215191545</v>
      </c>
      <c r="M654" s="75"/>
      <c r="N654" s="75">
        <f t="shared" si="50"/>
        <v>1077700.1300549214</v>
      </c>
      <c r="O654" s="75"/>
      <c r="P654" s="75">
        <v>2173.9953736296084</v>
      </c>
      <c r="Q654" s="75">
        <v>150.00568078044299</v>
      </c>
      <c r="R654" s="75">
        <f t="shared" si="52"/>
        <v>3040038.3463008762</v>
      </c>
      <c r="T654" s="75">
        <v>1021779.2783084438</v>
      </c>
      <c r="U654" s="75">
        <v>1165558.4169967852</v>
      </c>
      <c r="V654" s="75">
        <v>96396.559405459499</v>
      </c>
      <c r="W654" s="75">
        <v>10378.996167276038</v>
      </c>
      <c r="X654" s="75">
        <v>486.6949691429877</v>
      </c>
      <c r="Y654" s="75">
        <f t="shared" si="54"/>
        <v>2294599.9458471076</v>
      </c>
      <c r="Z654" s="76">
        <v>170061.65012185834</v>
      </c>
      <c r="AA654" s="76">
        <f t="shared" si="55"/>
        <v>2464661.5959689659</v>
      </c>
      <c r="AB654" s="76">
        <v>2173.9953736296084</v>
      </c>
      <c r="AC654" s="76">
        <v>150.00568078044299</v>
      </c>
      <c r="AD654" s="76">
        <f t="shared" si="56"/>
        <v>2466985.5970233758</v>
      </c>
    </row>
    <row r="655" spans="1:30">
      <c r="A655" s="72">
        <f t="shared" si="57"/>
        <v>2029</v>
      </c>
      <c r="B655" s="72">
        <f t="shared" si="58"/>
        <v>6</v>
      </c>
      <c r="C655" s="73">
        <f t="shared" si="59"/>
        <v>47270</v>
      </c>
      <c r="E655" s="75">
        <v>645838.52639603522</v>
      </c>
      <c r="F655" s="75">
        <v>983323.23180142359</v>
      </c>
      <c r="G655" s="75">
        <v>79167.248213791434</v>
      </c>
      <c r="H655" s="75">
        <v>10158.681331823356</v>
      </c>
      <c r="I655" s="75">
        <v>375.59050998200109</v>
      </c>
      <c r="J655" s="75">
        <f t="shared" si="53"/>
        <v>1718863.2782530559</v>
      </c>
      <c r="K655" s="75">
        <v>127391.58560629515</v>
      </c>
      <c r="L655" s="75">
        <f t="shared" si="51"/>
        <v>1846254.863859351</v>
      </c>
      <c r="M655" s="75"/>
      <c r="N655" s="75">
        <f t="shared" si="50"/>
        <v>1062490.480015215</v>
      </c>
      <c r="O655" s="75"/>
      <c r="P655" s="75">
        <v>1787.4692845408904</v>
      </c>
      <c r="Q655" s="75">
        <v>123.33538063332145</v>
      </c>
      <c r="R655" s="75">
        <f t="shared" si="52"/>
        <v>2910656.1485397406</v>
      </c>
      <c r="T655" s="75">
        <v>924394.24468922347</v>
      </c>
      <c r="U655" s="75">
        <v>1157533.522710168</v>
      </c>
      <c r="V655" s="75">
        <v>94724.707640629087</v>
      </c>
      <c r="W655" s="75">
        <v>10158.681331823351</v>
      </c>
      <c r="X655" s="75">
        <v>375.59050998200109</v>
      </c>
      <c r="Y655" s="75">
        <f t="shared" si="54"/>
        <v>2187186.7468818263</v>
      </c>
      <c r="Z655" s="76">
        <v>162100.84375386219</v>
      </c>
      <c r="AA655" s="76">
        <f t="shared" si="55"/>
        <v>2349287.5906356885</v>
      </c>
      <c r="AB655" s="76">
        <v>1787.4692845408904</v>
      </c>
      <c r="AC655" s="76">
        <v>123.33538063332145</v>
      </c>
      <c r="AD655" s="76">
        <f t="shared" si="56"/>
        <v>2351198.3953008628</v>
      </c>
    </row>
    <row r="656" spans="1:30">
      <c r="A656" s="72">
        <f t="shared" si="57"/>
        <v>2029</v>
      </c>
      <c r="B656" s="72">
        <f t="shared" si="58"/>
        <v>7</v>
      </c>
      <c r="C656" s="73">
        <f t="shared" si="59"/>
        <v>47300</v>
      </c>
      <c r="E656" s="75">
        <v>634950.59803261829</v>
      </c>
      <c r="F656" s="75">
        <v>1025892.8183248285</v>
      </c>
      <c r="G656" s="75">
        <v>81165.502910514027</v>
      </c>
      <c r="H656" s="75">
        <v>9797.7950365288198</v>
      </c>
      <c r="I656" s="75">
        <v>335.21896632286587</v>
      </c>
      <c r="J656" s="75">
        <f t="shared" si="53"/>
        <v>1752141.9332708127</v>
      </c>
      <c r="K656" s="75">
        <v>129857.99505444244</v>
      </c>
      <c r="L656" s="75">
        <f t="shared" si="51"/>
        <v>1881999.9283252552</v>
      </c>
      <c r="M656" s="75"/>
      <c r="N656" s="75">
        <f t="shared" si="50"/>
        <v>1107058.3212353426</v>
      </c>
      <c r="O656" s="75"/>
      <c r="P656" s="75">
        <v>2889.3085552642901</v>
      </c>
      <c r="Q656" s="75">
        <v>199.36229031323603</v>
      </c>
      <c r="R656" s="75">
        <f t="shared" si="52"/>
        <v>2992146.9204061758</v>
      </c>
      <c r="T656" s="75">
        <v>931430.7011516632</v>
      </c>
      <c r="U656" s="75">
        <v>1218187.0361265433</v>
      </c>
      <c r="V656" s="75">
        <v>97189.434018518965</v>
      </c>
      <c r="W656" s="75">
        <v>9797.7950365288252</v>
      </c>
      <c r="X656" s="75">
        <v>335.21896632286621</v>
      </c>
      <c r="Y656" s="75">
        <f t="shared" si="54"/>
        <v>2256940.1852995767</v>
      </c>
      <c r="Z656" s="76">
        <v>167270.54004905559</v>
      </c>
      <c r="AA656" s="76">
        <f t="shared" si="55"/>
        <v>2424210.7253486323</v>
      </c>
      <c r="AB656" s="76">
        <v>2889.3085552642901</v>
      </c>
      <c r="AC656" s="76">
        <v>199.36229031323603</v>
      </c>
      <c r="AD656" s="76">
        <f t="shared" si="56"/>
        <v>2427299.3961942103</v>
      </c>
    </row>
    <row r="657" spans="1:30">
      <c r="A657" s="72">
        <f t="shared" si="57"/>
        <v>2029</v>
      </c>
      <c r="B657" s="72">
        <f t="shared" si="58"/>
        <v>8</v>
      </c>
      <c r="C657" s="73">
        <f t="shared" si="59"/>
        <v>47331</v>
      </c>
      <c r="E657" s="75">
        <v>635174.53442099539</v>
      </c>
      <c r="F657" s="75">
        <v>1046117.4841974822</v>
      </c>
      <c r="G657" s="75">
        <v>81506.07024485922</v>
      </c>
      <c r="H657" s="75">
        <v>10493.504426300942</v>
      </c>
      <c r="I657" s="75">
        <v>294.02332348054944</v>
      </c>
      <c r="J657" s="75">
        <f t="shared" si="53"/>
        <v>1773585.6166131182</v>
      </c>
      <c r="K657" s="75">
        <v>131447.26911525778</v>
      </c>
      <c r="L657" s="75">
        <f t="shared" si="51"/>
        <v>1905032.885728376</v>
      </c>
      <c r="M657" s="75"/>
      <c r="N657" s="75">
        <f t="shared" si="50"/>
        <v>1127623.5544423414</v>
      </c>
      <c r="O657" s="75"/>
      <c r="P657" s="75">
        <v>1633.5724491811211</v>
      </c>
      <c r="Q657" s="75">
        <v>112.71649899349737</v>
      </c>
      <c r="R657" s="75">
        <f t="shared" si="52"/>
        <v>3034402.729118892</v>
      </c>
      <c r="T657" s="75">
        <v>931167.12913134124</v>
      </c>
      <c r="U657" s="75">
        <v>1238936.0056314382</v>
      </c>
      <c r="V657" s="75">
        <v>97760.083725062548</v>
      </c>
      <c r="W657" s="75">
        <v>10493.504426300939</v>
      </c>
      <c r="X657" s="75">
        <v>294.02332348054938</v>
      </c>
      <c r="Y657" s="75">
        <f t="shared" si="54"/>
        <v>2278650.7462376235</v>
      </c>
      <c r="Z657" s="76">
        <v>168879.5934375897</v>
      </c>
      <c r="AA657" s="76">
        <f t="shared" si="55"/>
        <v>2447530.3396752132</v>
      </c>
      <c r="AB657" s="76">
        <v>1633.5724491811211</v>
      </c>
      <c r="AC657" s="76">
        <v>112.71649899349737</v>
      </c>
      <c r="AD657" s="76">
        <f t="shared" si="56"/>
        <v>2449276.6286233878</v>
      </c>
    </row>
    <row r="658" spans="1:30">
      <c r="A658" s="72">
        <f t="shared" si="57"/>
        <v>2029</v>
      </c>
      <c r="B658" s="72">
        <f t="shared" si="58"/>
        <v>9</v>
      </c>
      <c r="C658" s="73">
        <f t="shared" si="59"/>
        <v>47362</v>
      </c>
      <c r="E658" s="75">
        <v>642825.48228616675</v>
      </c>
      <c r="F658" s="75">
        <v>996765.30548522249</v>
      </c>
      <c r="G658" s="75">
        <v>76255.452542468745</v>
      </c>
      <c r="H658" s="75">
        <v>10476.486271809026</v>
      </c>
      <c r="I658" s="75">
        <v>337.71860137875808</v>
      </c>
      <c r="J658" s="75">
        <f t="shared" si="53"/>
        <v>1726660.445187046</v>
      </c>
      <c r="K658" s="75">
        <v>127969.46371418494</v>
      </c>
      <c r="L658" s="75">
        <f t="shared" si="51"/>
        <v>1854629.9089012309</v>
      </c>
      <c r="M658" s="75"/>
      <c r="N658" s="75">
        <f t="shared" si="50"/>
        <v>1073020.7580276912</v>
      </c>
      <c r="O658" s="75"/>
      <c r="P658" s="75">
        <v>1428.3520227381257</v>
      </c>
      <c r="Q658" s="75">
        <v>98.55628956893068</v>
      </c>
      <c r="R658" s="75">
        <f t="shared" si="52"/>
        <v>2929177.575241229</v>
      </c>
      <c r="T658" s="75">
        <v>934236.77480044006</v>
      </c>
      <c r="U658" s="75">
        <v>1168546.8847442206</v>
      </c>
      <c r="V658" s="75">
        <v>91287.12698400821</v>
      </c>
      <c r="W658" s="75">
        <v>10476.486271809024</v>
      </c>
      <c r="X658" s="75">
        <v>337.71860137875808</v>
      </c>
      <c r="Y658" s="75">
        <f t="shared" si="54"/>
        <v>2204884.9914018563</v>
      </c>
      <c r="Z658" s="76">
        <v>163412.52890088921</v>
      </c>
      <c r="AA658" s="76">
        <f t="shared" si="55"/>
        <v>2368297.5203027455</v>
      </c>
      <c r="AB658" s="76">
        <v>1428.3520227381257</v>
      </c>
      <c r="AC658" s="76">
        <v>98.55628956893068</v>
      </c>
      <c r="AD658" s="76">
        <f t="shared" si="56"/>
        <v>2369824.4286150527</v>
      </c>
    </row>
    <row r="659" spans="1:30">
      <c r="A659" s="72">
        <f t="shared" si="57"/>
        <v>2029</v>
      </c>
      <c r="B659" s="72">
        <f t="shared" si="58"/>
        <v>10</v>
      </c>
      <c r="C659" s="73">
        <f t="shared" si="59"/>
        <v>47392</v>
      </c>
      <c r="E659" s="75">
        <v>809908.87976061017</v>
      </c>
      <c r="F659" s="75">
        <v>1024100.2865943398</v>
      </c>
      <c r="G659" s="75">
        <v>77710.584260288655</v>
      </c>
      <c r="H659" s="75">
        <v>10999.720269257219</v>
      </c>
      <c r="I659" s="75">
        <v>510.14978137751069</v>
      </c>
      <c r="J659" s="75">
        <f t="shared" si="53"/>
        <v>1923229.6206658734</v>
      </c>
      <c r="K659" s="75">
        <v>142537.96329317428</v>
      </c>
      <c r="L659" s="75">
        <f t="shared" si="51"/>
        <v>2065767.5839590477</v>
      </c>
      <c r="M659" s="75"/>
      <c r="N659" s="75">
        <f t="shared" si="50"/>
        <v>1101810.8708546285</v>
      </c>
      <c r="O659" s="75"/>
      <c r="P659" s="75">
        <v>1829.9738606343919</v>
      </c>
      <c r="Q659" s="75">
        <v>126.26819638377306</v>
      </c>
      <c r="R659" s="75">
        <f t="shared" si="52"/>
        <v>3169534.6968706944</v>
      </c>
      <c r="T659" s="75">
        <v>1145889.3362159254</v>
      </c>
      <c r="U659" s="75">
        <v>1195993.3586795144</v>
      </c>
      <c r="V659" s="75">
        <v>92748.553140415446</v>
      </c>
      <c r="W659" s="75">
        <v>10999.720269257221</v>
      </c>
      <c r="X659" s="75">
        <v>510.14978137751075</v>
      </c>
      <c r="Y659" s="75">
        <f t="shared" si="54"/>
        <v>2446141.1180864898</v>
      </c>
      <c r="Z659" s="76">
        <v>181292.9507496967</v>
      </c>
      <c r="AA659" s="76">
        <f t="shared" si="55"/>
        <v>2627434.0688361865</v>
      </c>
      <c r="AB659" s="76">
        <v>1829.9738606343919</v>
      </c>
      <c r="AC659" s="76">
        <v>126.26819638377306</v>
      </c>
      <c r="AD659" s="76">
        <f t="shared" si="56"/>
        <v>2629390.310893205</v>
      </c>
    </row>
    <row r="660" spans="1:30">
      <c r="A660" s="72">
        <f t="shared" si="57"/>
        <v>2029</v>
      </c>
      <c r="B660" s="72">
        <f t="shared" si="58"/>
        <v>11</v>
      </c>
      <c r="C660" s="73">
        <f t="shared" si="59"/>
        <v>47423</v>
      </c>
      <c r="E660" s="75">
        <v>1039376.6384577469</v>
      </c>
      <c r="F660" s="75">
        <v>1074962.9194429989</v>
      </c>
      <c r="G660" s="75">
        <v>74843.161064440588</v>
      </c>
      <c r="H660" s="75">
        <v>12143.680873947544</v>
      </c>
      <c r="I660" s="75">
        <v>761.08277884052177</v>
      </c>
      <c r="J660" s="75">
        <f t="shared" si="53"/>
        <v>2202087.4826179743</v>
      </c>
      <c r="K660" s="75">
        <v>163205.19473752985</v>
      </c>
      <c r="L660" s="75">
        <f t="shared" si="51"/>
        <v>2365292.6773555041</v>
      </c>
      <c r="M660" s="75"/>
      <c r="N660" s="75">
        <f t="shared" ref="N660:N709" si="60">SUM(F660:G660)</f>
        <v>1149806.0805074396</v>
      </c>
      <c r="O660" s="75"/>
      <c r="P660" s="75">
        <v>1831.8268205569868</v>
      </c>
      <c r="Q660" s="75">
        <v>126.3960506184321</v>
      </c>
      <c r="R660" s="75">
        <f t="shared" si="52"/>
        <v>3517056.9807341192</v>
      </c>
      <c r="T660" s="75">
        <v>1409700.6100857605</v>
      </c>
      <c r="U660" s="75">
        <v>1251780.2779292818</v>
      </c>
      <c r="V660" s="75">
        <v>88956.812685271681</v>
      </c>
      <c r="W660" s="75">
        <v>12143.680873947536</v>
      </c>
      <c r="X660" s="75">
        <v>761.08277884052131</v>
      </c>
      <c r="Y660" s="75">
        <f t="shared" si="54"/>
        <v>2763342.4643531018</v>
      </c>
      <c r="Z660" s="76">
        <v>204801.96567171207</v>
      </c>
      <c r="AA660" s="76">
        <f t="shared" si="55"/>
        <v>2968144.4300248139</v>
      </c>
      <c r="AB660" s="76">
        <v>1831.8268205569868</v>
      </c>
      <c r="AC660" s="76">
        <v>126.3960506184321</v>
      </c>
      <c r="AD660" s="76">
        <f t="shared" si="56"/>
        <v>2970102.6528959894</v>
      </c>
    </row>
    <row r="661" spans="1:30">
      <c r="A661" s="72">
        <f t="shared" si="57"/>
        <v>2029</v>
      </c>
      <c r="B661" s="72">
        <f t="shared" si="58"/>
        <v>12</v>
      </c>
      <c r="C661" s="73">
        <f t="shared" si="59"/>
        <v>47453</v>
      </c>
      <c r="E661" s="75">
        <v>1340535.9303504415</v>
      </c>
      <c r="F661" s="75">
        <v>1165120.9240863048</v>
      </c>
      <c r="G661" s="75">
        <v>74297.980093994236</v>
      </c>
      <c r="H661" s="75">
        <v>12242.711297415866</v>
      </c>
      <c r="I661" s="75">
        <v>1105.4466705329069</v>
      </c>
      <c r="J661" s="75">
        <f t="shared" si="53"/>
        <v>2593302.9924986889</v>
      </c>
      <c r="K661" s="75">
        <v>192199.68472868903</v>
      </c>
      <c r="L661" s="75">
        <f t="shared" si="51"/>
        <v>2785502.6772273779</v>
      </c>
      <c r="M661" s="75"/>
      <c r="N661" s="75">
        <f t="shared" si="60"/>
        <v>1239418.904180299</v>
      </c>
      <c r="O661" s="75"/>
      <c r="P661" s="75">
        <v>1718.4273087431484</v>
      </c>
      <c r="Q661" s="75">
        <v>118.57148430327724</v>
      </c>
      <c r="R661" s="75">
        <f t="shared" si="52"/>
        <v>4026758.5802007234</v>
      </c>
      <c r="T661" s="75">
        <v>1767018.232109945</v>
      </c>
      <c r="U661" s="75">
        <v>1360704.8333343787</v>
      </c>
      <c r="V661" s="75">
        <v>88991.448044381454</v>
      </c>
      <c r="W661" s="75">
        <v>12242.711297415872</v>
      </c>
      <c r="X661" s="75">
        <v>1105.4466705329073</v>
      </c>
      <c r="Y661" s="75">
        <f t="shared" si="54"/>
        <v>3230062.6714566536</v>
      </c>
      <c r="Z661" s="76">
        <v>239392.39992535859</v>
      </c>
      <c r="AA661" s="76">
        <f t="shared" si="55"/>
        <v>3469455.0713820122</v>
      </c>
      <c r="AB661" s="76">
        <v>1718.4273087431484</v>
      </c>
      <c r="AC661" s="76">
        <v>118.57148430327724</v>
      </c>
      <c r="AD661" s="76">
        <f t="shared" si="56"/>
        <v>3471292.0701750587</v>
      </c>
    </row>
    <row r="662" spans="1:30">
      <c r="A662" s="72">
        <f t="shared" si="57"/>
        <v>2030</v>
      </c>
      <c r="B662" s="72">
        <f t="shared" si="58"/>
        <v>1</v>
      </c>
      <c r="C662" s="73">
        <f t="shared" si="59"/>
        <v>47484</v>
      </c>
      <c r="E662" s="75">
        <v>1314149.2310020262</v>
      </c>
      <c r="F662" s="75">
        <v>1137119.5812365068</v>
      </c>
      <c r="G662" s="75">
        <v>85126.585491351565</v>
      </c>
      <c r="H662" s="75">
        <v>11842.706171104375</v>
      </c>
      <c r="I662" s="75">
        <v>939.40508796063534</v>
      </c>
      <c r="J662" s="75">
        <f t="shared" si="53"/>
        <v>2549177.5089889495</v>
      </c>
      <c r="K662" s="75">
        <v>188929.37499488425</v>
      </c>
      <c r="L662" s="75">
        <f t="shared" si="51"/>
        <v>2738106.8839838337</v>
      </c>
      <c r="M662" s="75"/>
      <c r="N662" s="75">
        <f t="shared" si="60"/>
        <v>1222246.1667278584</v>
      </c>
      <c r="O662" s="75"/>
      <c r="P662" s="75">
        <v>2325.1725422999461</v>
      </c>
      <c r="Q662" s="75">
        <v>160.43690541869628</v>
      </c>
      <c r="R662" s="75">
        <f t="shared" si="52"/>
        <v>3962838.6601594109</v>
      </c>
      <c r="T662" s="75">
        <v>1713522.1641682477</v>
      </c>
      <c r="U662" s="75">
        <v>1322637.6528105878</v>
      </c>
      <c r="V662" s="75">
        <v>100590.09683222536</v>
      </c>
      <c r="W662" s="75">
        <v>11842.706171104383</v>
      </c>
      <c r="X662" s="75">
        <v>939.40508796063546</v>
      </c>
      <c r="Y662" s="75">
        <f t="shared" si="54"/>
        <v>3149532.0250701257</v>
      </c>
      <c r="Z662" s="76">
        <v>233423.96318994462</v>
      </c>
      <c r="AA662" s="76">
        <f t="shared" si="55"/>
        <v>3382955.9882600703</v>
      </c>
      <c r="AB662" s="76">
        <v>2325.1725422999461</v>
      </c>
      <c r="AC662" s="76">
        <v>160.43690541869628</v>
      </c>
      <c r="AD662" s="76">
        <f t="shared" si="56"/>
        <v>3385441.5977077889</v>
      </c>
    </row>
    <row r="663" spans="1:30">
      <c r="A663" s="72">
        <f t="shared" si="57"/>
        <v>2030</v>
      </c>
      <c r="B663" s="72">
        <f t="shared" si="58"/>
        <v>2</v>
      </c>
      <c r="C663" s="73">
        <f t="shared" si="59"/>
        <v>47515</v>
      </c>
      <c r="E663" s="75">
        <v>1088789.5082476828</v>
      </c>
      <c r="F663" s="75">
        <v>1050034.2758164804</v>
      </c>
      <c r="G663" s="75">
        <v>74295.565796991417</v>
      </c>
      <c r="H663" s="75">
        <v>10753.932855344392</v>
      </c>
      <c r="I663" s="75">
        <v>863.18289756624472</v>
      </c>
      <c r="J663" s="75">
        <f t="shared" si="53"/>
        <v>2224736.4656140655</v>
      </c>
      <c r="K663" s="75">
        <v>164883.79820340546</v>
      </c>
      <c r="L663" s="75">
        <f t="shared" si="51"/>
        <v>2389620.263817471</v>
      </c>
      <c r="M663" s="75"/>
      <c r="N663" s="75">
        <f t="shared" si="60"/>
        <v>1124329.8416134717</v>
      </c>
      <c r="O663" s="75"/>
      <c r="P663" s="75">
        <v>2433.2715135783724</v>
      </c>
      <c r="Q663" s="75">
        <v>167.8957344369077</v>
      </c>
      <c r="R663" s="75">
        <f t="shared" si="52"/>
        <v>3516551.2726789583</v>
      </c>
      <c r="T663" s="75">
        <v>1423127.7196565818</v>
      </c>
      <c r="U663" s="75">
        <v>1207224.3436515089</v>
      </c>
      <c r="V663" s="75">
        <v>87404.856706107312</v>
      </c>
      <c r="W663" s="75">
        <v>10753.932855344379</v>
      </c>
      <c r="X663" s="75">
        <v>863.18289756624426</v>
      </c>
      <c r="Y663" s="75">
        <f t="shared" si="54"/>
        <v>2729374.0357671091</v>
      </c>
      <c r="Z663" s="76">
        <v>202284.43444460817</v>
      </c>
      <c r="AA663" s="76">
        <f t="shared" si="55"/>
        <v>2931658.4702117173</v>
      </c>
      <c r="AB663" s="76">
        <v>2433.2715135783724</v>
      </c>
      <c r="AC663" s="76">
        <v>167.8957344369077</v>
      </c>
      <c r="AD663" s="76">
        <f t="shared" si="56"/>
        <v>2934259.6374597326</v>
      </c>
    </row>
    <row r="664" spans="1:30">
      <c r="A664" s="72">
        <f t="shared" si="57"/>
        <v>2030</v>
      </c>
      <c r="B664" s="72">
        <f t="shared" si="58"/>
        <v>3</v>
      </c>
      <c r="C664" s="73">
        <f t="shared" si="59"/>
        <v>47543</v>
      </c>
      <c r="E664" s="75">
        <v>1065085.5853051066</v>
      </c>
      <c r="F664" s="75">
        <v>1106933.6354127272</v>
      </c>
      <c r="G664" s="75">
        <v>78588.531015867731</v>
      </c>
      <c r="H664" s="75">
        <v>11818.692442361189</v>
      </c>
      <c r="I664" s="75">
        <v>857.98536986144359</v>
      </c>
      <c r="J664" s="75">
        <f t="shared" si="53"/>
        <v>2263284.4295459245</v>
      </c>
      <c r="K664" s="75">
        <v>167740.73645399418</v>
      </c>
      <c r="L664" s="75">
        <f t="shared" si="51"/>
        <v>2431025.1659999187</v>
      </c>
      <c r="M664" s="75"/>
      <c r="N664" s="75">
        <f t="shared" si="60"/>
        <v>1185522.1664285951</v>
      </c>
      <c r="O664" s="75"/>
      <c r="P664" s="75">
        <v>2338.5067434304874</v>
      </c>
      <c r="Q664" s="75">
        <v>161.35696529670363</v>
      </c>
      <c r="R664" s="75">
        <f t="shared" si="52"/>
        <v>3619047.1961372416</v>
      </c>
      <c r="T664" s="75">
        <v>1419089.0355712019</v>
      </c>
      <c r="U664" s="75">
        <v>1277951.0668497356</v>
      </c>
      <c r="V664" s="75">
        <v>93809.184659649822</v>
      </c>
      <c r="W664" s="75">
        <v>11818.6924423612</v>
      </c>
      <c r="X664" s="75">
        <v>857.98536986144427</v>
      </c>
      <c r="Y664" s="75">
        <f t="shared" si="54"/>
        <v>2803525.9648928097</v>
      </c>
      <c r="Z664" s="76">
        <v>207780.1198470504</v>
      </c>
      <c r="AA664" s="76">
        <f t="shared" si="55"/>
        <v>3011306.0847398601</v>
      </c>
      <c r="AB664" s="76">
        <v>2338.5067434304874</v>
      </c>
      <c r="AC664" s="76">
        <v>161.35696529670363</v>
      </c>
      <c r="AD664" s="76">
        <f t="shared" si="56"/>
        <v>3013805.9484485877</v>
      </c>
    </row>
    <row r="665" spans="1:30">
      <c r="A665" s="72">
        <f t="shared" si="57"/>
        <v>2030</v>
      </c>
      <c r="B665" s="72">
        <f t="shared" si="58"/>
        <v>4</v>
      </c>
      <c r="C665" s="73">
        <f t="shared" si="59"/>
        <v>47574</v>
      </c>
      <c r="E665" s="75">
        <v>879977.35409578739</v>
      </c>
      <c r="F665" s="75">
        <v>1017738.2434349033</v>
      </c>
      <c r="G665" s="75">
        <v>75375.092195951845</v>
      </c>
      <c r="H665" s="75">
        <v>10280.117130614206</v>
      </c>
      <c r="I665" s="75">
        <v>628.36676297760596</v>
      </c>
      <c r="J665" s="75">
        <f t="shared" si="53"/>
        <v>1983999.1736202342</v>
      </c>
      <c r="K665" s="75">
        <v>147041.82919419557</v>
      </c>
      <c r="L665" s="75">
        <f t="shared" si="51"/>
        <v>2131041.0028144298</v>
      </c>
      <c r="M665" s="75"/>
      <c r="N665" s="75">
        <f t="shared" si="60"/>
        <v>1093113.3356308551</v>
      </c>
      <c r="O665" s="75"/>
      <c r="P665" s="75">
        <v>2172.4149463771805</v>
      </c>
      <c r="Q665" s="75">
        <v>149.89663130002546</v>
      </c>
      <c r="R665" s="75">
        <f t="shared" si="52"/>
        <v>3226476.6500229621</v>
      </c>
      <c r="T665" s="75">
        <v>1200849.4013902629</v>
      </c>
      <c r="U665" s="75">
        <v>1188180.0268672861</v>
      </c>
      <c r="V665" s="75">
        <v>89978.929876891576</v>
      </c>
      <c r="W665" s="75">
        <v>10280.117130614202</v>
      </c>
      <c r="X665" s="75">
        <v>628.36676297760573</v>
      </c>
      <c r="Y665" s="75">
        <f t="shared" si="54"/>
        <v>2489916.8420280325</v>
      </c>
      <c r="Z665" s="76">
        <v>184537.3384532053</v>
      </c>
      <c r="AA665" s="76">
        <f t="shared" si="55"/>
        <v>2674454.1804812378</v>
      </c>
      <c r="AB665" s="76">
        <v>2172.4149463771805</v>
      </c>
      <c r="AC665" s="76">
        <v>149.89663130002546</v>
      </c>
      <c r="AD665" s="76">
        <f t="shared" si="56"/>
        <v>2676776.4920589151</v>
      </c>
    </row>
    <row r="666" spans="1:30">
      <c r="A666" s="72">
        <f t="shared" si="57"/>
        <v>2030</v>
      </c>
      <c r="B666" s="72">
        <f t="shared" si="58"/>
        <v>5</v>
      </c>
      <c r="C666" s="73">
        <f t="shared" si="59"/>
        <v>47604</v>
      </c>
      <c r="E666" s="75">
        <v>742246.18753105972</v>
      </c>
      <c r="F666" s="75">
        <v>1024200.7893194638</v>
      </c>
      <c r="G666" s="75">
        <v>80065.878713431186</v>
      </c>
      <c r="H666" s="75">
        <v>10558.024133766363</v>
      </c>
      <c r="I666" s="75">
        <v>486.42481547942413</v>
      </c>
      <c r="J666" s="75">
        <f t="shared" si="53"/>
        <v>1857557.3045132007</v>
      </c>
      <c r="K666" s="75">
        <v>137670.73470613407</v>
      </c>
      <c r="L666" s="75">
        <f t="shared" si="51"/>
        <v>1995228.0392193347</v>
      </c>
      <c r="M666" s="75"/>
      <c r="N666" s="75">
        <f t="shared" si="60"/>
        <v>1104266.6680328948</v>
      </c>
      <c r="O666" s="75"/>
      <c r="P666" s="75">
        <v>2173.9953736296084</v>
      </c>
      <c r="Q666" s="75">
        <v>150.00568078044299</v>
      </c>
      <c r="R666" s="75">
        <f t="shared" si="52"/>
        <v>3101818.7083066395</v>
      </c>
      <c r="T666" s="75">
        <v>1037552.0319847367</v>
      </c>
      <c r="U666" s="75">
        <v>1197359.8706074478</v>
      </c>
      <c r="V666" s="75">
        <v>95490.960742672469</v>
      </c>
      <c r="W666" s="75">
        <v>10558.024133766365</v>
      </c>
      <c r="X666" s="75">
        <v>486.42481547942401</v>
      </c>
      <c r="Y666" s="75">
        <f t="shared" si="54"/>
        <v>2341447.3122841027</v>
      </c>
      <c r="Z666" s="76">
        <v>173533.68909516977</v>
      </c>
      <c r="AA666" s="76">
        <f t="shared" si="55"/>
        <v>2514981.0013792724</v>
      </c>
      <c r="AB666" s="76">
        <v>2173.9953736296084</v>
      </c>
      <c r="AC666" s="76">
        <v>150.00568078044299</v>
      </c>
      <c r="AD666" s="76">
        <f t="shared" si="56"/>
        <v>2517305.0024336823</v>
      </c>
    </row>
    <row r="667" spans="1:30">
      <c r="A667" s="72">
        <f t="shared" si="57"/>
        <v>2030</v>
      </c>
      <c r="B667" s="72">
        <f t="shared" si="58"/>
        <v>6</v>
      </c>
      <c r="C667" s="73">
        <f t="shared" si="59"/>
        <v>47635</v>
      </c>
      <c r="E667" s="75">
        <v>649965.00771910592</v>
      </c>
      <c r="F667" s="75">
        <v>1011184.2316256546</v>
      </c>
      <c r="G667" s="75">
        <v>78267.930327642796</v>
      </c>
      <c r="H667" s="75">
        <v>10329.013465442629</v>
      </c>
      <c r="I667" s="75">
        <v>375.29157547396449</v>
      </c>
      <c r="J667" s="75">
        <f t="shared" si="53"/>
        <v>1750121.4747133199</v>
      </c>
      <c r="K667" s="75">
        <v>129708.25107971975</v>
      </c>
      <c r="L667" s="75">
        <f t="shared" si="51"/>
        <v>1879829.7257930397</v>
      </c>
      <c r="M667" s="75"/>
      <c r="N667" s="75">
        <f t="shared" si="60"/>
        <v>1089452.1619532974</v>
      </c>
      <c r="O667" s="75"/>
      <c r="P667" s="75">
        <v>1787.4692845408904</v>
      </c>
      <c r="Q667" s="75">
        <v>123.33538063332145</v>
      </c>
      <c r="R667" s="75">
        <f t="shared" si="52"/>
        <v>2971192.6924115112</v>
      </c>
      <c r="T667" s="75">
        <v>938652.02347472904</v>
      </c>
      <c r="U667" s="75">
        <v>1189133.7061922422</v>
      </c>
      <c r="V667" s="75">
        <v>93834.488962375399</v>
      </c>
      <c r="W667" s="75">
        <v>10329.013465442624</v>
      </c>
      <c r="X667" s="75">
        <v>375.29157547396443</v>
      </c>
      <c r="Y667" s="75">
        <f t="shared" si="54"/>
        <v>2232324.5236702631</v>
      </c>
      <c r="Z667" s="76">
        <v>165446.17844602372</v>
      </c>
      <c r="AA667" s="76">
        <f t="shared" si="55"/>
        <v>2397770.7021162868</v>
      </c>
      <c r="AB667" s="76">
        <v>1787.4692845408904</v>
      </c>
      <c r="AC667" s="76">
        <v>123.33538063332145</v>
      </c>
      <c r="AD667" s="76">
        <f t="shared" si="56"/>
        <v>2399681.5067814612</v>
      </c>
    </row>
    <row r="668" spans="1:30">
      <c r="A668" s="72">
        <f t="shared" si="57"/>
        <v>2030</v>
      </c>
      <c r="B668" s="72">
        <f t="shared" si="58"/>
        <v>7</v>
      </c>
      <c r="C668" s="73">
        <f t="shared" si="59"/>
        <v>47665</v>
      </c>
      <c r="E668" s="75">
        <v>638449.19619156246</v>
      </c>
      <c r="F668" s="75">
        <v>1053139.1482483465</v>
      </c>
      <c r="G668" s="75">
        <v>80216.474462534519</v>
      </c>
      <c r="H668" s="75">
        <v>9960.1839959188837</v>
      </c>
      <c r="I668" s="75">
        <v>334.90295440598197</v>
      </c>
      <c r="J668" s="75">
        <f t="shared" si="53"/>
        <v>1782099.9058527681</v>
      </c>
      <c r="K668" s="75">
        <v>132078.29592249286</v>
      </c>
      <c r="L668" s="75">
        <f t="shared" si="51"/>
        <v>1914178.201775261</v>
      </c>
      <c r="M668" s="75"/>
      <c r="N668" s="75">
        <f t="shared" si="60"/>
        <v>1133355.6227108811</v>
      </c>
      <c r="O668" s="75"/>
      <c r="P668" s="75">
        <v>2889.3085552642901</v>
      </c>
      <c r="Q668" s="75">
        <v>199.36229031323603</v>
      </c>
      <c r="R668" s="75">
        <f t="shared" si="52"/>
        <v>3050622.49533172</v>
      </c>
      <c r="T668" s="75">
        <v>945783.4577290325</v>
      </c>
      <c r="U668" s="75">
        <v>1251455.47427705</v>
      </c>
      <c r="V668" s="75">
        <v>96276.326411300615</v>
      </c>
      <c r="W668" s="75">
        <v>9960.1839959188874</v>
      </c>
      <c r="X668" s="75">
        <v>334.90295440598197</v>
      </c>
      <c r="Y668" s="75">
        <f t="shared" si="54"/>
        <v>2303810.3453677082</v>
      </c>
      <c r="Z668" s="76">
        <v>170744.26834626403</v>
      </c>
      <c r="AA668" s="76">
        <f t="shared" si="55"/>
        <v>2474554.6137139723</v>
      </c>
      <c r="AB668" s="76">
        <v>2889.3085552642901</v>
      </c>
      <c r="AC668" s="76">
        <v>199.36229031323603</v>
      </c>
      <c r="AD668" s="76">
        <f t="shared" si="56"/>
        <v>2477643.2845595502</v>
      </c>
    </row>
    <row r="669" spans="1:30">
      <c r="A669" s="72">
        <f t="shared" si="57"/>
        <v>2030</v>
      </c>
      <c r="B669" s="72">
        <f t="shared" si="58"/>
        <v>8</v>
      </c>
      <c r="C669" s="73">
        <f t="shared" si="59"/>
        <v>47696</v>
      </c>
      <c r="E669" s="75">
        <v>638784.10238839814</v>
      </c>
      <c r="F669" s="75">
        <v>1074213.5968227598</v>
      </c>
      <c r="G669" s="75">
        <v>80561.084014535474</v>
      </c>
      <c r="H669" s="75">
        <v>10673.048606031463</v>
      </c>
      <c r="I669" s="75">
        <v>293.74592205845511</v>
      </c>
      <c r="J669" s="75">
        <f t="shared" si="53"/>
        <v>1804525.5777537832</v>
      </c>
      <c r="K669" s="75">
        <v>133740.3489420095</v>
      </c>
      <c r="L669" s="75">
        <f t="shared" si="51"/>
        <v>1938265.9266957927</v>
      </c>
      <c r="M669" s="75"/>
      <c r="N669" s="75">
        <f t="shared" si="60"/>
        <v>1154774.6808372953</v>
      </c>
      <c r="O669" s="75"/>
      <c r="P669" s="75">
        <v>1633.5724491811211</v>
      </c>
      <c r="Q669" s="75">
        <v>112.71649899349737</v>
      </c>
      <c r="R669" s="75">
        <f t="shared" si="52"/>
        <v>3094786.8964812625</v>
      </c>
      <c r="T669" s="75">
        <v>945504.86171900644</v>
      </c>
      <c r="U669" s="75">
        <v>1272767.8916220674</v>
      </c>
      <c r="V669" s="75">
        <v>96841.69462251295</v>
      </c>
      <c r="W669" s="75">
        <v>10673.048606031456</v>
      </c>
      <c r="X669" s="75">
        <v>293.74592205845499</v>
      </c>
      <c r="Y669" s="75">
        <f t="shared" si="54"/>
        <v>2326081.2424916769</v>
      </c>
      <c r="Z669" s="76">
        <v>172394.85041023139</v>
      </c>
      <c r="AA669" s="76">
        <f t="shared" si="55"/>
        <v>2498476.0929019083</v>
      </c>
      <c r="AB669" s="76">
        <v>1633.5724491811211</v>
      </c>
      <c r="AC669" s="76">
        <v>112.71649899349737</v>
      </c>
      <c r="AD669" s="76">
        <f t="shared" si="56"/>
        <v>2500222.3818500829</v>
      </c>
    </row>
    <row r="670" spans="1:30">
      <c r="A670" s="72">
        <f t="shared" si="57"/>
        <v>2030</v>
      </c>
      <c r="B670" s="72">
        <f t="shared" si="58"/>
        <v>9</v>
      </c>
      <c r="C670" s="73">
        <f t="shared" si="59"/>
        <v>47727</v>
      </c>
      <c r="E670" s="75">
        <v>647269.21137340134</v>
      </c>
      <c r="F670" s="75">
        <v>1023402.0340327235</v>
      </c>
      <c r="G670" s="75">
        <v>75334.131020866873</v>
      </c>
      <c r="H670" s="75">
        <v>10659.63647598179</v>
      </c>
      <c r="I670" s="75">
        <v>337.45927544506236</v>
      </c>
      <c r="J670" s="75">
        <f t="shared" si="53"/>
        <v>1757002.4721784182</v>
      </c>
      <c r="K670" s="75">
        <v>130218.22833545739</v>
      </c>
      <c r="L670" s="75">
        <f t="shared" si="51"/>
        <v>1887220.7005138756</v>
      </c>
      <c r="M670" s="75"/>
      <c r="N670" s="75">
        <f t="shared" si="60"/>
        <v>1098736.1650535904</v>
      </c>
      <c r="O670" s="75"/>
      <c r="P670" s="75">
        <v>1428.3520227381257</v>
      </c>
      <c r="Q670" s="75">
        <v>98.55628956893068</v>
      </c>
      <c r="R670" s="75">
        <f t="shared" si="52"/>
        <v>2987483.7738797734</v>
      </c>
      <c r="T670" s="75">
        <v>948611.4323472291</v>
      </c>
      <c r="U670" s="75">
        <v>1200455.1106088823</v>
      </c>
      <c r="V670" s="75">
        <v>90428.471797263759</v>
      </c>
      <c r="W670" s="75">
        <v>10659.636475981793</v>
      </c>
      <c r="X670" s="75">
        <v>337.45927544506253</v>
      </c>
      <c r="Y670" s="75">
        <f t="shared" si="54"/>
        <v>2250492.1105048019</v>
      </c>
      <c r="Z670" s="76">
        <v>166792.64836179512</v>
      </c>
      <c r="AA670" s="76">
        <f t="shared" si="55"/>
        <v>2417284.758866597</v>
      </c>
      <c r="AB670" s="76">
        <v>1428.3520227381257</v>
      </c>
      <c r="AC670" s="76">
        <v>98.55628956893068</v>
      </c>
      <c r="AD670" s="76">
        <f t="shared" si="56"/>
        <v>2418811.6671789042</v>
      </c>
    </row>
    <row r="671" spans="1:30">
      <c r="A671" s="72">
        <f t="shared" si="57"/>
        <v>2030</v>
      </c>
      <c r="B671" s="72">
        <f t="shared" si="58"/>
        <v>10</v>
      </c>
      <c r="C671" s="73">
        <f t="shared" si="59"/>
        <v>47757</v>
      </c>
      <c r="E671" s="75">
        <v>816014.33423595584</v>
      </c>
      <c r="F671" s="75">
        <v>1051306.4862469633</v>
      </c>
      <c r="G671" s="75">
        <v>76824.266722528118</v>
      </c>
      <c r="H671" s="75">
        <v>11200.91067976989</v>
      </c>
      <c r="I671" s="75">
        <v>509.98896438402198</v>
      </c>
      <c r="J671" s="75">
        <f t="shared" si="53"/>
        <v>1955855.9868496009</v>
      </c>
      <c r="K671" s="75">
        <v>144956.02910056105</v>
      </c>
      <c r="L671" s="75">
        <f t="shared" si="51"/>
        <v>2100812.015950162</v>
      </c>
      <c r="M671" s="75"/>
      <c r="N671" s="75">
        <f t="shared" si="60"/>
        <v>1128130.7529694913</v>
      </c>
      <c r="O671" s="75"/>
      <c r="P671" s="75">
        <v>1829.9738606343919</v>
      </c>
      <c r="Q671" s="75">
        <v>126.26819638377306</v>
      </c>
      <c r="R671" s="75">
        <f t="shared" si="52"/>
        <v>3230899.0109766717</v>
      </c>
      <c r="T671" s="75">
        <v>1163511.074947109</v>
      </c>
      <c r="U671" s="75">
        <v>1228640.3192959807</v>
      </c>
      <c r="V671" s="75">
        <v>91875.20325145786</v>
      </c>
      <c r="W671" s="75">
        <v>11200.910679769891</v>
      </c>
      <c r="X671" s="75">
        <v>509.98896438402198</v>
      </c>
      <c r="Y671" s="75">
        <f t="shared" si="54"/>
        <v>2495737.4971387009</v>
      </c>
      <c r="Z671" s="76">
        <v>184968.72964830324</v>
      </c>
      <c r="AA671" s="76">
        <f t="shared" si="55"/>
        <v>2680706.2267870042</v>
      </c>
      <c r="AB671" s="76">
        <v>1829.9738606343919</v>
      </c>
      <c r="AC671" s="76">
        <v>126.26819638377306</v>
      </c>
      <c r="AD671" s="76">
        <f t="shared" si="56"/>
        <v>2682662.4688440226</v>
      </c>
    </row>
    <row r="672" spans="1:30">
      <c r="A672" s="72">
        <f t="shared" si="57"/>
        <v>2030</v>
      </c>
      <c r="B672" s="72">
        <f t="shared" si="58"/>
        <v>11</v>
      </c>
      <c r="C672" s="73">
        <f t="shared" si="59"/>
        <v>47788</v>
      </c>
      <c r="E672" s="75">
        <v>1048569.242552853</v>
      </c>
      <c r="F672" s="75">
        <v>1104344.0669528286</v>
      </c>
      <c r="G672" s="75">
        <v>73963.485978657569</v>
      </c>
      <c r="H672" s="75">
        <v>12381.012570394418</v>
      </c>
      <c r="I672" s="75">
        <v>761.14603876406272</v>
      </c>
      <c r="J672" s="75">
        <f t="shared" si="53"/>
        <v>2240018.9540934972</v>
      </c>
      <c r="K672" s="75">
        <v>166016.44235494221</v>
      </c>
      <c r="L672" s="75">
        <f t="shared" si="51"/>
        <v>2406035.3964484395</v>
      </c>
      <c r="M672" s="75"/>
      <c r="N672" s="75">
        <f t="shared" si="60"/>
        <v>1178307.5529314862</v>
      </c>
      <c r="O672" s="75"/>
      <c r="P672" s="75">
        <v>1831.8268205569868</v>
      </c>
      <c r="Q672" s="75">
        <v>126.3960506184321</v>
      </c>
      <c r="R672" s="75">
        <f t="shared" si="52"/>
        <v>3586301.1722511011</v>
      </c>
      <c r="T672" s="75">
        <v>1431366.1833104861</v>
      </c>
      <c r="U672" s="75">
        <v>1285926.2145563641</v>
      </c>
      <c r="V672" s="75">
        <v>88118.422735157059</v>
      </c>
      <c r="W672" s="75">
        <v>12381.012570394416</v>
      </c>
      <c r="X672" s="75">
        <v>761.14603876406295</v>
      </c>
      <c r="Y672" s="75">
        <f t="shared" si="54"/>
        <v>2818552.9792111656</v>
      </c>
      <c r="Z672" s="76">
        <v>208893.8298233836</v>
      </c>
      <c r="AA672" s="76">
        <f t="shared" si="55"/>
        <v>3027446.8090345492</v>
      </c>
      <c r="AB672" s="76">
        <v>1831.8268205569868</v>
      </c>
      <c r="AC672" s="76">
        <v>126.3960506184321</v>
      </c>
      <c r="AD672" s="76">
        <f t="shared" si="56"/>
        <v>3029405.0319057247</v>
      </c>
    </row>
    <row r="673" spans="1:30">
      <c r="A673" s="72">
        <f t="shared" si="57"/>
        <v>2030</v>
      </c>
      <c r="B673" s="72">
        <f t="shared" si="58"/>
        <v>12</v>
      </c>
      <c r="C673" s="73">
        <f t="shared" si="59"/>
        <v>47818</v>
      </c>
      <c r="E673" s="75">
        <v>1353880.2998852374</v>
      </c>
      <c r="F673" s="75">
        <v>1196900.4617163423</v>
      </c>
      <c r="G673" s="75">
        <v>73329.540724809354</v>
      </c>
      <c r="H673" s="75">
        <v>12489.882533889639</v>
      </c>
      <c r="I673" s="75">
        <v>1105.8799840925412</v>
      </c>
      <c r="J673" s="75">
        <f t="shared" si="53"/>
        <v>2637706.0648443708</v>
      </c>
      <c r="K673" s="75">
        <v>195490.56764152693</v>
      </c>
      <c r="L673" s="75">
        <f t="shared" si="51"/>
        <v>2833196.6324858977</v>
      </c>
      <c r="M673" s="75"/>
      <c r="N673" s="75">
        <f t="shared" si="60"/>
        <v>1270230.0024411515</v>
      </c>
      <c r="O673" s="75"/>
      <c r="P673" s="75">
        <v>1718.4273087431484</v>
      </c>
      <c r="Q673" s="75">
        <v>118.57148430327724</v>
      </c>
      <c r="R673" s="75">
        <f t="shared" si="52"/>
        <v>4105263.6337200957</v>
      </c>
      <c r="T673" s="75">
        <v>1793966.0302105893</v>
      </c>
      <c r="U673" s="75">
        <v>1397858.8790564211</v>
      </c>
      <c r="V673" s="75">
        <v>88112.671977573584</v>
      </c>
      <c r="W673" s="75">
        <v>12489.88253388964</v>
      </c>
      <c r="X673" s="75">
        <v>1105.8799840925412</v>
      </c>
      <c r="Y673" s="75">
        <f t="shared" si="54"/>
        <v>3293533.3437625659</v>
      </c>
      <c r="Z673" s="76">
        <v>244096.45619722549</v>
      </c>
      <c r="AA673" s="76">
        <f t="shared" si="55"/>
        <v>3537629.7999597914</v>
      </c>
      <c r="AB673" s="76">
        <v>1718.4273087431484</v>
      </c>
      <c r="AC673" s="76">
        <v>118.57148430327724</v>
      </c>
      <c r="AD673" s="76">
        <f t="shared" si="56"/>
        <v>3539466.7987528378</v>
      </c>
    </row>
    <row r="674" spans="1:30">
      <c r="A674" s="72">
        <f t="shared" si="57"/>
        <v>2031</v>
      </c>
      <c r="B674" s="72">
        <f t="shared" si="58"/>
        <v>1</v>
      </c>
      <c r="C674" s="73">
        <f t="shared" si="59"/>
        <v>47849</v>
      </c>
      <c r="E674" s="75">
        <v>1326673.8582720882</v>
      </c>
      <c r="F674" s="75">
        <v>1168051.9923891362</v>
      </c>
      <c r="G674" s="75">
        <v>84059.543438434324</v>
      </c>
      <c r="H674" s="75">
        <v>12076.594651556205</v>
      </c>
      <c r="I674" s="75">
        <v>939.73312279741413</v>
      </c>
      <c r="J674" s="75">
        <f t="shared" si="53"/>
        <v>2591801.7218740121</v>
      </c>
      <c r="K674" s="75">
        <v>192088.41977369133</v>
      </c>
      <c r="L674" s="75">
        <f t="shared" si="51"/>
        <v>2783890.1416477035</v>
      </c>
      <c r="M674" s="75"/>
      <c r="N674" s="75">
        <f t="shared" si="60"/>
        <v>1252111.5358275706</v>
      </c>
      <c r="O674" s="75"/>
      <c r="P674" s="75">
        <v>2325.1725422999461</v>
      </c>
      <c r="Q674" s="75">
        <v>160.43690541869628</v>
      </c>
      <c r="R674" s="75">
        <f t="shared" si="52"/>
        <v>4038487.2869229927</v>
      </c>
      <c r="T674" s="75">
        <v>1739495.3067094886</v>
      </c>
      <c r="U674" s="75">
        <v>1358767.1631122809</v>
      </c>
      <c r="V674" s="75">
        <v>99583.537879421303</v>
      </c>
      <c r="W674" s="75">
        <v>12076.594651556192</v>
      </c>
      <c r="X674" s="75">
        <v>939.73312279741322</v>
      </c>
      <c r="Y674" s="75">
        <f t="shared" si="54"/>
        <v>3210862.3354755444</v>
      </c>
      <c r="Z674" s="76">
        <v>237969.38898798311</v>
      </c>
      <c r="AA674" s="76">
        <f t="shared" si="55"/>
        <v>3448831.7244635276</v>
      </c>
      <c r="AB674" s="76">
        <v>2325.1725422999461</v>
      </c>
      <c r="AC674" s="76">
        <v>160.43690541869628</v>
      </c>
      <c r="AD674" s="76">
        <f t="shared" si="56"/>
        <v>3451317.3339112462</v>
      </c>
    </row>
    <row r="675" spans="1:30">
      <c r="A675" s="72">
        <f t="shared" si="57"/>
        <v>2031</v>
      </c>
      <c r="B675" s="72">
        <f t="shared" si="58"/>
        <v>2</v>
      </c>
      <c r="C675" s="73">
        <f t="shared" si="59"/>
        <v>47880</v>
      </c>
      <c r="E675" s="75">
        <v>1098580.7395848043</v>
      </c>
      <c r="F675" s="75">
        <v>1078666.7985472251</v>
      </c>
      <c r="G675" s="75">
        <v>73380.526365694517</v>
      </c>
      <c r="H675" s="75">
        <v>10959.371051464132</v>
      </c>
      <c r="I675" s="75">
        <v>863.34611096226229</v>
      </c>
      <c r="J675" s="75">
        <f t="shared" si="53"/>
        <v>2262450.7816601507</v>
      </c>
      <c r="K675" s="75">
        <v>167678.95159457624</v>
      </c>
      <c r="L675" s="75">
        <f t="shared" si="51"/>
        <v>2430129.733254727</v>
      </c>
      <c r="M675" s="75"/>
      <c r="N675" s="75">
        <f t="shared" si="60"/>
        <v>1152047.3249129197</v>
      </c>
      <c r="O675" s="75"/>
      <c r="P675" s="75">
        <v>2433.2715135783724</v>
      </c>
      <c r="Q675" s="75">
        <v>167.8957344369077</v>
      </c>
      <c r="R675" s="75">
        <f t="shared" si="52"/>
        <v>3584778.2254156619</v>
      </c>
      <c r="T675" s="75">
        <v>1444676.7546145448</v>
      </c>
      <c r="U675" s="75">
        <v>1240207.3411243993</v>
      </c>
      <c r="V675" s="75">
        <v>86529.273549713951</v>
      </c>
      <c r="W675" s="75">
        <v>10959.371051464135</v>
      </c>
      <c r="X675" s="75">
        <v>863.34611096226263</v>
      </c>
      <c r="Y675" s="75">
        <f t="shared" si="54"/>
        <v>2783236.0864510848</v>
      </c>
      <c r="Z675" s="76">
        <v>206276.35871656798</v>
      </c>
      <c r="AA675" s="76">
        <f t="shared" si="55"/>
        <v>2989512.4451676528</v>
      </c>
      <c r="AB675" s="76">
        <v>2433.2715135783724</v>
      </c>
      <c r="AC675" s="76">
        <v>167.8957344369077</v>
      </c>
      <c r="AD675" s="76">
        <f t="shared" si="56"/>
        <v>2992113.6124156681</v>
      </c>
    </row>
    <row r="676" spans="1:30">
      <c r="A676" s="72">
        <f t="shared" si="57"/>
        <v>2031</v>
      </c>
      <c r="B676" s="72">
        <f t="shared" si="58"/>
        <v>3</v>
      </c>
      <c r="C676" s="73">
        <f t="shared" si="59"/>
        <v>47908</v>
      </c>
      <c r="E676" s="75">
        <v>1074198.9570741013</v>
      </c>
      <c r="F676" s="75">
        <v>1137117.7617699974</v>
      </c>
      <c r="G676" s="75">
        <v>77602.063971611336</v>
      </c>
      <c r="H676" s="75">
        <v>12034.462154335208</v>
      </c>
      <c r="I676" s="75">
        <v>858.02283602173304</v>
      </c>
      <c r="J676" s="75">
        <f t="shared" si="53"/>
        <v>2301811.2678060671</v>
      </c>
      <c r="K676" s="75">
        <v>170596.10899959039</v>
      </c>
      <c r="L676" s="75">
        <f t="shared" si="51"/>
        <v>2472407.3768056575</v>
      </c>
      <c r="M676" s="75"/>
      <c r="N676" s="75">
        <f t="shared" si="60"/>
        <v>1214719.8257416089</v>
      </c>
      <c r="O676" s="75"/>
      <c r="P676" s="75">
        <v>2338.5067434304874</v>
      </c>
      <c r="Q676" s="75">
        <v>161.35696529670363</v>
      </c>
      <c r="R676" s="75">
        <f t="shared" si="52"/>
        <v>3689627.0662559937</v>
      </c>
      <c r="T676" s="75">
        <v>1440555.6634714957</v>
      </c>
      <c r="U676" s="75">
        <v>1312857.671634123</v>
      </c>
      <c r="V676" s="75">
        <v>92868.551748963786</v>
      </c>
      <c r="W676" s="75">
        <v>12034.462154335213</v>
      </c>
      <c r="X676" s="75">
        <v>858.02283602173316</v>
      </c>
      <c r="Y676" s="75">
        <f t="shared" si="54"/>
        <v>2859174.3718449394</v>
      </c>
      <c r="Z676" s="76">
        <v>211904.43787035532</v>
      </c>
      <c r="AA676" s="76">
        <f t="shared" si="55"/>
        <v>3071078.8097152947</v>
      </c>
      <c r="AB676" s="76">
        <v>2338.5067434304874</v>
      </c>
      <c r="AC676" s="76">
        <v>161.35696529670363</v>
      </c>
      <c r="AD676" s="76">
        <f t="shared" si="56"/>
        <v>3073578.6734240223</v>
      </c>
    </row>
    <row r="677" spans="1:30">
      <c r="A677" s="72">
        <f t="shared" si="57"/>
        <v>2031</v>
      </c>
      <c r="B677" s="72">
        <f t="shared" si="58"/>
        <v>4</v>
      </c>
      <c r="C677" s="73">
        <f t="shared" si="59"/>
        <v>47939</v>
      </c>
      <c r="E677" s="75">
        <v>887028.25357467961</v>
      </c>
      <c r="F677" s="75">
        <v>1045496.6759006476</v>
      </c>
      <c r="G677" s="75">
        <v>74428.560862354003</v>
      </c>
      <c r="H677" s="75">
        <v>10459.199876130739</v>
      </c>
      <c r="I677" s="75">
        <v>628.22166426645788</v>
      </c>
      <c r="J677" s="75">
        <f t="shared" si="53"/>
        <v>2018040.9118780785</v>
      </c>
      <c r="K677" s="75">
        <v>149564.79368376709</v>
      </c>
      <c r="L677" s="75">
        <f t="shared" si="51"/>
        <v>2167605.7055618456</v>
      </c>
      <c r="M677" s="75"/>
      <c r="N677" s="75">
        <f t="shared" si="60"/>
        <v>1119925.2367630017</v>
      </c>
      <c r="O677" s="75"/>
      <c r="P677" s="75">
        <v>2172.4149463771805</v>
      </c>
      <c r="Q677" s="75">
        <v>149.89663130002546</v>
      </c>
      <c r="R677" s="75">
        <f t="shared" si="52"/>
        <v>3289853.2539025242</v>
      </c>
      <c r="T677" s="75">
        <v>1218993.1378337883</v>
      </c>
      <c r="U677" s="75">
        <v>1220635.9218721176</v>
      </c>
      <c r="V677" s="75">
        <v>89076.402763520673</v>
      </c>
      <c r="W677" s="75">
        <v>10459.199876130742</v>
      </c>
      <c r="X677" s="75">
        <v>628.22166426645788</v>
      </c>
      <c r="Y677" s="75">
        <f t="shared" si="54"/>
        <v>2539792.8840098237</v>
      </c>
      <c r="Z677" s="76">
        <v>188233.84424992232</v>
      </c>
      <c r="AA677" s="76">
        <f t="shared" si="55"/>
        <v>2728026.728259746</v>
      </c>
      <c r="AB677" s="76">
        <v>2172.4149463771805</v>
      </c>
      <c r="AC677" s="76">
        <v>149.89663130002546</v>
      </c>
      <c r="AD677" s="76">
        <f t="shared" si="56"/>
        <v>2730349.0398374232</v>
      </c>
    </row>
    <row r="678" spans="1:30">
      <c r="A678" s="72">
        <f t="shared" si="57"/>
        <v>2031</v>
      </c>
      <c r="B678" s="72">
        <f t="shared" si="58"/>
        <v>5</v>
      </c>
      <c r="C678" s="73">
        <f t="shared" si="59"/>
        <v>47969</v>
      </c>
      <c r="E678" s="75">
        <v>747774.96041424933</v>
      </c>
      <c r="F678" s="75">
        <v>1052155.553003761</v>
      </c>
      <c r="G678" s="75">
        <v>79061.71596010412</v>
      </c>
      <c r="H678" s="75">
        <v>10733.488202596393</v>
      </c>
      <c r="I678" s="75">
        <v>486.14827961852302</v>
      </c>
      <c r="J678" s="75">
        <f t="shared" si="53"/>
        <v>1890211.8658603292</v>
      </c>
      <c r="K678" s="75">
        <v>140090.89016580302</v>
      </c>
      <c r="L678" s="75">
        <f t="shared" si="51"/>
        <v>2030302.7560261323</v>
      </c>
      <c r="M678" s="75"/>
      <c r="N678" s="75">
        <f t="shared" si="60"/>
        <v>1131217.268963865</v>
      </c>
      <c r="O678" s="75"/>
      <c r="P678" s="75">
        <v>2173.9953736296084</v>
      </c>
      <c r="Q678" s="75">
        <v>150.00568078044299</v>
      </c>
      <c r="R678" s="75">
        <f t="shared" si="52"/>
        <v>3163844.0260444069</v>
      </c>
      <c r="T678" s="75">
        <v>1053204.906853287</v>
      </c>
      <c r="U678" s="75">
        <v>1230078.7390580974</v>
      </c>
      <c r="V678" s="75">
        <v>94533.305906225971</v>
      </c>
      <c r="W678" s="75">
        <v>10733.488202596383</v>
      </c>
      <c r="X678" s="75">
        <v>486.14827961852262</v>
      </c>
      <c r="Y678" s="75">
        <f t="shared" si="54"/>
        <v>2389036.5882998253</v>
      </c>
      <c r="Z678" s="76">
        <v>177060.7138482146</v>
      </c>
      <c r="AA678" s="76">
        <f t="shared" si="55"/>
        <v>2566097.3021480399</v>
      </c>
      <c r="AB678" s="76">
        <v>2173.9953736296084</v>
      </c>
      <c r="AC678" s="76">
        <v>150.00568078044299</v>
      </c>
      <c r="AD678" s="76">
        <f t="shared" si="56"/>
        <v>2568421.3032024498</v>
      </c>
    </row>
    <row r="679" spans="1:30">
      <c r="A679" s="72">
        <f t="shared" si="57"/>
        <v>2031</v>
      </c>
      <c r="B679" s="72">
        <f t="shared" si="58"/>
        <v>6</v>
      </c>
      <c r="C679" s="73">
        <f t="shared" si="59"/>
        <v>48000</v>
      </c>
      <c r="E679" s="75">
        <v>654249.18674133474</v>
      </c>
      <c r="F679" s="75">
        <v>1038802.6110357424</v>
      </c>
      <c r="G679" s="75">
        <v>77279.193843706176</v>
      </c>
      <c r="H679" s="75">
        <v>10494.879922473639</v>
      </c>
      <c r="I679" s="75">
        <v>374.98321930040629</v>
      </c>
      <c r="J679" s="75">
        <f t="shared" si="53"/>
        <v>1781200.8547625574</v>
      </c>
      <c r="K679" s="75">
        <v>132011.6637793947</v>
      </c>
      <c r="L679" s="75">
        <f t="shared" si="51"/>
        <v>1913212.5185419521</v>
      </c>
      <c r="M679" s="75"/>
      <c r="N679" s="75">
        <f t="shared" si="60"/>
        <v>1116081.8048794486</v>
      </c>
      <c r="O679" s="75"/>
      <c r="P679" s="75">
        <v>1787.4692845408904</v>
      </c>
      <c r="Q679" s="75">
        <v>123.33538063332145</v>
      </c>
      <c r="R679" s="75">
        <f t="shared" si="52"/>
        <v>3031205.1280865753</v>
      </c>
      <c r="T679" s="75">
        <v>952790.31933760422</v>
      </c>
      <c r="U679" s="75">
        <v>1221639.609072722</v>
      </c>
      <c r="V679" s="75">
        <v>92892.725523648565</v>
      </c>
      <c r="W679" s="75">
        <v>10494.879922473643</v>
      </c>
      <c r="X679" s="75">
        <v>374.9832193004064</v>
      </c>
      <c r="Y679" s="75">
        <f t="shared" si="54"/>
        <v>2278192.5170757491</v>
      </c>
      <c r="Z679" s="76">
        <v>168845.63230744004</v>
      </c>
      <c r="AA679" s="76">
        <f t="shared" si="55"/>
        <v>2447038.1493831892</v>
      </c>
      <c r="AB679" s="76">
        <v>1787.4692845408904</v>
      </c>
      <c r="AC679" s="76">
        <v>123.33538063332145</v>
      </c>
      <c r="AD679" s="76">
        <f t="shared" si="56"/>
        <v>2448948.9540483635</v>
      </c>
    </row>
    <row r="680" spans="1:30">
      <c r="A680" s="72">
        <f t="shared" si="57"/>
        <v>2031</v>
      </c>
      <c r="B680" s="72">
        <f t="shared" si="58"/>
        <v>7</v>
      </c>
      <c r="C680" s="73">
        <f t="shared" si="59"/>
        <v>48030</v>
      </c>
      <c r="E680" s="75">
        <v>642202.0271164116</v>
      </c>
      <c r="F680" s="75">
        <v>1081918.6297561319</v>
      </c>
      <c r="G680" s="75">
        <v>79201.303353924668</v>
      </c>
      <c r="H680" s="75">
        <v>10117.506685148743</v>
      </c>
      <c r="I680" s="75">
        <v>334.57975250566244</v>
      </c>
      <c r="J680" s="75">
        <f t="shared" si="53"/>
        <v>1813774.0466641227</v>
      </c>
      <c r="K680" s="75">
        <v>134425.78863568674</v>
      </c>
      <c r="L680" s="75">
        <f t="shared" ref="L680:L709" si="61">SUM(J680:K680)</f>
        <v>1948199.8352998095</v>
      </c>
      <c r="M680" s="75"/>
      <c r="N680" s="75">
        <f t="shared" si="60"/>
        <v>1161119.9331100567</v>
      </c>
      <c r="O680" s="75"/>
      <c r="P680" s="75">
        <v>2889.3085552642901</v>
      </c>
      <c r="Q680" s="75">
        <v>199.36229031323603</v>
      </c>
      <c r="R680" s="75">
        <f t="shared" si="52"/>
        <v>3112408.4392554439</v>
      </c>
      <c r="T680" s="75">
        <v>960003.81814232015</v>
      </c>
      <c r="U680" s="75">
        <v>1285672.4234387078</v>
      </c>
      <c r="V680" s="75">
        <v>95309.654629736615</v>
      </c>
      <c r="W680" s="75">
        <v>10117.506685148743</v>
      </c>
      <c r="X680" s="75">
        <v>334.57975250566233</v>
      </c>
      <c r="Y680" s="75">
        <f t="shared" si="54"/>
        <v>2351437.9826484192</v>
      </c>
      <c r="Z680" s="76">
        <v>174274.13620058075</v>
      </c>
      <c r="AA680" s="76">
        <f t="shared" si="55"/>
        <v>2525712.118849</v>
      </c>
      <c r="AB680" s="76">
        <v>2889.3085552642901</v>
      </c>
      <c r="AC680" s="76">
        <v>199.36229031323603</v>
      </c>
      <c r="AD680" s="76">
        <f t="shared" si="56"/>
        <v>2528800.7896945779</v>
      </c>
    </row>
    <row r="681" spans="1:30">
      <c r="A681" s="72">
        <f t="shared" si="57"/>
        <v>2031</v>
      </c>
      <c r="B681" s="72">
        <f t="shared" si="58"/>
        <v>8</v>
      </c>
      <c r="C681" s="73">
        <f t="shared" si="59"/>
        <v>48061</v>
      </c>
      <c r="E681" s="75">
        <v>642562.41290347383</v>
      </c>
      <c r="F681" s="75">
        <v>1103580.2522282987</v>
      </c>
      <c r="G681" s="75">
        <v>79538.908434609228</v>
      </c>
      <c r="H681" s="75">
        <v>10846.697149286261</v>
      </c>
      <c r="I681" s="75">
        <v>293.46401702437902</v>
      </c>
      <c r="J681" s="75">
        <f t="shared" si="53"/>
        <v>1836821.7347326921</v>
      </c>
      <c r="K681" s="75">
        <v>136133.94167191791</v>
      </c>
      <c r="L681" s="75">
        <f t="shared" si="61"/>
        <v>1972955.67640461</v>
      </c>
      <c r="M681" s="75"/>
      <c r="N681" s="75">
        <f t="shared" si="60"/>
        <v>1183119.1606629079</v>
      </c>
      <c r="O681" s="75"/>
      <c r="P681" s="75">
        <v>1633.5724491811211</v>
      </c>
      <c r="Q681" s="75">
        <v>112.71649899349737</v>
      </c>
      <c r="R681" s="75">
        <f t="shared" si="52"/>
        <v>3157821.1260156925</v>
      </c>
      <c r="T681" s="75">
        <v>959698.00054050726</v>
      </c>
      <c r="U681" s="75">
        <v>1307560.1364513321</v>
      </c>
      <c r="V681" s="75">
        <v>95868.739040027489</v>
      </c>
      <c r="W681" s="75">
        <v>10846.697149286265</v>
      </c>
      <c r="X681" s="75">
        <v>293.46401702437913</v>
      </c>
      <c r="Y681" s="75">
        <f t="shared" si="54"/>
        <v>2374267.0371981771</v>
      </c>
      <c r="Z681" s="76">
        <v>175966.08546366729</v>
      </c>
      <c r="AA681" s="76">
        <f t="shared" si="55"/>
        <v>2550233.1226618444</v>
      </c>
      <c r="AB681" s="76">
        <v>1633.5724491811211</v>
      </c>
      <c r="AC681" s="76">
        <v>112.71649899349737</v>
      </c>
      <c r="AD681" s="76">
        <f t="shared" si="56"/>
        <v>2551979.4116100189</v>
      </c>
    </row>
    <row r="682" spans="1:30">
      <c r="A682" s="72">
        <f t="shared" si="57"/>
        <v>2031</v>
      </c>
      <c r="B682" s="72">
        <f t="shared" si="58"/>
        <v>9</v>
      </c>
      <c r="C682" s="73">
        <f t="shared" si="59"/>
        <v>48092</v>
      </c>
      <c r="E682" s="75">
        <v>651273.23934261792</v>
      </c>
      <c r="F682" s="75">
        <v>1051399.3383830169</v>
      </c>
      <c r="G682" s="75">
        <v>74378.903345542218</v>
      </c>
      <c r="H682" s="75">
        <v>10836.376779599277</v>
      </c>
      <c r="I682" s="75">
        <v>337.19983110476909</v>
      </c>
      <c r="J682" s="75">
        <f t="shared" si="53"/>
        <v>1788225.0576818814</v>
      </c>
      <c r="K682" s="75">
        <v>132532.25454355497</v>
      </c>
      <c r="L682" s="75">
        <f t="shared" si="61"/>
        <v>1920757.3122254363</v>
      </c>
      <c r="M682" s="75"/>
      <c r="N682" s="75">
        <f t="shared" si="60"/>
        <v>1125778.2417285591</v>
      </c>
      <c r="O682" s="75"/>
      <c r="P682" s="75">
        <v>1428.3520227381257</v>
      </c>
      <c r="Q682" s="75">
        <v>98.55628956893068</v>
      </c>
      <c r="R682" s="75">
        <f t="shared" si="52"/>
        <v>3048062.4622663027</v>
      </c>
      <c r="T682" s="75">
        <v>962829.48448106251</v>
      </c>
      <c r="U682" s="75">
        <v>1233266.2246017978</v>
      </c>
      <c r="V682" s="75">
        <v>89518.933490626499</v>
      </c>
      <c r="W682" s="75">
        <v>10836.376779599277</v>
      </c>
      <c r="X682" s="75">
        <v>337.19983110476915</v>
      </c>
      <c r="Y682" s="75">
        <f t="shared" si="54"/>
        <v>2296788.219184191</v>
      </c>
      <c r="Z682" s="76">
        <v>170223.83149700239</v>
      </c>
      <c r="AA682" s="76">
        <f t="shared" si="55"/>
        <v>2467012.0506811934</v>
      </c>
      <c r="AB682" s="76">
        <v>1428.3520227381257</v>
      </c>
      <c r="AC682" s="76">
        <v>98.55628956893068</v>
      </c>
      <c r="AD682" s="76">
        <f t="shared" si="56"/>
        <v>2468538.9589935006</v>
      </c>
    </row>
    <row r="683" spans="1:30">
      <c r="A683" s="72">
        <f t="shared" si="57"/>
        <v>2031</v>
      </c>
      <c r="B683" s="72">
        <f t="shared" si="58"/>
        <v>10</v>
      </c>
      <c r="C683" s="73">
        <f t="shared" si="59"/>
        <v>48122</v>
      </c>
      <c r="E683" s="75">
        <v>821580.27941323444</v>
      </c>
      <c r="F683" s="75">
        <v>1080076.4928522098</v>
      </c>
      <c r="G683" s="75">
        <v>75853.904490905174</v>
      </c>
      <c r="H683" s="75">
        <v>11395.505604207587</v>
      </c>
      <c r="I683" s="75">
        <v>509.84585070926892</v>
      </c>
      <c r="J683" s="75">
        <f t="shared" si="53"/>
        <v>1989416.0282112663</v>
      </c>
      <c r="K683" s="75">
        <v>147443.29317570059</v>
      </c>
      <c r="L683" s="75">
        <f t="shared" si="61"/>
        <v>2136859.3213869669</v>
      </c>
      <c r="M683" s="75"/>
      <c r="N683" s="75">
        <f t="shared" si="60"/>
        <v>1155930.3973431149</v>
      </c>
      <c r="O683" s="75"/>
      <c r="P683" s="75">
        <v>1829.9738606343919</v>
      </c>
      <c r="Q683" s="75">
        <v>126.26819638377306</v>
      </c>
      <c r="R683" s="75">
        <f t="shared" si="52"/>
        <v>3294745.9607871003</v>
      </c>
      <c r="T683" s="75">
        <v>1180927.1874740114</v>
      </c>
      <c r="U683" s="75">
        <v>1262208.8122099563</v>
      </c>
      <c r="V683" s="75">
        <v>90950.459760988088</v>
      </c>
      <c r="W683" s="75">
        <v>11395.505604207585</v>
      </c>
      <c r="X683" s="75">
        <v>509.84585070926892</v>
      </c>
      <c r="Y683" s="75">
        <f t="shared" si="54"/>
        <v>2545991.8108998728</v>
      </c>
      <c r="Z683" s="76">
        <v>188693.27062523225</v>
      </c>
      <c r="AA683" s="76">
        <f t="shared" si="55"/>
        <v>2734685.0815251051</v>
      </c>
      <c r="AB683" s="76">
        <v>1829.9738606343919</v>
      </c>
      <c r="AC683" s="76">
        <v>126.26819638377306</v>
      </c>
      <c r="AD683" s="76">
        <f t="shared" si="56"/>
        <v>2736641.3235821235</v>
      </c>
    </row>
    <row r="684" spans="1:30">
      <c r="A684" s="72">
        <f t="shared" si="57"/>
        <v>2031</v>
      </c>
      <c r="B684" s="72">
        <f t="shared" si="58"/>
        <v>11</v>
      </c>
      <c r="C684" s="73">
        <f t="shared" si="59"/>
        <v>48153</v>
      </c>
      <c r="E684" s="75">
        <v>1056797.5636760429</v>
      </c>
      <c r="F684" s="75">
        <v>1134554.7827039813</v>
      </c>
      <c r="G684" s="75">
        <v>73033.155268029717</v>
      </c>
      <c r="H684" s="75">
        <v>12612.004309344566</v>
      </c>
      <c r="I684" s="75">
        <v>761.26058512016334</v>
      </c>
      <c r="J684" s="75">
        <f t="shared" si="53"/>
        <v>2277758.7665425185</v>
      </c>
      <c r="K684" s="75">
        <v>168813.48538285028</v>
      </c>
      <c r="L684" s="75">
        <f t="shared" si="61"/>
        <v>2446572.2519253688</v>
      </c>
      <c r="M684" s="75"/>
      <c r="N684" s="75">
        <f t="shared" si="60"/>
        <v>1207587.937972011</v>
      </c>
      <c r="O684" s="75"/>
      <c r="P684" s="75">
        <v>1831.8268205569868</v>
      </c>
      <c r="Q684" s="75">
        <v>126.3960506184321</v>
      </c>
      <c r="R684" s="75">
        <f t="shared" si="52"/>
        <v>3656118.4127685553</v>
      </c>
      <c r="T684" s="75">
        <v>1452764.4593495482</v>
      </c>
      <c r="U684" s="75">
        <v>1321034.2211031399</v>
      </c>
      <c r="V684" s="75">
        <v>87231.047982426448</v>
      </c>
      <c r="W684" s="75">
        <v>12612.004309344569</v>
      </c>
      <c r="X684" s="75">
        <v>761.26058512016334</v>
      </c>
      <c r="Y684" s="75">
        <f t="shared" si="54"/>
        <v>2874402.993329579</v>
      </c>
      <c r="Z684" s="76">
        <v>213033.08973119315</v>
      </c>
      <c r="AA684" s="76">
        <f t="shared" si="55"/>
        <v>3087436.0830607722</v>
      </c>
      <c r="AB684" s="76">
        <v>1831.8268205569868</v>
      </c>
      <c r="AC684" s="76">
        <v>126.3960506184321</v>
      </c>
      <c r="AD684" s="76">
        <f t="shared" si="56"/>
        <v>3089394.3059319477</v>
      </c>
    </row>
    <row r="685" spans="1:30">
      <c r="A685" s="72">
        <f t="shared" si="57"/>
        <v>2031</v>
      </c>
      <c r="B685" s="72">
        <f t="shared" si="58"/>
        <v>12</v>
      </c>
      <c r="C685" s="73">
        <f t="shared" si="59"/>
        <v>48183</v>
      </c>
      <c r="E685" s="75">
        <v>1365080.8520262605</v>
      </c>
      <c r="F685" s="75">
        <v>1229881.2560782598</v>
      </c>
      <c r="G685" s="75">
        <v>72355.095645833906</v>
      </c>
      <c r="H685" s="75">
        <v>12734.57007742206</v>
      </c>
      <c r="I685" s="75">
        <v>1106.6926673285277</v>
      </c>
      <c r="J685" s="75">
        <f t="shared" si="53"/>
        <v>2681158.4664951051</v>
      </c>
      <c r="K685" s="75">
        <v>198710.99268331053</v>
      </c>
      <c r="L685" s="75">
        <f t="shared" si="61"/>
        <v>2879869.4591784156</v>
      </c>
      <c r="M685" s="75"/>
      <c r="N685" s="75">
        <f t="shared" si="60"/>
        <v>1302236.3517240938</v>
      </c>
      <c r="O685" s="75"/>
      <c r="P685" s="75">
        <v>1718.4273087431484</v>
      </c>
      <c r="Q685" s="75">
        <v>118.57148430327724</v>
      </c>
      <c r="R685" s="75">
        <f t="shared" si="52"/>
        <v>4183942.8096955558</v>
      </c>
      <c r="T685" s="75">
        <v>1820332.8156329684</v>
      </c>
      <c r="U685" s="75">
        <v>1436243.8822933359</v>
      </c>
      <c r="V685" s="75">
        <v>87183.002621524109</v>
      </c>
      <c r="W685" s="75">
        <v>12734.570077422057</v>
      </c>
      <c r="X685" s="75">
        <v>1106.6926673285282</v>
      </c>
      <c r="Y685" s="75">
        <f t="shared" si="54"/>
        <v>3357600.9632925792</v>
      </c>
      <c r="Z685" s="76">
        <v>248844.75452973973</v>
      </c>
      <c r="AA685" s="76">
        <f t="shared" si="55"/>
        <v>3606445.7178223189</v>
      </c>
      <c r="AB685" s="76">
        <v>1718.4273087431484</v>
      </c>
      <c r="AC685" s="76">
        <v>118.57148430327724</v>
      </c>
      <c r="AD685" s="76">
        <f t="shared" si="56"/>
        <v>3608282.7166153654</v>
      </c>
    </row>
    <row r="686" spans="1:30">
      <c r="A686" s="72">
        <f t="shared" si="57"/>
        <v>2032</v>
      </c>
      <c r="B686" s="72">
        <f t="shared" si="58"/>
        <v>1</v>
      </c>
      <c r="C686" s="73">
        <f t="shared" si="59"/>
        <v>48214</v>
      </c>
      <c r="E686" s="75">
        <v>1337760.0828673115</v>
      </c>
      <c r="F686" s="75">
        <v>1200425.057158367</v>
      </c>
      <c r="G686" s="75">
        <v>82948.135321725204</v>
      </c>
      <c r="H686" s="75">
        <v>12306.288627271149</v>
      </c>
      <c r="I686" s="75">
        <v>940.43957415733848</v>
      </c>
      <c r="J686" s="75">
        <f t="shared" si="53"/>
        <v>2634380.0035488321</v>
      </c>
      <c r="K686" s="75">
        <v>195244.06041339319</v>
      </c>
      <c r="L686" s="75">
        <f t="shared" si="61"/>
        <v>2829624.0639622253</v>
      </c>
      <c r="M686" s="75"/>
      <c r="N686" s="75">
        <f t="shared" si="60"/>
        <v>1283373.1924800922</v>
      </c>
      <c r="O686" s="75"/>
      <c r="P686" s="75">
        <v>2325.1725422999461</v>
      </c>
      <c r="Q686" s="75">
        <v>160.43690541869628</v>
      </c>
      <c r="R686" s="75">
        <f t="shared" si="52"/>
        <v>4115482.8658900363</v>
      </c>
      <c r="T686" s="75">
        <v>1764724.9342386192</v>
      </c>
      <c r="U686" s="75">
        <v>1396251.200258102</v>
      </c>
      <c r="V686" s="75">
        <v>98518.857558403426</v>
      </c>
      <c r="W686" s="75">
        <v>12306.288627271151</v>
      </c>
      <c r="X686" s="75">
        <v>940.43957415733826</v>
      </c>
      <c r="Y686" s="75">
        <f t="shared" si="54"/>
        <v>3272741.7202565535</v>
      </c>
      <c r="Z686" s="76">
        <v>242555.50880526518</v>
      </c>
      <c r="AA686" s="76">
        <f t="shared" si="55"/>
        <v>3515297.2290618187</v>
      </c>
      <c r="AB686" s="76">
        <v>2325.1725422999461</v>
      </c>
      <c r="AC686" s="76">
        <v>160.43690541869628</v>
      </c>
      <c r="AD686" s="76">
        <f t="shared" si="56"/>
        <v>3517782.8385095373</v>
      </c>
    </row>
    <row r="687" spans="1:30">
      <c r="A687" s="72">
        <f t="shared" si="57"/>
        <v>2032</v>
      </c>
      <c r="B687" s="72">
        <f t="shared" si="58"/>
        <v>2</v>
      </c>
      <c r="C687" s="73">
        <f t="shared" si="59"/>
        <v>48245</v>
      </c>
      <c r="E687" s="75">
        <v>1107758.2660854945</v>
      </c>
      <c r="F687" s="75">
        <v>1108569.1155955605</v>
      </c>
      <c r="G687" s="75">
        <v>72415.185920698292</v>
      </c>
      <c r="H687" s="75">
        <v>11160.038891476637</v>
      </c>
      <c r="I687" s="75">
        <v>863.80369441593882</v>
      </c>
      <c r="J687" s="75">
        <f t="shared" si="53"/>
        <v>2300766.4101876453</v>
      </c>
      <c r="K687" s="75">
        <v>170518.67057244619</v>
      </c>
      <c r="L687" s="75">
        <f t="shared" si="61"/>
        <v>2471285.0807600915</v>
      </c>
      <c r="M687" s="75"/>
      <c r="N687" s="75">
        <f t="shared" si="60"/>
        <v>1180984.3015162589</v>
      </c>
      <c r="O687" s="75"/>
      <c r="P687" s="75">
        <v>2520.1740676347422</v>
      </c>
      <c r="Q687" s="75">
        <v>173.89201066679723</v>
      </c>
      <c r="R687" s="75">
        <f t="shared" si="52"/>
        <v>3654963.4483546522</v>
      </c>
      <c r="T687" s="75">
        <v>1465602.5390542205</v>
      </c>
      <c r="U687" s="75">
        <v>1274430.1520852142</v>
      </c>
      <c r="V687" s="75">
        <v>85603.17880174864</v>
      </c>
      <c r="W687" s="75">
        <v>11160.038891476637</v>
      </c>
      <c r="X687" s="75">
        <v>863.80369441593882</v>
      </c>
      <c r="Y687" s="75">
        <f t="shared" si="54"/>
        <v>2837659.7125270753</v>
      </c>
      <c r="Z687" s="76">
        <v>210309.90350630274</v>
      </c>
      <c r="AA687" s="76">
        <f t="shared" si="55"/>
        <v>3047969.6160333781</v>
      </c>
      <c r="AB687" s="76">
        <v>2520.1740676347422</v>
      </c>
      <c r="AC687" s="76">
        <v>173.89201066679723</v>
      </c>
      <c r="AD687" s="76">
        <f t="shared" si="56"/>
        <v>3050663.6821116796</v>
      </c>
    </row>
    <row r="688" spans="1:30">
      <c r="A688" s="72">
        <f t="shared" si="57"/>
        <v>2032</v>
      </c>
      <c r="B688" s="72">
        <f t="shared" si="58"/>
        <v>3</v>
      </c>
      <c r="C688" s="73">
        <f t="shared" si="59"/>
        <v>48274</v>
      </c>
      <c r="E688" s="75">
        <v>1082739.2441154458</v>
      </c>
      <c r="F688" s="75">
        <v>1168651.0500505613</v>
      </c>
      <c r="G688" s="75">
        <v>76562.186129885857</v>
      </c>
      <c r="H688" s="75">
        <v>12244.020572680283</v>
      </c>
      <c r="I688" s="75">
        <v>858.31324124751382</v>
      </c>
      <c r="J688" s="75">
        <f t="shared" si="53"/>
        <v>2341054.8141098209</v>
      </c>
      <c r="K688" s="75">
        <v>173504.59954197379</v>
      </c>
      <c r="L688" s="75">
        <f t="shared" si="61"/>
        <v>2514559.4136517947</v>
      </c>
      <c r="M688" s="75"/>
      <c r="N688" s="75">
        <f t="shared" si="60"/>
        <v>1245213.2361804473</v>
      </c>
      <c r="O688" s="75"/>
      <c r="P688" s="75">
        <v>2338.5067434304874</v>
      </c>
      <c r="Q688" s="75">
        <v>161.35696529670363</v>
      </c>
      <c r="R688" s="75">
        <f t="shared" si="52"/>
        <v>3762272.5135409697</v>
      </c>
      <c r="T688" s="75">
        <v>1461397.1862877971</v>
      </c>
      <c r="U688" s="75">
        <v>1349080.6551420258</v>
      </c>
      <c r="V688" s="75">
        <v>91873.863984041076</v>
      </c>
      <c r="W688" s="75">
        <v>12244.020572680285</v>
      </c>
      <c r="X688" s="75">
        <v>858.31324124751382</v>
      </c>
      <c r="Y688" s="75">
        <f t="shared" si="54"/>
        <v>2915454.0392277921</v>
      </c>
      <c r="Z688" s="76">
        <v>216075.54103836464</v>
      </c>
      <c r="AA688" s="76">
        <f t="shared" si="55"/>
        <v>3131529.5802661567</v>
      </c>
      <c r="AB688" s="76">
        <v>2338.5067434304874</v>
      </c>
      <c r="AC688" s="76">
        <v>161.35696529670363</v>
      </c>
      <c r="AD688" s="76">
        <f t="shared" si="56"/>
        <v>3134029.4439748842</v>
      </c>
    </row>
    <row r="689" spans="1:30">
      <c r="A689" s="72">
        <f t="shared" si="57"/>
        <v>2032</v>
      </c>
      <c r="B689" s="72">
        <f t="shared" si="58"/>
        <v>4</v>
      </c>
      <c r="C689" s="73">
        <f t="shared" si="59"/>
        <v>48305</v>
      </c>
      <c r="E689" s="75">
        <v>893639.37647523126</v>
      </c>
      <c r="F689" s="75">
        <v>1074517.2644200805</v>
      </c>
      <c r="G689" s="75">
        <v>73431.5129848418</v>
      </c>
      <c r="H689" s="75">
        <v>10631.662720070766</v>
      </c>
      <c r="I689" s="75">
        <v>628.20721310230738</v>
      </c>
      <c r="J689" s="75">
        <f t="shared" si="53"/>
        <v>2052848.0238133266</v>
      </c>
      <c r="K689" s="75">
        <v>152144.482967905</v>
      </c>
      <c r="L689" s="75">
        <f t="shared" si="61"/>
        <v>2204992.5067812316</v>
      </c>
      <c r="M689" s="75"/>
      <c r="N689" s="75">
        <f t="shared" si="60"/>
        <v>1147948.7774049223</v>
      </c>
      <c r="O689" s="75"/>
      <c r="P689" s="75">
        <v>2172.4149463771805</v>
      </c>
      <c r="Q689" s="75">
        <v>149.89663130002546</v>
      </c>
      <c r="R689" s="75">
        <f t="shared" si="52"/>
        <v>3355263.5957638309</v>
      </c>
      <c r="T689" s="75">
        <v>1236606.212945556</v>
      </c>
      <c r="U689" s="75">
        <v>1254321.2259337809</v>
      </c>
      <c r="V689" s="75">
        <v>88122.280284286113</v>
      </c>
      <c r="W689" s="75">
        <v>10631.662720070759</v>
      </c>
      <c r="X689" s="75">
        <v>628.20721310230704</v>
      </c>
      <c r="Y689" s="75">
        <f t="shared" si="54"/>
        <v>2590309.5890967962</v>
      </c>
      <c r="Z689" s="76">
        <v>191977.83205980528</v>
      </c>
      <c r="AA689" s="76">
        <f t="shared" si="55"/>
        <v>2782287.4211566015</v>
      </c>
      <c r="AB689" s="76">
        <v>2172.4149463771805</v>
      </c>
      <c r="AC689" s="76">
        <v>149.89663130002546</v>
      </c>
      <c r="AD689" s="76">
        <f t="shared" si="56"/>
        <v>2784609.7327342788</v>
      </c>
    </row>
    <row r="690" spans="1:30">
      <c r="A690" s="72">
        <f t="shared" si="57"/>
        <v>2032</v>
      </c>
      <c r="B690" s="72">
        <f t="shared" si="58"/>
        <v>5</v>
      </c>
      <c r="C690" s="73">
        <f t="shared" si="59"/>
        <v>48335</v>
      </c>
      <c r="E690" s="75">
        <v>752964.27356616105</v>
      </c>
      <c r="F690" s="75">
        <v>1081389.080246785</v>
      </c>
      <c r="G690" s="75">
        <v>78004.723105113269</v>
      </c>
      <c r="H690" s="75">
        <v>10900.986845464055</v>
      </c>
      <c r="I690" s="75">
        <v>485.92122005337598</v>
      </c>
      <c r="J690" s="75">
        <f t="shared" si="53"/>
        <v>1923744.9849835767</v>
      </c>
      <c r="K690" s="75">
        <v>142576.1589300395</v>
      </c>
      <c r="L690" s="75">
        <f t="shared" si="61"/>
        <v>2066321.1439136162</v>
      </c>
      <c r="M690" s="75"/>
      <c r="N690" s="75">
        <f t="shared" si="60"/>
        <v>1159393.8033518982</v>
      </c>
      <c r="O690" s="75"/>
      <c r="P690" s="75">
        <v>2173.9953736296084</v>
      </c>
      <c r="Q690" s="75">
        <v>150.00568078044299</v>
      </c>
      <c r="R690" s="75">
        <f t="shared" si="52"/>
        <v>3228038.9483199241</v>
      </c>
      <c r="T690" s="75">
        <v>1068399.2234475808</v>
      </c>
      <c r="U690" s="75">
        <v>1264043.1176602268</v>
      </c>
      <c r="V690" s="75">
        <v>93521.172124058634</v>
      </c>
      <c r="W690" s="75">
        <v>10900.986845464049</v>
      </c>
      <c r="X690" s="75">
        <v>485.92122005337581</v>
      </c>
      <c r="Y690" s="75">
        <f t="shared" si="54"/>
        <v>2437350.4212973835</v>
      </c>
      <c r="Z690" s="76">
        <v>180641.43831312517</v>
      </c>
      <c r="AA690" s="76">
        <f t="shared" si="55"/>
        <v>2617991.8596105087</v>
      </c>
      <c r="AB690" s="76">
        <v>2173.9953736296084</v>
      </c>
      <c r="AC690" s="76">
        <v>150.00568078044299</v>
      </c>
      <c r="AD690" s="76">
        <f t="shared" si="56"/>
        <v>2620315.8606649186</v>
      </c>
    </row>
    <row r="691" spans="1:30">
      <c r="A691" s="72">
        <f t="shared" si="57"/>
        <v>2032</v>
      </c>
      <c r="B691" s="72">
        <f t="shared" si="58"/>
        <v>6</v>
      </c>
      <c r="C691" s="73">
        <f t="shared" si="59"/>
        <v>48366</v>
      </c>
      <c r="E691" s="75">
        <v>658256.16923506116</v>
      </c>
      <c r="F691" s="75">
        <v>1067698.9528718812</v>
      </c>
      <c r="G691" s="75">
        <v>76239.556925136028</v>
      </c>
      <c r="H691" s="75">
        <v>10652.604814777691</v>
      </c>
      <c r="I691" s="75">
        <v>374.68584444772307</v>
      </c>
      <c r="J691" s="75">
        <f t="shared" si="53"/>
        <v>1813221.9696913038</v>
      </c>
      <c r="K691" s="75">
        <v>134384.8720823843</v>
      </c>
      <c r="L691" s="75">
        <f t="shared" si="61"/>
        <v>1947606.8417736881</v>
      </c>
      <c r="M691" s="75"/>
      <c r="N691" s="75">
        <f t="shared" si="60"/>
        <v>1143938.5097970173</v>
      </c>
      <c r="O691" s="75"/>
      <c r="P691" s="75">
        <v>1787.4692845408904</v>
      </c>
      <c r="Q691" s="75">
        <v>123.33538063332145</v>
      </c>
      <c r="R691" s="75">
        <f t="shared" si="52"/>
        <v>3093456.1562358798</v>
      </c>
      <c r="T691" s="75">
        <v>966515.08809323271</v>
      </c>
      <c r="U691" s="75">
        <v>1255389.313360614</v>
      </c>
      <c r="V691" s="75">
        <v>91897.833146485995</v>
      </c>
      <c r="W691" s="75">
        <v>10652.604814777704</v>
      </c>
      <c r="X691" s="75">
        <v>374.68584444772335</v>
      </c>
      <c r="Y691" s="75">
        <f t="shared" si="54"/>
        <v>2324829.5252595581</v>
      </c>
      <c r="Z691" s="76">
        <v>172302.08081945172</v>
      </c>
      <c r="AA691" s="76">
        <f t="shared" si="55"/>
        <v>2497131.6060790098</v>
      </c>
      <c r="AB691" s="76">
        <v>1787.4692845408904</v>
      </c>
      <c r="AC691" s="76">
        <v>123.33538063332145</v>
      </c>
      <c r="AD691" s="76">
        <f t="shared" si="56"/>
        <v>2499042.4107441842</v>
      </c>
    </row>
    <row r="692" spans="1:30">
      <c r="A692" s="72">
        <f t="shared" si="57"/>
        <v>2032</v>
      </c>
      <c r="B692" s="72">
        <f t="shared" si="58"/>
        <v>7</v>
      </c>
      <c r="C692" s="73">
        <f t="shared" si="59"/>
        <v>48396</v>
      </c>
      <c r="E692" s="75">
        <v>645698.58713129489</v>
      </c>
      <c r="F692" s="75">
        <v>1112052.4767132779</v>
      </c>
      <c r="G692" s="75">
        <v>78135.015360924634</v>
      </c>
      <c r="H692" s="75">
        <v>10267.128514453592</v>
      </c>
      <c r="I692" s="75">
        <v>334.25391454503824</v>
      </c>
      <c r="J692" s="75">
        <f t="shared" si="53"/>
        <v>1846487.461634496</v>
      </c>
      <c r="K692" s="75">
        <v>136850.3059643181</v>
      </c>
      <c r="L692" s="75">
        <f t="shared" si="61"/>
        <v>1983337.7675988141</v>
      </c>
      <c r="M692" s="75"/>
      <c r="N692" s="75">
        <f t="shared" si="60"/>
        <v>1190187.4920742025</v>
      </c>
      <c r="O692" s="75"/>
      <c r="P692" s="75">
        <v>2889.3085552642901</v>
      </c>
      <c r="Q692" s="75">
        <v>199.36229031323603</v>
      </c>
      <c r="R692" s="75">
        <f t="shared" si="52"/>
        <v>3176613.9305185946</v>
      </c>
      <c r="T692" s="75">
        <v>973810.01631997048</v>
      </c>
      <c r="U692" s="75">
        <v>1321205.6444061964</v>
      </c>
      <c r="V692" s="75">
        <v>94288.960371023102</v>
      </c>
      <c r="W692" s="75">
        <v>10267.128514453587</v>
      </c>
      <c r="X692" s="75">
        <v>334.25391454503813</v>
      </c>
      <c r="Y692" s="75">
        <f t="shared" si="54"/>
        <v>2399906.0035261884</v>
      </c>
      <c r="Z692" s="76">
        <v>177866.28812385257</v>
      </c>
      <c r="AA692" s="76">
        <f t="shared" si="55"/>
        <v>2577772.291650041</v>
      </c>
      <c r="AB692" s="76">
        <v>2889.3085552642901</v>
      </c>
      <c r="AC692" s="76">
        <v>199.36229031323603</v>
      </c>
      <c r="AD692" s="76">
        <f t="shared" si="56"/>
        <v>2580860.962495619</v>
      </c>
    </row>
    <row r="693" spans="1:30">
      <c r="A693" s="72">
        <f t="shared" si="57"/>
        <v>2032</v>
      </c>
      <c r="B693" s="72">
        <f t="shared" si="58"/>
        <v>8</v>
      </c>
      <c r="C693" s="73">
        <f t="shared" si="59"/>
        <v>48427</v>
      </c>
      <c r="E693" s="75">
        <v>646104.62524092698</v>
      </c>
      <c r="F693" s="75">
        <v>1134330.7303236679</v>
      </c>
      <c r="G693" s="75">
        <v>78466.64947349795</v>
      </c>
      <c r="H693" s="75">
        <v>11013.472510536756</v>
      </c>
      <c r="I693" s="75">
        <v>293.1805529778153</v>
      </c>
      <c r="J693" s="75">
        <f t="shared" si="53"/>
        <v>1870208.6581016071</v>
      </c>
      <c r="K693" s="75">
        <v>138608.37530505983</v>
      </c>
      <c r="L693" s="75">
        <f t="shared" si="61"/>
        <v>2008817.0334066669</v>
      </c>
      <c r="M693" s="75"/>
      <c r="N693" s="75">
        <f t="shared" si="60"/>
        <v>1212797.3797971657</v>
      </c>
      <c r="O693" s="75"/>
      <c r="P693" s="75">
        <v>1633.5724491811211</v>
      </c>
      <c r="Q693" s="75">
        <v>112.71649899349737</v>
      </c>
      <c r="R693" s="75">
        <f t="shared" si="52"/>
        <v>3223360.7021520073</v>
      </c>
      <c r="T693" s="75">
        <v>973480.48334671999</v>
      </c>
      <c r="U693" s="75">
        <v>1343697.8471504434</v>
      </c>
      <c r="V693" s="75">
        <v>94841.918282726023</v>
      </c>
      <c r="W693" s="75">
        <v>11013.47251053676</v>
      </c>
      <c r="X693" s="75">
        <v>293.1805529778153</v>
      </c>
      <c r="Y693" s="75">
        <f t="shared" si="54"/>
        <v>2423326.9018434035</v>
      </c>
      <c r="Z693" s="76">
        <v>179602.10121073527</v>
      </c>
      <c r="AA693" s="76">
        <f t="shared" si="55"/>
        <v>2602929.0030541387</v>
      </c>
      <c r="AB693" s="76">
        <v>1633.5724491811211</v>
      </c>
      <c r="AC693" s="76">
        <v>112.71649899349737</v>
      </c>
      <c r="AD693" s="76">
        <f t="shared" si="56"/>
        <v>2604675.2920023133</v>
      </c>
    </row>
    <row r="694" spans="1:30">
      <c r="A694" s="72">
        <f t="shared" si="57"/>
        <v>2032</v>
      </c>
      <c r="B694" s="72">
        <f t="shared" si="58"/>
        <v>9</v>
      </c>
      <c r="C694" s="73">
        <f t="shared" si="59"/>
        <v>48458</v>
      </c>
      <c r="E694" s="75">
        <v>655052.91604187863</v>
      </c>
      <c r="F694" s="75">
        <v>1080706.4771982862</v>
      </c>
      <c r="G694" s="75">
        <v>73378.177446547168</v>
      </c>
      <c r="H694" s="75">
        <v>11007.905959789878</v>
      </c>
      <c r="I694" s="75">
        <v>336.95453013434349</v>
      </c>
      <c r="J694" s="75">
        <f t="shared" si="53"/>
        <v>1820482.4311766364</v>
      </c>
      <c r="K694" s="75">
        <v>134922.97287990106</v>
      </c>
      <c r="L694" s="75">
        <f t="shared" si="61"/>
        <v>1955405.4040565374</v>
      </c>
      <c r="M694" s="75"/>
      <c r="N694" s="75">
        <f t="shared" si="60"/>
        <v>1154084.6546448334</v>
      </c>
      <c r="O694" s="75"/>
      <c r="P694" s="75">
        <v>1428.3520227381257</v>
      </c>
      <c r="Q694" s="75">
        <v>98.55628956893068</v>
      </c>
      <c r="R694" s="75">
        <f t="shared" si="52"/>
        <v>3111016.967013678</v>
      </c>
      <c r="T694" s="75">
        <v>976639.13444649859</v>
      </c>
      <c r="U694" s="75">
        <v>1267352.6822466303</v>
      </c>
      <c r="V694" s="75">
        <v>88559.477745406126</v>
      </c>
      <c r="W694" s="75">
        <v>11007.905959789887</v>
      </c>
      <c r="X694" s="75">
        <v>336.95453013434371</v>
      </c>
      <c r="Y694" s="75">
        <f t="shared" si="54"/>
        <v>2343896.1549284598</v>
      </c>
      <c r="Z694" s="76">
        <v>173715.18226644862</v>
      </c>
      <c r="AA694" s="76">
        <f t="shared" si="55"/>
        <v>2517611.3371949084</v>
      </c>
      <c r="AB694" s="76">
        <v>1428.3520227381257</v>
      </c>
      <c r="AC694" s="76">
        <v>98.55628956893068</v>
      </c>
      <c r="AD694" s="76">
        <f t="shared" si="56"/>
        <v>2519138.2455072156</v>
      </c>
    </row>
    <row r="695" spans="1:30">
      <c r="A695" s="72">
        <f t="shared" si="57"/>
        <v>2032</v>
      </c>
      <c r="B695" s="72">
        <f t="shared" si="58"/>
        <v>10</v>
      </c>
      <c r="C695" s="73">
        <f t="shared" si="59"/>
        <v>48488</v>
      </c>
      <c r="E695" s="75">
        <v>826843.20841280406</v>
      </c>
      <c r="F695" s="75">
        <v>1110192.5641272587</v>
      </c>
      <c r="G695" s="75">
        <v>74838.550999560495</v>
      </c>
      <c r="H695" s="75">
        <v>11587.846445269806</v>
      </c>
      <c r="I695" s="75">
        <v>509.79702984431287</v>
      </c>
      <c r="J695" s="75">
        <f t="shared" si="53"/>
        <v>2023971.9670147372</v>
      </c>
      <c r="K695" s="75">
        <v>150004.36705050129</v>
      </c>
      <c r="L695" s="75">
        <f t="shared" si="61"/>
        <v>2173976.3340652385</v>
      </c>
      <c r="M695" s="75"/>
      <c r="N695" s="75">
        <f t="shared" si="60"/>
        <v>1185031.1151268191</v>
      </c>
      <c r="O695" s="75"/>
      <c r="P695" s="75">
        <v>1829.9738606343919</v>
      </c>
      <c r="Q695" s="75">
        <v>126.26819638377306</v>
      </c>
      <c r="R695" s="75">
        <f t="shared" si="52"/>
        <v>3360963.6912490758</v>
      </c>
      <c r="T695" s="75">
        <v>1197847.1442182101</v>
      </c>
      <c r="U695" s="75">
        <v>1297088.5022911425</v>
      </c>
      <c r="V695" s="75">
        <v>89975.377269019489</v>
      </c>
      <c r="W695" s="75">
        <v>11587.846445269786</v>
      </c>
      <c r="X695" s="75">
        <v>509.79702984431253</v>
      </c>
      <c r="Y695" s="75">
        <f t="shared" si="54"/>
        <v>2597008.6672534863</v>
      </c>
      <c r="Z695" s="76">
        <v>192474.32657410344</v>
      </c>
      <c r="AA695" s="76">
        <f t="shared" si="55"/>
        <v>2789482.9938275898</v>
      </c>
      <c r="AB695" s="76">
        <v>1829.9738606343919</v>
      </c>
      <c r="AC695" s="76">
        <v>126.26819638377306</v>
      </c>
      <c r="AD695" s="76">
        <f t="shared" si="56"/>
        <v>2791439.2358846082</v>
      </c>
    </row>
    <row r="696" spans="1:30">
      <c r="A696" s="72">
        <f t="shared" si="57"/>
        <v>2032</v>
      </c>
      <c r="B696" s="72">
        <f t="shared" si="58"/>
        <v>11</v>
      </c>
      <c r="C696" s="73">
        <f t="shared" si="59"/>
        <v>48519</v>
      </c>
      <c r="E696" s="75">
        <v>1064600.8106468413</v>
      </c>
      <c r="F696" s="75">
        <v>1166179.2382580615</v>
      </c>
      <c r="G696" s="75">
        <v>72060.848850458628</v>
      </c>
      <c r="H696" s="75">
        <v>12844.159577609271</v>
      </c>
      <c r="I696" s="75">
        <v>761.61260913821638</v>
      </c>
      <c r="J696" s="75">
        <f t="shared" si="53"/>
        <v>2316446.6699421084</v>
      </c>
      <c r="K696" s="75">
        <v>171680.7950870092</v>
      </c>
      <c r="L696" s="75">
        <f t="shared" si="61"/>
        <v>2488127.4650291177</v>
      </c>
      <c r="M696" s="75"/>
      <c r="N696" s="75">
        <f t="shared" si="60"/>
        <v>1238240.0871085201</v>
      </c>
      <c r="O696" s="75"/>
      <c r="P696" s="75">
        <v>1831.8268205569868</v>
      </c>
      <c r="Q696" s="75">
        <v>126.3960506184321</v>
      </c>
      <c r="R696" s="75">
        <f t="shared" si="52"/>
        <v>3728325.775008813</v>
      </c>
      <c r="T696" s="75">
        <v>1473557.954901688</v>
      </c>
      <c r="U696" s="75">
        <v>1357519.9805441834</v>
      </c>
      <c r="V696" s="75">
        <v>86295.771057346734</v>
      </c>
      <c r="W696" s="75">
        <v>12844.159577609267</v>
      </c>
      <c r="X696" s="75">
        <v>761.61260913821616</v>
      </c>
      <c r="Y696" s="75">
        <f t="shared" si="54"/>
        <v>2930979.4786899653</v>
      </c>
      <c r="Z696" s="76">
        <v>217226.19122406794</v>
      </c>
      <c r="AA696" s="76">
        <f t="shared" si="55"/>
        <v>3148205.6699140333</v>
      </c>
      <c r="AB696" s="76">
        <v>1831.8268205569868</v>
      </c>
      <c r="AC696" s="76">
        <v>126.3960506184321</v>
      </c>
      <c r="AD696" s="76">
        <f t="shared" si="56"/>
        <v>3150163.8927852088</v>
      </c>
    </row>
    <row r="697" spans="1:30">
      <c r="A697" s="72">
        <f t="shared" si="57"/>
        <v>2032</v>
      </c>
      <c r="B697" s="72">
        <f t="shared" si="58"/>
        <v>12</v>
      </c>
      <c r="C697" s="73">
        <f t="shared" si="59"/>
        <v>48549</v>
      </c>
      <c r="E697" s="75">
        <v>1376100.0956608544</v>
      </c>
      <c r="F697" s="75">
        <v>1264785.6845238076</v>
      </c>
      <c r="G697" s="75">
        <v>71358.154614497136</v>
      </c>
      <c r="H697" s="75">
        <v>12977.812022277883</v>
      </c>
      <c r="I697" s="75">
        <v>1107.5934224462412</v>
      </c>
      <c r="J697" s="75">
        <f t="shared" si="53"/>
        <v>2726329.3402438834</v>
      </c>
      <c r="K697" s="75">
        <v>202058.7803188269</v>
      </c>
      <c r="L697" s="75">
        <f t="shared" si="61"/>
        <v>2928388.1205627103</v>
      </c>
      <c r="M697" s="75"/>
      <c r="N697" s="75">
        <f t="shared" si="60"/>
        <v>1336143.8391383048</v>
      </c>
      <c r="O697" s="75"/>
      <c r="P697" s="75">
        <v>1718.4273087431484</v>
      </c>
      <c r="Q697" s="75">
        <v>118.57148430327724</v>
      </c>
      <c r="R697" s="75">
        <f t="shared" si="52"/>
        <v>4266368.9584940607</v>
      </c>
      <c r="T697" s="75">
        <v>1846309.026723135</v>
      </c>
      <c r="U697" s="75">
        <v>1476513.4105798341</v>
      </c>
      <c r="V697" s="75">
        <v>86224.524365926947</v>
      </c>
      <c r="W697" s="75">
        <v>12977.812022277891</v>
      </c>
      <c r="X697" s="75">
        <v>1107.5934224462414</v>
      </c>
      <c r="Y697" s="75">
        <f t="shared" si="54"/>
        <v>3423132.367113621</v>
      </c>
      <c r="Z697" s="76">
        <v>253701.53956051543</v>
      </c>
      <c r="AA697" s="76">
        <f t="shared" si="55"/>
        <v>3676833.9066741364</v>
      </c>
      <c r="AB697" s="76">
        <v>1718.4273087431484</v>
      </c>
      <c r="AC697" s="76">
        <v>118.57148430327724</v>
      </c>
      <c r="AD697" s="76">
        <f t="shared" si="56"/>
        <v>3678670.9054671829</v>
      </c>
    </row>
    <row r="698" spans="1:30">
      <c r="A698" s="72">
        <f t="shared" si="57"/>
        <v>2033</v>
      </c>
      <c r="B698" s="72">
        <f t="shared" si="58"/>
        <v>1</v>
      </c>
      <c r="C698" s="73">
        <f t="shared" si="59"/>
        <v>48580</v>
      </c>
      <c r="E698" s="75">
        <v>1348946.1662902108</v>
      </c>
      <c r="F698" s="75">
        <v>1234990.8167649938</v>
      </c>
      <c r="G698" s="75">
        <v>81817.295267682857</v>
      </c>
      <c r="H698" s="75">
        <v>12534.47195760244</v>
      </c>
      <c r="I698" s="75">
        <v>941.11339200973589</v>
      </c>
      <c r="J698" s="75">
        <f t="shared" si="53"/>
        <v>2679229.8636725</v>
      </c>
      <c r="K698" s="75">
        <v>198568.05649130233</v>
      </c>
      <c r="L698" s="75">
        <f t="shared" si="61"/>
        <v>2877797.9201638023</v>
      </c>
      <c r="M698" s="75"/>
      <c r="N698" s="75">
        <f t="shared" si="60"/>
        <v>1316808.1120326766</v>
      </c>
      <c r="O698" s="75"/>
      <c r="P698" s="75">
        <v>2325.1725422999461</v>
      </c>
      <c r="Q698" s="75">
        <v>160.43690541869628</v>
      </c>
      <c r="R698" s="75">
        <f t="shared" si="52"/>
        <v>4197091.6416441975</v>
      </c>
      <c r="T698" s="75">
        <v>1789845.2827246115</v>
      </c>
      <c r="U698" s="75">
        <v>1435893.2839891003</v>
      </c>
      <c r="V698" s="75">
        <v>97428.788392338087</v>
      </c>
      <c r="W698" s="75">
        <v>12534.471957602438</v>
      </c>
      <c r="X698" s="75">
        <v>941.11339200973566</v>
      </c>
      <c r="Y698" s="75">
        <f t="shared" si="54"/>
        <v>3336642.9404556621</v>
      </c>
      <c r="Z698" s="76">
        <v>247291.4746417189</v>
      </c>
      <c r="AA698" s="76">
        <f t="shared" si="55"/>
        <v>3583934.415097381</v>
      </c>
      <c r="AB698" s="76">
        <v>2325.1725422999461</v>
      </c>
      <c r="AC698" s="76">
        <v>160.43690541869628</v>
      </c>
      <c r="AD698" s="76">
        <f t="shared" si="56"/>
        <v>3586420.0245450996</v>
      </c>
    </row>
    <row r="699" spans="1:30">
      <c r="A699" s="72">
        <f t="shared" si="57"/>
        <v>2033</v>
      </c>
      <c r="B699" s="72">
        <f t="shared" si="58"/>
        <v>2</v>
      </c>
      <c r="C699" s="73">
        <f t="shared" si="59"/>
        <v>48611</v>
      </c>
      <c r="E699" s="75">
        <v>1117003.2813484101</v>
      </c>
      <c r="F699" s="75">
        <v>1140470.0598098787</v>
      </c>
      <c r="G699" s="75">
        <v>71432.321408697782</v>
      </c>
      <c r="H699" s="75">
        <v>11359.120643795972</v>
      </c>
      <c r="I699" s="75">
        <v>864.228983025812</v>
      </c>
      <c r="J699" s="75">
        <f t="shared" si="53"/>
        <v>2341129.0121938083</v>
      </c>
      <c r="K699" s="75">
        <v>173510.09864809085</v>
      </c>
      <c r="L699" s="75">
        <f t="shared" si="61"/>
        <v>2514639.1108418992</v>
      </c>
      <c r="M699" s="75"/>
      <c r="N699" s="75">
        <f t="shared" si="60"/>
        <v>1211902.3812185766</v>
      </c>
      <c r="O699" s="75"/>
      <c r="P699" s="75">
        <v>2433.2715135783724</v>
      </c>
      <c r="Q699" s="75">
        <v>167.8957344369077</v>
      </c>
      <c r="R699" s="75">
        <f t="shared" si="52"/>
        <v>3729142.6593084913</v>
      </c>
      <c r="T699" s="75">
        <v>1486439.7418991087</v>
      </c>
      <c r="U699" s="75">
        <v>1310625.7758975737</v>
      </c>
      <c r="V699" s="75">
        <v>84655.313706827234</v>
      </c>
      <c r="W699" s="75">
        <v>11359.120643795972</v>
      </c>
      <c r="X699" s="75">
        <v>864.22898302581211</v>
      </c>
      <c r="Y699" s="75">
        <f t="shared" si="54"/>
        <v>2893944.1811303315</v>
      </c>
      <c r="Z699" s="76">
        <v>214481.36251127021</v>
      </c>
      <c r="AA699" s="76">
        <f t="shared" si="55"/>
        <v>3108425.5436416017</v>
      </c>
      <c r="AB699" s="76">
        <v>2433.2715135783724</v>
      </c>
      <c r="AC699" s="76">
        <v>167.8957344369077</v>
      </c>
      <c r="AD699" s="76">
        <f t="shared" si="56"/>
        <v>3111026.710889617</v>
      </c>
    </row>
    <row r="700" spans="1:30">
      <c r="A700" s="72">
        <f t="shared" si="57"/>
        <v>2033</v>
      </c>
      <c r="B700" s="72">
        <f t="shared" si="58"/>
        <v>3</v>
      </c>
      <c r="C700" s="73">
        <f t="shared" si="59"/>
        <v>48639</v>
      </c>
      <c r="E700" s="75">
        <v>1091319.6769233886</v>
      </c>
      <c r="F700" s="75">
        <v>1202298.0353134118</v>
      </c>
      <c r="G700" s="75">
        <v>75503.035301316064</v>
      </c>
      <c r="H700" s="75">
        <v>12451.335745029404</v>
      </c>
      <c r="I700" s="75">
        <v>858.56904035527168</v>
      </c>
      <c r="J700" s="75">
        <f t="shared" si="53"/>
        <v>2382430.6523235012</v>
      </c>
      <c r="K700" s="75">
        <v>176571.12246006588</v>
      </c>
      <c r="L700" s="75">
        <f t="shared" si="61"/>
        <v>2559001.7747835671</v>
      </c>
      <c r="M700" s="75"/>
      <c r="N700" s="75">
        <f t="shared" si="60"/>
        <v>1277801.0706147279</v>
      </c>
      <c r="O700" s="75"/>
      <c r="P700" s="75">
        <v>2338.5067434304874</v>
      </c>
      <c r="Q700" s="75">
        <v>161.35696529670363</v>
      </c>
      <c r="R700" s="75">
        <f t="shared" si="52"/>
        <v>3839302.7091070223</v>
      </c>
      <c r="T700" s="75">
        <v>1482151.7288235207</v>
      </c>
      <c r="U700" s="75">
        <v>1387393.4731093498</v>
      </c>
      <c r="V700" s="75">
        <v>90855.859221154911</v>
      </c>
      <c r="W700" s="75">
        <v>12451.335745029395</v>
      </c>
      <c r="X700" s="75">
        <v>858.56904035527157</v>
      </c>
      <c r="Y700" s="75">
        <f t="shared" si="54"/>
        <v>2973710.9659394105</v>
      </c>
      <c r="Z700" s="76">
        <v>220393.18651967682</v>
      </c>
      <c r="AA700" s="76">
        <f t="shared" si="55"/>
        <v>3194104.1524590873</v>
      </c>
      <c r="AB700" s="76">
        <v>2338.5067434304874</v>
      </c>
      <c r="AC700" s="76">
        <v>161.35696529670363</v>
      </c>
      <c r="AD700" s="76">
        <f t="shared" si="56"/>
        <v>3196604.0161678148</v>
      </c>
    </row>
    <row r="701" spans="1:30">
      <c r="A701" s="72">
        <f t="shared" si="57"/>
        <v>2033</v>
      </c>
      <c r="B701" s="72">
        <f t="shared" si="58"/>
        <v>4</v>
      </c>
      <c r="C701" s="73">
        <f t="shared" si="59"/>
        <v>48670</v>
      </c>
      <c r="E701" s="75">
        <v>900253.73653341818</v>
      </c>
      <c r="F701" s="75">
        <v>1105501.6157976508</v>
      </c>
      <c r="G701" s="75">
        <v>72414.959821406825</v>
      </c>
      <c r="H701" s="75">
        <v>10801.826983299761</v>
      </c>
      <c r="I701" s="75">
        <v>628.16473988534835</v>
      </c>
      <c r="J701" s="75">
        <f t="shared" si="53"/>
        <v>2089600.3038756608</v>
      </c>
      <c r="K701" s="75">
        <v>154868.33616264281</v>
      </c>
      <c r="L701" s="75">
        <f t="shared" si="61"/>
        <v>2244468.6400383036</v>
      </c>
      <c r="M701" s="75"/>
      <c r="N701" s="75">
        <f t="shared" si="60"/>
        <v>1177916.5756190575</v>
      </c>
      <c r="O701" s="75"/>
      <c r="P701" s="75">
        <v>2172.4149463771805</v>
      </c>
      <c r="Q701" s="75">
        <v>149.89663130002546</v>
      </c>
      <c r="R701" s="75">
        <f t="shared" si="52"/>
        <v>3424707.5272350381</v>
      </c>
      <c r="T701" s="75">
        <v>1254146.2505938613</v>
      </c>
      <c r="U701" s="75">
        <v>1289950.9007227474</v>
      </c>
      <c r="V701" s="75">
        <v>87145.794533668653</v>
      </c>
      <c r="W701" s="75">
        <v>10801.82698329977</v>
      </c>
      <c r="X701" s="75">
        <v>628.16473988534869</v>
      </c>
      <c r="Y701" s="75">
        <f t="shared" si="54"/>
        <v>2642672.9375734623</v>
      </c>
      <c r="Z701" s="76">
        <v>195858.68173208227</v>
      </c>
      <c r="AA701" s="76">
        <f t="shared" si="55"/>
        <v>2838531.6193055445</v>
      </c>
      <c r="AB701" s="76">
        <v>2172.4149463771805</v>
      </c>
      <c r="AC701" s="76">
        <v>149.89663130002546</v>
      </c>
      <c r="AD701" s="76">
        <f t="shared" si="56"/>
        <v>2840853.9308832218</v>
      </c>
    </row>
    <row r="702" spans="1:30">
      <c r="A702" s="72">
        <f t="shared" si="57"/>
        <v>2033</v>
      </c>
      <c r="B702" s="72">
        <f t="shared" si="58"/>
        <v>5</v>
      </c>
      <c r="C702" s="73">
        <f t="shared" si="59"/>
        <v>48700</v>
      </c>
      <c r="E702" s="75">
        <v>758123.36611010262</v>
      </c>
      <c r="F702" s="75">
        <v>1112598.2115137521</v>
      </c>
      <c r="G702" s="75">
        <v>76925.899494670681</v>
      </c>
      <c r="H702" s="75">
        <v>11065.785768781232</v>
      </c>
      <c r="I702" s="75">
        <v>485.67041285131796</v>
      </c>
      <c r="J702" s="75">
        <f t="shared" si="53"/>
        <v>1959198.9333001582</v>
      </c>
      <c r="K702" s="75">
        <v>145203.78775264299</v>
      </c>
      <c r="L702" s="75">
        <f t="shared" si="61"/>
        <v>2104402.7210528012</v>
      </c>
      <c r="M702" s="75"/>
      <c r="N702" s="75">
        <f t="shared" si="60"/>
        <v>1189524.1110084229</v>
      </c>
      <c r="O702" s="75"/>
      <c r="P702" s="75">
        <v>2173.9953736296084</v>
      </c>
      <c r="Q702" s="75">
        <v>150.00568078044299</v>
      </c>
      <c r="R702" s="75">
        <f t="shared" ref="R702:R709" si="62">SUM(L702:Q702)</f>
        <v>3296250.833115634</v>
      </c>
      <c r="T702" s="75">
        <v>1083530.4106542505</v>
      </c>
      <c r="U702" s="75">
        <v>1299968.3530382114</v>
      </c>
      <c r="V702" s="75">
        <v>92485.318544586815</v>
      </c>
      <c r="W702" s="75">
        <v>11065.785768781237</v>
      </c>
      <c r="X702" s="75">
        <v>485.67041285131819</v>
      </c>
      <c r="Y702" s="75">
        <f t="shared" si="54"/>
        <v>2487535.5384186814</v>
      </c>
      <c r="Z702" s="76">
        <v>184360.85086024599</v>
      </c>
      <c r="AA702" s="76">
        <f t="shared" si="55"/>
        <v>2671896.3892789274</v>
      </c>
      <c r="AB702" s="76">
        <v>2173.9953736296084</v>
      </c>
      <c r="AC702" s="76">
        <v>150.00568078044299</v>
      </c>
      <c r="AD702" s="76">
        <f t="shared" si="56"/>
        <v>2674220.3903333372</v>
      </c>
    </row>
    <row r="703" spans="1:30">
      <c r="A703" s="72">
        <f t="shared" si="57"/>
        <v>2033</v>
      </c>
      <c r="B703" s="72">
        <f t="shared" si="58"/>
        <v>6</v>
      </c>
      <c r="C703" s="73">
        <f t="shared" si="59"/>
        <v>48731</v>
      </c>
      <c r="E703" s="75">
        <v>662204.25860548939</v>
      </c>
      <c r="F703" s="75">
        <v>1098553.9944194425</v>
      </c>
      <c r="G703" s="75">
        <v>75177.259951815329</v>
      </c>
      <c r="H703" s="75">
        <v>10807.540660588344</v>
      </c>
      <c r="I703" s="75">
        <v>374.36886478233203</v>
      </c>
      <c r="J703" s="75">
        <f t="shared" ref="J703:J709" si="63">SUM(E703:I703)</f>
        <v>1847117.4225021179</v>
      </c>
      <c r="K703" s="75">
        <v>136896.99479338992</v>
      </c>
      <c r="L703" s="75">
        <f t="shared" si="61"/>
        <v>1984014.4172955079</v>
      </c>
      <c r="M703" s="75"/>
      <c r="N703" s="75">
        <f t="shared" si="60"/>
        <v>1173731.2543712577</v>
      </c>
      <c r="O703" s="75"/>
      <c r="P703" s="75">
        <v>1787.4692845408904</v>
      </c>
      <c r="Q703" s="75">
        <v>123.33538063332145</v>
      </c>
      <c r="R703" s="75">
        <f t="shared" si="62"/>
        <v>3159656.4763319399</v>
      </c>
      <c r="T703" s="75">
        <v>980182.52105598233</v>
      </c>
      <c r="U703" s="75">
        <v>1291087.5591570777</v>
      </c>
      <c r="V703" s="75">
        <v>90879.626507929963</v>
      </c>
      <c r="W703" s="75">
        <v>10807.540660588333</v>
      </c>
      <c r="X703" s="75">
        <v>374.36886478233191</v>
      </c>
      <c r="Y703" s="75">
        <f t="shared" ref="Y703:Y709" si="64">SUM(T703:X703)</f>
        <v>2373331.6162463608</v>
      </c>
      <c r="Z703" s="76">
        <v>175896.75780988066</v>
      </c>
      <c r="AA703" s="76">
        <f t="shared" ref="AA703:AA709" si="65">SUM(Y703:Z703)</f>
        <v>2549228.3740562415</v>
      </c>
      <c r="AB703" s="76">
        <v>1787.4692845408904</v>
      </c>
      <c r="AC703" s="76">
        <v>123.33538063332145</v>
      </c>
      <c r="AD703" s="76">
        <f t="shared" ref="AD703:AD709" si="66">SUM(AA703:AC703)</f>
        <v>2551139.1787214158</v>
      </c>
    </row>
    <row r="704" spans="1:30">
      <c r="A704" s="72">
        <f t="shared" ref="A704:A709" si="67">IF(B704=1,A703+1,A703)</f>
        <v>2033</v>
      </c>
      <c r="B704" s="72">
        <f t="shared" ref="B704:B709" si="68">IF(B703=12,1,B703+1)</f>
        <v>7</v>
      </c>
      <c r="C704" s="73">
        <f t="shared" ref="C704:C709" si="69">DATE(A704,B704,1)</f>
        <v>48761</v>
      </c>
      <c r="E704" s="75">
        <v>649101.86620042834</v>
      </c>
      <c r="F704" s="75">
        <v>1144243.9413785383</v>
      </c>
      <c r="G704" s="75">
        <v>77044.140739617374</v>
      </c>
      <c r="H704" s="75">
        <v>10414.105888797409</v>
      </c>
      <c r="I704" s="75">
        <v>333.90974475495227</v>
      </c>
      <c r="J704" s="75">
        <f t="shared" si="63"/>
        <v>1881137.9639521362</v>
      </c>
      <c r="K704" s="75">
        <v>139418.38830579724</v>
      </c>
      <c r="L704" s="75">
        <f t="shared" si="61"/>
        <v>2020556.3522579335</v>
      </c>
      <c r="M704" s="75"/>
      <c r="N704" s="75">
        <f t="shared" si="60"/>
        <v>1221288.0821181557</v>
      </c>
      <c r="O704" s="75"/>
      <c r="P704" s="75">
        <v>2889.3085552642901</v>
      </c>
      <c r="Q704" s="75">
        <v>199.36229031323603</v>
      </c>
      <c r="R704" s="75">
        <f t="shared" si="62"/>
        <v>3244933.1052216669</v>
      </c>
      <c r="T704" s="75">
        <v>987558.11680041382</v>
      </c>
      <c r="U704" s="75">
        <v>1358790.3660415525</v>
      </c>
      <c r="V704" s="75">
        <v>93244.349647315714</v>
      </c>
      <c r="W704" s="75">
        <v>10414.105888797416</v>
      </c>
      <c r="X704" s="75">
        <v>333.90974475495238</v>
      </c>
      <c r="Y704" s="75">
        <f t="shared" si="64"/>
        <v>2450340.8481228342</v>
      </c>
      <c r="Z704" s="76">
        <v>181604.20893713785</v>
      </c>
      <c r="AA704" s="76">
        <f t="shared" si="65"/>
        <v>2631945.0570599721</v>
      </c>
      <c r="AB704" s="76">
        <v>2889.3085552642901</v>
      </c>
      <c r="AC704" s="76">
        <v>199.36229031323603</v>
      </c>
      <c r="AD704" s="76">
        <f t="shared" si="66"/>
        <v>2635033.72790555</v>
      </c>
    </row>
    <row r="705" spans="1:30">
      <c r="A705" s="72">
        <f t="shared" si="67"/>
        <v>2033</v>
      </c>
      <c r="B705" s="72">
        <f t="shared" si="68"/>
        <v>8</v>
      </c>
      <c r="C705" s="73">
        <f t="shared" si="69"/>
        <v>48792</v>
      </c>
      <c r="E705" s="75">
        <v>649515.27167294733</v>
      </c>
      <c r="F705" s="75">
        <v>1167165.6577306334</v>
      </c>
      <c r="G705" s="75">
        <v>77367.798214914612</v>
      </c>
      <c r="H705" s="75">
        <v>11178.005601240549</v>
      </c>
      <c r="I705" s="75">
        <v>292.88084351981951</v>
      </c>
      <c r="J705" s="75">
        <f t="shared" si="63"/>
        <v>1905519.6140632557</v>
      </c>
      <c r="K705" s="75">
        <v>141225.4064128513</v>
      </c>
      <c r="L705" s="75">
        <f t="shared" si="61"/>
        <v>2046745.020476107</v>
      </c>
      <c r="M705" s="75"/>
      <c r="N705" s="75">
        <f t="shared" si="60"/>
        <v>1244533.4559455479</v>
      </c>
      <c r="O705" s="75"/>
      <c r="P705" s="75">
        <v>1633.5724491811211</v>
      </c>
      <c r="Q705" s="75">
        <v>112.71649899349737</v>
      </c>
      <c r="R705" s="75">
        <f t="shared" si="62"/>
        <v>3293024.7653698297</v>
      </c>
      <c r="T705" s="75">
        <v>987204.65221250558</v>
      </c>
      <c r="U705" s="75">
        <v>1381921.95824611</v>
      </c>
      <c r="V705" s="75">
        <v>93791.039399924513</v>
      </c>
      <c r="W705" s="75">
        <v>11178.00560124054</v>
      </c>
      <c r="X705" s="75">
        <v>292.88084351981939</v>
      </c>
      <c r="Y705" s="75">
        <f t="shared" si="64"/>
        <v>2474388.5363033004</v>
      </c>
      <c r="Z705" s="76">
        <v>183386.47583773127</v>
      </c>
      <c r="AA705" s="76">
        <f t="shared" si="65"/>
        <v>2657775.0121410317</v>
      </c>
      <c r="AB705" s="76">
        <v>1633.5724491811211</v>
      </c>
      <c r="AC705" s="76">
        <v>112.71649899349737</v>
      </c>
      <c r="AD705" s="76">
        <f t="shared" si="66"/>
        <v>2659521.3010892062</v>
      </c>
    </row>
    <row r="706" spans="1:30">
      <c r="A706" s="72">
        <f t="shared" si="67"/>
        <v>2033</v>
      </c>
      <c r="B706" s="72">
        <f t="shared" si="68"/>
        <v>9</v>
      </c>
      <c r="C706" s="73">
        <f t="shared" si="69"/>
        <v>48823</v>
      </c>
      <c r="E706" s="75">
        <v>658664.46168110892</v>
      </c>
      <c r="F706" s="75">
        <v>1111969.2183478456</v>
      </c>
      <c r="G706" s="75">
        <v>72350.600037629498</v>
      </c>
      <c r="H706" s="75">
        <v>11177.602641143201</v>
      </c>
      <c r="I706" s="75">
        <v>336.69088657198483</v>
      </c>
      <c r="J706" s="75">
        <f t="shared" si="63"/>
        <v>1854498.5735942991</v>
      </c>
      <c r="K706" s="75">
        <v>137444.04036305752</v>
      </c>
      <c r="L706" s="75">
        <f t="shared" si="61"/>
        <v>1991942.6139573567</v>
      </c>
      <c r="M706" s="75"/>
      <c r="N706" s="75">
        <f t="shared" si="60"/>
        <v>1184319.8183854751</v>
      </c>
      <c r="O706" s="75"/>
      <c r="P706" s="75">
        <v>1428.3520227381257</v>
      </c>
      <c r="Q706" s="75">
        <v>98.55628956893068</v>
      </c>
      <c r="R706" s="75">
        <f t="shared" si="62"/>
        <v>3177789.3406551392</v>
      </c>
      <c r="T706" s="75">
        <v>990390.08349836501</v>
      </c>
      <c r="U706" s="75">
        <v>1303407.1107601582</v>
      </c>
      <c r="V706" s="75">
        <v>87577.544905912655</v>
      </c>
      <c r="W706" s="75">
        <v>11177.602641143201</v>
      </c>
      <c r="X706" s="75">
        <v>336.69088657198489</v>
      </c>
      <c r="Y706" s="75">
        <f t="shared" si="64"/>
        <v>2392889.0326921511</v>
      </c>
      <c r="Z706" s="76">
        <v>177346.23335742019</v>
      </c>
      <c r="AA706" s="76">
        <f t="shared" si="65"/>
        <v>2570235.2660495713</v>
      </c>
      <c r="AB706" s="76">
        <v>1428.3520227381257</v>
      </c>
      <c r="AC706" s="76">
        <v>98.55628956893068</v>
      </c>
      <c r="AD706" s="76">
        <f t="shared" si="66"/>
        <v>2571762.1743618785</v>
      </c>
    </row>
    <row r="707" spans="1:30">
      <c r="A707" s="72">
        <f t="shared" si="67"/>
        <v>2033</v>
      </c>
      <c r="B707" s="72">
        <f t="shared" si="68"/>
        <v>10</v>
      </c>
      <c r="C707" s="73">
        <f t="shared" si="69"/>
        <v>48853</v>
      </c>
      <c r="E707" s="75">
        <v>831884.06831543741</v>
      </c>
      <c r="F707" s="75">
        <v>1142300.5619109678</v>
      </c>
      <c r="G707" s="75">
        <v>73793.906656428211</v>
      </c>
      <c r="H707" s="75">
        <v>11779.029239740401</v>
      </c>
      <c r="I707" s="75">
        <v>509.72339983374275</v>
      </c>
      <c r="J707" s="75">
        <f t="shared" si="63"/>
        <v>2060267.2895224078</v>
      </c>
      <c r="K707" s="75">
        <v>152694.35335880355</v>
      </c>
      <c r="L707" s="75">
        <f t="shared" si="61"/>
        <v>2212961.6428812114</v>
      </c>
      <c r="M707" s="75"/>
      <c r="N707" s="75">
        <f t="shared" si="60"/>
        <v>1216094.468567396</v>
      </c>
      <c r="O707" s="75"/>
      <c r="P707" s="75">
        <v>1829.9738606343919</v>
      </c>
      <c r="Q707" s="75">
        <v>126.26819638377306</v>
      </c>
      <c r="R707" s="75">
        <f t="shared" si="62"/>
        <v>3431012.3535056259</v>
      </c>
      <c r="T707" s="75">
        <v>1214694.9941655316</v>
      </c>
      <c r="U707" s="75">
        <v>1333981.9666510364</v>
      </c>
      <c r="V707" s="75">
        <v>88977.453386836569</v>
      </c>
      <c r="W707" s="75">
        <v>11779.02923974041</v>
      </c>
      <c r="X707" s="75">
        <v>509.72339983374303</v>
      </c>
      <c r="Y707" s="75">
        <f t="shared" si="64"/>
        <v>2649943.1668429784</v>
      </c>
      <c r="Z707" s="76">
        <v>196397.50645775022</v>
      </c>
      <c r="AA707" s="76">
        <f t="shared" si="65"/>
        <v>2846340.6733007287</v>
      </c>
      <c r="AB707" s="76">
        <v>1829.9738606343919</v>
      </c>
      <c r="AC707" s="76">
        <v>126.26819638377306</v>
      </c>
      <c r="AD707" s="76">
        <f t="shared" si="66"/>
        <v>2848296.9153577471</v>
      </c>
    </row>
    <row r="708" spans="1:30">
      <c r="A708" s="72">
        <f t="shared" si="67"/>
        <v>2033</v>
      </c>
      <c r="B708" s="72">
        <f t="shared" si="68"/>
        <v>11</v>
      </c>
      <c r="C708" s="73">
        <f t="shared" si="69"/>
        <v>48884</v>
      </c>
      <c r="E708" s="75">
        <v>1072132.2058470249</v>
      </c>
      <c r="F708" s="75">
        <v>1199881.887827215</v>
      </c>
      <c r="G708" s="75">
        <v>71058.581477107815</v>
      </c>
      <c r="H708" s="75">
        <v>13076.386532797844</v>
      </c>
      <c r="I708" s="75">
        <v>761.9329689451572</v>
      </c>
      <c r="J708" s="75">
        <f t="shared" si="63"/>
        <v>2356910.9946530908</v>
      </c>
      <c r="K708" s="75">
        <v>174679.76222455781</v>
      </c>
      <c r="L708" s="75">
        <f t="shared" si="61"/>
        <v>2531590.7568776486</v>
      </c>
      <c r="M708" s="75"/>
      <c r="N708" s="75">
        <f t="shared" si="60"/>
        <v>1270940.4693043227</v>
      </c>
      <c r="O708" s="75"/>
      <c r="P708" s="75">
        <v>1831.8268205569868</v>
      </c>
      <c r="Q708" s="75">
        <v>126.3960506184321</v>
      </c>
      <c r="R708" s="75">
        <f t="shared" si="62"/>
        <v>3804489.4490531469</v>
      </c>
      <c r="T708" s="75">
        <v>1494262.610076071</v>
      </c>
      <c r="U708" s="75">
        <v>1396112.2553852224</v>
      </c>
      <c r="V708" s="75">
        <v>85338.588296512447</v>
      </c>
      <c r="W708" s="75">
        <v>13076.386532797842</v>
      </c>
      <c r="X708" s="75">
        <v>761.93296894515709</v>
      </c>
      <c r="Y708" s="75">
        <f t="shared" si="64"/>
        <v>2989551.7732595494</v>
      </c>
      <c r="Z708" s="76">
        <v>221567.20983341429</v>
      </c>
      <c r="AA708" s="76">
        <f t="shared" si="65"/>
        <v>3211118.9830929637</v>
      </c>
      <c r="AB708" s="76">
        <v>1831.8268205569868</v>
      </c>
      <c r="AC708" s="76">
        <v>126.3960506184321</v>
      </c>
      <c r="AD708" s="76">
        <f t="shared" si="66"/>
        <v>3213077.2059641392</v>
      </c>
    </row>
    <row r="709" spans="1:30">
      <c r="A709" s="72">
        <f t="shared" si="67"/>
        <v>2033</v>
      </c>
      <c r="B709" s="72">
        <f t="shared" si="68"/>
        <v>12</v>
      </c>
      <c r="C709" s="73">
        <f t="shared" si="69"/>
        <v>48914</v>
      </c>
      <c r="E709" s="75">
        <v>1387208.2891405059</v>
      </c>
      <c r="F709" s="75">
        <v>1300680.7119553057</v>
      </c>
      <c r="G709" s="75">
        <v>70374.949884813905</v>
      </c>
      <c r="H709" s="75">
        <v>13225.700110927921</v>
      </c>
      <c r="I709" s="75">
        <v>1108.4949107031596</v>
      </c>
      <c r="J709" s="75">
        <f t="shared" si="63"/>
        <v>2772598.1460022563</v>
      </c>
      <c r="K709" s="75">
        <v>205487.93992927577</v>
      </c>
      <c r="L709" s="75">
        <f t="shared" si="61"/>
        <v>2978086.0859315321</v>
      </c>
      <c r="M709" s="75"/>
      <c r="N709" s="75">
        <f t="shared" si="60"/>
        <v>1371055.6618401196</v>
      </c>
      <c r="O709" s="75"/>
      <c r="P709" s="75">
        <v>1718.4273087431484</v>
      </c>
      <c r="Q709" s="75">
        <v>118.57148430327724</v>
      </c>
      <c r="R709" s="75">
        <f t="shared" si="62"/>
        <v>4350978.7465646975</v>
      </c>
      <c r="T709" s="75">
        <v>1872655.9192276048</v>
      </c>
      <c r="U709" s="75">
        <v>1517912.0193299011</v>
      </c>
      <c r="V709" s="75">
        <v>85276.583491915982</v>
      </c>
      <c r="W709" s="75">
        <v>13225.700110927941</v>
      </c>
      <c r="X709" s="75">
        <v>1108.4949107031596</v>
      </c>
      <c r="Y709" s="75">
        <f t="shared" si="64"/>
        <v>3490178.7170710526</v>
      </c>
      <c r="Z709" s="76">
        <v>258670.60309119476</v>
      </c>
      <c r="AA709" s="76">
        <f t="shared" si="65"/>
        <v>3748849.3201622474</v>
      </c>
      <c r="AB709" s="76">
        <v>1718.4273087431484</v>
      </c>
      <c r="AC709" s="76">
        <v>118.57148430327724</v>
      </c>
      <c r="AD709" s="76">
        <f t="shared" si="66"/>
        <v>3750686.3189552939</v>
      </c>
    </row>
  </sheetData>
  <mergeCells count="3">
    <mergeCell ref="E4:R4"/>
    <mergeCell ref="T4:AD4"/>
    <mergeCell ref="AK4:AQ4"/>
  </mergeCells>
  <pageMargins left="0.7" right="0.7" top="0.75" bottom="0.75" header="0.3" footer="0.3"/>
  <pageSetup scale="59" orientation="landscape" horizontalDpi="300" verticalDpi="300" r:id="rId1"/>
  <headerFooter>
    <oddFooter>&amp;L&amp;A
&amp;F
&amp;R&amp;P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X709"/>
  <sheetViews>
    <sheetView workbookViewId="0">
      <pane xSplit="4" ySplit="5" topLeftCell="I7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5"/>
  <cols>
    <col min="3" max="3" width="9.7109375" bestFit="1" customWidth="1"/>
    <col min="5" max="5" width="11" bestFit="1" customWidth="1"/>
    <col min="10" max="10" width="10.5703125" bestFit="1" customWidth="1"/>
    <col min="12" max="12" width="15.7109375" bestFit="1" customWidth="1"/>
    <col min="13" max="14" width="13.7109375" customWidth="1"/>
    <col min="15" max="15" width="53.5703125" bestFit="1" customWidth="1"/>
    <col min="16" max="16" width="11" bestFit="1" customWidth="1"/>
    <col min="17" max="17" width="11.5703125" bestFit="1" customWidth="1"/>
    <col min="18" max="18" width="10.140625" customWidth="1"/>
    <col min="19" max="19" width="10.42578125" bestFit="1" customWidth="1"/>
    <col min="20" max="20" width="6.85546875" bestFit="1" customWidth="1"/>
    <col min="21" max="21" width="10.5703125" bestFit="1" customWidth="1"/>
    <col min="22" max="22" width="10" customWidth="1"/>
    <col min="24" max="24" width="19.140625" customWidth="1"/>
  </cols>
  <sheetData>
    <row r="1" spans="1:24" ht="31.5">
      <c r="A1" s="66" t="s">
        <v>74</v>
      </c>
    </row>
    <row r="2" spans="1:24" ht="21">
      <c r="A2" s="67" t="s">
        <v>72</v>
      </c>
    </row>
    <row r="4" spans="1:24">
      <c r="E4" s="529" t="s">
        <v>72</v>
      </c>
      <c r="F4" s="529"/>
      <c r="G4" s="529"/>
      <c r="H4" s="529"/>
      <c r="I4" s="529"/>
      <c r="J4" s="529"/>
      <c r="K4" s="529"/>
      <c r="P4" s="529" t="s">
        <v>72</v>
      </c>
      <c r="Q4" s="529"/>
      <c r="R4" s="529"/>
      <c r="S4" s="529"/>
      <c r="T4" s="529"/>
      <c r="U4" s="529"/>
      <c r="V4" s="529"/>
    </row>
    <row r="5" spans="1:24" s="91" customFormat="1" ht="75">
      <c r="A5" s="90" t="s">
        <v>68</v>
      </c>
      <c r="B5" s="90" t="s">
        <v>47</v>
      </c>
      <c r="C5" s="90" t="s">
        <v>69</v>
      </c>
      <c r="E5" s="90" t="s">
        <v>0</v>
      </c>
      <c r="F5" s="90" t="s">
        <v>70</v>
      </c>
      <c r="G5" s="90" t="s">
        <v>71</v>
      </c>
      <c r="H5" s="90" t="s">
        <v>77</v>
      </c>
      <c r="I5" s="90" t="s">
        <v>78</v>
      </c>
      <c r="J5" s="90" t="s">
        <v>42</v>
      </c>
      <c r="K5" s="90" t="s">
        <v>85</v>
      </c>
      <c r="L5" s="90" t="str">
        <f>+X5</f>
        <v>Total Non-Residential, excl Transportation, Firm Resale &amp; Lighting</v>
      </c>
      <c r="P5" s="90" t="s">
        <v>0</v>
      </c>
      <c r="Q5" s="90" t="s">
        <v>70</v>
      </c>
      <c r="R5" s="90" t="s">
        <v>71</v>
      </c>
      <c r="S5" s="90" t="s">
        <v>77</v>
      </c>
      <c r="T5" s="90" t="s">
        <v>78</v>
      </c>
      <c r="U5" s="90" t="s">
        <v>42</v>
      </c>
      <c r="V5" s="90" t="s">
        <v>85</v>
      </c>
      <c r="X5" s="92" t="s">
        <v>114</v>
      </c>
    </row>
    <row r="7" spans="1:24">
      <c r="A7" s="68">
        <v>1980</v>
      </c>
      <c r="C7" s="69"/>
      <c r="E7" s="70">
        <f t="shared" ref="E7:K45" si="0">AVERAGEIF($A$62:$A$709,$A7,E$62:E$709)</f>
        <v>480275.25</v>
      </c>
      <c r="F7" s="70">
        <f t="shared" si="0"/>
        <v>51117.25</v>
      </c>
      <c r="G7" s="70">
        <f t="shared" si="0"/>
        <v>1702.75</v>
      </c>
      <c r="H7" s="70">
        <f t="shared" si="0"/>
        <v>968.33333333333337</v>
      </c>
      <c r="I7" s="70">
        <f t="shared" si="0"/>
        <v>10</v>
      </c>
      <c r="J7" s="70">
        <f t="shared" si="0"/>
        <v>534073.58333333337</v>
      </c>
      <c r="K7" s="70"/>
      <c r="L7" s="71">
        <f>SUM(F7:G7)</f>
        <v>52820</v>
      </c>
      <c r="N7" s="102" t="s">
        <v>111</v>
      </c>
      <c r="O7" s="102" t="str">
        <f>+'JAP-18 Page 1'!A4</f>
        <v>Rate Year - May 1, 2013 through April 30, 2014</v>
      </c>
      <c r="P7" s="99">
        <f>AVERAGE(E462:E473)</f>
        <v>963047.14418852364</v>
      </c>
      <c r="Q7" s="99">
        <f>AVERAGE(F462:F473)</f>
        <v>119308.07738868806</v>
      </c>
      <c r="R7" s="99">
        <f>AVERAGE(G462:G473)</f>
        <v>3524.685623706388</v>
      </c>
      <c r="S7" s="99">
        <f>AVERAGE(H462:H473)</f>
        <v>3568.3477615244883</v>
      </c>
      <c r="T7" s="99">
        <f>AVERAGE(I462:I473)</f>
        <v>8</v>
      </c>
      <c r="U7" s="70">
        <f>SUM(P7:T7)</f>
        <v>1089456.2549624424</v>
      </c>
      <c r="V7" s="99">
        <f>AVERAGE(K462:K473)</f>
        <v>17</v>
      </c>
      <c r="X7" s="71">
        <f>SUM(Q7:R7)</f>
        <v>122832.76301239445</v>
      </c>
    </row>
    <row r="8" spans="1:24">
      <c r="A8" s="68">
        <v>1981</v>
      </c>
      <c r="C8" s="69"/>
      <c r="E8" s="70">
        <f t="shared" si="0"/>
        <v>496994.5</v>
      </c>
      <c r="F8" s="70">
        <f t="shared" si="0"/>
        <v>53663.5</v>
      </c>
      <c r="G8" s="70">
        <f t="shared" si="0"/>
        <v>1711.6666666666667</v>
      </c>
      <c r="H8" s="70">
        <f t="shared" si="0"/>
        <v>1039.5</v>
      </c>
      <c r="I8" s="70">
        <f t="shared" si="0"/>
        <v>9.6666666666666661</v>
      </c>
      <c r="J8" s="70">
        <f t="shared" si="0"/>
        <v>553418.83333333337</v>
      </c>
      <c r="K8" s="70"/>
      <c r="L8" s="71">
        <f t="shared" ref="L8:L71" si="1">SUM(F8:G8)</f>
        <v>55375.166666666664</v>
      </c>
      <c r="N8" s="112" t="s">
        <v>112</v>
      </c>
      <c r="O8" s="106" t="str">
        <f>+'JAP-22 Page 3'!A4</f>
        <v>Rate Year - May 1, 2014 through April 30, 2015</v>
      </c>
      <c r="P8" s="103">
        <f>AVERAGE(E474:E485)</f>
        <v>980677.30487449432</v>
      </c>
      <c r="Q8" s="103">
        <f t="shared" ref="Q8:V8" si="2">AVERAGE(F474:F485)</f>
        <v>121192.25138356599</v>
      </c>
      <c r="R8" s="103">
        <f t="shared" si="2"/>
        <v>3514.3057926649467</v>
      </c>
      <c r="S8" s="103">
        <f t="shared" si="2"/>
        <v>3658.4102471012102</v>
      </c>
      <c r="T8" s="103">
        <f t="shared" si="2"/>
        <v>8</v>
      </c>
      <c r="U8" s="70">
        <f>SUM(P8:T8)</f>
        <v>1109050.2722978264</v>
      </c>
      <c r="V8" s="103">
        <f t="shared" si="2"/>
        <v>17</v>
      </c>
      <c r="X8" s="71">
        <f t="shared" ref="X8:X9" si="3">SUM(Q8:R8)</f>
        <v>124706.55717623094</v>
      </c>
    </row>
    <row r="9" spans="1:24">
      <c r="A9" s="68">
        <v>1982</v>
      </c>
      <c r="C9" s="69"/>
      <c r="E9" s="70">
        <f t="shared" si="0"/>
        <v>507643.58333333331</v>
      </c>
      <c r="F9" s="70">
        <f t="shared" si="0"/>
        <v>55003.666666666664</v>
      </c>
      <c r="G9" s="70">
        <f t="shared" si="0"/>
        <v>1997.8333333333333</v>
      </c>
      <c r="H9" s="70">
        <f t="shared" si="0"/>
        <v>1056.5</v>
      </c>
      <c r="I9" s="70">
        <f t="shared" si="0"/>
        <v>9</v>
      </c>
      <c r="J9" s="70">
        <f t="shared" si="0"/>
        <v>565710.58333333337</v>
      </c>
      <c r="K9" s="70"/>
      <c r="L9" s="71">
        <f t="shared" si="1"/>
        <v>57001.5</v>
      </c>
      <c r="N9" s="111" t="s">
        <v>113</v>
      </c>
      <c r="O9" s="109" t="str">
        <f>+'JAP-22 Page 7'!A4</f>
        <v>Rate Year - May 1, 2015 through April 30, 2016</v>
      </c>
      <c r="P9" s="110">
        <f>AVERAGE(E486:E497)</f>
        <v>1000218.3444262795</v>
      </c>
      <c r="Q9" s="110">
        <f t="shared" ref="Q9:V9" si="4">AVERAGE(F486:F497)</f>
        <v>123372.52579615948</v>
      </c>
      <c r="R9" s="110">
        <f t="shared" si="4"/>
        <v>3503.5131553452306</v>
      </c>
      <c r="S9" s="110">
        <f t="shared" si="4"/>
        <v>3761.1749293835169</v>
      </c>
      <c r="T9" s="110">
        <f t="shared" si="4"/>
        <v>8</v>
      </c>
      <c r="U9" s="70">
        <f>SUM(P9:T9)</f>
        <v>1130863.5583071678</v>
      </c>
      <c r="V9" s="110">
        <f t="shared" si="4"/>
        <v>17</v>
      </c>
      <c r="X9" s="71">
        <f t="shared" si="3"/>
        <v>126876.03895150471</v>
      </c>
    </row>
    <row r="10" spans="1:24">
      <c r="A10" s="68">
        <v>1983</v>
      </c>
      <c r="C10" s="69"/>
      <c r="E10" s="70">
        <f t="shared" si="0"/>
        <v>518493.25</v>
      </c>
      <c r="F10" s="70">
        <f t="shared" si="0"/>
        <v>57653.166666666664</v>
      </c>
      <c r="G10" s="70">
        <f t="shared" si="0"/>
        <v>1969.6666666666667</v>
      </c>
      <c r="H10" s="70">
        <f t="shared" si="0"/>
        <v>1081.1666666666667</v>
      </c>
      <c r="I10" s="70">
        <f t="shared" si="0"/>
        <v>9</v>
      </c>
      <c r="J10" s="70">
        <f t="shared" si="0"/>
        <v>579206.25</v>
      </c>
      <c r="K10" s="70"/>
      <c r="L10" s="71">
        <f t="shared" si="1"/>
        <v>59622.833333333328</v>
      </c>
      <c r="N10" s="77"/>
      <c r="P10" s="70"/>
      <c r="Q10" s="70"/>
      <c r="R10" s="70"/>
      <c r="S10" s="70"/>
      <c r="T10" s="70"/>
      <c r="U10" s="70"/>
      <c r="V10" s="70"/>
    </row>
    <row r="11" spans="1:24">
      <c r="A11" s="68">
        <v>1984</v>
      </c>
      <c r="C11" s="69"/>
      <c r="E11" s="70">
        <f t="shared" si="0"/>
        <v>534496.5</v>
      </c>
      <c r="F11" s="70">
        <f t="shared" si="0"/>
        <v>60099.666666666664</v>
      </c>
      <c r="G11" s="70">
        <f t="shared" si="0"/>
        <v>1991.75</v>
      </c>
      <c r="H11" s="70">
        <f t="shared" si="0"/>
        <v>1110</v>
      </c>
      <c r="I11" s="70">
        <f t="shared" si="0"/>
        <v>9</v>
      </c>
      <c r="J11" s="70">
        <f t="shared" si="0"/>
        <v>597706.91666666663</v>
      </c>
      <c r="K11" s="70"/>
      <c r="L11" s="71">
        <f t="shared" si="1"/>
        <v>62091.416666666664</v>
      </c>
      <c r="P11" s="70"/>
      <c r="Q11" s="70"/>
      <c r="R11" s="70"/>
      <c r="S11" s="70"/>
      <c r="T11" s="70"/>
      <c r="U11" s="70"/>
      <c r="V11" s="70"/>
    </row>
    <row r="12" spans="1:24">
      <c r="A12" s="68">
        <v>1985</v>
      </c>
      <c r="C12" s="69"/>
      <c r="E12" s="70">
        <f t="shared" si="0"/>
        <v>551003.5</v>
      </c>
      <c r="F12" s="70">
        <f t="shared" si="0"/>
        <v>62529.416666666664</v>
      </c>
      <c r="G12" s="70">
        <f t="shared" si="0"/>
        <v>1862.3333333333333</v>
      </c>
      <c r="H12" s="70">
        <f t="shared" si="0"/>
        <v>1131.8333333333333</v>
      </c>
      <c r="I12" s="70">
        <f t="shared" si="0"/>
        <v>9</v>
      </c>
      <c r="J12" s="70">
        <f t="shared" si="0"/>
        <v>616536.08333333337</v>
      </c>
      <c r="K12" s="70"/>
      <c r="L12" s="71">
        <f t="shared" si="1"/>
        <v>64391.75</v>
      </c>
      <c r="P12" s="70"/>
      <c r="Q12" s="70"/>
      <c r="R12" s="70"/>
      <c r="S12" s="70"/>
      <c r="T12" s="70"/>
      <c r="U12" s="70"/>
      <c r="V12" s="70"/>
    </row>
    <row r="13" spans="1:24" ht="15.75" thickBot="1">
      <c r="A13" s="68">
        <v>1986</v>
      </c>
      <c r="C13" s="69"/>
      <c r="E13" s="70">
        <f t="shared" si="0"/>
        <v>569265.41666666663</v>
      </c>
      <c r="F13" s="70">
        <f t="shared" si="0"/>
        <v>65360.916666666664</v>
      </c>
      <c r="G13" s="70">
        <f t="shared" si="0"/>
        <v>1905.5833333333333</v>
      </c>
      <c r="H13" s="70">
        <f t="shared" si="0"/>
        <v>1149</v>
      </c>
      <c r="I13" s="70">
        <f t="shared" si="0"/>
        <v>9</v>
      </c>
      <c r="J13" s="70">
        <f t="shared" si="0"/>
        <v>637689.91666666663</v>
      </c>
      <c r="K13" s="70"/>
      <c r="L13" s="71">
        <f t="shared" si="1"/>
        <v>67266.5</v>
      </c>
      <c r="P13" s="70"/>
      <c r="Q13" s="70"/>
      <c r="R13" s="70"/>
      <c r="S13" s="70"/>
      <c r="T13" s="70"/>
      <c r="U13" s="70"/>
      <c r="V13" s="70"/>
    </row>
    <row r="14" spans="1:24">
      <c r="A14" s="68">
        <v>1987</v>
      </c>
      <c r="C14" s="69"/>
      <c r="E14" s="70">
        <f t="shared" si="0"/>
        <v>587064.83333333337</v>
      </c>
      <c r="F14" s="70">
        <f t="shared" si="0"/>
        <v>68244.75</v>
      </c>
      <c r="G14" s="70">
        <f t="shared" si="0"/>
        <v>1997.9166666666667</v>
      </c>
      <c r="H14" s="70">
        <f t="shared" si="0"/>
        <v>1183.5</v>
      </c>
      <c r="I14" s="70">
        <f t="shared" si="0"/>
        <v>9</v>
      </c>
      <c r="J14" s="70">
        <f t="shared" si="0"/>
        <v>658500</v>
      </c>
      <c r="K14" s="70"/>
      <c r="L14" s="71">
        <f t="shared" si="1"/>
        <v>70242.666666666672</v>
      </c>
      <c r="O14" s="424" t="s">
        <v>736</v>
      </c>
      <c r="P14" s="425"/>
      <c r="Q14" s="425"/>
      <c r="R14" s="425"/>
      <c r="S14" s="426"/>
    </row>
    <row r="15" spans="1:24">
      <c r="A15" s="68">
        <v>1988</v>
      </c>
      <c r="C15" s="69"/>
      <c r="E15" s="70">
        <f t="shared" si="0"/>
        <v>606198.91666666663</v>
      </c>
      <c r="F15" s="70">
        <f t="shared" si="0"/>
        <v>70838.583333333328</v>
      </c>
      <c r="G15" s="70">
        <f t="shared" si="0"/>
        <v>2350.25</v>
      </c>
      <c r="H15" s="70">
        <f t="shared" si="0"/>
        <v>1178.6666666666667</v>
      </c>
      <c r="I15" s="70">
        <f t="shared" si="0"/>
        <v>9</v>
      </c>
      <c r="J15" s="70">
        <f t="shared" si="0"/>
        <v>680575.41666666663</v>
      </c>
      <c r="K15" s="70"/>
      <c r="L15" s="71">
        <f t="shared" si="1"/>
        <v>73188.833333333328</v>
      </c>
      <c r="O15" s="427" t="s">
        <v>737</v>
      </c>
      <c r="P15" s="428"/>
      <c r="Q15" s="428"/>
      <c r="R15" s="428"/>
      <c r="S15" s="429"/>
    </row>
    <row r="16" spans="1:24">
      <c r="A16" s="68">
        <v>1989</v>
      </c>
      <c r="C16" s="69"/>
      <c r="E16" s="70">
        <f t="shared" si="0"/>
        <v>627321.5</v>
      </c>
      <c r="F16" s="70">
        <f t="shared" si="0"/>
        <v>73566.666666666672</v>
      </c>
      <c r="G16" s="70">
        <f t="shared" si="0"/>
        <v>3036.1666666666665</v>
      </c>
      <c r="H16" s="70">
        <f t="shared" si="0"/>
        <v>1156</v>
      </c>
      <c r="I16" s="70">
        <f t="shared" si="0"/>
        <v>9</v>
      </c>
      <c r="J16" s="70">
        <f t="shared" si="0"/>
        <v>705089.33333333337</v>
      </c>
      <c r="K16" s="70"/>
      <c r="L16" s="71">
        <f t="shared" si="1"/>
        <v>76602.833333333343</v>
      </c>
      <c r="O16" s="427"/>
      <c r="P16" s="428"/>
      <c r="Q16" s="428"/>
      <c r="R16" s="428"/>
      <c r="S16" s="429"/>
    </row>
    <row r="17" spans="1:19" ht="26.25">
      <c r="A17" s="68">
        <v>1990</v>
      </c>
      <c r="C17" s="69"/>
      <c r="E17" s="70">
        <f t="shared" si="0"/>
        <v>651060.41666666663</v>
      </c>
      <c r="F17" s="70">
        <f t="shared" si="0"/>
        <v>76536.416666666672</v>
      </c>
      <c r="G17" s="70">
        <f t="shared" si="0"/>
        <v>3502</v>
      </c>
      <c r="H17" s="70">
        <f t="shared" si="0"/>
        <v>1184.0833333333333</v>
      </c>
      <c r="I17" s="70">
        <f t="shared" si="0"/>
        <v>9</v>
      </c>
      <c r="J17" s="70">
        <f t="shared" si="0"/>
        <v>732291.91666666663</v>
      </c>
      <c r="K17" s="70"/>
      <c r="L17" s="71">
        <f t="shared" si="1"/>
        <v>80038.416666666672</v>
      </c>
      <c r="O17" s="427" t="s">
        <v>738</v>
      </c>
      <c r="P17" s="437" t="s">
        <v>0</v>
      </c>
      <c r="Q17" s="437" t="s">
        <v>40</v>
      </c>
      <c r="R17" s="437" t="s">
        <v>739</v>
      </c>
      <c r="S17" s="438" t="s">
        <v>740</v>
      </c>
    </row>
    <row r="18" spans="1:19">
      <c r="A18" s="68">
        <v>1991</v>
      </c>
      <c r="C18" s="69"/>
      <c r="E18" s="70">
        <f t="shared" si="0"/>
        <v>673881.91666666663</v>
      </c>
      <c r="F18" s="70">
        <f t="shared" si="0"/>
        <v>78691.666666666672</v>
      </c>
      <c r="G18" s="70">
        <f t="shared" si="0"/>
        <v>3574</v>
      </c>
      <c r="H18" s="70">
        <f t="shared" si="0"/>
        <v>1217.1666666666667</v>
      </c>
      <c r="I18" s="70">
        <f t="shared" si="0"/>
        <v>9</v>
      </c>
      <c r="J18" s="70">
        <f t="shared" si="0"/>
        <v>757373.75</v>
      </c>
      <c r="K18" s="70"/>
      <c r="L18" s="71">
        <f t="shared" si="1"/>
        <v>82265.666666666672</v>
      </c>
      <c r="O18" s="427" t="s">
        <v>741</v>
      </c>
      <c r="P18" s="430">
        <f>AVERAGE(E440:E451)</f>
        <v>959681.94926503673</v>
      </c>
      <c r="Q18" s="430">
        <f>AVERAGE(L440:L451)</f>
        <v>123269.12901167631</v>
      </c>
      <c r="R18" s="428"/>
      <c r="S18" s="429"/>
    </row>
    <row r="19" spans="1:19">
      <c r="A19" s="68">
        <v>1992</v>
      </c>
      <c r="C19" s="69"/>
      <c r="E19" s="70">
        <f t="shared" si="0"/>
        <v>692099.66666666663</v>
      </c>
      <c r="F19" s="70">
        <f t="shared" si="0"/>
        <v>80962.5</v>
      </c>
      <c r="G19" s="70">
        <f t="shared" si="0"/>
        <v>3659.4166666666665</v>
      </c>
      <c r="H19" s="70">
        <f t="shared" si="0"/>
        <v>1245.6666666666667</v>
      </c>
      <c r="I19" s="70">
        <f t="shared" si="0"/>
        <v>9</v>
      </c>
      <c r="J19" s="70">
        <f t="shared" si="0"/>
        <v>777976.25</v>
      </c>
      <c r="K19" s="70"/>
      <c r="L19" s="71">
        <f t="shared" si="1"/>
        <v>84621.916666666672</v>
      </c>
      <c r="O19" s="427" t="s">
        <v>742</v>
      </c>
      <c r="P19" s="430">
        <f>AVERAGE(E458:E469)</f>
        <v>961990.41961588373</v>
      </c>
      <c r="Q19" s="430">
        <f>AVERAGE(L458:L469)</f>
        <v>123105.11972603058</v>
      </c>
      <c r="R19" s="431">
        <f>(P19-P18)/P18</f>
        <v>2.4054535490793771E-3</v>
      </c>
      <c r="S19" s="432">
        <f>(Q19-Q18)/Q18</f>
        <v>-1.330497643332896E-3</v>
      </c>
    </row>
    <row r="20" spans="1:19">
      <c r="A20" s="68">
        <v>1993</v>
      </c>
      <c r="C20" s="69"/>
      <c r="E20" s="70">
        <f t="shared" si="0"/>
        <v>708121.08333333337</v>
      </c>
      <c r="F20" s="70">
        <f t="shared" si="0"/>
        <v>82875.333333333328</v>
      </c>
      <c r="G20" s="70">
        <f t="shared" si="0"/>
        <v>3715.9166666666665</v>
      </c>
      <c r="H20" s="70">
        <f t="shared" si="0"/>
        <v>1279.8333333333333</v>
      </c>
      <c r="I20" s="70">
        <f t="shared" si="0"/>
        <v>9</v>
      </c>
      <c r="J20" s="70">
        <f t="shared" si="0"/>
        <v>796001.16666666663</v>
      </c>
      <c r="K20" s="70"/>
      <c r="L20" s="71">
        <f t="shared" si="1"/>
        <v>86591.25</v>
      </c>
      <c r="O20" s="427" t="s">
        <v>743</v>
      </c>
      <c r="P20" s="430">
        <f>AVERAGE(E470:E481)</f>
        <v>974423.94479871599</v>
      </c>
      <c r="Q20" s="430">
        <f>AVERAGE(L470:L481)</f>
        <v>124015.68313433787</v>
      </c>
      <c r="R20" s="431">
        <f>(P20-P18)/P18</f>
        <v>1.5361334601499256E-2</v>
      </c>
      <c r="S20" s="432">
        <f>(Q20-Q18)/Q18</f>
        <v>6.0562942940145656E-3</v>
      </c>
    </row>
    <row r="21" spans="1:19">
      <c r="A21" s="68">
        <v>1994</v>
      </c>
      <c r="C21" s="69"/>
      <c r="E21" s="70">
        <f t="shared" si="0"/>
        <v>723564.91666666663</v>
      </c>
      <c r="F21" s="70">
        <f t="shared" si="0"/>
        <v>85202.25</v>
      </c>
      <c r="G21" s="70">
        <f t="shared" si="0"/>
        <v>3851.25</v>
      </c>
      <c r="H21" s="70">
        <f t="shared" si="0"/>
        <v>1316.5</v>
      </c>
      <c r="I21" s="70">
        <f t="shared" si="0"/>
        <v>8.8333333333333339</v>
      </c>
      <c r="J21" s="70">
        <f t="shared" si="0"/>
        <v>813943.75</v>
      </c>
      <c r="K21" s="70"/>
      <c r="L21" s="71">
        <f t="shared" si="1"/>
        <v>89053.5</v>
      </c>
      <c r="O21" s="427" t="s">
        <v>744</v>
      </c>
      <c r="P21" s="430">
        <f>AVERAGE(E482:E493)</f>
        <v>993636.39437920414</v>
      </c>
      <c r="Q21" s="430">
        <f>AVERAGE(L482:L493)</f>
        <v>126126.34061154595</v>
      </c>
      <c r="R21" s="431">
        <f>(P21-P18)/P18</f>
        <v>3.5380935465308162E-2</v>
      </c>
      <c r="S21" s="432">
        <f>(Q21-Q18)/Q18</f>
        <v>2.3178646776996353E-2</v>
      </c>
    </row>
    <row r="22" spans="1:19" ht="15.75" thickBot="1">
      <c r="A22" s="68">
        <v>1995</v>
      </c>
      <c r="C22" s="69"/>
      <c r="E22" s="70">
        <f t="shared" si="0"/>
        <v>739173</v>
      </c>
      <c r="F22" s="70">
        <f t="shared" si="0"/>
        <v>87404</v>
      </c>
      <c r="G22" s="70">
        <f t="shared" si="0"/>
        <v>3907.75</v>
      </c>
      <c r="H22" s="70">
        <f t="shared" si="0"/>
        <v>1337.25</v>
      </c>
      <c r="I22" s="70">
        <f t="shared" si="0"/>
        <v>9</v>
      </c>
      <c r="J22" s="70">
        <f t="shared" si="0"/>
        <v>831831</v>
      </c>
      <c r="K22" s="70"/>
      <c r="L22" s="71">
        <f t="shared" si="1"/>
        <v>91311.75</v>
      </c>
      <c r="O22" s="433" t="s">
        <v>745</v>
      </c>
      <c r="P22" s="434">
        <f>AVERAGE(E494:E505)</f>
        <v>1013382.8168983748</v>
      </c>
      <c r="Q22" s="434">
        <f>AVERAGE(L494:L505)</f>
        <v>128485.64191315183</v>
      </c>
      <c r="R22" s="435">
        <f>(P22-P18)/P18</f>
        <v>5.5956942479187387E-2</v>
      </c>
      <c r="S22" s="436">
        <f>(Q22-Q18)/Q18</f>
        <v>4.2318080311749447E-2</v>
      </c>
    </row>
    <row r="23" spans="1:19">
      <c r="A23" s="68">
        <v>1996</v>
      </c>
      <c r="C23" s="69"/>
      <c r="E23" s="70">
        <f t="shared" si="0"/>
        <v>754096.41666666663</v>
      </c>
      <c r="F23" s="70">
        <f t="shared" si="0"/>
        <v>89610</v>
      </c>
      <c r="G23" s="70">
        <f t="shared" si="0"/>
        <v>3976.5833333333335</v>
      </c>
      <c r="H23" s="70">
        <f t="shared" si="0"/>
        <v>1361.5833333333333</v>
      </c>
      <c r="I23" s="70">
        <f t="shared" si="0"/>
        <v>9</v>
      </c>
      <c r="J23" s="70">
        <f t="shared" si="0"/>
        <v>849053.58333333337</v>
      </c>
      <c r="K23" s="70">
        <f t="shared" si="0"/>
        <v>12.166666666666666</v>
      </c>
      <c r="L23" s="71">
        <f t="shared" si="1"/>
        <v>93586.583333333328</v>
      </c>
    </row>
    <row r="24" spans="1:19">
      <c r="A24" s="68">
        <v>1997</v>
      </c>
      <c r="C24" s="69"/>
      <c r="E24" s="70">
        <f t="shared" si="0"/>
        <v>767475.83333333337</v>
      </c>
      <c r="F24" s="70">
        <f t="shared" si="0"/>
        <v>91513.25</v>
      </c>
      <c r="G24" s="70">
        <f t="shared" si="0"/>
        <v>4074.5833333333335</v>
      </c>
      <c r="H24" s="70">
        <f t="shared" si="0"/>
        <v>1379.6666666666667</v>
      </c>
      <c r="I24" s="70">
        <f t="shared" si="0"/>
        <v>9</v>
      </c>
      <c r="J24" s="70">
        <f t="shared" si="0"/>
        <v>864452.33333333337</v>
      </c>
      <c r="K24" s="70">
        <f t="shared" si="0"/>
        <v>17</v>
      </c>
      <c r="L24" s="71">
        <f t="shared" si="1"/>
        <v>95587.833333333328</v>
      </c>
    </row>
    <row r="25" spans="1:19">
      <c r="A25" s="68">
        <v>1998</v>
      </c>
      <c r="C25" s="69"/>
      <c r="E25" s="70">
        <f t="shared" si="0"/>
        <v>782094.25</v>
      </c>
      <c r="F25" s="70">
        <f t="shared" si="0"/>
        <v>94113.666666666672</v>
      </c>
      <c r="G25" s="70">
        <f t="shared" si="0"/>
        <v>4177.25</v>
      </c>
      <c r="H25" s="70">
        <f t="shared" si="0"/>
        <v>1427.8333333333333</v>
      </c>
      <c r="I25" s="70">
        <f t="shared" si="0"/>
        <v>9</v>
      </c>
      <c r="J25" s="70">
        <f t="shared" si="0"/>
        <v>881822</v>
      </c>
      <c r="K25" s="70">
        <f t="shared" si="0"/>
        <v>17</v>
      </c>
      <c r="L25" s="71">
        <f t="shared" si="1"/>
        <v>98290.916666666672</v>
      </c>
    </row>
    <row r="26" spans="1:19">
      <c r="A26" s="68">
        <v>1999</v>
      </c>
      <c r="C26" s="69"/>
      <c r="E26" s="70">
        <f t="shared" si="0"/>
        <v>797420.41666666663</v>
      </c>
      <c r="F26" s="70">
        <f t="shared" si="0"/>
        <v>96766.166666666672</v>
      </c>
      <c r="G26" s="70">
        <f t="shared" si="0"/>
        <v>4208.416666666667</v>
      </c>
      <c r="H26" s="70">
        <f t="shared" si="0"/>
        <v>1487.5833333333333</v>
      </c>
      <c r="I26" s="70">
        <f t="shared" si="0"/>
        <v>9</v>
      </c>
      <c r="J26" s="70">
        <f t="shared" si="0"/>
        <v>899891.58333333337</v>
      </c>
      <c r="K26" s="70">
        <f t="shared" si="0"/>
        <v>17</v>
      </c>
      <c r="L26" s="71">
        <f t="shared" si="1"/>
        <v>100974.58333333334</v>
      </c>
    </row>
    <row r="27" spans="1:19">
      <c r="A27" s="68">
        <v>2000</v>
      </c>
      <c r="C27" s="69"/>
      <c r="E27" s="70">
        <f t="shared" si="0"/>
        <v>811388.16666666663</v>
      </c>
      <c r="F27" s="70">
        <f t="shared" si="0"/>
        <v>98768.333333333328</v>
      </c>
      <c r="G27" s="70">
        <f t="shared" si="0"/>
        <v>4094.75</v>
      </c>
      <c r="H27" s="70">
        <f t="shared" si="0"/>
        <v>1538.25</v>
      </c>
      <c r="I27" s="70">
        <f t="shared" si="0"/>
        <v>9</v>
      </c>
      <c r="J27" s="70">
        <f t="shared" si="0"/>
        <v>915798.5</v>
      </c>
      <c r="K27" s="70">
        <f t="shared" si="0"/>
        <v>18</v>
      </c>
      <c r="L27" s="71">
        <f t="shared" si="1"/>
        <v>102863.08333333333</v>
      </c>
    </row>
    <row r="28" spans="1:19">
      <c r="A28" s="68">
        <v>2001</v>
      </c>
      <c r="C28" s="69"/>
      <c r="E28" s="70">
        <f t="shared" si="0"/>
        <v>826187.08333333337</v>
      </c>
      <c r="F28" s="70">
        <f t="shared" si="0"/>
        <v>100755.5</v>
      </c>
      <c r="G28" s="70">
        <f t="shared" si="0"/>
        <v>4001.5</v>
      </c>
      <c r="H28" s="70">
        <f t="shared" si="0"/>
        <v>1748.75</v>
      </c>
      <c r="I28" s="70">
        <f t="shared" si="0"/>
        <v>8.6666666666666661</v>
      </c>
      <c r="J28" s="70">
        <f t="shared" si="0"/>
        <v>932701.5</v>
      </c>
      <c r="K28" s="70">
        <f t="shared" si="0"/>
        <v>16.916666666666668</v>
      </c>
      <c r="L28" s="71">
        <f t="shared" si="1"/>
        <v>104757</v>
      </c>
    </row>
    <row r="29" spans="1:19">
      <c r="A29" s="68">
        <v>2002</v>
      </c>
      <c r="C29" s="69"/>
      <c r="E29" s="70">
        <f t="shared" si="0"/>
        <v>840107.41666666663</v>
      </c>
      <c r="F29" s="70">
        <f t="shared" si="0"/>
        <v>103593.16666666667</v>
      </c>
      <c r="G29" s="70">
        <f t="shared" si="0"/>
        <v>3933.8333333333335</v>
      </c>
      <c r="H29" s="70">
        <f t="shared" si="0"/>
        <v>1907.25</v>
      </c>
      <c r="I29" s="70">
        <f t="shared" si="0"/>
        <v>8</v>
      </c>
      <c r="J29" s="70">
        <f t="shared" si="0"/>
        <v>949549.66666666663</v>
      </c>
      <c r="K29" s="70">
        <f t="shared" si="0"/>
        <v>15.25</v>
      </c>
      <c r="L29" s="71">
        <f t="shared" si="1"/>
        <v>107527</v>
      </c>
    </row>
    <row r="30" spans="1:19">
      <c r="A30" s="68">
        <v>2003</v>
      </c>
      <c r="C30" s="69"/>
      <c r="E30" s="70">
        <f t="shared" si="0"/>
        <v>854088.41666666663</v>
      </c>
      <c r="F30" s="70">
        <f t="shared" si="0"/>
        <v>108464.91666666667</v>
      </c>
      <c r="G30" s="70">
        <f t="shared" si="0"/>
        <v>3951.5833333333335</v>
      </c>
      <c r="H30" s="70">
        <f t="shared" si="0"/>
        <v>2051.0833333333335</v>
      </c>
      <c r="I30" s="70">
        <f t="shared" si="0"/>
        <v>8.4166666666666661</v>
      </c>
      <c r="J30" s="70">
        <f t="shared" si="0"/>
        <v>968564.41666666663</v>
      </c>
      <c r="K30" s="70">
        <f t="shared" si="0"/>
        <v>16</v>
      </c>
      <c r="L30" s="71">
        <f t="shared" si="1"/>
        <v>112416.5</v>
      </c>
    </row>
    <row r="31" spans="1:19">
      <c r="A31" s="68">
        <v>2004</v>
      </c>
      <c r="C31" s="69"/>
      <c r="E31" s="70">
        <f t="shared" si="0"/>
        <v>877711.41666666663</v>
      </c>
      <c r="F31" s="70">
        <f t="shared" si="0"/>
        <v>109238.08333333333</v>
      </c>
      <c r="G31" s="70">
        <f t="shared" si="0"/>
        <v>3980.3333333333335</v>
      </c>
      <c r="H31" s="70">
        <f t="shared" si="0"/>
        <v>2188.25</v>
      </c>
      <c r="I31" s="70">
        <f t="shared" si="0"/>
        <v>9</v>
      </c>
      <c r="J31" s="70">
        <f t="shared" si="0"/>
        <v>993127.08333333337</v>
      </c>
      <c r="K31" s="70">
        <f t="shared" si="0"/>
        <v>17</v>
      </c>
      <c r="L31" s="71">
        <f t="shared" si="1"/>
        <v>113218.41666666666</v>
      </c>
    </row>
    <row r="32" spans="1:19">
      <c r="A32" s="68">
        <v>2005</v>
      </c>
      <c r="C32" s="69"/>
      <c r="E32" s="70">
        <f t="shared" si="0"/>
        <v>893712.66666666663</v>
      </c>
      <c r="F32" s="70">
        <f t="shared" si="0"/>
        <v>112030.33333333333</v>
      </c>
      <c r="G32" s="70">
        <f t="shared" si="0"/>
        <v>3913</v>
      </c>
      <c r="H32" s="70">
        <f t="shared" si="0"/>
        <v>2424.5833333333335</v>
      </c>
      <c r="I32" s="70">
        <f t="shared" si="0"/>
        <v>9</v>
      </c>
      <c r="J32" s="70">
        <f t="shared" si="0"/>
        <v>1012089.5833333334</v>
      </c>
      <c r="K32" s="70">
        <f t="shared" si="0"/>
        <v>17.166666666666668</v>
      </c>
      <c r="L32" s="71">
        <f t="shared" si="1"/>
        <v>115943.33333333333</v>
      </c>
    </row>
    <row r="33" spans="1:12">
      <c r="A33" s="68">
        <v>2006</v>
      </c>
      <c r="C33" s="69"/>
      <c r="E33" s="70">
        <f t="shared" si="0"/>
        <v>910498.25</v>
      </c>
      <c r="F33" s="70">
        <f t="shared" si="0"/>
        <v>114487.66666666667</v>
      </c>
      <c r="G33" s="70">
        <f t="shared" si="0"/>
        <v>3882.9166666666665</v>
      </c>
      <c r="H33" s="70">
        <f t="shared" si="0"/>
        <v>2635.5</v>
      </c>
      <c r="I33" s="70">
        <f t="shared" si="0"/>
        <v>8.25</v>
      </c>
      <c r="J33" s="70">
        <f t="shared" si="0"/>
        <v>1031512.5833333334</v>
      </c>
      <c r="K33" s="70">
        <f t="shared" si="0"/>
        <v>18</v>
      </c>
      <c r="L33" s="71">
        <f t="shared" si="1"/>
        <v>118370.58333333334</v>
      </c>
    </row>
    <row r="34" spans="1:12">
      <c r="A34" s="68">
        <v>2007</v>
      </c>
      <c r="C34" s="69"/>
      <c r="E34" s="70">
        <f t="shared" si="0"/>
        <v>926079.66666666663</v>
      </c>
      <c r="F34" s="70">
        <f t="shared" si="0"/>
        <v>115578.33333333333</v>
      </c>
      <c r="G34" s="70">
        <f t="shared" si="0"/>
        <v>3772.1666666666665</v>
      </c>
      <c r="H34" s="70">
        <f t="shared" si="0"/>
        <v>2955.75</v>
      </c>
      <c r="I34" s="70">
        <f t="shared" si="0"/>
        <v>9</v>
      </c>
      <c r="J34" s="70">
        <f t="shared" si="0"/>
        <v>1048394.9166666666</v>
      </c>
      <c r="K34" s="70">
        <f t="shared" si="0"/>
        <v>18</v>
      </c>
      <c r="L34" s="71">
        <f t="shared" si="1"/>
        <v>119350.5</v>
      </c>
    </row>
    <row r="35" spans="1:12">
      <c r="A35" s="68">
        <v>2008</v>
      </c>
      <c r="C35" s="69"/>
      <c r="E35" s="70">
        <f t="shared" si="0"/>
        <v>939439.66666666663</v>
      </c>
      <c r="F35" s="70">
        <f t="shared" si="0"/>
        <v>117521.25</v>
      </c>
      <c r="G35" s="70">
        <f t="shared" si="0"/>
        <v>3743.6666666666665</v>
      </c>
      <c r="H35" s="70">
        <f t="shared" si="0"/>
        <v>3221.6666666666665</v>
      </c>
      <c r="I35" s="70">
        <f t="shared" si="0"/>
        <v>9</v>
      </c>
      <c r="J35" s="70">
        <f t="shared" si="0"/>
        <v>1063935.25</v>
      </c>
      <c r="K35" s="70">
        <f t="shared" si="0"/>
        <v>17.5</v>
      </c>
      <c r="L35" s="71">
        <f t="shared" si="1"/>
        <v>121264.91666666667</v>
      </c>
    </row>
    <row r="36" spans="1:12">
      <c r="A36" s="68">
        <v>2009</v>
      </c>
      <c r="C36" s="69"/>
      <c r="E36" s="70">
        <f t="shared" si="0"/>
        <v>947299.5</v>
      </c>
      <c r="F36" s="70">
        <f t="shared" si="0"/>
        <v>118423</v>
      </c>
      <c r="G36" s="70">
        <f t="shared" si="0"/>
        <v>3695.0833333333335</v>
      </c>
      <c r="H36" s="70">
        <f t="shared" si="0"/>
        <v>3393.75</v>
      </c>
      <c r="I36" s="70">
        <f t="shared" si="0"/>
        <v>9</v>
      </c>
      <c r="J36" s="70">
        <f t="shared" si="0"/>
        <v>1072820.3333333333</v>
      </c>
      <c r="K36" s="70">
        <f t="shared" si="0"/>
        <v>17</v>
      </c>
      <c r="L36" s="71">
        <f t="shared" si="1"/>
        <v>122118.08333333333</v>
      </c>
    </row>
    <row r="37" spans="1:12">
      <c r="A37" s="68">
        <v>2010</v>
      </c>
      <c r="C37" s="69"/>
      <c r="E37" s="70">
        <f t="shared" si="0"/>
        <v>952802.58333333337</v>
      </c>
      <c r="F37" s="70">
        <f t="shared" si="0"/>
        <v>118595.41666666667</v>
      </c>
      <c r="G37" s="70">
        <f t="shared" si="0"/>
        <v>3659.6666666666665</v>
      </c>
      <c r="H37" s="70">
        <f t="shared" si="0"/>
        <v>3418.0833333333335</v>
      </c>
      <c r="I37" s="70">
        <f t="shared" si="0"/>
        <v>8.1666666666666661</v>
      </c>
      <c r="J37" s="70">
        <f t="shared" si="0"/>
        <v>1078483.9166666667</v>
      </c>
      <c r="K37" s="70">
        <f t="shared" si="0"/>
        <v>17</v>
      </c>
      <c r="L37" s="71">
        <f t="shared" si="1"/>
        <v>122255.08333333334</v>
      </c>
    </row>
    <row r="38" spans="1:12">
      <c r="A38" s="68">
        <v>2011</v>
      </c>
      <c r="C38" s="69"/>
      <c r="E38" s="70">
        <f t="shared" si="0"/>
        <v>957024.58333333337</v>
      </c>
      <c r="F38" s="70">
        <f t="shared" si="0"/>
        <v>119265.08333333333</v>
      </c>
      <c r="G38" s="70">
        <f t="shared" si="0"/>
        <v>3632.5</v>
      </c>
      <c r="H38" s="70">
        <f t="shared" si="0"/>
        <v>3454.0833333333335</v>
      </c>
      <c r="I38" s="70">
        <f t="shared" si="0"/>
        <v>8</v>
      </c>
      <c r="J38" s="70">
        <f t="shared" si="0"/>
        <v>1083384.25</v>
      </c>
      <c r="K38" s="70">
        <f t="shared" si="0"/>
        <v>17</v>
      </c>
      <c r="L38" s="71">
        <f t="shared" si="1"/>
        <v>122897.58333333333</v>
      </c>
    </row>
    <row r="39" spans="1:12">
      <c r="A39" s="68">
        <v>2012</v>
      </c>
      <c r="B39" s="530" t="s">
        <v>73</v>
      </c>
      <c r="C39" s="69"/>
      <c r="E39" s="70">
        <f t="shared" si="0"/>
        <v>963068.42453651328</v>
      </c>
      <c r="F39" s="70">
        <f t="shared" si="0"/>
        <v>120194.1763820512</v>
      </c>
      <c r="G39" s="70">
        <f t="shared" si="0"/>
        <v>3628.36191285325</v>
      </c>
      <c r="H39" s="70">
        <f t="shared" si="0"/>
        <v>3510.2984372686333</v>
      </c>
      <c r="I39" s="70">
        <f t="shared" si="0"/>
        <v>8</v>
      </c>
      <c r="J39" s="70">
        <f t="shared" si="0"/>
        <v>1090409.2612686865</v>
      </c>
      <c r="K39" s="70">
        <f t="shared" si="0"/>
        <v>17</v>
      </c>
      <c r="L39" s="71">
        <f t="shared" si="1"/>
        <v>123822.53829490444</v>
      </c>
    </row>
    <row r="40" spans="1:12">
      <c r="A40" s="68">
        <v>2013</v>
      </c>
      <c r="B40" s="530"/>
      <c r="C40" s="69"/>
      <c r="E40" s="70">
        <f t="shared" si="0"/>
        <v>961990.41961588373</v>
      </c>
      <c r="F40" s="70">
        <f t="shared" si="0"/>
        <v>119553.85953697721</v>
      </c>
      <c r="G40" s="70">
        <f t="shared" si="0"/>
        <v>3551.2601890533783</v>
      </c>
      <c r="H40" s="70">
        <f t="shared" si="0"/>
        <v>3557.0758251522725</v>
      </c>
      <c r="I40" s="70">
        <f t="shared" si="0"/>
        <v>8</v>
      </c>
      <c r="J40" s="70">
        <f t="shared" si="0"/>
        <v>1088660.6151670667</v>
      </c>
      <c r="K40" s="70">
        <f t="shared" si="0"/>
        <v>17</v>
      </c>
      <c r="L40" s="71">
        <f t="shared" si="1"/>
        <v>123105.11972603059</v>
      </c>
    </row>
    <row r="41" spans="1:12">
      <c r="A41" s="68">
        <v>2014</v>
      </c>
      <c r="B41" s="530"/>
      <c r="C41" s="69"/>
      <c r="E41" s="70">
        <f t="shared" si="0"/>
        <v>974423.94479871599</v>
      </c>
      <c r="F41" s="70">
        <f t="shared" si="0"/>
        <v>120497.85611385507</v>
      </c>
      <c r="G41" s="70">
        <f t="shared" si="0"/>
        <v>3517.8270204827927</v>
      </c>
      <c r="H41" s="70">
        <f t="shared" si="0"/>
        <v>3625.1114389100089</v>
      </c>
      <c r="I41" s="70">
        <f t="shared" si="0"/>
        <v>8</v>
      </c>
      <c r="J41" s="70">
        <f t="shared" si="0"/>
        <v>1102072.7393719638</v>
      </c>
      <c r="K41" s="70">
        <f t="shared" si="0"/>
        <v>17</v>
      </c>
      <c r="L41" s="71">
        <f t="shared" si="1"/>
        <v>124015.68313433786</v>
      </c>
    </row>
    <row r="42" spans="1:12">
      <c r="A42" s="68">
        <v>2015</v>
      </c>
      <c r="B42" s="530"/>
      <c r="C42" s="69"/>
      <c r="E42" s="70">
        <f t="shared" si="0"/>
        <v>993636.39437920414</v>
      </c>
      <c r="F42" s="70">
        <f t="shared" si="0"/>
        <v>122619.23564259511</v>
      </c>
      <c r="G42" s="70">
        <f t="shared" si="0"/>
        <v>3507.1049689508159</v>
      </c>
      <c r="H42" s="70">
        <f t="shared" si="0"/>
        <v>3726.0731798970592</v>
      </c>
      <c r="I42" s="70">
        <f t="shared" si="0"/>
        <v>8</v>
      </c>
      <c r="J42" s="70">
        <f t="shared" si="0"/>
        <v>1123496.8081706471</v>
      </c>
      <c r="K42" s="70">
        <f t="shared" si="0"/>
        <v>17</v>
      </c>
      <c r="L42" s="71">
        <f t="shared" si="1"/>
        <v>126126.34061154594</v>
      </c>
    </row>
    <row r="43" spans="1:12">
      <c r="A43" s="68">
        <v>2016</v>
      </c>
      <c r="B43" s="530"/>
      <c r="C43" s="69"/>
      <c r="E43" s="70">
        <f t="shared" si="0"/>
        <v>1013382.8168983748</v>
      </c>
      <c r="F43" s="70">
        <f t="shared" si="0"/>
        <v>124989.3366986714</v>
      </c>
      <c r="G43" s="70">
        <f t="shared" si="0"/>
        <v>3496.3052144804442</v>
      </c>
      <c r="H43" s="70">
        <f t="shared" si="0"/>
        <v>3833.6323920634536</v>
      </c>
      <c r="I43" s="70">
        <f t="shared" si="0"/>
        <v>8</v>
      </c>
      <c r="J43" s="70">
        <f t="shared" si="0"/>
        <v>1145710.0912035902</v>
      </c>
      <c r="K43" s="70">
        <f t="shared" si="0"/>
        <v>17</v>
      </c>
      <c r="L43" s="71">
        <f t="shared" si="1"/>
        <v>128485.64191315183</v>
      </c>
    </row>
    <row r="44" spans="1:12">
      <c r="A44" s="68">
        <v>2017</v>
      </c>
      <c r="B44" s="530"/>
      <c r="C44" s="69"/>
      <c r="E44" s="70">
        <f t="shared" si="0"/>
        <v>1032759.6322133638</v>
      </c>
      <c r="F44" s="70">
        <f t="shared" si="0"/>
        <v>127452.97259510803</v>
      </c>
      <c r="G44" s="70">
        <f t="shared" si="0"/>
        <v>3483.6591584569269</v>
      </c>
      <c r="H44" s="70">
        <f t="shared" si="0"/>
        <v>3962.9051245692922</v>
      </c>
      <c r="I44" s="70">
        <f t="shared" si="0"/>
        <v>8</v>
      </c>
      <c r="J44" s="70">
        <f t="shared" si="0"/>
        <v>1167667.169091498</v>
      </c>
      <c r="K44" s="70">
        <f t="shared" si="0"/>
        <v>17</v>
      </c>
      <c r="L44" s="71">
        <f t="shared" si="1"/>
        <v>130936.63175356496</v>
      </c>
    </row>
    <row r="45" spans="1:12">
      <c r="A45" s="68">
        <v>2018</v>
      </c>
      <c r="B45" s="530"/>
      <c r="C45" s="69"/>
      <c r="E45" s="70">
        <f t="shared" si="0"/>
        <v>1051475.110884211</v>
      </c>
      <c r="F45" s="70">
        <f t="shared" si="0"/>
        <v>129889.19239716676</v>
      </c>
      <c r="G45" s="70">
        <f t="shared" si="0"/>
        <v>3469.7272864100469</v>
      </c>
      <c r="H45" s="70">
        <f t="shared" si="0"/>
        <v>4107.41617940797</v>
      </c>
      <c r="I45" s="70">
        <f t="shared" si="0"/>
        <v>8</v>
      </c>
      <c r="J45" s="70">
        <f t="shared" ref="J45:K45" si="5">AVERAGEIF($A$62:$A$709,$A45,J$62:J$709)</f>
        <v>1188949.4467471954</v>
      </c>
      <c r="K45" s="70">
        <f t="shared" si="5"/>
        <v>17</v>
      </c>
      <c r="L45" s="71">
        <f t="shared" si="1"/>
        <v>133358.91968357679</v>
      </c>
    </row>
    <row r="46" spans="1:12">
      <c r="A46" s="68">
        <v>2019</v>
      </c>
      <c r="B46" s="530"/>
      <c r="C46" s="69"/>
      <c r="E46" s="70">
        <f t="shared" ref="E46:K60" si="6">AVERAGEIF($A$62:$A$709,$A46,E$62:E$709)</f>
        <v>1069860.9289485037</v>
      </c>
      <c r="F46" s="70">
        <f t="shared" si="6"/>
        <v>132381.95290327937</v>
      </c>
      <c r="G46" s="70">
        <f t="shared" si="6"/>
        <v>3455.5951730377697</v>
      </c>
      <c r="H46" s="70">
        <f t="shared" si="6"/>
        <v>4253.9982034660125</v>
      </c>
      <c r="I46" s="70">
        <f t="shared" si="6"/>
        <v>8</v>
      </c>
      <c r="J46" s="70">
        <f t="shared" si="6"/>
        <v>1209960.4752282868</v>
      </c>
      <c r="K46" s="70">
        <f t="shared" si="6"/>
        <v>17</v>
      </c>
      <c r="L46" s="71">
        <f t="shared" si="1"/>
        <v>135837.54807631712</v>
      </c>
    </row>
    <row r="47" spans="1:12">
      <c r="A47" s="68">
        <v>2020</v>
      </c>
      <c r="B47" s="530"/>
      <c r="C47" s="69"/>
      <c r="E47" s="70">
        <f t="shared" si="6"/>
        <v>1088300.1532885581</v>
      </c>
      <c r="F47" s="70">
        <f t="shared" si="6"/>
        <v>134947.42048334799</v>
      </c>
      <c r="G47" s="70">
        <f t="shared" si="6"/>
        <v>3441.9751395467447</v>
      </c>
      <c r="H47" s="70">
        <f t="shared" si="6"/>
        <v>4402.323527530466</v>
      </c>
      <c r="I47" s="70">
        <f t="shared" si="6"/>
        <v>8</v>
      </c>
      <c r="J47" s="70">
        <f t="shared" si="6"/>
        <v>1231099.8724389838</v>
      </c>
      <c r="K47" s="70">
        <f t="shared" si="6"/>
        <v>17</v>
      </c>
      <c r="L47" s="71">
        <f t="shared" si="1"/>
        <v>138389.39562289472</v>
      </c>
    </row>
    <row r="48" spans="1:12">
      <c r="A48" s="68">
        <v>2021</v>
      </c>
      <c r="B48" s="530"/>
      <c r="C48" s="69"/>
      <c r="E48" s="70">
        <f t="shared" si="6"/>
        <v>1106913.4151256897</v>
      </c>
      <c r="F48" s="70">
        <f t="shared" si="6"/>
        <v>137560.79143723831</v>
      </c>
      <c r="G48" s="70">
        <f t="shared" si="6"/>
        <v>3428.3192450523861</v>
      </c>
      <c r="H48" s="70">
        <f t="shared" si="6"/>
        <v>4552.3872157056703</v>
      </c>
      <c r="I48" s="70">
        <f t="shared" si="6"/>
        <v>8</v>
      </c>
      <c r="J48" s="70">
        <f t="shared" si="6"/>
        <v>1252462.9130236858</v>
      </c>
      <c r="K48" s="70">
        <f t="shared" si="6"/>
        <v>17</v>
      </c>
      <c r="L48" s="71">
        <f t="shared" si="1"/>
        <v>140989.11068229069</v>
      </c>
    </row>
    <row r="49" spans="1:12">
      <c r="A49" s="68">
        <v>2022</v>
      </c>
      <c r="B49" s="530"/>
      <c r="C49" s="69"/>
      <c r="E49" s="70">
        <f t="shared" si="6"/>
        <v>1125465.0206342896</v>
      </c>
      <c r="F49" s="70">
        <f t="shared" si="6"/>
        <v>140195.21185916779</v>
      </c>
      <c r="G49" s="70">
        <f t="shared" si="6"/>
        <v>3414.4597852663082</v>
      </c>
      <c r="H49" s="70">
        <f t="shared" si="6"/>
        <v>4704.7725111212294</v>
      </c>
      <c r="I49" s="70">
        <f t="shared" si="6"/>
        <v>8</v>
      </c>
      <c r="J49" s="70">
        <f t="shared" si="6"/>
        <v>1273787.4647898448</v>
      </c>
      <c r="K49" s="70">
        <f t="shared" si="6"/>
        <v>17</v>
      </c>
      <c r="L49" s="71">
        <f t="shared" si="1"/>
        <v>143609.6716444341</v>
      </c>
    </row>
    <row r="50" spans="1:12">
      <c r="A50" s="68">
        <v>2023</v>
      </c>
      <c r="B50" s="530"/>
      <c r="C50" s="69"/>
      <c r="E50" s="70">
        <f t="shared" si="6"/>
        <v>1143993.9120201815</v>
      </c>
      <c r="F50" s="70">
        <f t="shared" si="6"/>
        <v>142871.77530497467</v>
      </c>
      <c r="G50" s="70">
        <f t="shared" si="6"/>
        <v>3400.709026027042</v>
      </c>
      <c r="H50" s="70">
        <f t="shared" si="6"/>
        <v>4860.332283580984</v>
      </c>
      <c r="I50" s="70">
        <f t="shared" si="6"/>
        <v>8</v>
      </c>
      <c r="J50" s="70">
        <f t="shared" si="6"/>
        <v>1295134.7286347644</v>
      </c>
      <c r="K50" s="70">
        <f t="shared" si="6"/>
        <v>17</v>
      </c>
      <c r="L50" s="71">
        <f t="shared" si="1"/>
        <v>146272.4843310017</v>
      </c>
    </row>
    <row r="51" spans="1:12">
      <c r="A51" s="68">
        <v>2024</v>
      </c>
      <c r="B51" s="530"/>
      <c r="C51" s="69"/>
      <c r="E51" s="70">
        <f t="shared" si="6"/>
        <v>1162577.7287493297</v>
      </c>
      <c r="F51" s="70">
        <f t="shared" si="6"/>
        <v>145679.84138281006</v>
      </c>
      <c r="G51" s="70">
        <f t="shared" si="6"/>
        <v>3386.8036244405193</v>
      </c>
      <c r="H51" s="70">
        <f t="shared" si="6"/>
        <v>5019.9411370315411</v>
      </c>
      <c r="I51" s="70">
        <f t="shared" si="6"/>
        <v>8</v>
      </c>
      <c r="J51" s="70">
        <f t="shared" si="6"/>
        <v>1316672.3148936117</v>
      </c>
      <c r="K51" s="70">
        <f t="shared" si="6"/>
        <v>17</v>
      </c>
      <c r="L51" s="71">
        <f t="shared" si="1"/>
        <v>149066.64500725057</v>
      </c>
    </row>
    <row r="52" spans="1:12">
      <c r="A52" s="68">
        <v>2025</v>
      </c>
      <c r="B52" s="530"/>
      <c r="C52" s="69"/>
      <c r="E52" s="70">
        <f t="shared" si="6"/>
        <v>1181246.5207306037</v>
      </c>
      <c r="F52" s="70">
        <f t="shared" si="6"/>
        <v>148605.27030793746</v>
      </c>
      <c r="G52" s="70">
        <f t="shared" si="6"/>
        <v>3372.5078559932704</v>
      </c>
      <c r="H52" s="70">
        <f t="shared" si="6"/>
        <v>5182.7615889391573</v>
      </c>
      <c r="I52" s="70">
        <f t="shared" si="6"/>
        <v>8</v>
      </c>
      <c r="J52" s="70">
        <f t="shared" si="6"/>
        <v>1338415.0604834736</v>
      </c>
      <c r="K52" s="70">
        <f t="shared" si="6"/>
        <v>17</v>
      </c>
      <c r="L52" s="71">
        <f t="shared" si="1"/>
        <v>151977.77816393072</v>
      </c>
    </row>
    <row r="53" spans="1:12">
      <c r="A53" s="68">
        <v>2026</v>
      </c>
      <c r="B53" s="530"/>
      <c r="C53" s="69"/>
      <c r="E53" s="70">
        <f t="shared" si="6"/>
        <v>1199932.3950628976</v>
      </c>
      <c r="F53" s="70">
        <f t="shared" si="6"/>
        <v>151577.29202126819</v>
      </c>
      <c r="G53" s="70">
        <f t="shared" si="6"/>
        <v>3358.0359195457054</v>
      </c>
      <c r="H53" s="70">
        <f t="shared" si="6"/>
        <v>5348.7941262426793</v>
      </c>
      <c r="I53" s="70">
        <f t="shared" si="6"/>
        <v>8</v>
      </c>
      <c r="J53" s="70">
        <f t="shared" si="6"/>
        <v>1360224.5171299542</v>
      </c>
      <c r="K53" s="70">
        <f t="shared" si="6"/>
        <v>17</v>
      </c>
      <c r="L53" s="71">
        <f t="shared" si="1"/>
        <v>154935.32794081391</v>
      </c>
    </row>
    <row r="54" spans="1:12">
      <c r="A54" s="68">
        <v>2027</v>
      </c>
      <c r="B54" s="530"/>
      <c r="C54" s="69"/>
      <c r="E54" s="70">
        <f t="shared" si="6"/>
        <v>1218662.223740143</v>
      </c>
      <c r="F54" s="70">
        <f t="shared" si="6"/>
        <v>154611.56445245052</v>
      </c>
      <c r="G54" s="70">
        <f t="shared" si="6"/>
        <v>3343.7122370485599</v>
      </c>
      <c r="H54" s="70">
        <f t="shared" si="6"/>
        <v>5519.4363349261321</v>
      </c>
      <c r="I54" s="70">
        <f t="shared" si="6"/>
        <v>8</v>
      </c>
      <c r="J54" s="70">
        <f t="shared" si="6"/>
        <v>1382144.9367645683</v>
      </c>
      <c r="K54" s="70">
        <f t="shared" si="6"/>
        <v>17</v>
      </c>
      <c r="L54" s="71">
        <f t="shared" si="1"/>
        <v>157955.27668949909</v>
      </c>
    </row>
    <row r="55" spans="1:12">
      <c r="A55" s="68">
        <v>2028</v>
      </c>
      <c r="B55" s="530"/>
      <c r="C55" s="69"/>
      <c r="E55" s="70">
        <f t="shared" si="6"/>
        <v>1237431.0727146235</v>
      </c>
      <c r="F55" s="70">
        <f t="shared" si="6"/>
        <v>157704.50024240077</v>
      </c>
      <c r="G55" s="70">
        <f t="shared" si="6"/>
        <v>3329.4474330173907</v>
      </c>
      <c r="H55" s="70">
        <f t="shared" si="6"/>
        <v>5695.023227365903</v>
      </c>
      <c r="I55" s="70">
        <f t="shared" si="6"/>
        <v>8</v>
      </c>
      <c r="J55" s="70">
        <f t="shared" si="6"/>
        <v>1404168.0436174076</v>
      </c>
      <c r="K55" s="70">
        <f t="shared" si="6"/>
        <v>17</v>
      </c>
      <c r="L55" s="71">
        <f t="shared" si="1"/>
        <v>161033.94767541817</v>
      </c>
    </row>
    <row r="56" spans="1:12">
      <c r="A56" s="68">
        <v>2029</v>
      </c>
      <c r="B56" s="530"/>
      <c r="C56" s="69"/>
      <c r="E56" s="70">
        <f t="shared" si="6"/>
        <v>1256208.9563544074</v>
      </c>
      <c r="F56" s="70">
        <f t="shared" si="6"/>
        <v>160854.75861183333</v>
      </c>
      <c r="G56" s="70">
        <f t="shared" si="6"/>
        <v>3315.1555737493127</v>
      </c>
      <c r="H56" s="70">
        <f t="shared" si="6"/>
        <v>5875.3757019812065</v>
      </c>
      <c r="I56" s="70">
        <f t="shared" si="6"/>
        <v>8</v>
      </c>
      <c r="J56" s="70">
        <f t="shared" si="6"/>
        <v>1426262.2462419712</v>
      </c>
      <c r="K56" s="70">
        <f t="shared" si="6"/>
        <v>17</v>
      </c>
      <c r="L56" s="71">
        <f t="shared" si="1"/>
        <v>164169.91418558263</v>
      </c>
    </row>
    <row r="57" spans="1:12">
      <c r="A57" s="68">
        <v>2030</v>
      </c>
      <c r="B57" s="530"/>
      <c r="C57" s="69"/>
      <c r="E57" s="70">
        <f t="shared" si="6"/>
        <v>1275102.3668979646</v>
      </c>
      <c r="F57" s="70">
        <f t="shared" si="6"/>
        <v>164067.20179372581</v>
      </c>
      <c r="G57" s="70">
        <f t="shared" si="6"/>
        <v>3300.749494127203</v>
      </c>
      <c r="H57" s="70">
        <f t="shared" si="6"/>
        <v>6060.946943274751</v>
      </c>
      <c r="I57" s="70">
        <f t="shared" si="6"/>
        <v>8</v>
      </c>
      <c r="J57" s="70">
        <f t="shared" si="6"/>
        <v>1448539.2651290924</v>
      </c>
      <c r="K57" s="70">
        <f t="shared" si="6"/>
        <v>17</v>
      </c>
      <c r="L57" s="71">
        <f t="shared" si="1"/>
        <v>167367.95128785301</v>
      </c>
    </row>
    <row r="58" spans="1:12">
      <c r="A58" s="68">
        <v>2031</v>
      </c>
      <c r="B58" s="530"/>
      <c r="C58" s="69"/>
      <c r="E58" s="70">
        <f t="shared" si="6"/>
        <v>1294061.4699088892</v>
      </c>
      <c r="F58" s="70">
        <f t="shared" si="6"/>
        <v>167336.55398996032</v>
      </c>
      <c r="G58" s="70">
        <f t="shared" si="6"/>
        <v>3286.2035394162863</v>
      </c>
      <c r="H58" s="70">
        <f t="shared" si="6"/>
        <v>6251.9339582444372</v>
      </c>
      <c r="I58" s="70">
        <f t="shared" si="6"/>
        <v>8</v>
      </c>
      <c r="J58" s="70">
        <f t="shared" si="6"/>
        <v>1470944.1613965102</v>
      </c>
      <c r="K58" s="70">
        <f t="shared" si="6"/>
        <v>17</v>
      </c>
      <c r="L58" s="71">
        <f t="shared" si="1"/>
        <v>170622.7575293766</v>
      </c>
    </row>
    <row r="59" spans="1:12">
      <c r="A59" s="68">
        <v>2032</v>
      </c>
      <c r="B59" s="530"/>
      <c r="C59" s="69"/>
      <c r="E59" s="70">
        <f t="shared" si="6"/>
        <v>1312994.958242913</v>
      </c>
      <c r="F59" s="70">
        <f t="shared" si="6"/>
        <v>170664.94504958406</v>
      </c>
      <c r="G59" s="70">
        <f t="shared" si="6"/>
        <v>3271.5694335008866</v>
      </c>
      <c r="H59" s="70">
        <f t="shared" si="6"/>
        <v>6447.876910032518</v>
      </c>
      <c r="I59" s="70">
        <f t="shared" si="6"/>
        <v>8</v>
      </c>
      <c r="J59" s="70">
        <f t="shared" si="6"/>
        <v>1493387.3496360304</v>
      </c>
      <c r="K59" s="70">
        <f t="shared" si="6"/>
        <v>17</v>
      </c>
      <c r="L59" s="71">
        <f t="shared" si="1"/>
        <v>173936.51448308493</v>
      </c>
    </row>
    <row r="60" spans="1:12">
      <c r="A60" s="68">
        <v>2033</v>
      </c>
      <c r="B60" s="530"/>
      <c r="C60" s="69"/>
      <c r="E60" s="70">
        <f t="shared" si="6"/>
        <v>1331927.7149623518</v>
      </c>
      <c r="F60" s="70">
        <f t="shared" si="6"/>
        <v>174059.37812059376</v>
      </c>
      <c r="G60" s="70">
        <f t="shared" si="6"/>
        <v>3256.9487983589011</v>
      </c>
      <c r="H60" s="70">
        <f t="shared" si="6"/>
        <v>6649.6713588105586</v>
      </c>
      <c r="I60" s="70">
        <f t="shared" si="6"/>
        <v>8</v>
      </c>
      <c r="J60" s="70">
        <f t="shared" si="6"/>
        <v>1515901.7132401152</v>
      </c>
      <c r="K60" s="70">
        <f t="shared" si="6"/>
        <v>17</v>
      </c>
      <c r="L60" s="71">
        <f t="shared" si="1"/>
        <v>177316.32691895266</v>
      </c>
    </row>
    <row r="61" spans="1:12">
      <c r="L61" s="71">
        <f t="shared" si="1"/>
        <v>0</v>
      </c>
    </row>
    <row r="62" spans="1:12">
      <c r="A62" s="68">
        <v>1980</v>
      </c>
      <c r="B62" s="68">
        <v>1</v>
      </c>
      <c r="C62" s="69">
        <v>29221</v>
      </c>
      <c r="E62" s="70">
        <v>473386</v>
      </c>
      <c r="F62" s="70">
        <v>50030</v>
      </c>
      <c r="G62" s="70">
        <v>1712</v>
      </c>
      <c r="H62" s="70">
        <v>944</v>
      </c>
      <c r="I62" s="70">
        <v>10</v>
      </c>
      <c r="J62" s="70">
        <f>SUM(E62:I62)</f>
        <v>526082</v>
      </c>
      <c r="K62" s="70"/>
      <c r="L62" s="71">
        <f t="shared" si="1"/>
        <v>51742</v>
      </c>
    </row>
    <row r="63" spans="1:12">
      <c r="A63" s="68">
        <v>1980</v>
      </c>
      <c r="B63" s="68">
        <v>2</v>
      </c>
      <c r="C63" s="69">
        <v>29252</v>
      </c>
      <c r="E63" s="70">
        <v>474879</v>
      </c>
      <c r="F63" s="70">
        <v>50065</v>
      </c>
      <c r="G63" s="70">
        <v>1706</v>
      </c>
      <c r="H63" s="70">
        <v>952</v>
      </c>
      <c r="I63" s="70">
        <v>10</v>
      </c>
      <c r="J63" s="70">
        <f t="shared" ref="J63:J126" si="7">SUM(E63:I63)</f>
        <v>527612</v>
      </c>
      <c r="K63" s="70"/>
      <c r="L63" s="71">
        <f t="shared" si="1"/>
        <v>51771</v>
      </c>
    </row>
    <row r="64" spans="1:12">
      <c r="A64" s="68">
        <v>1980</v>
      </c>
      <c r="B64" s="68">
        <v>3</v>
      </c>
      <c r="C64" s="69">
        <v>29281</v>
      </c>
      <c r="E64" s="70">
        <v>475912</v>
      </c>
      <c r="F64" s="70">
        <v>50091</v>
      </c>
      <c r="G64" s="70">
        <v>1746</v>
      </c>
      <c r="H64" s="70">
        <v>953</v>
      </c>
      <c r="I64" s="70">
        <v>10</v>
      </c>
      <c r="J64" s="70">
        <f t="shared" si="7"/>
        <v>528712</v>
      </c>
      <c r="K64" s="70"/>
      <c r="L64" s="71">
        <f t="shared" si="1"/>
        <v>51837</v>
      </c>
    </row>
    <row r="65" spans="1:12">
      <c r="A65" s="68">
        <v>1980</v>
      </c>
      <c r="B65" s="68">
        <v>4</v>
      </c>
      <c r="C65" s="69">
        <v>29312</v>
      </c>
      <c r="E65" s="70">
        <v>476941</v>
      </c>
      <c r="F65" s="70">
        <v>50214</v>
      </c>
      <c r="G65" s="70">
        <v>1744</v>
      </c>
      <c r="H65" s="70">
        <v>960</v>
      </c>
      <c r="I65" s="70">
        <v>10</v>
      </c>
      <c r="J65" s="70">
        <f t="shared" si="7"/>
        <v>529869</v>
      </c>
      <c r="K65" s="70"/>
      <c r="L65" s="71">
        <f t="shared" si="1"/>
        <v>51958</v>
      </c>
    </row>
    <row r="66" spans="1:12">
      <c r="A66" s="68">
        <v>1980</v>
      </c>
      <c r="B66" s="68">
        <v>5</v>
      </c>
      <c r="C66" s="69">
        <v>29342</v>
      </c>
      <c r="E66" s="70">
        <v>477989</v>
      </c>
      <c r="F66" s="70">
        <v>50444</v>
      </c>
      <c r="G66" s="70">
        <v>1716</v>
      </c>
      <c r="H66" s="70">
        <v>968</v>
      </c>
      <c r="I66" s="70">
        <v>10</v>
      </c>
      <c r="J66" s="70">
        <f t="shared" si="7"/>
        <v>531127</v>
      </c>
      <c r="K66" s="70"/>
      <c r="L66" s="71">
        <f t="shared" si="1"/>
        <v>52160</v>
      </c>
    </row>
    <row r="67" spans="1:12">
      <c r="A67" s="68">
        <v>1980</v>
      </c>
      <c r="B67" s="68">
        <v>6</v>
      </c>
      <c r="C67" s="69">
        <v>29373</v>
      </c>
      <c r="E67" s="70">
        <v>478854</v>
      </c>
      <c r="F67" s="70">
        <v>50779</v>
      </c>
      <c r="G67" s="70">
        <v>1695</v>
      </c>
      <c r="H67" s="70">
        <v>976</v>
      </c>
      <c r="I67" s="70">
        <v>10</v>
      </c>
      <c r="J67" s="70">
        <f t="shared" si="7"/>
        <v>532314</v>
      </c>
      <c r="K67" s="70"/>
      <c r="L67" s="71">
        <f t="shared" si="1"/>
        <v>52474</v>
      </c>
    </row>
    <row r="68" spans="1:12">
      <c r="A68" s="68">
        <v>1980</v>
      </c>
      <c r="B68" s="68">
        <v>7</v>
      </c>
      <c r="C68" s="69">
        <v>29403</v>
      </c>
      <c r="E68" s="70">
        <v>480032</v>
      </c>
      <c r="F68" s="70">
        <v>51188</v>
      </c>
      <c r="G68" s="70">
        <v>1671</v>
      </c>
      <c r="H68" s="70">
        <v>978</v>
      </c>
      <c r="I68" s="70">
        <v>10</v>
      </c>
      <c r="J68" s="70">
        <f t="shared" si="7"/>
        <v>533879</v>
      </c>
      <c r="K68" s="70"/>
      <c r="L68" s="71">
        <f t="shared" si="1"/>
        <v>52859</v>
      </c>
    </row>
    <row r="69" spans="1:12">
      <c r="A69" s="68">
        <v>1980</v>
      </c>
      <c r="B69" s="68">
        <v>8</v>
      </c>
      <c r="C69" s="69">
        <v>29434</v>
      </c>
      <c r="E69" s="70">
        <v>481106</v>
      </c>
      <c r="F69" s="70">
        <v>51596</v>
      </c>
      <c r="G69" s="70">
        <v>1644</v>
      </c>
      <c r="H69" s="70">
        <v>975</v>
      </c>
      <c r="I69" s="70">
        <v>10</v>
      </c>
      <c r="J69" s="70">
        <f t="shared" si="7"/>
        <v>535331</v>
      </c>
      <c r="K69" s="70"/>
      <c r="L69" s="71">
        <f t="shared" si="1"/>
        <v>53240</v>
      </c>
    </row>
    <row r="70" spans="1:12">
      <c r="A70" s="68">
        <v>1980</v>
      </c>
      <c r="B70" s="68">
        <v>9</v>
      </c>
      <c r="C70" s="69">
        <v>29465</v>
      </c>
      <c r="E70" s="70">
        <v>482521</v>
      </c>
      <c r="F70" s="70">
        <v>51949</v>
      </c>
      <c r="G70" s="70">
        <v>1640</v>
      </c>
      <c r="H70" s="70">
        <v>972</v>
      </c>
      <c r="I70" s="70">
        <v>10</v>
      </c>
      <c r="J70" s="70">
        <f t="shared" si="7"/>
        <v>537092</v>
      </c>
      <c r="K70" s="70"/>
      <c r="L70" s="71">
        <f t="shared" si="1"/>
        <v>53589</v>
      </c>
    </row>
    <row r="71" spans="1:12">
      <c r="A71" s="68">
        <v>1980</v>
      </c>
      <c r="B71" s="68">
        <v>10</v>
      </c>
      <c r="C71" s="69">
        <v>29495</v>
      </c>
      <c r="E71" s="70">
        <v>484970</v>
      </c>
      <c r="F71" s="70">
        <v>52243</v>
      </c>
      <c r="G71" s="70">
        <v>1681</v>
      </c>
      <c r="H71" s="70">
        <v>972</v>
      </c>
      <c r="I71" s="70">
        <v>10</v>
      </c>
      <c r="J71" s="70">
        <f t="shared" si="7"/>
        <v>539876</v>
      </c>
      <c r="K71" s="70"/>
      <c r="L71" s="71">
        <f t="shared" si="1"/>
        <v>53924</v>
      </c>
    </row>
    <row r="72" spans="1:12">
      <c r="A72" s="68">
        <v>1980</v>
      </c>
      <c r="B72" s="68">
        <v>11</v>
      </c>
      <c r="C72" s="69">
        <v>29526</v>
      </c>
      <c r="E72" s="70">
        <v>487269</v>
      </c>
      <c r="F72" s="70">
        <v>52351</v>
      </c>
      <c r="G72" s="70">
        <v>1703</v>
      </c>
      <c r="H72" s="70">
        <v>982</v>
      </c>
      <c r="I72" s="70">
        <v>10</v>
      </c>
      <c r="J72" s="70">
        <f t="shared" si="7"/>
        <v>542315</v>
      </c>
      <c r="K72" s="70"/>
      <c r="L72" s="71">
        <f t="shared" ref="L72:L135" si="8">SUM(F72:G72)</f>
        <v>54054</v>
      </c>
    </row>
    <row r="73" spans="1:12">
      <c r="A73" s="68">
        <v>1980</v>
      </c>
      <c r="B73" s="68">
        <v>12</v>
      </c>
      <c r="C73" s="69">
        <v>29556</v>
      </c>
      <c r="E73" s="70">
        <v>489444</v>
      </c>
      <c r="F73" s="70">
        <v>52457</v>
      </c>
      <c r="G73" s="70">
        <v>1775</v>
      </c>
      <c r="H73" s="70">
        <v>988</v>
      </c>
      <c r="I73" s="70">
        <v>10</v>
      </c>
      <c r="J73" s="70">
        <f t="shared" si="7"/>
        <v>544674</v>
      </c>
      <c r="K73" s="70"/>
      <c r="L73" s="71">
        <f t="shared" si="8"/>
        <v>54232</v>
      </c>
    </row>
    <row r="74" spans="1:12">
      <c r="A74" s="68">
        <v>1981</v>
      </c>
      <c r="B74" s="68">
        <v>1</v>
      </c>
      <c r="C74" s="69">
        <v>29587</v>
      </c>
      <c r="E74" s="70">
        <v>490925</v>
      </c>
      <c r="F74" s="70">
        <v>52575</v>
      </c>
      <c r="G74" s="70">
        <v>1752</v>
      </c>
      <c r="H74" s="70">
        <v>1002</v>
      </c>
      <c r="I74" s="70">
        <v>10</v>
      </c>
      <c r="J74" s="70">
        <f t="shared" si="7"/>
        <v>546264</v>
      </c>
      <c r="K74" s="70"/>
      <c r="L74" s="71">
        <f t="shared" si="8"/>
        <v>54327</v>
      </c>
    </row>
    <row r="75" spans="1:12">
      <c r="A75" s="68">
        <v>1981</v>
      </c>
      <c r="B75" s="68">
        <v>2</v>
      </c>
      <c r="C75" s="69">
        <v>29618</v>
      </c>
      <c r="E75" s="70">
        <v>491957</v>
      </c>
      <c r="F75" s="70">
        <v>52599</v>
      </c>
      <c r="G75" s="70">
        <v>1736</v>
      </c>
      <c r="H75" s="70">
        <v>1016</v>
      </c>
      <c r="I75" s="70">
        <v>10</v>
      </c>
      <c r="J75" s="70">
        <f t="shared" si="7"/>
        <v>547318</v>
      </c>
      <c r="K75" s="70"/>
      <c r="L75" s="71">
        <f t="shared" si="8"/>
        <v>54335</v>
      </c>
    </row>
    <row r="76" spans="1:12">
      <c r="A76" s="68">
        <v>1981</v>
      </c>
      <c r="B76" s="68">
        <v>3</v>
      </c>
      <c r="C76" s="69">
        <v>29646</v>
      </c>
      <c r="E76" s="70">
        <v>492745</v>
      </c>
      <c r="F76" s="70">
        <v>52746</v>
      </c>
      <c r="G76" s="70">
        <v>1729</v>
      </c>
      <c r="H76" s="70">
        <v>1020</v>
      </c>
      <c r="I76" s="70">
        <v>10</v>
      </c>
      <c r="J76" s="70">
        <f t="shared" si="7"/>
        <v>548250</v>
      </c>
      <c r="K76" s="70"/>
      <c r="L76" s="71">
        <f t="shared" si="8"/>
        <v>54475</v>
      </c>
    </row>
    <row r="77" spans="1:12">
      <c r="A77" s="68">
        <v>1981</v>
      </c>
      <c r="B77" s="68">
        <v>4</v>
      </c>
      <c r="C77" s="69">
        <v>29677</v>
      </c>
      <c r="E77" s="70">
        <v>493801</v>
      </c>
      <c r="F77" s="70">
        <v>53031</v>
      </c>
      <c r="G77" s="70">
        <v>1720</v>
      </c>
      <c r="H77" s="70">
        <v>1037</v>
      </c>
      <c r="I77" s="70">
        <v>10</v>
      </c>
      <c r="J77" s="70">
        <f t="shared" si="7"/>
        <v>549599</v>
      </c>
      <c r="K77" s="70"/>
      <c r="L77" s="71">
        <f t="shared" si="8"/>
        <v>54751</v>
      </c>
    </row>
    <row r="78" spans="1:12">
      <c r="A78" s="68">
        <v>1981</v>
      </c>
      <c r="B78" s="68">
        <v>5</v>
      </c>
      <c r="C78" s="69">
        <v>29707</v>
      </c>
      <c r="E78" s="70">
        <v>495287</v>
      </c>
      <c r="F78" s="70">
        <v>53417</v>
      </c>
      <c r="G78" s="70">
        <v>1753</v>
      </c>
      <c r="H78" s="70">
        <v>1041</v>
      </c>
      <c r="I78" s="70">
        <v>10</v>
      </c>
      <c r="J78" s="70">
        <f t="shared" si="7"/>
        <v>551508</v>
      </c>
      <c r="K78" s="70"/>
      <c r="L78" s="71">
        <f t="shared" si="8"/>
        <v>55170</v>
      </c>
    </row>
    <row r="79" spans="1:12">
      <c r="A79" s="68">
        <v>1981</v>
      </c>
      <c r="B79" s="68">
        <v>6</v>
      </c>
      <c r="C79" s="69">
        <v>29738</v>
      </c>
      <c r="E79" s="70">
        <v>496190</v>
      </c>
      <c r="F79" s="70">
        <v>53743</v>
      </c>
      <c r="G79" s="70">
        <v>1725</v>
      </c>
      <c r="H79" s="70">
        <v>1043</v>
      </c>
      <c r="I79" s="70">
        <v>10</v>
      </c>
      <c r="J79" s="70">
        <f t="shared" si="7"/>
        <v>552711</v>
      </c>
      <c r="K79" s="70"/>
      <c r="L79" s="71">
        <f t="shared" si="8"/>
        <v>55468</v>
      </c>
    </row>
    <row r="80" spans="1:12">
      <c r="A80" s="68">
        <v>1981</v>
      </c>
      <c r="B80" s="68">
        <v>7</v>
      </c>
      <c r="C80" s="69">
        <v>29768</v>
      </c>
      <c r="E80" s="70">
        <v>497239</v>
      </c>
      <c r="F80" s="70">
        <v>53903</v>
      </c>
      <c r="G80" s="70">
        <v>1718</v>
      </c>
      <c r="H80" s="70">
        <v>1047</v>
      </c>
      <c r="I80" s="70">
        <v>10</v>
      </c>
      <c r="J80" s="70">
        <f t="shared" si="7"/>
        <v>553917</v>
      </c>
      <c r="K80" s="70"/>
      <c r="L80" s="71">
        <f t="shared" si="8"/>
        <v>55621</v>
      </c>
    </row>
    <row r="81" spans="1:12">
      <c r="A81" s="68">
        <v>1981</v>
      </c>
      <c r="B81" s="68">
        <v>8</v>
      </c>
      <c r="C81" s="69">
        <v>29799</v>
      </c>
      <c r="E81" s="70">
        <v>497970</v>
      </c>
      <c r="F81" s="70">
        <v>54118</v>
      </c>
      <c r="G81" s="70">
        <v>1696</v>
      </c>
      <c r="H81" s="70">
        <v>1053</v>
      </c>
      <c r="I81" s="70">
        <v>10</v>
      </c>
      <c r="J81" s="70">
        <f t="shared" si="7"/>
        <v>554847</v>
      </c>
      <c r="K81" s="70"/>
      <c r="L81" s="71">
        <f t="shared" si="8"/>
        <v>55814</v>
      </c>
    </row>
    <row r="82" spans="1:12">
      <c r="A82" s="68">
        <v>1981</v>
      </c>
      <c r="B82" s="68">
        <v>9</v>
      </c>
      <c r="C82" s="69">
        <v>29830</v>
      </c>
      <c r="E82" s="70">
        <v>499187</v>
      </c>
      <c r="F82" s="70">
        <v>54337</v>
      </c>
      <c r="G82" s="70">
        <v>1688</v>
      </c>
      <c r="H82" s="70">
        <v>1054</v>
      </c>
      <c r="I82" s="70">
        <v>9</v>
      </c>
      <c r="J82" s="70">
        <f t="shared" si="7"/>
        <v>556275</v>
      </c>
      <c r="K82" s="70"/>
      <c r="L82" s="71">
        <f t="shared" si="8"/>
        <v>56025</v>
      </c>
    </row>
    <row r="83" spans="1:12">
      <c r="A83" s="68">
        <v>1981</v>
      </c>
      <c r="B83" s="68">
        <v>10</v>
      </c>
      <c r="C83" s="69">
        <v>29860</v>
      </c>
      <c r="E83" s="70">
        <v>501283</v>
      </c>
      <c r="F83" s="70">
        <v>54480</v>
      </c>
      <c r="G83" s="70">
        <v>1684</v>
      </c>
      <c r="H83" s="70">
        <v>1054</v>
      </c>
      <c r="I83" s="70">
        <v>9</v>
      </c>
      <c r="J83" s="70">
        <f t="shared" si="7"/>
        <v>558510</v>
      </c>
      <c r="K83" s="70"/>
      <c r="L83" s="71">
        <f t="shared" si="8"/>
        <v>56164</v>
      </c>
    </row>
    <row r="84" spans="1:12">
      <c r="A84" s="68">
        <v>1981</v>
      </c>
      <c r="B84" s="68">
        <v>11</v>
      </c>
      <c r="C84" s="69">
        <v>29891</v>
      </c>
      <c r="E84" s="70">
        <v>503031</v>
      </c>
      <c r="F84" s="70">
        <v>54532</v>
      </c>
      <c r="G84" s="70">
        <v>1673</v>
      </c>
      <c r="H84" s="70">
        <v>1053</v>
      </c>
      <c r="I84" s="70">
        <v>9</v>
      </c>
      <c r="J84" s="70">
        <f t="shared" si="7"/>
        <v>560298</v>
      </c>
      <c r="K84" s="70"/>
      <c r="L84" s="71">
        <f t="shared" si="8"/>
        <v>56205</v>
      </c>
    </row>
    <row r="85" spans="1:12">
      <c r="A85" s="68">
        <v>1981</v>
      </c>
      <c r="B85" s="68">
        <v>12</v>
      </c>
      <c r="C85" s="69">
        <v>29921</v>
      </c>
      <c r="E85" s="70">
        <v>504319</v>
      </c>
      <c r="F85" s="70">
        <v>54481</v>
      </c>
      <c r="G85" s="70">
        <v>1666</v>
      </c>
      <c r="H85" s="70">
        <v>1054</v>
      </c>
      <c r="I85" s="70">
        <v>9</v>
      </c>
      <c r="J85" s="70">
        <f t="shared" si="7"/>
        <v>561529</v>
      </c>
      <c r="K85" s="70"/>
      <c r="L85" s="71">
        <f t="shared" si="8"/>
        <v>56147</v>
      </c>
    </row>
    <row r="86" spans="1:12">
      <c r="A86" s="68">
        <v>1982</v>
      </c>
      <c r="B86" s="68">
        <v>1</v>
      </c>
      <c r="C86" s="69">
        <v>29952</v>
      </c>
      <c r="E86" s="70">
        <v>505062</v>
      </c>
      <c r="F86" s="70">
        <v>54422</v>
      </c>
      <c r="G86" s="70">
        <v>1655</v>
      </c>
      <c r="H86" s="70">
        <v>1054</v>
      </c>
      <c r="I86" s="70">
        <v>9</v>
      </c>
      <c r="J86" s="70">
        <f t="shared" si="7"/>
        <v>562202</v>
      </c>
      <c r="K86" s="70"/>
      <c r="L86" s="71">
        <f t="shared" si="8"/>
        <v>56077</v>
      </c>
    </row>
    <row r="87" spans="1:12">
      <c r="A87" s="68">
        <v>1982</v>
      </c>
      <c r="B87" s="68">
        <v>2</v>
      </c>
      <c r="C87" s="69">
        <v>29983</v>
      </c>
      <c r="E87" s="70">
        <v>505335</v>
      </c>
      <c r="F87" s="70">
        <v>54414</v>
      </c>
      <c r="G87" s="70">
        <v>1651</v>
      </c>
      <c r="H87" s="70">
        <v>1056</v>
      </c>
      <c r="I87" s="70">
        <v>9</v>
      </c>
      <c r="J87" s="70">
        <f t="shared" si="7"/>
        <v>562465</v>
      </c>
      <c r="K87" s="70"/>
      <c r="L87" s="71">
        <f t="shared" si="8"/>
        <v>56065</v>
      </c>
    </row>
    <row r="88" spans="1:12">
      <c r="A88" s="68">
        <v>1982</v>
      </c>
      <c r="B88" s="68">
        <v>3</v>
      </c>
      <c r="C88" s="69">
        <v>30011</v>
      </c>
      <c r="E88" s="70">
        <v>505640</v>
      </c>
      <c r="F88" s="70">
        <v>54322</v>
      </c>
      <c r="G88" s="70">
        <v>1928</v>
      </c>
      <c r="H88" s="70">
        <v>1055</v>
      </c>
      <c r="I88" s="70">
        <v>9</v>
      </c>
      <c r="J88" s="70">
        <f t="shared" si="7"/>
        <v>562954</v>
      </c>
      <c r="K88" s="70"/>
      <c r="L88" s="71">
        <f t="shared" si="8"/>
        <v>56250</v>
      </c>
    </row>
    <row r="89" spans="1:12">
      <c r="A89" s="68">
        <v>1982</v>
      </c>
      <c r="B89" s="68">
        <v>4</v>
      </c>
      <c r="C89" s="69">
        <v>30042</v>
      </c>
      <c r="E89" s="70">
        <v>506010</v>
      </c>
      <c r="F89" s="70">
        <v>54228</v>
      </c>
      <c r="G89" s="70">
        <v>2133</v>
      </c>
      <c r="H89" s="70">
        <v>1054</v>
      </c>
      <c r="I89" s="70">
        <v>9</v>
      </c>
      <c r="J89" s="70">
        <f t="shared" si="7"/>
        <v>563434</v>
      </c>
      <c r="K89" s="70"/>
      <c r="L89" s="71">
        <f t="shared" si="8"/>
        <v>56361</v>
      </c>
    </row>
    <row r="90" spans="1:12">
      <c r="A90" s="68">
        <v>1982</v>
      </c>
      <c r="B90" s="68">
        <v>5</v>
      </c>
      <c r="C90" s="69">
        <v>30072</v>
      </c>
      <c r="E90" s="70">
        <v>506620</v>
      </c>
      <c r="F90" s="70">
        <v>54424</v>
      </c>
      <c r="G90" s="70">
        <v>2119</v>
      </c>
      <c r="H90" s="70">
        <v>1055</v>
      </c>
      <c r="I90" s="70">
        <v>9</v>
      </c>
      <c r="J90" s="70">
        <f t="shared" si="7"/>
        <v>564227</v>
      </c>
      <c r="K90" s="70"/>
      <c r="L90" s="71">
        <f t="shared" si="8"/>
        <v>56543</v>
      </c>
    </row>
    <row r="91" spans="1:12">
      <c r="A91" s="68">
        <v>1982</v>
      </c>
      <c r="B91" s="68">
        <v>6</v>
      </c>
      <c r="C91" s="69">
        <v>30103</v>
      </c>
      <c r="E91" s="70">
        <v>506442</v>
      </c>
      <c r="F91" s="70">
        <v>54862</v>
      </c>
      <c r="G91" s="70">
        <v>2109</v>
      </c>
      <c r="H91" s="70">
        <v>1055</v>
      </c>
      <c r="I91" s="70">
        <v>9</v>
      </c>
      <c r="J91" s="70">
        <f t="shared" si="7"/>
        <v>564477</v>
      </c>
      <c r="K91" s="70"/>
      <c r="L91" s="71">
        <f t="shared" si="8"/>
        <v>56971</v>
      </c>
    </row>
    <row r="92" spans="1:12">
      <c r="A92" s="68">
        <v>1982</v>
      </c>
      <c r="B92" s="68">
        <v>7</v>
      </c>
      <c r="C92" s="69">
        <v>30133</v>
      </c>
      <c r="E92" s="70">
        <v>506754</v>
      </c>
      <c r="F92" s="70">
        <v>55305</v>
      </c>
      <c r="G92" s="70">
        <v>2095</v>
      </c>
      <c r="H92" s="70">
        <v>1055</v>
      </c>
      <c r="I92" s="70">
        <v>9</v>
      </c>
      <c r="J92" s="70">
        <f t="shared" si="7"/>
        <v>565218</v>
      </c>
      <c r="K92" s="70"/>
      <c r="L92" s="71">
        <f t="shared" si="8"/>
        <v>57400</v>
      </c>
    </row>
    <row r="93" spans="1:12">
      <c r="A93" s="68">
        <v>1982</v>
      </c>
      <c r="B93" s="68">
        <v>8</v>
      </c>
      <c r="C93" s="69">
        <v>30164</v>
      </c>
      <c r="E93" s="70">
        <v>507513</v>
      </c>
      <c r="F93" s="70">
        <v>55530</v>
      </c>
      <c r="G93" s="70">
        <v>2105</v>
      </c>
      <c r="H93" s="70">
        <v>1056</v>
      </c>
      <c r="I93" s="70">
        <v>9</v>
      </c>
      <c r="J93" s="70">
        <f t="shared" si="7"/>
        <v>566213</v>
      </c>
      <c r="K93" s="70"/>
      <c r="L93" s="71">
        <f t="shared" si="8"/>
        <v>57635</v>
      </c>
    </row>
    <row r="94" spans="1:12">
      <c r="A94" s="68">
        <v>1982</v>
      </c>
      <c r="B94" s="68">
        <v>9</v>
      </c>
      <c r="C94" s="69">
        <v>30195</v>
      </c>
      <c r="E94" s="70">
        <v>508414</v>
      </c>
      <c r="F94" s="70">
        <v>55649</v>
      </c>
      <c r="G94" s="70">
        <v>2066</v>
      </c>
      <c r="H94" s="70">
        <v>1055</v>
      </c>
      <c r="I94" s="70">
        <v>9</v>
      </c>
      <c r="J94" s="70">
        <f t="shared" si="7"/>
        <v>567193</v>
      </c>
      <c r="K94" s="70"/>
      <c r="L94" s="71">
        <f t="shared" si="8"/>
        <v>57715</v>
      </c>
    </row>
    <row r="95" spans="1:12">
      <c r="A95" s="68">
        <v>1982</v>
      </c>
      <c r="B95" s="68">
        <v>10</v>
      </c>
      <c r="C95" s="69">
        <v>30225</v>
      </c>
      <c r="E95" s="70">
        <v>510081</v>
      </c>
      <c r="F95" s="70">
        <v>55625</v>
      </c>
      <c r="G95" s="70">
        <v>2044</v>
      </c>
      <c r="H95" s="70">
        <v>1061</v>
      </c>
      <c r="I95" s="70">
        <v>9</v>
      </c>
      <c r="J95" s="70">
        <f t="shared" si="7"/>
        <v>568820</v>
      </c>
      <c r="K95" s="70"/>
      <c r="L95" s="71">
        <f t="shared" si="8"/>
        <v>57669</v>
      </c>
    </row>
    <row r="96" spans="1:12">
      <c r="A96" s="68">
        <v>1982</v>
      </c>
      <c r="B96" s="68">
        <v>11</v>
      </c>
      <c r="C96" s="69">
        <v>30256</v>
      </c>
      <c r="E96" s="70">
        <v>511284</v>
      </c>
      <c r="F96" s="70">
        <v>55582</v>
      </c>
      <c r="G96" s="70">
        <v>2035</v>
      </c>
      <c r="H96" s="70">
        <v>1060</v>
      </c>
      <c r="I96" s="70">
        <v>9</v>
      </c>
      <c r="J96" s="70">
        <f t="shared" si="7"/>
        <v>569970</v>
      </c>
      <c r="K96" s="70"/>
      <c r="L96" s="71">
        <f t="shared" si="8"/>
        <v>57617</v>
      </c>
    </row>
    <row r="97" spans="1:12">
      <c r="A97" s="68">
        <v>1982</v>
      </c>
      <c r="B97" s="68">
        <v>12</v>
      </c>
      <c r="C97" s="69">
        <v>30286</v>
      </c>
      <c r="E97" s="70">
        <v>512568</v>
      </c>
      <c r="F97" s="70">
        <v>55681</v>
      </c>
      <c r="G97" s="70">
        <v>2034</v>
      </c>
      <c r="H97" s="70">
        <v>1062</v>
      </c>
      <c r="I97" s="70">
        <v>9</v>
      </c>
      <c r="J97" s="70">
        <f t="shared" si="7"/>
        <v>571354</v>
      </c>
      <c r="K97" s="70"/>
      <c r="L97" s="71">
        <f t="shared" si="8"/>
        <v>57715</v>
      </c>
    </row>
    <row r="98" spans="1:12">
      <c r="A98" s="68">
        <v>1983</v>
      </c>
      <c r="B98" s="68">
        <v>1</v>
      </c>
      <c r="C98" s="69">
        <v>30317</v>
      </c>
      <c r="E98" s="70">
        <v>513574</v>
      </c>
      <c r="F98" s="70">
        <v>55775</v>
      </c>
      <c r="G98" s="70">
        <v>2027</v>
      </c>
      <c r="H98" s="70">
        <v>1065</v>
      </c>
      <c r="I98" s="70">
        <v>9</v>
      </c>
      <c r="J98" s="70">
        <f t="shared" si="7"/>
        <v>572450</v>
      </c>
      <c r="K98" s="70"/>
      <c r="L98" s="71">
        <f t="shared" si="8"/>
        <v>57802</v>
      </c>
    </row>
    <row r="99" spans="1:12">
      <c r="A99" s="68">
        <v>1983</v>
      </c>
      <c r="B99" s="68">
        <v>2</v>
      </c>
      <c r="C99" s="69">
        <v>30348</v>
      </c>
      <c r="E99" s="70">
        <v>514096</v>
      </c>
      <c r="F99" s="70">
        <v>56007</v>
      </c>
      <c r="G99" s="70">
        <v>1992</v>
      </c>
      <c r="H99" s="70">
        <v>1067</v>
      </c>
      <c r="I99" s="70">
        <v>9</v>
      </c>
      <c r="J99" s="70">
        <f t="shared" si="7"/>
        <v>573171</v>
      </c>
      <c r="K99" s="70"/>
      <c r="L99" s="71">
        <f t="shared" si="8"/>
        <v>57999</v>
      </c>
    </row>
    <row r="100" spans="1:12">
      <c r="A100" s="68">
        <v>1983</v>
      </c>
      <c r="B100" s="68">
        <v>3</v>
      </c>
      <c r="C100" s="69">
        <v>30376</v>
      </c>
      <c r="E100" s="70">
        <v>514957</v>
      </c>
      <c r="F100" s="70">
        <v>56284</v>
      </c>
      <c r="G100" s="70">
        <v>1989</v>
      </c>
      <c r="H100" s="70">
        <v>1068</v>
      </c>
      <c r="I100" s="70">
        <v>9</v>
      </c>
      <c r="J100" s="70">
        <f t="shared" si="7"/>
        <v>574307</v>
      </c>
      <c r="K100" s="70"/>
      <c r="L100" s="71">
        <f t="shared" si="8"/>
        <v>58273</v>
      </c>
    </row>
    <row r="101" spans="1:12">
      <c r="A101" s="68">
        <v>1983</v>
      </c>
      <c r="B101" s="68">
        <v>4</v>
      </c>
      <c r="C101" s="69">
        <v>30407</v>
      </c>
      <c r="E101" s="70">
        <v>515767</v>
      </c>
      <c r="F101" s="70">
        <v>56618</v>
      </c>
      <c r="G101" s="70">
        <v>1992</v>
      </c>
      <c r="H101" s="70">
        <v>1076</v>
      </c>
      <c r="I101" s="70">
        <v>9</v>
      </c>
      <c r="J101" s="70">
        <f t="shared" si="7"/>
        <v>575462</v>
      </c>
      <c r="K101" s="70"/>
      <c r="L101" s="71">
        <f t="shared" si="8"/>
        <v>58610</v>
      </c>
    </row>
    <row r="102" spans="1:12">
      <c r="A102" s="68">
        <v>1983</v>
      </c>
      <c r="B102" s="68">
        <v>5</v>
      </c>
      <c r="C102" s="69">
        <v>30437</v>
      </c>
      <c r="E102" s="70">
        <v>516694</v>
      </c>
      <c r="F102" s="70">
        <v>57257</v>
      </c>
      <c r="G102" s="70">
        <v>1993</v>
      </c>
      <c r="H102" s="70">
        <v>1075</v>
      </c>
      <c r="I102" s="70">
        <v>9</v>
      </c>
      <c r="J102" s="70">
        <f t="shared" si="7"/>
        <v>577028</v>
      </c>
      <c r="K102" s="70"/>
      <c r="L102" s="71">
        <f t="shared" si="8"/>
        <v>59250</v>
      </c>
    </row>
    <row r="103" spans="1:12">
      <c r="A103" s="68">
        <v>1983</v>
      </c>
      <c r="B103" s="68">
        <v>6</v>
      </c>
      <c r="C103" s="69">
        <v>30468</v>
      </c>
      <c r="E103" s="70">
        <v>516700</v>
      </c>
      <c r="F103" s="70">
        <v>57912</v>
      </c>
      <c r="G103" s="70">
        <v>1962</v>
      </c>
      <c r="H103" s="70">
        <v>1082</v>
      </c>
      <c r="I103" s="70">
        <v>9</v>
      </c>
      <c r="J103" s="70">
        <f t="shared" si="7"/>
        <v>577665</v>
      </c>
      <c r="K103" s="70"/>
      <c r="L103" s="71">
        <f t="shared" si="8"/>
        <v>59874</v>
      </c>
    </row>
    <row r="104" spans="1:12">
      <c r="A104" s="68">
        <v>1983</v>
      </c>
      <c r="B104" s="68">
        <v>7</v>
      </c>
      <c r="C104" s="69">
        <v>30498</v>
      </c>
      <c r="E104" s="70">
        <v>517460</v>
      </c>
      <c r="F104" s="70">
        <v>58350</v>
      </c>
      <c r="G104" s="70">
        <v>1930</v>
      </c>
      <c r="H104" s="70">
        <v>1084</v>
      </c>
      <c r="I104" s="70">
        <v>9</v>
      </c>
      <c r="J104" s="70">
        <f t="shared" si="7"/>
        <v>578833</v>
      </c>
      <c r="K104" s="70"/>
      <c r="L104" s="71">
        <f t="shared" si="8"/>
        <v>60280</v>
      </c>
    </row>
    <row r="105" spans="1:12">
      <c r="A105" s="68">
        <v>1983</v>
      </c>
      <c r="B105" s="68">
        <v>8</v>
      </c>
      <c r="C105" s="69">
        <v>30529</v>
      </c>
      <c r="E105" s="70">
        <v>519082</v>
      </c>
      <c r="F105" s="70">
        <v>58657</v>
      </c>
      <c r="G105" s="70">
        <v>1920</v>
      </c>
      <c r="H105" s="70">
        <v>1088</v>
      </c>
      <c r="I105" s="70">
        <v>9</v>
      </c>
      <c r="J105" s="70">
        <f t="shared" si="7"/>
        <v>580756</v>
      </c>
      <c r="K105" s="70"/>
      <c r="L105" s="71">
        <f t="shared" si="8"/>
        <v>60577</v>
      </c>
    </row>
    <row r="106" spans="1:12">
      <c r="A106" s="68">
        <v>1983</v>
      </c>
      <c r="B106" s="68">
        <v>9</v>
      </c>
      <c r="C106" s="69">
        <v>30560</v>
      </c>
      <c r="E106" s="70">
        <v>520364</v>
      </c>
      <c r="F106" s="70">
        <v>58760</v>
      </c>
      <c r="G106" s="70">
        <v>1926</v>
      </c>
      <c r="H106" s="70">
        <v>1089</v>
      </c>
      <c r="I106" s="70">
        <v>9</v>
      </c>
      <c r="J106" s="70">
        <f t="shared" si="7"/>
        <v>582148</v>
      </c>
      <c r="K106" s="70"/>
      <c r="L106" s="71">
        <f t="shared" si="8"/>
        <v>60686</v>
      </c>
    </row>
    <row r="107" spans="1:12">
      <c r="A107" s="68">
        <v>1983</v>
      </c>
      <c r="B107" s="68">
        <v>10</v>
      </c>
      <c r="C107" s="69">
        <v>30590</v>
      </c>
      <c r="E107" s="70">
        <v>522354</v>
      </c>
      <c r="F107" s="70">
        <v>58717</v>
      </c>
      <c r="G107" s="70">
        <v>1969</v>
      </c>
      <c r="H107" s="70">
        <v>1089</v>
      </c>
      <c r="I107" s="70">
        <v>9</v>
      </c>
      <c r="J107" s="70">
        <f t="shared" si="7"/>
        <v>584138</v>
      </c>
      <c r="K107" s="70"/>
      <c r="L107" s="71">
        <f t="shared" si="8"/>
        <v>60686</v>
      </c>
    </row>
    <row r="108" spans="1:12">
      <c r="A108" s="68">
        <v>1983</v>
      </c>
      <c r="B108" s="68">
        <v>11</v>
      </c>
      <c r="C108" s="69">
        <v>30621</v>
      </c>
      <c r="E108" s="70">
        <v>524596</v>
      </c>
      <c r="F108" s="70">
        <v>58711</v>
      </c>
      <c r="G108" s="70">
        <v>1967</v>
      </c>
      <c r="H108" s="70">
        <v>1095</v>
      </c>
      <c r="I108" s="70">
        <v>9</v>
      </c>
      <c r="J108" s="70">
        <f t="shared" si="7"/>
        <v>586378</v>
      </c>
      <c r="K108" s="70"/>
      <c r="L108" s="71">
        <f t="shared" si="8"/>
        <v>60678</v>
      </c>
    </row>
    <row r="109" spans="1:12">
      <c r="A109" s="68">
        <v>1983</v>
      </c>
      <c r="B109" s="68">
        <v>12</v>
      </c>
      <c r="C109" s="69">
        <v>30651</v>
      </c>
      <c r="E109" s="70">
        <v>526275</v>
      </c>
      <c r="F109" s="70">
        <v>58790</v>
      </c>
      <c r="G109" s="70">
        <v>1969</v>
      </c>
      <c r="H109" s="70">
        <v>1096</v>
      </c>
      <c r="I109" s="70">
        <v>9</v>
      </c>
      <c r="J109" s="70">
        <f t="shared" si="7"/>
        <v>588139</v>
      </c>
      <c r="K109" s="70"/>
      <c r="L109" s="71">
        <f t="shared" si="8"/>
        <v>60759</v>
      </c>
    </row>
    <row r="110" spans="1:12">
      <c r="A110" s="68">
        <v>1984</v>
      </c>
      <c r="B110" s="68">
        <v>1</v>
      </c>
      <c r="C110" s="69">
        <v>30682</v>
      </c>
      <c r="E110" s="70">
        <v>527337</v>
      </c>
      <c r="F110" s="70">
        <v>58819</v>
      </c>
      <c r="G110" s="70">
        <v>2000</v>
      </c>
      <c r="H110" s="70">
        <v>1098</v>
      </c>
      <c r="I110" s="70">
        <v>9</v>
      </c>
      <c r="J110" s="70">
        <f t="shared" si="7"/>
        <v>589263</v>
      </c>
      <c r="K110" s="70"/>
      <c r="L110" s="71">
        <f t="shared" si="8"/>
        <v>60819</v>
      </c>
    </row>
    <row r="111" spans="1:12">
      <c r="A111" s="68">
        <v>1984</v>
      </c>
      <c r="B111" s="68">
        <v>2</v>
      </c>
      <c r="C111" s="69">
        <v>30713</v>
      </c>
      <c r="E111" s="70">
        <v>528475</v>
      </c>
      <c r="F111" s="70">
        <v>58902</v>
      </c>
      <c r="G111" s="70">
        <v>2054</v>
      </c>
      <c r="H111" s="70">
        <v>1100</v>
      </c>
      <c r="I111" s="70">
        <v>9</v>
      </c>
      <c r="J111" s="70">
        <f t="shared" si="7"/>
        <v>590540</v>
      </c>
      <c r="K111" s="70"/>
      <c r="L111" s="71">
        <f t="shared" si="8"/>
        <v>60956</v>
      </c>
    </row>
    <row r="112" spans="1:12">
      <c r="A112" s="68">
        <v>1984</v>
      </c>
      <c r="B112" s="68">
        <v>3</v>
      </c>
      <c r="C112" s="69">
        <v>30742</v>
      </c>
      <c r="E112" s="70">
        <v>529723</v>
      </c>
      <c r="F112" s="70">
        <v>59154</v>
      </c>
      <c r="G112" s="70">
        <v>2046</v>
      </c>
      <c r="H112" s="70">
        <v>1104</v>
      </c>
      <c r="I112" s="70">
        <v>9</v>
      </c>
      <c r="J112" s="70">
        <f t="shared" si="7"/>
        <v>592036</v>
      </c>
      <c r="K112" s="70"/>
      <c r="L112" s="71">
        <f t="shared" si="8"/>
        <v>61200</v>
      </c>
    </row>
    <row r="113" spans="1:12">
      <c r="A113" s="68">
        <v>1984</v>
      </c>
      <c r="B113" s="68">
        <v>4</v>
      </c>
      <c r="C113" s="69">
        <v>30773</v>
      </c>
      <c r="E113" s="70">
        <v>531554</v>
      </c>
      <c r="F113" s="70">
        <v>59386</v>
      </c>
      <c r="G113" s="70">
        <v>2031</v>
      </c>
      <c r="H113" s="70">
        <v>1104</v>
      </c>
      <c r="I113" s="70">
        <v>9</v>
      </c>
      <c r="J113" s="70">
        <f t="shared" si="7"/>
        <v>594084</v>
      </c>
      <c r="K113" s="70"/>
      <c r="L113" s="71">
        <f t="shared" si="8"/>
        <v>61417</v>
      </c>
    </row>
    <row r="114" spans="1:12">
      <c r="A114" s="68">
        <v>1984</v>
      </c>
      <c r="B114" s="68">
        <v>5</v>
      </c>
      <c r="C114" s="69">
        <v>30803</v>
      </c>
      <c r="E114" s="70">
        <v>532748</v>
      </c>
      <c r="F114" s="70">
        <v>59707</v>
      </c>
      <c r="G114" s="70">
        <v>2010</v>
      </c>
      <c r="H114" s="70">
        <v>1109</v>
      </c>
      <c r="I114" s="70">
        <v>9</v>
      </c>
      <c r="J114" s="70">
        <f t="shared" si="7"/>
        <v>595583</v>
      </c>
      <c r="K114" s="70"/>
      <c r="L114" s="71">
        <f t="shared" si="8"/>
        <v>61717</v>
      </c>
    </row>
    <row r="115" spans="1:12">
      <c r="A115" s="68">
        <v>1984</v>
      </c>
      <c r="B115" s="68">
        <v>6</v>
      </c>
      <c r="C115" s="69">
        <v>30834</v>
      </c>
      <c r="E115" s="70">
        <v>533691</v>
      </c>
      <c r="F115" s="70">
        <v>60106</v>
      </c>
      <c r="G115" s="70">
        <v>1984</v>
      </c>
      <c r="H115" s="70">
        <v>1115</v>
      </c>
      <c r="I115" s="70">
        <v>9</v>
      </c>
      <c r="J115" s="70">
        <f t="shared" si="7"/>
        <v>596905</v>
      </c>
      <c r="K115" s="70"/>
      <c r="L115" s="71">
        <f t="shared" si="8"/>
        <v>62090</v>
      </c>
    </row>
    <row r="116" spans="1:12">
      <c r="A116" s="68">
        <v>1984</v>
      </c>
      <c r="B116" s="68">
        <v>7</v>
      </c>
      <c r="C116" s="69">
        <v>30864</v>
      </c>
      <c r="E116" s="70">
        <v>534652</v>
      </c>
      <c r="F116" s="70">
        <v>60485</v>
      </c>
      <c r="G116" s="70">
        <v>1963</v>
      </c>
      <c r="H116" s="70">
        <v>1116</v>
      </c>
      <c r="I116" s="70">
        <v>9</v>
      </c>
      <c r="J116" s="70">
        <f t="shared" si="7"/>
        <v>598225</v>
      </c>
      <c r="K116" s="70"/>
      <c r="L116" s="71">
        <f t="shared" si="8"/>
        <v>62448</v>
      </c>
    </row>
    <row r="117" spans="1:12">
      <c r="A117" s="68">
        <v>1984</v>
      </c>
      <c r="B117" s="68">
        <v>8</v>
      </c>
      <c r="C117" s="69">
        <v>30895</v>
      </c>
      <c r="E117" s="70">
        <v>535730</v>
      </c>
      <c r="F117" s="70">
        <v>60762</v>
      </c>
      <c r="G117" s="70">
        <v>1957</v>
      </c>
      <c r="H117" s="70">
        <v>1116</v>
      </c>
      <c r="I117" s="70">
        <v>9</v>
      </c>
      <c r="J117" s="70">
        <f t="shared" si="7"/>
        <v>599574</v>
      </c>
      <c r="K117" s="70"/>
      <c r="L117" s="71">
        <f t="shared" si="8"/>
        <v>62719</v>
      </c>
    </row>
    <row r="118" spans="1:12">
      <c r="A118" s="68">
        <v>1984</v>
      </c>
      <c r="B118" s="68">
        <v>9</v>
      </c>
      <c r="C118" s="69">
        <v>30926</v>
      </c>
      <c r="E118" s="70">
        <v>537129</v>
      </c>
      <c r="F118" s="70">
        <v>61050</v>
      </c>
      <c r="G118" s="70">
        <v>1954</v>
      </c>
      <c r="H118" s="70">
        <v>1114</v>
      </c>
      <c r="I118" s="70">
        <v>9</v>
      </c>
      <c r="J118" s="70">
        <f t="shared" si="7"/>
        <v>601256</v>
      </c>
      <c r="K118" s="70"/>
      <c r="L118" s="71">
        <f t="shared" si="8"/>
        <v>63004</v>
      </c>
    </row>
    <row r="119" spans="1:12">
      <c r="A119" s="68">
        <v>1984</v>
      </c>
      <c r="B119" s="68">
        <v>10</v>
      </c>
      <c r="C119" s="69">
        <v>30956</v>
      </c>
      <c r="E119" s="70">
        <v>539591</v>
      </c>
      <c r="F119" s="70">
        <v>61004</v>
      </c>
      <c r="G119" s="70">
        <v>1956</v>
      </c>
      <c r="H119" s="70">
        <v>1111</v>
      </c>
      <c r="I119" s="70">
        <v>9</v>
      </c>
      <c r="J119" s="70">
        <f t="shared" si="7"/>
        <v>603671</v>
      </c>
      <c r="K119" s="70"/>
      <c r="L119" s="71">
        <f t="shared" si="8"/>
        <v>62960</v>
      </c>
    </row>
    <row r="120" spans="1:12">
      <c r="A120" s="68">
        <v>1984</v>
      </c>
      <c r="B120" s="68">
        <v>11</v>
      </c>
      <c r="C120" s="69">
        <v>30987</v>
      </c>
      <c r="E120" s="70">
        <v>540729</v>
      </c>
      <c r="F120" s="70">
        <v>60876</v>
      </c>
      <c r="G120" s="70">
        <v>1982</v>
      </c>
      <c r="H120" s="70">
        <v>1117</v>
      </c>
      <c r="I120" s="70">
        <v>9</v>
      </c>
      <c r="J120" s="70">
        <f t="shared" si="7"/>
        <v>604713</v>
      </c>
      <c r="K120" s="70"/>
      <c r="L120" s="71">
        <f t="shared" si="8"/>
        <v>62858</v>
      </c>
    </row>
    <row r="121" spans="1:12">
      <c r="A121" s="68">
        <v>1984</v>
      </c>
      <c r="B121" s="68">
        <v>12</v>
      </c>
      <c r="C121" s="69">
        <v>31017</v>
      </c>
      <c r="E121" s="70">
        <v>542599</v>
      </c>
      <c r="F121" s="70">
        <v>60945</v>
      </c>
      <c r="G121" s="70">
        <v>1964</v>
      </c>
      <c r="H121" s="70">
        <v>1116</v>
      </c>
      <c r="I121" s="70">
        <v>9</v>
      </c>
      <c r="J121" s="70">
        <f t="shared" si="7"/>
        <v>606633</v>
      </c>
      <c r="K121" s="70"/>
      <c r="L121" s="71">
        <f t="shared" si="8"/>
        <v>62909</v>
      </c>
    </row>
    <row r="122" spans="1:12">
      <c r="A122" s="68">
        <v>1985</v>
      </c>
      <c r="B122" s="68">
        <v>1</v>
      </c>
      <c r="C122" s="69">
        <v>31048</v>
      </c>
      <c r="E122" s="70">
        <v>544516</v>
      </c>
      <c r="F122" s="70">
        <v>61078</v>
      </c>
      <c r="G122" s="70">
        <v>1960</v>
      </c>
      <c r="H122" s="70">
        <v>1122</v>
      </c>
      <c r="I122" s="70">
        <v>9</v>
      </c>
      <c r="J122" s="70">
        <f t="shared" si="7"/>
        <v>608685</v>
      </c>
      <c r="K122" s="70"/>
      <c r="L122" s="71">
        <f t="shared" si="8"/>
        <v>63038</v>
      </c>
    </row>
    <row r="123" spans="1:12">
      <c r="A123" s="68">
        <v>1985</v>
      </c>
      <c r="B123" s="68">
        <v>2</v>
      </c>
      <c r="C123" s="69">
        <v>31079</v>
      </c>
      <c r="E123" s="70">
        <v>545481</v>
      </c>
      <c r="F123" s="70">
        <v>61243</v>
      </c>
      <c r="G123" s="70">
        <v>1951</v>
      </c>
      <c r="H123" s="70">
        <v>1122</v>
      </c>
      <c r="I123" s="70">
        <v>9</v>
      </c>
      <c r="J123" s="70">
        <f t="shared" si="7"/>
        <v>609806</v>
      </c>
      <c r="K123" s="70"/>
      <c r="L123" s="71">
        <f t="shared" si="8"/>
        <v>63194</v>
      </c>
    </row>
    <row r="124" spans="1:12">
      <c r="A124" s="68">
        <v>1985</v>
      </c>
      <c r="B124" s="68">
        <v>3</v>
      </c>
      <c r="C124" s="69">
        <v>31107</v>
      </c>
      <c r="E124" s="70">
        <v>546320</v>
      </c>
      <c r="F124" s="70">
        <v>61406</v>
      </c>
      <c r="G124" s="70">
        <v>1909</v>
      </c>
      <c r="H124" s="70">
        <v>1124</v>
      </c>
      <c r="I124" s="70">
        <v>9</v>
      </c>
      <c r="J124" s="70">
        <f t="shared" si="7"/>
        <v>610768</v>
      </c>
      <c r="K124" s="70"/>
      <c r="L124" s="71">
        <f t="shared" si="8"/>
        <v>63315</v>
      </c>
    </row>
    <row r="125" spans="1:12">
      <c r="A125" s="68">
        <v>1985</v>
      </c>
      <c r="B125" s="68">
        <v>4</v>
      </c>
      <c r="C125" s="69">
        <v>31138</v>
      </c>
      <c r="E125" s="70">
        <v>547627</v>
      </c>
      <c r="F125" s="70">
        <v>61667</v>
      </c>
      <c r="G125" s="70">
        <v>1872</v>
      </c>
      <c r="H125" s="70">
        <v>1128</v>
      </c>
      <c r="I125" s="70">
        <v>9</v>
      </c>
      <c r="J125" s="70">
        <f t="shared" si="7"/>
        <v>612303</v>
      </c>
      <c r="K125" s="70"/>
      <c r="L125" s="71">
        <f t="shared" si="8"/>
        <v>63539</v>
      </c>
    </row>
    <row r="126" spans="1:12">
      <c r="A126" s="68">
        <v>1985</v>
      </c>
      <c r="B126" s="68">
        <v>5</v>
      </c>
      <c r="C126" s="69">
        <v>31168</v>
      </c>
      <c r="E126" s="70">
        <v>548781</v>
      </c>
      <c r="F126" s="70">
        <v>61945</v>
      </c>
      <c r="G126" s="70">
        <v>1865</v>
      </c>
      <c r="H126" s="70">
        <v>1132</v>
      </c>
      <c r="I126" s="70">
        <v>9</v>
      </c>
      <c r="J126" s="70">
        <f t="shared" si="7"/>
        <v>613732</v>
      </c>
      <c r="K126" s="70"/>
      <c r="L126" s="71">
        <f t="shared" si="8"/>
        <v>63810</v>
      </c>
    </row>
    <row r="127" spans="1:12">
      <c r="A127" s="68">
        <v>1985</v>
      </c>
      <c r="B127" s="68">
        <v>6</v>
      </c>
      <c r="C127" s="69">
        <v>31199</v>
      </c>
      <c r="E127" s="70">
        <v>549563</v>
      </c>
      <c r="F127" s="70">
        <v>62377</v>
      </c>
      <c r="G127" s="70">
        <v>1853</v>
      </c>
      <c r="H127" s="70">
        <v>1135</v>
      </c>
      <c r="I127" s="70">
        <v>9</v>
      </c>
      <c r="J127" s="70">
        <f t="shared" ref="J127:J190" si="9">SUM(E127:I127)</f>
        <v>614937</v>
      </c>
      <c r="K127" s="70"/>
      <c r="L127" s="71">
        <f t="shared" si="8"/>
        <v>64230</v>
      </c>
    </row>
    <row r="128" spans="1:12">
      <c r="A128" s="68">
        <v>1985</v>
      </c>
      <c r="B128" s="68">
        <v>7</v>
      </c>
      <c r="C128" s="69">
        <v>31229</v>
      </c>
      <c r="E128" s="70">
        <v>550431</v>
      </c>
      <c r="F128" s="70">
        <v>62829</v>
      </c>
      <c r="G128" s="70">
        <v>1839</v>
      </c>
      <c r="H128" s="70">
        <v>1136</v>
      </c>
      <c r="I128" s="70">
        <v>9</v>
      </c>
      <c r="J128" s="70">
        <f t="shared" si="9"/>
        <v>616244</v>
      </c>
      <c r="K128" s="70"/>
      <c r="L128" s="71">
        <f t="shared" si="8"/>
        <v>64668</v>
      </c>
    </row>
    <row r="129" spans="1:12">
      <c r="A129" s="68">
        <v>1985</v>
      </c>
      <c r="B129" s="68">
        <v>8</v>
      </c>
      <c r="C129" s="69">
        <v>31260</v>
      </c>
      <c r="E129" s="70">
        <v>551807</v>
      </c>
      <c r="F129" s="70">
        <v>63366</v>
      </c>
      <c r="G129" s="70">
        <v>1806</v>
      </c>
      <c r="H129" s="70">
        <v>1138</v>
      </c>
      <c r="I129" s="70">
        <v>9</v>
      </c>
      <c r="J129" s="70">
        <f t="shared" si="9"/>
        <v>618126</v>
      </c>
      <c r="K129" s="70"/>
      <c r="L129" s="71">
        <f t="shared" si="8"/>
        <v>65172</v>
      </c>
    </row>
    <row r="130" spans="1:12">
      <c r="A130" s="68">
        <v>1985</v>
      </c>
      <c r="B130" s="68">
        <v>9</v>
      </c>
      <c r="C130" s="69">
        <v>31291</v>
      </c>
      <c r="E130" s="70">
        <v>553639</v>
      </c>
      <c r="F130" s="70">
        <v>63580</v>
      </c>
      <c r="G130" s="70">
        <v>1787</v>
      </c>
      <c r="H130" s="70">
        <v>1135</v>
      </c>
      <c r="I130" s="70">
        <v>9</v>
      </c>
      <c r="J130" s="70">
        <f t="shared" si="9"/>
        <v>620150</v>
      </c>
      <c r="K130" s="70"/>
      <c r="L130" s="71">
        <f t="shared" si="8"/>
        <v>65367</v>
      </c>
    </row>
    <row r="131" spans="1:12">
      <c r="A131" s="68">
        <v>1985</v>
      </c>
      <c r="B131" s="68">
        <v>10</v>
      </c>
      <c r="C131" s="69">
        <v>31321</v>
      </c>
      <c r="E131" s="70">
        <v>555798</v>
      </c>
      <c r="F131" s="70">
        <v>63565</v>
      </c>
      <c r="G131" s="70">
        <v>1780</v>
      </c>
      <c r="H131" s="70">
        <v>1137</v>
      </c>
      <c r="I131" s="70">
        <v>9</v>
      </c>
      <c r="J131" s="70">
        <f t="shared" si="9"/>
        <v>622289</v>
      </c>
      <c r="K131" s="70"/>
      <c r="L131" s="71">
        <f t="shared" si="8"/>
        <v>65345</v>
      </c>
    </row>
    <row r="132" spans="1:12">
      <c r="A132" s="68">
        <v>1985</v>
      </c>
      <c r="B132" s="68">
        <v>11</v>
      </c>
      <c r="C132" s="69">
        <v>31352</v>
      </c>
      <c r="E132" s="70">
        <v>558195</v>
      </c>
      <c r="F132" s="70">
        <v>63589</v>
      </c>
      <c r="G132" s="70">
        <v>1824</v>
      </c>
      <c r="H132" s="70">
        <v>1135</v>
      </c>
      <c r="I132" s="70">
        <v>9</v>
      </c>
      <c r="J132" s="70">
        <f t="shared" si="9"/>
        <v>624752</v>
      </c>
      <c r="K132" s="70"/>
      <c r="L132" s="71">
        <f t="shared" si="8"/>
        <v>65413</v>
      </c>
    </row>
    <row r="133" spans="1:12">
      <c r="A133" s="68">
        <v>1985</v>
      </c>
      <c r="B133" s="68">
        <v>12</v>
      </c>
      <c r="C133" s="69">
        <v>31382</v>
      </c>
      <c r="E133" s="70">
        <v>559884</v>
      </c>
      <c r="F133" s="70">
        <v>63708</v>
      </c>
      <c r="G133" s="70">
        <v>1902</v>
      </c>
      <c r="H133" s="70">
        <v>1138</v>
      </c>
      <c r="I133" s="70">
        <v>9</v>
      </c>
      <c r="J133" s="70">
        <f t="shared" si="9"/>
        <v>626641</v>
      </c>
      <c r="K133" s="70"/>
      <c r="L133" s="71">
        <f t="shared" si="8"/>
        <v>65610</v>
      </c>
    </row>
    <row r="134" spans="1:12">
      <c r="A134" s="68">
        <v>1986</v>
      </c>
      <c r="B134" s="68">
        <v>1</v>
      </c>
      <c r="C134" s="69">
        <v>31413</v>
      </c>
      <c r="E134" s="70">
        <v>561306</v>
      </c>
      <c r="F134" s="70">
        <v>63849</v>
      </c>
      <c r="G134" s="70">
        <v>1890</v>
      </c>
      <c r="H134" s="70">
        <v>1139</v>
      </c>
      <c r="I134" s="70">
        <v>9</v>
      </c>
      <c r="J134" s="70">
        <f t="shared" si="9"/>
        <v>628193</v>
      </c>
      <c r="K134" s="70"/>
      <c r="L134" s="71">
        <f t="shared" si="8"/>
        <v>65739</v>
      </c>
    </row>
    <row r="135" spans="1:12">
      <c r="A135" s="68">
        <v>1986</v>
      </c>
      <c r="B135" s="68">
        <v>2</v>
      </c>
      <c r="C135" s="69">
        <v>31444</v>
      </c>
      <c r="E135" s="70">
        <v>562879</v>
      </c>
      <c r="F135" s="70">
        <v>63990</v>
      </c>
      <c r="G135" s="70">
        <v>1868</v>
      </c>
      <c r="H135" s="70">
        <v>1139</v>
      </c>
      <c r="I135" s="70">
        <v>9</v>
      </c>
      <c r="J135" s="70">
        <f t="shared" si="9"/>
        <v>629885</v>
      </c>
      <c r="K135" s="70"/>
      <c r="L135" s="71">
        <f t="shared" si="8"/>
        <v>65858</v>
      </c>
    </row>
    <row r="136" spans="1:12">
      <c r="A136" s="68">
        <v>1986</v>
      </c>
      <c r="B136" s="68">
        <v>3</v>
      </c>
      <c r="C136" s="69">
        <v>31472</v>
      </c>
      <c r="E136" s="70">
        <v>564195</v>
      </c>
      <c r="F136" s="70">
        <v>64126</v>
      </c>
      <c r="G136" s="70">
        <v>1854</v>
      </c>
      <c r="H136" s="70">
        <v>1142</v>
      </c>
      <c r="I136" s="70">
        <v>9</v>
      </c>
      <c r="J136" s="70">
        <f t="shared" si="9"/>
        <v>631326</v>
      </c>
      <c r="K136" s="70"/>
      <c r="L136" s="71">
        <f t="shared" ref="L136:L199" si="10">SUM(F136:G136)</f>
        <v>65980</v>
      </c>
    </row>
    <row r="137" spans="1:12">
      <c r="A137" s="68">
        <v>1986</v>
      </c>
      <c r="B137" s="68">
        <v>4</v>
      </c>
      <c r="C137" s="69">
        <v>31503</v>
      </c>
      <c r="E137" s="70">
        <v>565520</v>
      </c>
      <c r="F137" s="70">
        <v>64433</v>
      </c>
      <c r="G137" s="70">
        <v>1843</v>
      </c>
      <c r="H137" s="70">
        <v>1143</v>
      </c>
      <c r="I137" s="70">
        <v>9</v>
      </c>
      <c r="J137" s="70">
        <f t="shared" si="9"/>
        <v>632948</v>
      </c>
      <c r="K137" s="70"/>
      <c r="L137" s="71">
        <f t="shared" si="10"/>
        <v>66276</v>
      </c>
    </row>
    <row r="138" spans="1:12">
      <c r="A138" s="68">
        <v>1986</v>
      </c>
      <c r="B138" s="68">
        <v>5</v>
      </c>
      <c r="C138" s="69">
        <v>31533</v>
      </c>
      <c r="E138" s="70">
        <v>566879</v>
      </c>
      <c r="F138" s="70">
        <v>64882</v>
      </c>
      <c r="G138" s="70">
        <v>1855</v>
      </c>
      <c r="H138" s="70">
        <v>1144</v>
      </c>
      <c r="I138" s="70">
        <v>9</v>
      </c>
      <c r="J138" s="70">
        <f t="shared" si="9"/>
        <v>634769</v>
      </c>
      <c r="K138" s="70"/>
      <c r="L138" s="71">
        <f t="shared" si="10"/>
        <v>66737</v>
      </c>
    </row>
    <row r="139" spans="1:12">
      <c r="A139" s="68">
        <v>1986</v>
      </c>
      <c r="B139" s="68">
        <v>6</v>
      </c>
      <c r="C139" s="69">
        <v>31564</v>
      </c>
      <c r="E139" s="70">
        <v>567521</v>
      </c>
      <c r="F139" s="70">
        <v>65252</v>
      </c>
      <c r="G139" s="70">
        <v>1912</v>
      </c>
      <c r="H139" s="70">
        <v>1146</v>
      </c>
      <c r="I139" s="70">
        <v>9</v>
      </c>
      <c r="J139" s="70">
        <f t="shared" si="9"/>
        <v>635840</v>
      </c>
      <c r="K139" s="70"/>
      <c r="L139" s="71">
        <f t="shared" si="10"/>
        <v>67164</v>
      </c>
    </row>
    <row r="140" spans="1:12">
      <c r="A140" s="68">
        <v>1986</v>
      </c>
      <c r="B140" s="68">
        <v>7</v>
      </c>
      <c r="C140" s="69">
        <v>31594</v>
      </c>
      <c r="E140" s="70">
        <v>568769</v>
      </c>
      <c r="F140" s="70">
        <v>65667</v>
      </c>
      <c r="G140" s="70">
        <v>1957</v>
      </c>
      <c r="H140" s="70">
        <v>1145</v>
      </c>
      <c r="I140" s="70">
        <v>9</v>
      </c>
      <c r="J140" s="70">
        <f t="shared" si="9"/>
        <v>637547</v>
      </c>
      <c r="K140" s="70"/>
      <c r="L140" s="71">
        <f t="shared" si="10"/>
        <v>67624</v>
      </c>
    </row>
    <row r="141" spans="1:12">
      <c r="A141" s="68">
        <v>1986</v>
      </c>
      <c r="B141" s="68">
        <v>8</v>
      </c>
      <c r="C141" s="69">
        <v>31625</v>
      </c>
      <c r="E141" s="70">
        <v>570834</v>
      </c>
      <c r="F141" s="70">
        <v>66066</v>
      </c>
      <c r="G141" s="70">
        <v>1957</v>
      </c>
      <c r="H141" s="70">
        <v>1147</v>
      </c>
      <c r="I141" s="70">
        <v>9</v>
      </c>
      <c r="J141" s="70">
        <f t="shared" si="9"/>
        <v>640013</v>
      </c>
      <c r="K141" s="70"/>
      <c r="L141" s="71">
        <f t="shared" si="10"/>
        <v>68023</v>
      </c>
    </row>
    <row r="142" spans="1:12">
      <c r="A142" s="68">
        <v>1986</v>
      </c>
      <c r="B142" s="68">
        <v>9</v>
      </c>
      <c r="C142" s="69">
        <v>31656</v>
      </c>
      <c r="E142" s="70">
        <v>572715</v>
      </c>
      <c r="F142" s="70">
        <v>66393</v>
      </c>
      <c r="G142" s="70">
        <v>1943</v>
      </c>
      <c r="H142" s="70">
        <v>1156</v>
      </c>
      <c r="I142" s="70">
        <v>9</v>
      </c>
      <c r="J142" s="70">
        <f t="shared" si="9"/>
        <v>642216</v>
      </c>
      <c r="K142" s="70"/>
      <c r="L142" s="71">
        <f t="shared" si="10"/>
        <v>68336</v>
      </c>
    </row>
    <row r="143" spans="1:12">
      <c r="A143" s="68">
        <v>1986</v>
      </c>
      <c r="B143" s="68">
        <v>10</v>
      </c>
      <c r="C143" s="69">
        <v>31686</v>
      </c>
      <c r="E143" s="70">
        <v>575034</v>
      </c>
      <c r="F143" s="70">
        <v>66473</v>
      </c>
      <c r="G143" s="70">
        <v>1943</v>
      </c>
      <c r="H143" s="70">
        <v>1159</v>
      </c>
      <c r="I143" s="70">
        <v>9</v>
      </c>
      <c r="J143" s="70">
        <f t="shared" si="9"/>
        <v>644618</v>
      </c>
      <c r="K143" s="70"/>
      <c r="L143" s="71">
        <f t="shared" si="10"/>
        <v>68416</v>
      </c>
    </row>
    <row r="144" spans="1:12">
      <c r="A144" s="68">
        <v>1986</v>
      </c>
      <c r="B144" s="68">
        <v>11</v>
      </c>
      <c r="C144" s="69">
        <v>31717</v>
      </c>
      <c r="E144" s="70">
        <v>576981</v>
      </c>
      <c r="F144" s="70">
        <v>66607</v>
      </c>
      <c r="G144" s="70">
        <v>1912</v>
      </c>
      <c r="H144" s="70">
        <v>1162</v>
      </c>
      <c r="I144" s="70">
        <v>9</v>
      </c>
      <c r="J144" s="70">
        <f t="shared" si="9"/>
        <v>646671</v>
      </c>
      <c r="K144" s="70"/>
      <c r="L144" s="71">
        <f t="shared" si="10"/>
        <v>68519</v>
      </c>
    </row>
    <row r="145" spans="1:12">
      <c r="A145" s="68">
        <v>1986</v>
      </c>
      <c r="B145" s="68">
        <v>12</v>
      </c>
      <c r="C145" s="69">
        <v>31747</v>
      </c>
      <c r="E145" s="70">
        <v>578552</v>
      </c>
      <c r="F145" s="70">
        <v>66593</v>
      </c>
      <c r="G145" s="70">
        <v>1933</v>
      </c>
      <c r="H145" s="70">
        <v>1166</v>
      </c>
      <c r="I145" s="70">
        <v>9</v>
      </c>
      <c r="J145" s="70">
        <f t="shared" si="9"/>
        <v>648253</v>
      </c>
      <c r="K145" s="70"/>
      <c r="L145" s="71">
        <f t="shared" si="10"/>
        <v>68526</v>
      </c>
    </row>
    <row r="146" spans="1:12">
      <c r="A146" s="68">
        <v>1987</v>
      </c>
      <c r="B146" s="68">
        <v>1</v>
      </c>
      <c r="C146" s="69">
        <v>31778</v>
      </c>
      <c r="E146" s="70">
        <v>580093</v>
      </c>
      <c r="F146" s="70">
        <v>66612</v>
      </c>
      <c r="G146" s="70">
        <v>1996</v>
      </c>
      <c r="H146" s="70">
        <v>1169</v>
      </c>
      <c r="I146" s="70">
        <v>9</v>
      </c>
      <c r="J146" s="70">
        <f t="shared" si="9"/>
        <v>649879</v>
      </c>
      <c r="K146" s="70"/>
      <c r="L146" s="71">
        <f t="shared" si="10"/>
        <v>68608</v>
      </c>
    </row>
    <row r="147" spans="1:12">
      <c r="A147" s="68">
        <v>1987</v>
      </c>
      <c r="B147" s="68">
        <v>2</v>
      </c>
      <c r="C147" s="69">
        <v>31809</v>
      </c>
      <c r="E147" s="70">
        <v>581182</v>
      </c>
      <c r="F147" s="70">
        <v>66866</v>
      </c>
      <c r="G147" s="70">
        <v>1981</v>
      </c>
      <c r="H147" s="70">
        <v>1170</v>
      </c>
      <c r="I147" s="70">
        <v>9</v>
      </c>
      <c r="J147" s="70">
        <f t="shared" si="9"/>
        <v>651208</v>
      </c>
      <c r="K147" s="70"/>
      <c r="L147" s="71">
        <f t="shared" si="10"/>
        <v>68847</v>
      </c>
    </row>
    <row r="148" spans="1:12">
      <c r="A148" s="68">
        <v>1987</v>
      </c>
      <c r="B148" s="68">
        <v>3</v>
      </c>
      <c r="C148" s="69">
        <v>31837</v>
      </c>
      <c r="E148" s="70">
        <v>582140</v>
      </c>
      <c r="F148" s="70">
        <v>67106</v>
      </c>
      <c r="G148" s="70">
        <v>1972</v>
      </c>
      <c r="H148" s="70">
        <v>1179</v>
      </c>
      <c r="I148" s="70">
        <v>9</v>
      </c>
      <c r="J148" s="70">
        <f t="shared" si="9"/>
        <v>652406</v>
      </c>
      <c r="K148" s="70"/>
      <c r="L148" s="71">
        <f t="shared" si="10"/>
        <v>69078</v>
      </c>
    </row>
    <row r="149" spans="1:12">
      <c r="A149" s="68">
        <v>1987</v>
      </c>
      <c r="B149" s="68">
        <v>4</v>
      </c>
      <c r="C149" s="69">
        <v>31868</v>
      </c>
      <c r="E149" s="70">
        <v>583446</v>
      </c>
      <c r="F149" s="70">
        <v>67497</v>
      </c>
      <c r="G149" s="70">
        <v>1958</v>
      </c>
      <c r="H149" s="70">
        <v>1184</v>
      </c>
      <c r="I149" s="70">
        <v>9</v>
      </c>
      <c r="J149" s="70">
        <f t="shared" si="9"/>
        <v>654094</v>
      </c>
      <c r="K149" s="70"/>
      <c r="L149" s="71">
        <f t="shared" si="10"/>
        <v>69455</v>
      </c>
    </row>
    <row r="150" spans="1:12">
      <c r="A150" s="68">
        <v>1987</v>
      </c>
      <c r="B150" s="68">
        <v>5</v>
      </c>
      <c r="C150" s="69">
        <v>31898</v>
      </c>
      <c r="E150" s="70">
        <v>584831</v>
      </c>
      <c r="F150" s="70">
        <v>67879</v>
      </c>
      <c r="G150" s="70">
        <v>1958</v>
      </c>
      <c r="H150" s="70">
        <v>1183</v>
      </c>
      <c r="I150" s="70">
        <v>9</v>
      </c>
      <c r="J150" s="70">
        <f t="shared" si="9"/>
        <v>655860</v>
      </c>
      <c r="K150" s="70"/>
      <c r="L150" s="71">
        <f t="shared" si="10"/>
        <v>69837</v>
      </c>
    </row>
    <row r="151" spans="1:12">
      <c r="A151" s="68">
        <v>1987</v>
      </c>
      <c r="B151" s="68">
        <v>6</v>
      </c>
      <c r="C151" s="69">
        <v>31929</v>
      </c>
      <c r="E151" s="70">
        <v>585934</v>
      </c>
      <c r="F151" s="70">
        <v>68239</v>
      </c>
      <c r="G151" s="70">
        <v>1953</v>
      </c>
      <c r="H151" s="70">
        <v>1183</v>
      </c>
      <c r="I151" s="70">
        <v>9</v>
      </c>
      <c r="J151" s="70">
        <f t="shared" si="9"/>
        <v>657318</v>
      </c>
      <c r="K151" s="70"/>
      <c r="L151" s="71">
        <f t="shared" si="10"/>
        <v>70192</v>
      </c>
    </row>
    <row r="152" spans="1:12">
      <c r="A152" s="68">
        <v>1987</v>
      </c>
      <c r="B152" s="68">
        <v>7</v>
      </c>
      <c r="C152" s="69">
        <v>31959</v>
      </c>
      <c r="E152" s="70">
        <v>587148</v>
      </c>
      <c r="F152" s="70">
        <v>68736</v>
      </c>
      <c r="G152" s="70">
        <v>1947</v>
      </c>
      <c r="H152" s="70">
        <v>1184</v>
      </c>
      <c r="I152" s="70">
        <v>9</v>
      </c>
      <c r="J152" s="70">
        <f t="shared" si="9"/>
        <v>659024</v>
      </c>
      <c r="K152" s="70"/>
      <c r="L152" s="71">
        <f t="shared" si="10"/>
        <v>70683</v>
      </c>
    </row>
    <row r="153" spans="1:12">
      <c r="A153" s="68">
        <v>1987</v>
      </c>
      <c r="B153" s="68">
        <v>8</v>
      </c>
      <c r="C153" s="69">
        <v>31990</v>
      </c>
      <c r="E153" s="70">
        <v>588691</v>
      </c>
      <c r="F153" s="70">
        <v>69061</v>
      </c>
      <c r="G153" s="70">
        <v>1955</v>
      </c>
      <c r="H153" s="70">
        <v>1189</v>
      </c>
      <c r="I153" s="70">
        <v>9</v>
      </c>
      <c r="J153" s="70">
        <f t="shared" si="9"/>
        <v>660905</v>
      </c>
      <c r="K153" s="70"/>
      <c r="L153" s="71">
        <f t="shared" si="10"/>
        <v>71016</v>
      </c>
    </row>
    <row r="154" spans="1:12">
      <c r="A154" s="68">
        <v>1987</v>
      </c>
      <c r="B154" s="68">
        <v>9</v>
      </c>
      <c r="C154" s="69">
        <v>32021</v>
      </c>
      <c r="E154" s="70">
        <v>590202</v>
      </c>
      <c r="F154" s="70">
        <v>69268</v>
      </c>
      <c r="G154" s="70">
        <v>1971</v>
      </c>
      <c r="H154" s="70">
        <v>1191</v>
      </c>
      <c r="I154" s="70">
        <v>9</v>
      </c>
      <c r="J154" s="70">
        <f t="shared" si="9"/>
        <v>662641</v>
      </c>
      <c r="K154" s="70"/>
      <c r="L154" s="71">
        <f t="shared" si="10"/>
        <v>71239</v>
      </c>
    </row>
    <row r="155" spans="1:12">
      <c r="A155" s="68">
        <v>1987</v>
      </c>
      <c r="B155" s="68">
        <v>10</v>
      </c>
      <c r="C155" s="69">
        <v>32051</v>
      </c>
      <c r="E155" s="70">
        <v>591380</v>
      </c>
      <c r="F155" s="70">
        <v>69220</v>
      </c>
      <c r="G155" s="70">
        <v>2041</v>
      </c>
      <c r="H155" s="70">
        <v>1191</v>
      </c>
      <c r="I155" s="70">
        <v>9</v>
      </c>
      <c r="J155" s="70">
        <f t="shared" si="9"/>
        <v>663841</v>
      </c>
      <c r="K155" s="70"/>
      <c r="L155" s="71">
        <f t="shared" si="10"/>
        <v>71261</v>
      </c>
    </row>
    <row r="156" spans="1:12">
      <c r="A156" s="68">
        <v>1987</v>
      </c>
      <c r="B156" s="68">
        <v>11</v>
      </c>
      <c r="C156" s="69">
        <v>32082</v>
      </c>
      <c r="E156" s="70">
        <v>593940</v>
      </c>
      <c r="F156" s="70">
        <v>69217</v>
      </c>
      <c r="G156" s="70">
        <v>2077</v>
      </c>
      <c r="H156" s="70">
        <v>1189</v>
      </c>
      <c r="I156" s="70">
        <v>9</v>
      </c>
      <c r="J156" s="70">
        <f t="shared" si="9"/>
        <v>666432</v>
      </c>
      <c r="K156" s="70"/>
      <c r="L156" s="71">
        <f t="shared" si="10"/>
        <v>71294</v>
      </c>
    </row>
    <row r="157" spans="1:12">
      <c r="A157" s="68">
        <v>1987</v>
      </c>
      <c r="B157" s="68">
        <v>12</v>
      </c>
      <c r="C157" s="69">
        <v>32112</v>
      </c>
      <c r="E157" s="70">
        <v>595791</v>
      </c>
      <c r="F157" s="70">
        <v>69236</v>
      </c>
      <c r="G157" s="70">
        <v>2166</v>
      </c>
      <c r="H157" s="70">
        <v>1190</v>
      </c>
      <c r="I157" s="70">
        <v>9</v>
      </c>
      <c r="J157" s="70">
        <f t="shared" si="9"/>
        <v>668392</v>
      </c>
      <c r="K157" s="70"/>
      <c r="L157" s="71">
        <f t="shared" si="10"/>
        <v>71402</v>
      </c>
    </row>
    <row r="158" spans="1:12">
      <c r="A158" s="68">
        <v>1988</v>
      </c>
      <c r="B158" s="68">
        <v>1</v>
      </c>
      <c r="C158" s="69">
        <v>32143</v>
      </c>
      <c r="E158" s="70">
        <v>597395</v>
      </c>
      <c r="F158" s="70">
        <v>69264</v>
      </c>
      <c r="G158" s="70">
        <v>2224</v>
      </c>
      <c r="H158" s="70">
        <v>1190</v>
      </c>
      <c r="I158" s="70">
        <v>9</v>
      </c>
      <c r="J158" s="70">
        <f t="shared" si="9"/>
        <v>670082</v>
      </c>
      <c r="K158" s="70"/>
      <c r="L158" s="71">
        <f t="shared" si="10"/>
        <v>71488</v>
      </c>
    </row>
    <row r="159" spans="1:12">
      <c r="A159" s="68">
        <v>1988</v>
      </c>
      <c r="B159" s="68">
        <v>2</v>
      </c>
      <c r="C159" s="69">
        <v>32174</v>
      </c>
      <c r="E159" s="70">
        <v>598737</v>
      </c>
      <c r="F159" s="70">
        <v>69421</v>
      </c>
      <c r="G159" s="70">
        <v>2255</v>
      </c>
      <c r="H159" s="70">
        <v>1190</v>
      </c>
      <c r="I159" s="70">
        <v>9</v>
      </c>
      <c r="J159" s="70">
        <f t="shared" si="9"/>
        <v>671612</v>
      </c>
      <c r="K159" s="70"/>
      <c r="L159" s="71">
        <f t="shared" si="10"/>
        <v>71676</v>
      </c>
    </row>
    <row r="160" spans="1:12">
      <c r="A160" s="68">
        <v>1988</v>
      </c>
      <c r="B160" s="68">
        <v>3</v>
      </c>
      <c r="C160" s="69">
        <v>32203</v>
      </c>
      <c r="E160" s="70">
        <v>600348</v>
      </c>
      <c r="F160" s="70">
        <v>69644</v>
      </c>
      <c r="G160" s="70">
        <v>2265</v>
      </c>
      <c r="H160" s="70">
        <v>1194</v>
      </c>
      <c r="I160" s="70">
        <v>9</v>
      </c>
      <c r="J160" s="70">
        <f t="shared" si="9"/>
        <v>673460</v>
      </c>
      <c r="K160" s="70"/>
      <c r="L160" s="71">
        <f t="shared" si="10"/>
        <v>71909</v>
      </c>
    </row>
    <row r="161" spans="1:12">
      <c r="A161" s="68">
        <v>1988</v>
      </c>
      <c r="B161" s="68">
        <v>4</v>
      </c>
      <c r="C161" s="69">
        <v>32234</v>
      </c>
      <c r="E161" s="70">
        <v>601981</v>
      </c>
      <c r="F161" s="70">
        <v>69897</v>
      </c>
      <c r="G161" s="70">
        <v>2330</v>
      </c>
      <c r="H161" s="70">
        <v>1197</v>
      </c>
      <c r="I161" s="70">
        <v>9</v>
      </c>
      <c r="J161" s="70">
        <f t="shared" si="9"/>
        <v>675414</v>
      </c>
      <c r="K161" s="70"/>
      <c r="L161" s="71">
        <f t="shared" si="10"/>
        <v>72227</v>
      </c>
    </row>
    <row r="162" spans="1:12">
      <c r="A162" s="68">
        <v>1988</v>
      </c>
      <c r="B162" s="68">
        <v>5</v>
      </c>
      <c r="C162" s="69">
        <v>32264</v>
      </c>
      <c r="E162" s="70">
        <v>603587</v>
      </c>
      <c r="F162" s="70">
        <v>70332</v>
      </c>
      <c r="G162" s="70">
        <v>2330</v>
      </c>
      <c r="H162" s="70">
        <v>1198</v>
      </c>
      <c r="I162" s="70">
        <v>9</v>
      </c>
      <c r="J162" s="70">
        <f t="shared" si="9"/>
        <v>677456</v>
      </c>
      <c r="K162" s="70"/>
      <c r="L162" s="71">
        <f t="shared" si="10"/>
        <v>72662</v>
      </c>
    </row>
    <row r="163" spans="1:12">
      <c r="A163" s="68">
        <v>1988</v>
      </c>
      <c r="B163" s="68">
        <v>6</v>
      </c>
      <c r="C163" s="69">
        <v>32295</v>
      </c>
      <c r="E163" s="70">
        <v>605156</v>
      </c>
      <c r="F163" s="70">
        <v>70722</v>
      </c>
      <c r="G163" s="70">
        <v>2361</v>
      </c>
      <c r="H163" s="70">
        <v>1198</v>
      </c>
      <c r="I163" s="70">
        <v>9</v>
      </c>
      <c r="J163" s="70">
        <f t="shared" si="9"/>
        <v>679446</v>
      </c>
      <c r="K163" s="70"/>
      <c r="L163" s="71">
        <f t="shared" si="10"/>
        <v>73083</v>
      </c>
    </row>
    <row r="164" spans="1:12">
      <c r="A164" s="68">
        <v>1988</v>
      </c>
      <c r="B164" s="68">
        <v>7</v>
      </c>
      <c r="C164" s="69">
        <v>32325</v>
      </c>
      <c r="E164" s="70">
        <v>606858</v>
      </c>
      <c r="F164" s="70">
        <v>71100</v>
      </c>
      <c r="G164" s="70">
        <v>2360</v>
      </c>
      <c r="H164" s="70">
        <v>1199</v>
      </c>
      <c r="I164" s="70">
        <v>9</v>
      </c>
      <c r="J164" s="70">
        <f t="shared" si="9"/>
        <v>681526</v>
      </c>
      <c r="K164" s="70"/>
      <c r="L164" s="71">
        <f t="shared" si="10"/>
        <v>73460</v>
      </c>
    </row>
    <row r="165" spans="1:12">
      <c r="A165" s="68">
        <v>1988</v>
      </c>
      <c r="B165" s="68">
        <v>8</v>
      </c>
      <c r="C165" s="69">
        <v>32356</v>
      </c>
      <c r="E165" s="70">
        <v>608323</v>
      </c>
      <c r="F165" s="70">
        <v>71644</v>
      </c>
      <c r="G165" s="70">
        <v>2365</v>
      </c>
      <c r="H165" s="70">
        <v>1202</v>
      </c>
      <c r="I165" s="70">
        <v>9</v>
      </c>
      <c r="J165" s="70">
        <f t="shared" si="9"/>
        <v>683543</v>
      </c>
      <c r="K165" s="70"/>
      <c r="L165" s="71">
        <f t="shared" si="10"/>
        <v>74009</v>
      </c>
    </row>
    <row r="166" spans="1:12">
      <c r="A166" s="68">
        <v>1988</v>
      </c>
      <c r="B166" s="68">
        <v>9</v>
      </c>
      <c r="C166" s="69">
        <v>32387</v>
      </c>
      <c r="E166" s="70">
        <v>610192</v>
      </c>
      <c r="F166" s="70">
        <v>71895</v>
      </c>
      <c r="G166" s="70">
        <v>2357</v>
      </c>
      <c r="H166" s="70">
        <v>1178</v>
      </c>
      <c r="I166" s="70">
        <v>9</v>
      </c>
      <c r="J166" s="70">
        <f t="shared" si="9"/>
        <v>685631</v>
      </c>
      <c r="K166" s="70"/>
      <c r="L166" s="71">
        <f t="shared" si="10"/>
        <v>74252</v>
      </c>
    </row>
    <row r="167" spans="1:12">
      <c r="A167" s="68">
        <v>1988</v>
      </c>
      <c r="B167" s="68">
        <v>10</v>
      </c>
      <c r="C167" s="69">
        <v>32417</v>
      </c>
      <c r="E167" s="70">
        <v>612115</v>
      </c>
      <c r="F167" s="70">
        <v>71993</v>
      </c>
      <c r="G167" s="70">
        <v>2381</v>
      </c>
      <c r="H167" s="70">
        <v>1130</v>
      </c>
      <c r="I167" s="70">
        <v>9</v>
      </c>
      <c r="J167" s="70">
        <f t="shared" si="9"/>
        <v>687628</v>
      </c>
      <c r="K167" s="70"/>
      <c r="L167" s="71">
        <f t="shared" si="10"/>
        <v>74374</v>
      </c>
    </row>
    <row r="168" spans="1:12">
      <c r="A168" s="68">
        <v>1988</v>
      </c>
      <c r="B168" s="68">
        <v>11</v>
      </c>
      <c r="C168" s="69">
        <v>32448</v>
      </c>
      <c r="E168" s="70">
        <v>613965</v>
      </c>
      <c r="F168" s="70">
        <v>72030</v>
      </c>
      <c r="G168" s="70">
        <v>2459</v>
      </c>
      <c r="H168" s="70">
        <v>1133</v>
      </c>
      <c r="I168" s="70">
        <v>9</v>
      </c>
      <c r="J168" s="70">
        <f t="shared" si="9"/>
        <v>689596</v>
      </c>
      <c r="K168" s="70"/>
      <c r="L168" s="71">
        <f t="shared" si="10"/>
        <v>74489</v>
      </c>
    </row>
    <row r="169" spans="1:12">
      <c r="A169" s="68">
        <v>1988</v>
      </c>
      <c r="B169" s="68">
        <v>12</v>
      </c>
      <c r="C169" s="69">
        <v>32478</v>
      </c>
      <c r="E169" s="70">
        <v>615730</v>
      </c>
      <c r="F169" s="70">
        <v>72121</v>
      </c>
      <c r="G169" s="70">
        <v>2516</v>
      </c>
      <c r="H169" s="70">
        <v>1135</v>
      </c>
      <c r="I169" s="70">
        <v>9</v>
      </c>
      <c r="J169" s="70">
        <f t="shared" si="9"/>
        <v>691511</v>
      </c>
      <c r="K169" s="70"/>
      <c r="L169" s="71">
        <f t="shared" si="10"/>
        <v>74637</v>
      </c>
    </row>
    <row r="170" spans="1:12">
      <c r="A170" s="68">
        <v>1989</v>
      </c>
      <c r="B170" s="68">
        <v>1</v>
      </c>
      <c r="C170" s="69">
        <v>32509</v>
      </c>
      <c r="E170" s="70">
        <v>617801</v>
      </c>
      <c r="F170" s="70">
        <v>72178</v>
      </c>
      <c r="G170" s="70">
        <v>2675</v>
      </c>
      <c r="H170" s="70">
        <v>1137</v>
      </c>
      <c r="I170" s="70">
        <v>9</v>
      </c>
      <c r="J170" s="70">
        <f t="shared" si="9"/>
        <v>693800</v>
      </c>
      <c r="K170" s="70"/>
      <c r="L170" s="71">
        <f t="shared" si="10"/>
        <v>74853</v>
      </c>
    </row>
    <row r="171" spans="1:12">
      <c r="A171" s="68">
        <v>1989</v>
      </c>
      <c r="B171" s="68">
        <v>2</v>
      </c>
      <c r="C171" s="69">
        <v>32540</v>
      </c>
      <c r="E171" s="70">
        <v>619537</v>
      </c>
      <c r="F171" s="70">
        <v>72425</v>
      </c>
      <c r="G171" s="70">
        <v>2722</v>
      </c>
      <c r="H171" s="70">
        <v>1143</v>
      </c>
      <c r="I171" s="70">
        <v>9</v>
      </c>
      <c r="J171" s="70">
        <f t="shared" si="9"/>
        <v>695836</v>
      </c>
      <c r="K171" s="70"/>
      <c r="L171" s="71">
        <f t="shared" si="10"/>
        <v>75147</v>
      </c>
    </row>
    <row r="172" spans="1:12">
      <c r="A172" s="68">
        <v>1989</v>
      </c>
      <c r="B172" s="68">
        <v>3</v>
      </c>
      <c r="C172" s="69">
        <v>32568</v>
      </c>
      <c r="E172" s="70">
        <v>621072</v>
      </c>
      <c r="F172" s="70">
        <v>72555</v>
      </c>
      <c r="G172" s="70">
        <v>2734</v>
      </c>
      <c r="H172" s="70">
        <v>1147</v>
      </c>
      <c r="I172" s="70">
        <v>9</v>
      </c>
      <c r="J172" s="70">
        <f t="shared" si="9"/>
        <v>697517</v>
      </c>
      <c r="K172" s="70"/>
      <c r="L172" s="71">
        <f t="shared" si="10"/>
        <v>75289</v>
      </c>
    </row>
    <row r="173" spans="1:12">
      <c r="A173" s="68">
        <v>1989</v>
      </c>
      <c r="B173" s="68">
        <v>4</v>
      </c>
      <c r="C173" s="69">
        <v>32599</v>
      </c>
      <c r="E173" s="70">
        <v>622707</v>
      </c>
      <c r="F173" s="70">
        <v>72873</v>
      </c>
      <c r="G173" s="70">
        <v>2746</v>
      </c>
      <c r="H173" s="70">
        <v>1153</v>
      </c>
      <c r="I173" s="70">
        <v>9</v>
      </c>
      <c r="J173" s="70">
        <f t="shared" si="9"/>
        <v>699488</v>
      </c>
      <c r="K173" s="70"/>
      <c r="L173" s="71">
        <f t="shared" si="10"/>
        <v>75619</v>
      </c>
    </row>
    <row r="174" spans="1:12">
      <c r="A174" s="68">
        <v>1989</v>
      </c>
      <c r="B174" s="68">
        <v>5</v>
      </c>
      <c r="C174" s="69">
        <v>32629</v>
      </c>
      <c r="E174" s="70">
        <v>624158</v>
      </c>
      <c r="F174" s="70">
        <v>73131</v>
      </c>
      <c r="G174" s="70">
        <v>2850</v>
      </c>
      <c r="H174" s="70">
        <v>1157</v>
      </c>
      <c r="I174" s="70">
        <v>9</v>
      </c>
      <c r="J174" s="70">
        <f t="shared" si="9"/>
        <v>701305</v>
      </c>
      <c r="K174" s="70"/>
      <c r="L174" s="71">
        <f t="shared" si="10"/>
        <v>75981</v>
      </c>
    </row>
    <row r="175" spans="1:12">
      <c r="A175" s="68">
        <v>1989</v>
      </c>
      <c r="B175" s="68">
        <v>6</v>
      </c>
      <c r="C175" s="69">
        <v>32660</v>
      </c>
      <c r="E175" s="70">
        <v>625522</v>
      </c>
      <c r="F175" s="70">
        <v>73483</v>
      </c>
      <c r="G175" s="70">
        <v>3003</v>
      </c>
      <c r="H175" s="70">
        <v>1162</v>
      </c>
      <c r="I175" s="70">
        <v>9</v>
      </c>
      <c r="J175" s="70">
        <f t="shared" si="9"/>
        <v>703179</v>
      </c>
      <c r="K175" s="70"/>
      <c r="L175" s="71">
        <f t="shared" si="10"/>
        <v>76486</v>
      </c>
    </row>
    <row r="176" spans="1:12">
      <c r="A176" s="68">
        <v>1989</v>
      </c>
      <c r="B176" s="68">
        <v>7</v>
      </c>
      <c r="C176" s="69">
        <v>32690</v>
      </c>
      <c r="E176" s="70">
        <v>627382</v>
      </c>
      <c r="F176" s="70">
        <v>73610</v>
      </c>
      <c r="G176" s="70">
        <v>3228</v>
      </c>
      <c r="H176" s="70">
        <v>1162</v>
      </c>
      <c r="I176" s="70">
        <v>9</v>
      </c>
      <c r="J176" s="70">
        <f t="shared" si="9"/>
        <v>705391</v>
      </c>
      <c r="K176" s="70"/>
      <c r="L176" s="71">
        <f t="shared" si="10"/>
        <v>76838</v>
      </c>
    </row>
    <row r="177" spans="1:12">
      <c r="A177" s="68">
        <v>1989</v>
      </c>
      <c r="B177" s="68">
        <v>8</v>
      </c>
      <c r="C177" s="69">
        <v>32721</v>
      </c>
      <c r="E177" s="70">
        <v>629803</v>
      </c>
      <c r="F177" s="70">
        <v>74038</v>
      </c>
      <c r="G177" s="70">
        <v>3269</v>
      </c>
      <c r="H177" s="70">
        <v>1164</v>
      </c>
      <c r="I177" s="70">
        <v>9</v>
      </c>
      <c r="J177" s="70">
        <f t="shared" si="9"/>
        <v>708283</v>
      </c>
      <c r="K177" s="70"/>
      <c r="L177" s="71">
        <f t="shared" si="10"/>
        <v>77307</v>
      </c>
    </row>
    <row r="178" spans="1:12">
      <c r="A178" s="68">
        <v>1989</v>
      </c>
      <c r="B178" s="68">
        <v>9</v>
      </c>
      <c r="C178" s="69">
        <v>32752</v>
      </c>
      <c r="E178" s="70">
        <v>631815</v>
      </c>
      <c r="F178" s="70">
        <v>74382</v>
      </c>
      <c r="G178" s="70">
        <v>3270</v>
      </c>
      <c r="H178" s="70">
        <v>1163</v>
      </c>
      <c r="I178" s="70">
        <v>9</v>
      </c>
      <c r="J178" s="70">
        <f t="shared" si="9"/>
        <v>710639</v>
      </c>
      <c r="K178" s="70"/>
      <c r="L178" s="71">
        <f t="shared" si="10"/>
        <v>77652</v>
      </c>
    </row>
    <row r="179" spans="1:12">
      <c r="A179" s="68">
        <v>1989</v>
      </c>
      <c r="B179" s="68">
        <v>10</v>
      </c>
      <c r="C179" s="69">
        <v>32782</v>
      </c>
      <c r="E179" s="70">
        <v>633834</v>
      </c>
      <c r="F179" s="70">
        <v>74552</v>
      </c>
      <c r="G179" s="70">
        <v>3264</v>
      </c>
      <c r="H179" s="70">
        <v>1158</v>
      </c>
      <c r="I179" s="70">
        <v>9</v>
      </c>
      <c r="J179" s="70">
        <f t="shared" si="9"/>
        <v>712817</v>
      </c>
      <c r="K179" s="70"/>
      <c r="L179" s="71">
        <f t="shared" si="10"/>
        <v>77816</v>
      </c>
    </row>
    <row r="180" spans="1:12">
      <c r="A180" s="68">
        <v>1989</v>
      </c>
      <c r="B180" s="68">
        <v>11</v>
      </c>
      <c r="C180" s="69">
        <v>32813</v>
      </c>
      <c r="E180" s="70">
        <v>636091</v>
      </c>
      <c r="F180" s="70">
        <v>74699</v>
      </c>
      <c r="G180" s="70">
        <v>3317</v>
      </c>
      <c r="H180" s="70">
        <v>1163</v>
      </c>
      <c r="I180" s="70">
        <v>9</v>
      </c>
      <c r="J180" s="70">
        <f t="shared" si="9"/>
        <v>715279</v>
      </c>
      <c r="K180" s="70"/>
      <c r="L180" s="71">
        <f t="shared" si="10"/>
        <v>78016</v>
      </c>
    </row>
    <row r="181" spans="1:12">
      <c r="A181" s="68">
        <v>1989</v>
      </c>
      <c r="B181" s="68">
        <v>12</v>
      </c>
      <c r="C181" s="69">
        <v>32843</v>
      </c>
      <c r="E181" s="70">
        <v>638136</v>
      </c>
      <c r="F181" s="70">
        <v>74874</v>
      </c>
      <c r="G181" s="70">
        <v>3356</v>
      </c>
      <c r="H181" s="70">
        <v>1163</v>
      </c>
      <c r="I181" s="70">
        <v>9</v>
      </c>
      <c r="J181" s="70">
        <f t="shared" si="9"/>
        <v>717538</v>
      </c>
      <c r="K181" s="70"/>
      <c r="L181" s="71">
        <f t="shared" si="10"/>
        <v>78230</v>
      </c>
    </row>
    <row r="182" spans="1:12">
      <c r="A182" s="68">
        <v>1990</v>
      </c>
      <c r="B182" s="68">
        <v>1</v>
      </c>
      <c r="C182" s="69">
        <v>32874</v>
      </c>
      <c r="E182" s="70">
        <v>640205</v>
      </c>
      <c r="F182" s="70">
        <v>75114</v>
      </c>
      <c r="G182" s="70">
        <v>3360</v>
      </c>
      <c r="H182" s="70">
        <v>1165</v>
      </c>
      <c r="I182" s="70">
        <v>9</v>
      </c>
      <c r="J182" s="70">
        <f t="shared" si="9"/>
        <v>719853</v>
      </c>
      <c r="K182" s="70"/>
      <c r="L182" s="71">
        <f t="shared" si="10"/>
        <v>78474</v>
      </c>
    </row>
    <row r="183" spans="1:12">
      <c r="A183" s="68">
        <v>1990</v>
      </c>
      <c r="B183" s="68">
        <v>2</v>
      </c>
      <c r="C183" s="69">
        <v>32905</v>
      </c>
      <c r="E183" s="70">
        <v>642050</v>
      </c>
      <c r="F183" s="70">
        <v>75218</v>
      </c>
      <c r="G183" s="70">
        <v>3408</v>
      </c>
      <c r="H183" s="70">
        <v>1172</v>
      </c>
      <c r="I183" s="70">
        <v>9</v>
      </c>
      <c r="J183" s="70">
        <f t="shared" si="9"/>
        <v>721857</v>
      </c>
      <c r="K183" s="70"/>
      <c r="L183" s="71">
        <f t="shared" si="10"/>
        <v>78626</v>
      </c>
    </row>
    <row r="184" spans="1:12">
      <c r="A184" s="68">
        <v>1990</v>
      </c>
      <c r="B184" s="68">
        <v>3</v>
      </c>
      <c r="C184" s="69">
        <v>32933</v>
      </c>
      <c r="E184" s="70">
        <v>643948</v>
      </c>
      <c r="F184" s="70">
        <v>75385</v>
      </c>
      <c r="G184" s="70">
        <v>3475</v>
      </c>
      <c r="H184" s="70">
        <v>1176</v>
      </c>
      <c r="I184" s="70">
        <v>9</v>
      </c>
      <c r="J184" s="70">
        <f t="shared" si="9"/>
        <v>723993</v>
      </c>
      <c r="K184" s="70"/>
      <c r="L184" s="71">
        <f t="shared" si="10"/>
        <v>78860</v>
      </c>
    </row>
    <row r="185" spans="1:12">
      <c r="A185" s="68">
        <v>1990</v>
      </c>
      <c r="B185" s="68">
        <v>4</v>
      </c>
      <c r="C185" s="69">
        <v>32964</v>
      </c>
      <c r="E185" s="70">
        <v>645837</v>
      </c>
      <c r="F185" s="70">
        <v>75759</v>
      </c>
      <c r="G185" s="70">
        <v>3511</v>
      </c>
      <c r="H185" s="70">
        <v>1178</v>
      </c>
      <c r="I185" s="70">
        <v>9</v>
      </c>
      <c r="J185" s="70">
        <f t="shared" si="9"/>
        <v>726294</v>
      </c>
      <c r="K185" s="70"/>
      <c r="L185" s="71">
        <f t="shared" si="10"/>
        <v>79270</v>
      </c>
    </row>
    <row r="186" spans="1:12">
      <c r="A186" s="68">
        <v>1990</v>
      </c>
      <c r="B186" s="68">
        <v>5</v>
      </c>
      <c r="C186" s="69">
        <v>32994</v>
      </c>
      <c r="E186" s="70">
        <v>647700</v>
      </c>
      <c r="F186" s="70">
        <v>76182</v>
      </c>
      <c r="G186" s="70">
        <v>3531</v>
      </c>
      <c r="H186" s="70">
        <v>1182</v>
      </c>
      <c r="I186" s="70">
        <v>9</v>
      </c>
      <c r="J186" s="70">
        <f t="shared" si="9"/>
        <v>728604</v>
      </c>
      <c r="K186" s="70"/>
      <c r="L186" s="71">
        <f t="shared" si="10"/>
        <v>79713</v>
      </c>
    </row>
    <row r="187" spans="1:12">
      <c r="A187" s="68">
        <v>1990</v>
      </c>
      <c r="B187" s="68">
        <v>6</v>
      </c>
      <c r="C187" s="69">
        <v>33025</v>
      </c>
      <c r="E187" s="70">
        <v>649517</v>
      </c>
      <c r="F187" s="70">
        <v>76563</v>
      </c>
      <c r="G187" s="70">
        <v>3562</v>
      </c>
      <c r="H187" s="70">
        <v>1182</v>
      </c>
      <c r="I187" s="70">
        <v>9</v>
      </c>
      <c r="J187" s="70">
        <f t="shared" si="9"/>
        <v>730833</v>
      </c>
      <c r="K187" s="70"/>
      <c r="L187" s="71">
        <f t="shared" si="10"/>
        <v>80125</v>
      </c>
    </row>
    <row r="188" spans="1:12">
      <c r="A188" s="68">
        <v>1990</v>
      </c>
      <c r="B188" s="68">
        <v>7</v>
      </c>
      <c r="C188" s="69">
        <v>33055</v>
      </c>
      <c r="E188" s="70">
        <v>651193</v>
      </c>
      <c r="F188" s="70">
        <v>76949</v>
      </c>
      <c r="G188" s="70">
        <v>3540</v>
      </c>
      <c r="H188" s="70">
        <v>1186</v>
      </c>
      <c r="I188" s="70">
        <v>9</v>
      </c>
      <c r="J188" s="70">
        <f t="shared" si="9"/>
        <v>732877</v>
      </c>
      <c r="K188" s="70"/>
      <c r="L188" s="71">
        <f t="shared" si="10"/>
        <v>80489</v>
      </c>
    </row>
    <row r="189" spans="1:12">
      <c r="A189" s="68">
        <v>1990</v>
      </c>
      <c r="B189" s="68">
        <v>8</v>
      </c>
      <c r="C189" s="69">
        <v>33086</v>
      </c>
      <c r="E189" s="70">
        <v>653641</v>
      </c>
      <c r="F189" s="70">
        <v>77322</v>
      </c>
      <c r="G189" s="70">
        <v>3539</v>
      </c>
      <c r="H189" s="70">
        <v>1187</v>
      </c>
      <c r="I189" s="70">
        <v>9</v>
      </c>
      <c r="J189" s="70">
        <f t="shared" si="9"/>
        <v>735698</v>
      </c>
      <c r="K189" s="70"/>
      <c r="L189" s="71">
        <f t="shared" si="10"/>
        <v>80861</v>
      </c>
    </row>
    <row r="190" spans="1:12">
      <c r="A190" s="68">
        <v>1990</v>
      </c>
      <c r="B190" s="68">
        <v>9</v>
      </c>
      <c r="C190" s="69">
        <v>33117</v>
      </c>
      <c r="E190" s="70">
        <v>655945</v>
      </c>
      <c r="F190" s="70">
        <v>77504</v>
      </c>
      <c r="G190" s="70">
        <v>3546</v>
      </c>
      <c r="H190" s="70">
        <v>1190</v>
      </c>
      <c r="I190" s="70">
        <v>9</v>
      </c>
      <c r="J190" s="70">
        <f t="shared" si="9"/>
        <v>738194</v>
      </c>
      <c r="K190" s="70"/>
      <c r="L190" s="71">
        <f t="shared" si="10"/>
        <v>81050</v>
      </c>
    </row>
    <row r="191" spans="1:12">
      <c r="A191" s="68">
        <v>1990</v>
      </c>
      <c r="B191" s="68">
        <v>10</v>
      </c>
      <c r="C191" s="69">
        <v>33147</v>
      </c>
      <c r="E191" s="70">
        <v>658257</v>
      </c>
      <c r="F191" s="70">
        <v>77471</v>
      </c>
      <c r="G191" s="70">
        <v>3521</v>
      </c>
      <c r="H191" s="70">
        <v>1191</v>
      </c>
      <c r="I191" s="70">
        <v>9</v>
      </c>
      <c r="J191" s="70">
        <f t="shared" ref="J191:J254" si="11">SUM(E191:I191)</f>
        <v>740449</v>
      </c>
      <c r="K191" s="70"/>
      <c r="L191" s="71">
        <f t="shared" si="10"/>
        <v>80992</v>
      </c>
    </row>
    <row r="192" spans="1:12">
      <c r="A192" s="68">
        <v>1990</v>
      </c>
      <c r="B192" s="68">
        <v>11</v>
      </c>
      <c r="C192" s="69">
        <v>33178</v>
      </c>
      <c r="E192" s="70">
        <v>661146</v>
      </c>
      <c r="F192" s="70">
        <v>77463</v>
      </c>
      <c r="G192" s="70">
        <v>3510</v>
      </c>
      <c r="H192" s="70">
        <v>1199</v>
      </c>
      <c r="I192" s="70">
        <v>9</v>
      </c>
      <c r="J192" s="70">
        <f t="shared" si="11"/>
        <v>743327</v>
      </c>
      <c r="K192" s="70"/>
      <c r="L192" s="71">
        <f t="shared" si="10"/>
        <v>80973</v>
      </c>
    </row>
    <row r="193" spans="1:12">
      <c r="A193" s="68">
        <v>1990</v>
      </c>
      <c r="B193" s="68">
        <v>12</v>
      </c>
      <c r="C193" s="69">
        <v>33208</v>
      </c>
      <c r="E193" s="70">
        <v>663286</v>
      </c>
      <c r="F193" s="70">
        <v>77507</v>
      </c>
      <c r="G193" s="70">
        <v>3521</v>
      </c>
      <c r="H193" s="70">
        <v>1201</v>
      </c>
      <c r="I193" s="70">
        <v>9</v>
      </c>
      <c r="J193" s="70">
        <f t="shared" si="11"/>
        <v>745524</v>
      </c>
      <c r="K193" s="70"/>
      <c r="L193" s="71">
        <f t="shared" si="10"/>
        <v>81028</v>
      </c>
    </row>
    <row r="194" spans="1:12">
      <c r="A194" s="68">
        <v>1991</v>
      </c>
      <c r="B194" s="68">
        <v>1</v>
      </c>
      <c r="C194" s="69">
        <v>33239</v>
      </c>
      <c r="E194" s="70">
        <v>664731</v>
      </c>
      <c r="F194" s="70">
        <v>77474</v>
      </c>
      <c r="G194" s="70">
        <v>3517</v>
      </c>
      <c r="H194" s="70">
        <v>1205</v>
      </c>
      <c r="I194" s="70">
        <v>9</v>
      </c>
      <c r="J194" s="70">
        <f t="shared" si="11"/>
        <v>746936</v>
      </c>
      <c r="K194" s="70"/>
      <c r="L194" s="71">
        <f t="shared" si="10"/>
        <v>80991</v>
      </c>
    </row>
    <row r="195" spans="1:12">
      <c r="A195" s="68">
        <v>1991</v>
      </c>
      <c r="B195" s="68">
        <v>2</v>
      </c>
      <c r="C195" s="69">
        <v>33270</v>
      </c>
      <c r="E195" s="70">
        <v>666452</v>
      </c>
      <c r="F195" s="70">
        <v>77548</v>
      </c>
      <c r="G195" s="70">
        <v>3504</v>
      </c>
      <c r="H195" s="70">
        <v>1206</v>
      </c>
      <c r="I195" s="70">
        <v>9</v>
      </c>
      <c r="J195" s="70">
        <f t="shared" si="11"/>
        <v>748719</v>
      </c>
      <c r="K195" s="70"/>
      <c r="L195" s="71">
        <f t="shared" si="10"/>
        <v>81052</v>
      </c>
    </row>
    <row r="196" spans="1:12">
      <c r="A196" s="68">
        <v>1991</v>
      </c>
      <c r="B196" s="68">
        <v>3</v>
      </c>
      <c r="C196" s="69">
        <v>33298</v>
      </c>
      <c r="E196" s="70">
        <v>667996</v>
      </c>
      <c r="F196" s="70">
        <v>77721</v>
      </c>
      <c r="G196" s="70">
        <v>3513</v>
      </c>
      <c r="H196" s="70">
        <v>1206</v>
      </c>
      <c r="I196" s="70">
        <v>9</v>
      </c>
      <c r="J196" s="70">
        <f t="shared" si="11"/>
        <v>750445</v>
      </c>
      <c r="K196" s="70"/>
      <c r="L196" s="71">
        <f t="shared" si="10"/>
        <v>81234</v>
      </c>
    </row>
    <row r="197" spans="1:12">
      <c r="A197" s="68">
        <v>1991</v>
      </c>
      <c r="B197" s="68">
        <v>4</v>
      </c>
      <c r="C197" s="69">
        <v>33329</v>
      </c>
      <c r="E197" s="70">
        <v>669646</v>
      </c>
      <c r="F197" s="70">
        <v>77965</v>
      </c>
      <c r="G197" s="70">
        <v>3517</v>
      </c>
      <c r="H197" s="70">
        <v>1211</v>
      </c>
      <c r="I197" s="70">
        <v>9</v>
      </c>
      <c r="J197" s="70">
        <f t="shared" si="11"/>
        <v>752348</v>
      </c>
      <c r="K197" s="70"/>
      <c r="L197" s="71">
        <f t="shared" si="10"/>
        <v>81482</v>
      </c>
    </row>
    <row r="198" spans="1:12">
      <c r="A198" s="68">
        <v>1991</v>
      </c>
      <c r="B198" s="68">
        <v>5</v>
      </c>
      <c r="C198" s="69">
        <v>33359</v>
      </c>
      <c r="E198" s="70">
        <v>671482</v>
      </c>
      <c r="F198" s="70">
        <v>78311</v>
      </c>
      <c r="G198" s="70">
        <v>3527</v>
      </c>
      <c r="H198" s="70">
        <v>1216</v>
      </c>
      <c r="I198" s="70">
        <v>9</v>
      </c>
      <c r="J198" s="70">
        <f t="shared" si="11"/>
        <v>754545</v>
      </c>
      <c r="K198" s="70"/>
      <c r="L198" s="71">
        <f t="shared" si="10"/>
        <v>81838</v>
      </c>
    </row>
    <row r="199" spans="1:12">
      <c r="A199" s="68">
        <v>1991</v>
      </c>
      <c r="B199" s="68">
        <v>6</v>
      </c>
      <c r="C199" s="69">
        <v>33390</v>
      </c>
      <c r="E199" s="70">
        <v>672951</v>
      </c>
      <c r="F199" s="70">
        <v>78659</v>
      </c>
      <c r="G199" s="70">
        <v>3548</v>
      </c>
      <c r="H199" s="70">
        <v>1221</v>
      </c>
      <c r="I199" s="70">
        <v>9</v>
      </c>
      <c r="J199" s="70">
        <f t="shared" si="11"/>
        <v>756388</v>
      </c>
      <c r="K199" s="70"/>
      <c r="L199" s="71">
        <f t="shared" si="10"/>
        <v>82207</v>
      </c>
    </row>
    <row r="200" spans="1:12">
      <c r="A200" s="68">
        <v>1991</v>
      </c>
      <c r="B200" s="68">
        <v>7</v>
      </c>
      <c r="C200" s="69">
        <v>33420</v>
      </c>
      <c r="E200" s="70">
        <v>674408</v>
      </c>
      <c r="F200" s="70">
        <v>79079</v>
      </c>
      <c r="G200" s="70">
        <v>3555</v>
      </c>
      <c r="H200" s="70">
        <v>1220</v>
      </c>
      <c r="I200" s="70">
        <v>9</v>
      </c>
      <c r="J200" s="70">
        <f t="shared" si="11"/>
        <v>758271</v>
      </c>
      <c r="K200" s="70"/>
      <c r="L200" s="71">
        <f t="shared" ref="L200:L263" si="12">SUM(F200:G200)</f>
        <v>82634</v>
      </c>
    </row>
    <row r="201" spans="1:12">
      <c r="A201" s="68">
        <v>1991</v>
      </c>
      <c r="B201" s="68">
        <v>8</v>
      </c>
      <c r="C201" s="69">
        <v>33451</v>
      </c>
      <c r="E201" s="70">
        <v>676244</v>
      </c>
      <c r="F201" s="70">
        <v>79370</v>
      </c>
      <c r="G201" s="70">
        <v>3597</v>
      </c>
      <c r="H201" s="70">
        <v>1223</v>
      </c>
      <c r="I201" s="70">
        <v>9</v>
      </c>
      <c r="J201" s="70">
        <f t="shared" si="11"/>
        <v>760443</v>
      </c>
      <c r="K201" s="70"/>
      <c r="L201" s="71">
        <f t="shared" si="12"/>
        <v>82967</v>
      </c>
    </row>
    <row r="202" spans="1:12">
      <c r="A202" s="68">
        <v>1991</v>
      </c>
      <c r="B202" s="68">
        <v>9</v>
      </c>
      <c r="C202" s="69">
        <v>33482</v>
      </c>
      <c r="E202" s="70">
        <v>677984</v>
      </c>
      <c r="F202" s="70">
        <v>79480</v>
      </c>
      <c r="G202" s="70">
        <v>3641</v>
      </c>
      <c r="H202" s="70">
        <v>1223</v>
      </c>
      <c r="I202" s="70">
        <v>9</v>
      </c>
      <c r="J202" s="70">
        <f t="shared" si="11"/>
        <v>762337</v>
      </c>
      <c r="K202" s="70"/>
      <c r="L202" s="71">
        <f t="shared" si="12"/>
        <v>83121</v>
      </c>
    </row>
    <row r="203" spans="1:12">
      <c r="A203" s="68">
        <v>1991</v>
      </c>
      <c r="B203" s="68">
        <v>10</v>
      </c>
      <c r="C203" s="69">
        <v>33512</v>
      </c>
      <c r="E203" s="70">
        <v>679896</v>
      </c>
      <c r="F203" s="70">
        <v>79519</v>
      </c>
      <c r="G203" s="70">
        <v>3664</v>
      </c>
      <c r="H203" s="70">
        <v>1223</v>
      </c>
      <c r="I203" s="70">
        <v>9</v>
      </c>
      <c r="J203" s="70">
        <f t="shared" si="11"/>
        <v>764311</v>
      </c>
      <c r="K203" s="70"/>
      <c r="L203" s="71">
        <f t="shared" si="12"/>
        <v>83183</v>
      </c>
    </row>
    <row r="204" spans="1:12">
      <c r="A204" s="68">
        <v>1991</v>
      </c>
      <c r="B204" s="68">
        <v>11</v>
      </c>
      <c r="C204" s="69">
        <v>33543</v>
      </c>
      <c r="E204" s="70">
        <v>681716</v>
      </c>
      <c r="F204" s="70">
        <v>79532</v>
      </c>
      <c r="G204" s="70">
        <v>3665</v>
      </c>
      <c r="H204" s="70">
        <v>1224</v>
      </c>
      <c r="I204" s="70">
        <v>9</v>
      </c>
      <c r="J204" s="70">
        <f t="shared" si="11"/>
        <v>766146</v>
      </c>
      <c r="K204" s="70"/>
      <c r="L204" s="71">
        <f t="shared" si="12"/>
        <v>83197</v>
      </c>
    </row>
    <row r="205" spans="1:12">
      <c r="A205" s="68">
        <v>1991</v>
      </c>
      <c r="B205" s="68">
        <v>12</v>
      </c>
      <c r="C205" s="69">
        <v>33573</v>
      </c>
      <c r="E205" s="70">
        <v>683077</v>
      </c>
      <c r="F205" s="70">
        <v>79642</v>
      </c>
      <c r="G205" s="70">
        <v>3640</v>
      </c>
      <c r="H205" s="70">
        <v>1228</v>
      </c>
      <c r="I205" s="70">
        <v>9</v>
      </c>
      <c r="J205" s="70">
        <f t="shared" si="11"/>
        <v>767596</v>
      </c>
      <c r="K205" s="70"/>
      <c r="L205" s="71">
        <f t="shared" si="12"/>
        <v>83282</v>
      </c>
    </row>
    <row r="206" spans="1:12">
      <c r="A206" s="68">
        <v>1992</v>
      </c>
      <c r="B206" s="68">
        <v>1</v>
      </c>
      <c r="C206" s="69">
        <v>33604</v>
      </c>
      <c r="E206" s="70">
        <v>684701</v>
      </c>
      <c r="F206" s="70">
        <v>79734</v>
      </c>
      <c r="G206" s="70">
        <v>3635</v>
      </c>
      <c r="H206" s="70">
        <v>1234</v>
      </c>
      <c r="I206" s="70">
        <v>9</v>
      </c>
      <c r="J206" s="70">
        <f t="shared" si="11"/>
        <v>769313</v>
      </c>
      <c r="K206" s="70"/>
      <c r="L206" s="71">
        <f t="shared" si="12"/>
        <v>83369</v>
      </c>
    </row>
    <row r="207" spans="1:12">
      <c r="A207" s="68">
        <v>1992</v>
      </c>
      <c r="B207" s="68">
        <v>2</v>
      </c>
      <c r="C207" s="69">
        <v>33635</v>
      </c>
      <c r="E207" s="70">
        <v>686040</v>
      </c>
      <c r="F207" s="70">
        <v>79851</v>
      </c>
      <c r="G207" s="70">
        <v>3649</v>
      </c>
      <c r="H207" s="70">
        <v>1240</v>
      </c>
      <c r="I207" s="70">
        <v>9</v>
      </c>
      <c r="J207" s="70">
        <f t="shared" si="11"/>
        <v>770789</v>
      </c>
      <c r="K207" s="70"/>
      <c r="L207" s="71">
        <f t="shared" si="12"/>
        <v>83500</v>
      </c>
    </row>
    <row r="208" spans="1:12">
      <c r="A208" s="68">
        <v>1992</v>
      </c>
      <c r="B208" s="68">
        <v>3</v>
      </c>
      <c r="C208" s="69">
        <v>33664</v>
      </c>
      <c r="E208" s="70">
        <v>687111</v>
      </c>
      <c r="F208" s="70">
        <v>80039</v>
      </c>
      <c r="G208" s="70">
        <v>3671</v>
      </c>
      <c r="H208" s="70">
        <v>1241</v>
      </c>
      <c r="I208" s="70">
        <v>9</v>
      </c>
      <c r="J208" s="70">
        <f t="shared" si="11"/>
        <v>772071</v>
      </c>
      <c r="K208" s="70"/>
      <c r="L208" s="71">
        <f t="shared" si="12"/>
        <v>83710</v>
      </c>
    </row>
    <row r="209" spans="1:12">
      <c r="A209" s="68">
        <v>1992</v>
      </c>
      <c r="B209" s="68">
        <v>4</v>
      </c>
      <c r="C209" s="69">
        <v>33695</v>
      </c>
      <c r="E209" s="70">
        <v>688336</v>
      </c>
      <c r="F209" s="70">
        <v>80250</v>
      </c>
      <c r="G209" s="70">
        <v>3670</v>
      </c>
      <c r="H209" s="70">
        <v>1244</v>
      </c>
      <c r="I209" s="70">
        <v>9</v>
      </c>
      <c r="J209" s="70">
        <f t="shared" si="11"/>
        <v>773509</v>
      </c>
      <c r="K209" s="70"/>
      <c r="L209" s="71">
        <f t="shared" si="12"/>
        <v>83920</v>
      </c>
    </row>
    <row r="210" spans="1:12">
      <c r="A210" s="68">
        <v>1992</v>
      </c>
      <c r="B210" s="68">
        <v>5</v>
      </c>
      <c r="C210" s="69">
        <v>33725</v>
      </c>
      <c r="E210" s="70">
        <v>689671</v>
      </c>
      <c r="F210" s="70">
        <v>80537</v>
      </c>
      <c r="G210" s="70">
        <v>3662</v>
      </c>
      <c r="H210" s="70">
        <v>1242</v>
      </c>
      <c r="I210" s="70">
        <v>9</v>
      </c>
      <c r="J210" s="70">
        <f t="shared" si="11"/>
        <v>775121</v>
      </c>
      <c r="K210" s="70"/>
      <c r="L210" s="71">
        <f t="shared" si="12"/>
        <v>84199</v>
      </c>
    </row>
    <row r="211" spans="1:12">
      <c r="A211" s="68">
        <v>1992</v>
      </c>
      <c r="B211" s="68">
        <v>6</v>
      </c>
      <c r="C211" s="69">
        <v>33756</v>
      </c>
      <c r="E211" s="70">
        <v>690990</v>
      </c>
      <c r="F211" s="70">
        <v>80973</v>
      </c>
      <c r="G211" s="70">
        <v>3653</v>
      </c>
      <c r="H211" s="70">
        <v>1242</v>
      </c>
      <c r="I211" s="70">
        <v>9</v>
      </c>
      <c r="J211" s="70">
        <f t="shared" si="11"/>
        <v>776867</v>
      </c>
      <c r="K211" s="70"/>
      <c r="L211" s="71">
        <f t="shared" si="12"/>
        <v>84626</v>
      </c>
    </row>
    <row r="212" spans="1:12">
      <c r="A212" s="68">
        <v>1992</v>
      </c>
      <c r="B212" s="68">
        <v>7</v>
      </c>
      <c r="C212" s="69">
        <v>33786</v>
      </c>
      <c r="E212" s="70">
        <v>692501</v>
      </c>
      <c r="F212" s="70">
        <v>81303</v>
      </c>
      <c r="G212" s="70">
        <v>3668</v>
      </c>
      <c r="H212" s="70">
        <v>1245</v>
      </c>
      <c r="I212" s="70">
        <v>9</v>
      </c>
      <c r="J212" s="70">
        <f t="shared" si="11"/>
        <v>778726</v>
      </c>
      <c r="K212" s="70"/>
      <c r="L212" s="71">
        <f t="shared" si="12"/>
        <v>84971</v>
      </c>
    </row>
    <row r="213" spans="1:12">
      <c r="A213" s="68">
        <v>1992</v>
      </c>
      <c r="B213" s="68">
        <v>8</v>
      </c>
      <c r="C213" s="69">
        <v>33817</v>
      </c>
      <c r="E213" s="70">
        <v>694064</v>
      </c>
      <c r="F213" s="70">
        <v>81596</v>
      </c>
      <c r="G213" s="70">
        <v>3697</v>
      </c>
      <c r="H213" s="70">
        <v>1249</v>
      </c>
      <c r="I213" s="70">
        <v>9</v>
      </c>
      <c r="J213" s="70">
        <f t="shared" si="11"/>
        <v>780615</v>
      </c>
      <c r="K213" s="70"/>
      <c r="L213" s="71">
        <f t="shared" si="12"/>
        <v>85293</v>
      </c>
    </row>
    <row r="214" spans="1:12">
      <c r="A214" s="68">
        <v>1992</v>
      </c>
      <c r="B214" s="68">
        <v>9</v>
      </c>
      <c r="C214" s="69">
        <v>33848</v>
      </c>
      <c r="E214" s="70">
        <v>695523</v>
      </c>
      <c r="F214" s="70">
        <v>81786</v>
      </c>
      <c r="G214" s="70">
        <v>3644</v>
      </c>
      <c r="H214" s="70">
        <v>1249</v>
      </c>
      <c r="I214" s="70">
        <v>9</v>
      </c>
      <c r="J214" s="70">
        <f t="shared" si="11"/>
        <v>782211</v>
      </c>
      <c r="K214" s="70"/>
      <c r="L214" s="71">
        <f t="shared" si="12"/>
        <v>85430</v>
      </c>
    </row>
    <row r="215" spans="1:12">
      <c r="A215" s="68">
        <v>1992</v>
      </c>
      <c r="B215" s="68">
        <v>10</v>
      </c>
      <c r="C215" s="69">
        <v>33878</v>
      </c>
      <c r="E215" s="70">
        <v>697166</v>
      </c>
      <c r="F215" s="70">
        <v>81829</v>
      </c>
      <c r="G215" s="70">
        <v>3639</v>
      </c>
      <c r="H215" s="70">
        <v>1251</v>
      </c>
      <c r="I215" s="70">
        <v>9</v>
      </c>
      <c r="J215" s="70">
        <f t="shared" si="11"/>
        <v>783894</v>
      </c>
      <c r="K215" s="70"/>
      <c r="L215" s="71">
        <f t="shared" si="12"/>
        <v>85468</v>
      </c>
    </row>
    <row r="216" spans="1:12">
      <c r="A216" s="68">
        <v>1992</v>
      </c>
      <c r="B216" s="68">
        <v>11</v>
      </c>
      <c r="C216" s="69">
        <v>33909</v>
      </c>
      <c r="E216" s="70">
        <v>698790</v>
      </c>
      <c r="F216" s="70">
        <v>81813</v>
      </c>
      <c r="G216" s="70">
        <v>3663</v>
      </c>
      <c r="H216" s="70">
        <v>1252</v>
      </c>
      <c r="I216" s="70">
        <v>9</v>
      </c>
      <c r="J216" s="70">
        <f t="shared" si="11"/>
        <v>785527</v>
      </c>
      <c r="K216" s="70"/>
      <c r="L216" s="71">
        <f t="shared" si="12"/>
        <v>85476</v>
      </c>
    </row>
    <row r="217" spans="1:12">
      <c r="A217" s="68">
        <v>1992</v>
      </c>
      <c r="B217" s="68">
        <v>12</v>
      </c>
      <c r="C217" s="69">
        <v>33939</v>
      </c>
      <c r="E217" s="70">
        <v>700303</v>
      </c>
      <c r="F217" s="70">
        <v>81839</v>
      </c>
      <c r="G217" s="70">
        <v>3662</v>
      </c>
      <c r="H217" s="70">
        <v>1259</v>
      </c>
      <c r="I217" s="70">
        <v>9</v>
      </c>
      <c r="J217" s="70">
        <f t="shared" si="11"/>
        <v>787072</v>
      </c>
      <c r="K217" s="70"/>
      <c r="L217" s="71">
        <f t="shared" si="12"/>
        <v>85501</v>
      </c>
    </row>
    <row r="218" spans="1:12">
      <c r="A218" s="68">
        <v>1993</v>
      </c>
      <c r="B218" s="68">
        <v>1</v>
      </c>
      <c r="C218" s="69">
        <v>33970</v>
      </c>
      <c r="E218" s="70">
        <v>701599</v>
      </c>
      <c r="F218" s="70">
        <v>81846</v>
      </c>
      <c r="G218" s="70">
        <v>3675</v>
      </c>
      <c r="H218" s="70">
        <v>1270</v>
      </c>
      <c r="I218" s="70">
        <v>9</v>
      </c>
      <c r="J218" s="70">
        <f t="shared" si="11"/>
        <v>788399</v>
      </c>
      <c r="K218" s="70"/>
      <c r="L218" s="71">
        <f t="shared" si="12"/>
        <v>85521</v>
      </c>
    </row>
    <row r="219" spans="1:12">
      <c r="A219" s="68">
        <v>1993</v>
      </c>
      <c r="B219" s="68">
        <v>2</v>
      </c>
      <c r="C219" s="69">
        <v>34001</v>
      </c>
      <c r="E219" s="70">
        <v>702478</v>
      </c>
      <c r="F219" s="70">
        <v>81904</v>
      </c>
      <c r="G219" s="70">
        <v>3670</v>
      </c>
      <c r="H219" s="70">
        <v>1268</v>
      </c>
      <c r="I219" s="70">
        <v>9</v>
      </c>
      <c r="J219" s="70">
        <f t="shared" si="11"/>
        <v>789329</v>
      </c>
      <c r="K219" s="70"/>
      <c r="L219" s="71">
        <f t="shared" si="12"/>
        <v>85574</v>
      </c>
    </row>
    <row r="220" spans="1:12">
      <c r="A220" s="68">
        <v>1993</v>
      </c>
      <c r="B220" s="68">
        <v>3</v>
      </c>
      <c r="C220" s="69">
        <v>34029</v>
      </c>
      <c r="E220" s="70">
        <v>703811</v>
      </c>
      <c r="F220" s="70">
        <v>82048</v>
      </c>
      <c r="G220" s="70">
        <v>3661</v>
      </c>
      <c r="H220" s="70">
        <v>1270</v>
      </c>
      <c r="I220" s="70">
        <v>9</v>
      </c>
      <c r="J220" s="70">
        <f t="shared" si="11"/>
        <v>790799</v>
      </c>
      <c r="K220" s="70"/>
      <c r="L220" s="71">
        <f t="shared" si="12"/>
        <v>85709</v>
      </c>
    </row>
    <row r="221" spans="1:12">
      <c r="A221" s="68">
        <v>1993</v>
      </c>
      <c r="B221" s="68">
        <v>4</v>
      </c>
      <c r="C221" s="69">
        <v>34060</v>
      </c>
      <c r="E221" s="70">
        <v>705345</v>
      </c>
      <c r="F221" s="70">
        <v>82234</v>
      </c>
      <c r="G221" s="70">
        <v>3665</v>
      </c>
      <c r="H221" s="70">
        <v>1278</v>
      </c>
      <c r="I221" s="70">
        <v>9</v>
      </c>
      <c r="J221" s="70">
        <f t="shared" si="11"/>
        <v>792531</v>
      </c>
      <c r="K221" s="70"/>
      <c r="L221" s="71">
        <f t="shared" si="12"/>
        <v>85899</v>
      </c>
    </row>
    <row r="222" spans="1:12">
      <c r="A222" s="68">
        <v>1993</v>
      </c>
      <c r="B222" s="68">
        <v>5</v>
      </c>
      <c r="C222" s="69">
        <v>34090</v>
      </c>
      <c r="E222" s="70">
        <v>706535</v>
      </c>
      <c r="F222" s="70">
        <v>82444</v>
      </c>
      <c r="G222" s="70">
        <v>3693</v>
      </c>
      <c r="H222" s="70">
        <v>1280</v>
      </c>
      <c r="I222" s="70">
        <v>9</v>
      </c>
      <c r="J222" s="70">
        <f t="shared" si="11"/>
        <v>793961</v>
      </c>
      <c r="K222" s="70"/>
      <c r="L222" s="71">
        <f t="shared" si="12"/>
        <v>86137</v>
      </c>
    </row>
    <row r="223" spans="1:12">
      <c r="A223" s="68">
        <v>1993</v>
      </c>
      <c r="B223" s="68">
        <v>6</v>
      </c>
      <c r="C223" s="69">
        <v>34121</v>
      </c>
      <c r="E223" s="70">
        <v>707253</v>
      </c>
      <c r="F223" s="70">
        <v>82707</v>
      </c>
      <c r="G223" s="70">
        <v>3706</v>
      </c>
      <c r="H223" s="70">
        <v>1277</v>
      </c>
      <c r="I223" s="70">
        <v>9</v>
      </c>
      <c r="J223" s="70">
        <f t="shared" si="11"/>
        <v>794952</v>
      </c>
      <c r="K223" s="70"/>
      <c r="L223" s="71">
        <f t="shared" si="12"/>
        <v>86413</v>
      </c>
    </row>
    <row r="224" spans="1:12">
      <c r="A224" s="68">
        <v>1993</v>
      </c>
      <c r="B224" s="68">
        <v>7</v>
      </c>
      <c r="C224" s="69">
        <v>34151</v>
      </c>
      <c r="E224" s="70">
        <v>708165</v>
      </c>
      <c r="F224" s="70">
        <v>83043</v>
      </c>
      <c r="G224" s="70">
        <v>3725</v>
      </c>
      <c r="H224" s="70">
        <v>1280</v>
      </c>
      <c r="I224" s="70">
        <v>9</v>
      </c>
      <c r="J224" s="70">
        <f t="shared" si="11"/>
        <v>796222</v>
      </c>
      <c r="K224" s="70"/>
      <c r="L224" s="71">
        <f t="shared" si="12"/>
        <v>86768</v>
      </c>
    </row>
    <row r="225" spans="1:12">
      <c r="A225" s="68">
        <v>1993</v>
      </c>
      <c r="B225" s="68">
        <v>8</v>
      </c>
      <c r="C225" s="69">
        <v>34182</v>
      </c>
      <c r="E225" s="70">
        <v>709317</v>
      </c>
      <c r="F225" s="70">
        <v>83284</v>
      </c>
      <c r="G225" s="70">
        <v>3731</v>
      </c>
      <c r="H225" s="70">
        <v>1280</v>
      </c>
      <c r="I225" s="70">
        <v>9</v>
      </c>
      <c r="J225" s="70">
        <f t="shared" si="11"/>
        <v>797621</v>
      </c>
      <c r="K225" s="70"/>
      <c r="L225" s="71">
        <f t="shared" si="12"/>
        <v>87015</v>
      </c>
    </row>
    <row r="226" spans="1:12">
      <c r="A226" s="68">
        <v>1993</v>
      </c>
      <c r="B226" s="68">
        <v>9</v>
      </c>
      <c r="C226" s="69">
        <v>34213</v>
      </c>
      <c r="E226" s="70">
        <v>710769</v>
      </c>
      <c r="F226" s="70">
        <v>83626</v>
      </c>
      <c r="G226" s="70">
        <v>3721</v>
      </c>
      <c r="H226" s="70">
        <v>1282</v>
      </c>
      <c r="I226" s="70">
        <v>9</v>
      </c>
      <c r="J226" s="70">
        <f t="shared" si="11"/>
        <v>799407</v>
      </c>
      <c r="K226" s="70"/>
      <c r="L226" s="71">
        <f t="shared" si="12"/>
        <v>87347</v>
      </c>
    </row>
    <row r="227" spans="1:12">
      <c r="A227" s="68">
        <v>1993</v>
      </c>
      <c r="B227" s="68">
        <v>10</v>
      </c>
      <c r="C227" s="69">
        <v>34243</v>
      </c>
      <c r="E227" s="70">
        <v>712512</v>
      </c>
      <c r="F227" s="70">
        <v>83707</v>
      </c>
      <c r="G227" s="70">
        <v>3765</v>
      </c>
      <c r="H227" s="70">
        <v>1286</v>
      </c>
      <c r="I227" s="70">
        <v>9</v>
      </c>
      <c r="J227" s="70">
        <f t="shared" si="11"/>
        <v>801279</v>
      </c>
      <c r="K227" s="70"/>
      <c r="L227" s="71">
        <f t="shared" si="12"/>
        <v>87472</v>
      </c>
    </row>
    <row r="228" spans="1:12">
      <c r="A228" s="68">
        <v>1993</v>
      </c>
      <c r="B228" s="68">
        <v>11</v>
      </c>
      <c r="C228" s="69">
        <v>34274</v>
      </c>
      <c r="E228" s="70">
        <v>714092</v>
      </c>
      <c r="F228" s="70">
        <v>83777</v>
      </c>
      <c r="G228" s="70">
        <v>3783</v>
      </c>
      <c r="H228" s="70">
        <v>1290</v>
      </c>
      <c r="I228" s="70">
        <v>9</v>
      </c>
      <c r="J228" s="70">
        <f t="shared" si="11"/>
        <v>802951</v>
      </c>
      <c r="K228" s="70"/>
      <c r="L228" s="71">
        <f t="shared" si="12"/>
        <v>87560</v>
      </c>
    </row>
    <row r="229" spans="1:12">
      <c r="A229" s="68">
        <v>1993</v>
      </c>
      <c r="B229" s="68">
        <v>12</v>
      </c>
      <c r="C229" s="69">
        <v>34304</v>
      </c>
      <c r="E229" s="70">
        <v>715577</v>
      </c>
      <c r="F229" s="70">
        <v>83884</v>
      </c>
      <c r="G229" s="70">
        <v>3796</v>
      </c>
      <c r="H229" s="70">
        <v>1297</v>
      </c>
      <c r="I229" s="70">
        <v>9</v>
      </c>
      <c r="J229" s="70">
        <f t="shared" si="11"/>
        <v>804563</v>
      </c>
      <c r="K229" s="70"/>
      <c r="L229" s="71">
        <f t="shared" si="12"/>
        <v>87680</v>
      </c>
    </row>
    <row r="230" spans="1:12">
      <c r="A230" s="68">
        <v>1994</v>
      </c>
      <c r="B230" s="68">
        <v>1</v>
      </c>
      <c r="C230" s="69">
        <v>34335</v>
      </c>
      <c r="E230" s="70">
        <v>716950</v>
      </c>
      <c r="F230" s="70">
        <v>83925</v>
      </c>
      <c r="G230" s="70">
        <v>3806</v>
      </c>
      <c r="H230" s="70">
        <v>1301</v>
      </c>
      <c r="I230" s="70">
        <v>9</v>
      </c>
      <c r="J230" s="70">
        <f t="shared" si="11"/>
        <v>805991</v>
      </c>
      <c r="K230" s="70"/>
      <c r="L230" s="71">
        <f t="shared" si="12"/>
        <v>87731</v>
      </c>
    </row>
    <row r="231" spans="1:12">
      <c r="A231" s="68">
        <v>1994</v>
      </c>
      <c r="B231" s="68">
        <v>2</v>
      </c>
      <c r="C231" s="69">
        <v>34366</v>
      </c>
      <c r="E231" s="70">
        <v>718194</v>
      </c>
      <c r="F231" s="70">
        <v>84066</v>
      </c>
      <c r="G231" s="70">
        <v>3816</v>
      </c>
      <c r="H231" s="70">
        <v>1304</v>
      </c>
      <c r="I231" s="70">
        <v>9</v>
      </c>
      <c r="J231" s="70">
        <f t="shared" si="11"/>
        <v>807389</v>
      </c>
      <c r="K231" s="70"/>
      <c r="L231" s="71">
        <f t="shared" si="12"/>
        <v>87882</v>
      </c>
    </row>
    <row r="232" spans="1:12">
      <c r="A232" s="68">
        <v>1994</v>
      </c>
      <c r="B232" s="68">
        <v>3</v>
      </c>
      <c r="C232" s="69">
        <v>34394</v>
      </c>
      <c r="E232" s="70">
        <v>719232</v>
      </c>
      <c r="F232" s="70">
        <v>84233</v>
      </c>
      <c r="G232" s="70">
        <v>3822</v>
      </c>
      <c r="H232" s="70">
        <v>1307</v>
      </c>
      <c r="I232" s="70">
        <v>9</v>
      </c>
      <c r="J232" s="70">
        <f t="shared" si="11"/>
        <v>808603</v>
      </c>
      <c r="K232" s="70"/>
      <c r="L232" s="71">
        <f t="shared" si="12"/>
        <v>88055</v>
      </c>
    </row>
    <row r="233" spans="1:12">
      <c r="A233" s="68">
        <v>1994</v>
      </c>
      <c r="B233" s="68">
        <v>4</v>
      </c>
      <c r="C233" s="69">
        <v>34425</v>
      </c>
      <c r="E233" s="70">
        <v>720232</v>
      </c>
      <c r="F233" s="70">
        <v>84502</v>
      </c>
      <c r="G233" s="70">
        <v>3825</v>
      </c>
      <c r="H233" s="70">
        <v>1311</v>
      </c>
      <c r="I233" s="70">
        <v>9</v>
      </c>
      <c r="J233" s="70">
        <f t="shared" si="11"/>
        <v>809879</v>
      </c>
      <c r="K233" s="70"/>
      <c r="L233" s="71">
        <f t="shared" si="12"/>
        <v>88327</v>
      </c>
    </row>
    <row r="234" spans="1:12">
      <c r="A234" s="68">
        <v>1994</v>
      </c>
      <c r="B234" s="68">
        <v>5</v>
      </c>
      <c r="C234" s="69">
        <v>34455</v>
      </c>
      <c r="E234" s="70">
        <v>721299</v>
      </c>
      <c r="F234" s="70">
        <v>84785</v>
      </c>
      <c r="G234" s="70">
        <v>3837</v>
      </c>
      <c r="H234" s="70">
        <v>1314</v>
      </c>
      <c r="I234" s="70">
        <v>8</v>
      </c>
      <c r="J234" s="70">
        <f t="shared" si="11"/>
        <v>811243</v>
      </c>
      <c r="K234" s="70"/>
      <c r="L234" s="71">
        <f t="shared" si="12"/>
        <v>88622</v>
      </c>
    </row>
    <row r="235" spans="1:12">
      <c r="A235" s="68">
        <v>1994</v>
      </c>
      <c r="B235" s="68">
        <v>6</v>
      </c>
      <c r="C235" s="69">
        <v>34486</v>
      </c>
      <c r="E235" s="70">
        <v>722331</v>
      </c>
      <c r="F235" s="70">
        <v>85138</v>
      </c>
      <c r="G235" s="70">
        <v>3853</v>
      </c>
      <c r="H235" s="70">
        <v>1318</v>
      </c>
      <c r="I235" s="70">
        <v>8</v>
      </c>
      <c r="J235" s="70">
        <f t="shared" si="11"/>
        <v>812648</v>
      </c>
      <c r="K235" s="70"/>
      <c r="L235" s="71">
        <f t="shared" si="12"/>
        <v>88991</v>
      </c>
    </row>
    <row r="236" spans="1:12">
      <c r="A236" s="68">
        <v>1994</v>
      </c>
      <c r="B236" s="68">
        <v>7</v>
      </c>
      <c r="C236" s="69">
        <v>34516</v>
      </c>
      <c r="E236" s="70">
        <v>723419</v>
      </c>
      <c r="F236" s="70">
        <v>85510</v>
      </c>
      <c r="G236" s="70">
        <v>3858</v>
      </c>
      <c r="H236" s="70">
        <v>1319</v>
      </c>
      <c r="I236" s="70">
        <v>9</v>
      </c>
      <c r="J236" s="70">
        <f t="shared" si="11"/>
        <v>814115</v>
      </c>
      <c r="K236" s="70"/>
      <c r="L236" s="71">
        <f t="shared" si="12"/>
        <v>89368</v>
      </c>
    </row>
    <row r="237" spans="1:12">
      <c r="A237" s="68">
        <v>1994</v>
      </c>
      <c r="B237" s="68">
        <v>8</v>
      </c>
      <c r="C237" s="69">
        <v>34547</v>
      </c>
      <c r="E237" s="70">
        <v>724653</v>
      </c>
      <c r="F237" s="70">
        <v>85802</v>
      </c>
      <c r="G237" s="70">
        <v>3863</v>
      </c>
      <c r="H237" s="70">
        <v>1322</v>
      </c>
      <c r="I237" s="70">
        <v>9</v>
      </c>
      <c r="J237" s="70">
        <f t="shared" si="11"/>
        <v>815649</v>
      </c>
      <c r="K237" s="70"/>
      <c r="L237" s="71">
        <f t="shared" si="12"/>
        <v>89665</v>
      </c>
    </row>
    <row r="238" spans="1:12">
      <c r="A238" s="68">
        <v>1994</v>
      </c>
      <c r="B238" s="68">
        <v>9</v>
      </c>
      <c r="C238" s="69">
        <v>34578</v>
      </c>
      <c r="E238" s="70">
        <v>726378</v>
      </c>
      <c r="F238" s="70">
        <v>85996</v>
      </c>
      <c r="G238" s="70">
        <v>3863</v>
      </c>
      <c r="H238" s="70">
        <v>1326</v>
      </c>
      <c r="I238" s="70">
        <v>9</v>
      </c>
      <c r="J238" s="70">
        <f t="shared" si="11"/>
        <v>817572</v>
      </c>
      <c r="K238" s="70"/>
      <c r="L238" s="71">
        <f t="shared" si="12"/>
        <v>89859</v>
      </c>
    </row>
    <row r="239" spans="1:12">
      <c r="A239" s="68">
        <v>1994</v>
      </c>
      <c r="B239" s="68">
        <v>10</v>
      </c>
      <c r="C239" s="69">
        <v>34608</v>
      </c>
      <c r="E239" s="70">
        <v>728384</v>
      </c>
      <c r="F239" s="70">
        <v>86129</v>
      </c>
      <c r="G239" s="70">
        <v>3880</v>
      </c>
      <c r="H239" s="70">
        <v>1327</v>
      </c>
      <c r="I239" s="70">
        <v>9</v>
      </c>
      <c r="J239" s="70">
        <f t="shared" si="11"/>
        <v>819729</v>
      </c>
      <c r="K239" s="70"/>
      <c r="L239" s="71">
        <f t="shared" si="12"/>
        <v>90009</v>
      </c>
    </row>
    <row r="240" spans="1:12">
      <c r="A240" s="68">
        <v>1994</v>
      </c>
      <c r="B240" s="68">
        <v>11</v>
      </c>
      <c r="C240" s="69">
        <v>34639</v>
      </c>
      <c r="E240" s="70">
        <v>730061</v>
      </c>
      <c r="F240" s="70">
        <v>86160</v>
      </c>
      <c r="G240" s="70">
        <v>3888</v>
      </c>
      <c r="H240" s="70">
        <v>1327</v>
      </c>
      <c r="I240" s="70">
        <v>9</v>
      </c>
      <c r="J240" s="70">
        <f t="shared" si="11"/>
        <v>821445</v>
      </c>
      <c r="K240" s="70"/>
      <c r="L240" s="71">
        <f t="shared" si="12"/>
        <v>90048</v>
      </c>
    </row>
    <row r="241" spans="1:12">
      <c r="A241" s="68">
        <v>1994</v>
      </c>
      <c r="B241" s="68">
        <v>12</v>
      </c>
      <c r="C241" s="69">
        <v>34669</v>
      </c>
      <c r="E241" s="70">
        <v>731646</v>
      </c>
      <c r="F241" s="70">
        <v>86181</v>
      </c>
      <c r="G241" s="70">
        <v>3904</v>
      </c>
      <c r="H241" s="70">
        <v>1322</v>
      </c>
      <c r="I241" s="70">
        <v>9</v>
      </c>
      <c r="J241" s="70">
        <f t="shared" si="11"/>
        <v>823062</v>
      </c>
      <c r="K241" s="70"/>
      <c r="L241" s="71">
        <f t="shared" si="12"/>
        <v>90085</v>
      </c>
    </row>
    <row r="242" spans="1:12">
      <c r="A242" s="68">
        <v>1995</v>
      </c>
      <c r="B242" s="68">
        <v>1</v>
      </c>
      <c r="C242" s="69">
        <v>34700</v>
      </c>
      <c r="E242" s="70">
        <v>732920</v>
      </c>
      <c r="F242" s="70">
        <v>86168</v>
      </c>
      <c r="G242" s="70">
        <v>3905</v>
      </c>
      <c r="H242" s="70">
        <v>1323</v>
      </c>
      <c r="I242" s="70">
        <v>9</v>
      </c>
      <c r="J242" s="70">
        <f t="shared" si="11"/>
        <v>824325</v>
      </c>
      <c r="K242" s="70"/>
      <c r="L242" s="71">
        <f t="shared" si="12"/>
        <v>90073</v>
      </c>
    </row>
    <row r="243" spans="1:12">
      <c r="A243" s="68">
        <v>1995</v>
      </c>
      <c r="B243" s="68">
        <v>2</v>
      </c>
      <c r="C243" s="69">
        <v>34731</v>
      </c>
      <c r="E243" s="70">
        <v>733934</v>
      </c>
      <c r="F243" s="70">
        <v>86272</v>
      </c>
      <c r="G243" s="70">
        <v>3893</v>
      </c>
      <c r="H243" s="70">
        <v>1329</v>
      </c>
      <c r="I243" s="70">
        <v>9</v>
      </c>
      <c r="J243" s="70">
        <f t="shared" si="11"/>
        <v>825437</v>
      </c>
      <c r="K243" s="70"/>
      <c r="L243" s="71">
        <f t="shared" si="12"/>
        <v>90165</v>
      </c>
    </row>
    <row r="244" spans="1:12">
      <c r="A244" s="68">
        <v>1995</v>
      </c>
      <c r="B244" s="68">
        <v>3</v>
      </c>
      <c r="C244" s="69">
        <v>34759</v>
      </c>
      <c r="E244" s="70">
        <v>735037</v>
      </c>
      <c r="F244" s="70">
        <v>86402</v>
      </c>
      <c r="G244" s="70">
        <v>3877</v>
      </c>
      <c r="H244" s="70">
        <v>1328</v>
      </c>
      <c r="I244" s="70">
        <v>9</v>
      </c>
      <c r="J244" s="70">
        <f t="shared" si="11"/>
        <v>826653</v>
      </c>
      <c r="K244" s="70"/>
      <c r="L244" s="71">
        <f t="shared" si="12"/>
        <v>90279</v>
      </c>
    </row>
    <row r="245" spans="1:12">
      <c r="A245" s="68">
        <v>1995</v>
      </c>
      <c r="B245" s="68">
        <v>4</v>
      </c>
      <c r="C245" s="69">
        <v>34790</v>
      </c>
      <c r="E245" s="70">
        <v>736174</v>
      </c>
      <c r="F245" s="70">
        <v>86614</v>
      </c>
      <c r="G245" s="70">
        <v>3881</v>
      </c>
      <c r="H245" s="70">
        <v>1330</v>
      </c>
      <c r="I245" s="70">
        <v>9</v>
      </c>
      <c r="J245" s="70">
        <f t="shared" si="11"/>
        <v>828008</v>
      </c>
      <c r="K245" s="70"/>
      <c r="L245" s="71">
        <f t="shared" si="12"/>
        <v>90495</v>
      </c>
    </row>
    <row r="246" spans="1:12">
      <c r="A246" s="68">
        <v>1995</v>
      </c>
      <c r="B246" s="68">
        <v>5</v>
      </c>
      <c r="C246" s="69">
        <v>34820</v>
      </c>
      <c r="E246" s="70">
        <v>736950</v>
      </c>
      <c r="F246" s="70">
        <v>86944</v>
      </c>
      <c r="G246" s="70">
        <v>3878</v>
      </c>
      <c r="H246" s="70">
        <v>1331</v>
      </c>
      <c r="I246" s="70">
        <v>9</v>
      </c>
      <c r="J246" s="70">
        <f t="shared" si="11"/>
        <v>829112</v>
      </c>
      <c r="K246" s="70"/>
      <c r="L246" s="71">
        <f t="shared" si="12"/>
        <v>90822</v>
      </c>
    </row>
    <row r="247" spans="1:12">
      <c r="A247" s="68">
        <v>1995</v>
      </c>
      <c r="B247" s="68">
        <v>6</v>
      </c>
      <c r="C247" s="69">
        <v>34851</v>
      </c>
      <c r="E247" s="70">
        <v>737609</v>
      </c>
      <c r="F247" s="70">
        <v>87339</v>
      </c>
      <c r="G247" s="70">
        <v>3892</v>
      </c>
      <c r="H247" s="70">
        <v>1337</v>
      </c>
      <c r="I247" s="70">
        <v>9</v>
      </c>
      <c r="J247" s="70">
        <f t="shared" si="11"/>
        <v>830186</v>
      </c>
      <c r="K247" s="70"/>
      <c r="L247" s="71">
        <f t="shared" si="12"/>
        <v>91231</v>
      </c>
    </row>
    <row r="248" spans="1:12">
      <c r="A248" s="68">
        <v>1995</v>
      </c>
      <c r="B248" s="68">
        <v>7</v>
      </c>
      <c r="C248" s="69">
        <v>34881</v>
      </c>
      <c r="E248" s="70">
        <v>738738</v>
      </c>
      <c r="F248" s="70">
        <v>87794</v>
      </c>
      <c r="G248" s="70">
        <v>3905</v>
      </c>
      <c r="H248" s="70">
        <v>1340</v>
      </c>
      <c r="I248" s="70">
        <v>9</v>
      </c>
      <c r="J248" s="70">
        <f t="shared" si="11"/>
        <v>831786</v>
      </c>
      <c r="K248" s="70"/>
      <c r="L248" s="71">
        <f t="shared" si="12"/>
        <v>91699</v>
      </c>
    </row>
    <row r="249" spans="1:12">
      <c r="A249" s="68">
        <v>1995</v>
      </c>
      <c r="B249" s="68">
        <v>8</v>
      </c>
      <c r="C249" s="69">
        <v>34912</v>
      </c>
      <c r="E249" s="70">
        <v>740275</v>
      </c>
      <c r="F249" s="70">
        <v>88176</v>
      </c>
      <c r="G249" s="70">
        <v>3903</v>
      </c>
      <c r="H249" s="70">
        <v>1345</v>
      </c>
      <c r="I249" s="70">
        <v>9</v>
      </c>
      <c r="J249" s="70">
        <f t="shared" si="11"/>
        <v>833708</v>
      </c>
      <c r="K249" s="70"/>
      <c r="L249" s="71">
        <f t="shared" si="12"/>
        <v>92079</v>
      </c>
    </row>
    <row r="250" spans="1:12">
      <c r="A250" s="68">
        <v>1995</v>
      </c>
      <c r="B250" s="68">
        <v>9</v>
      </c>
      <c r="C250" s="69">
        <v>34943</v>
      </c>
      <c r="E250" s="70">
        <v>741886</v>
      </c>
      <c r="F250" s="70">
        <v>88300</v>
      </c>
      <c r="G250" s="70">
        <v>3924</v>
      </c>
      <c r="H250" s="70">
        <v>1345</v>
      </c>
      <c r="I250" s="70">
        <v>9</v>
      </c>
      <c r="J250" s="70">
        <f t="shared" si="11"/>
        <v>835464</v>
      </c>
      <c r="K250" s="70"/>
      <c r="L250" s="71">
        <f t="shared" si="12"/>
        <v>92224</v>
      </c>
    </row>
    <row r="251" spans="1:12">
      <c r="A251" s="68">
        <v>1995</v>
      </c>
      <c r="B251" s="68">
        <v>10</v>
      </c>
      <c r="C251" s="69">
        <v>34973</v>
      </c>
      <c r="E251" s="70">
        <v>743669</v>
      </c>
      <c r="F251" s="70">
        <v>88239</v>
      </c>
      <c r="G251" s="70">
        <v>3939</v>
      </c>
      <c r="H251" s="70">
        <v>1344</v>
      </c>
      <c r="I251" s="70">
        <v>9</v>
      </c>
      <c r="J251" s="70">
        <f t="shared" si="11"/>
        <v>837200</v>
      </c>
      <c r="K251" s="70"/>
      <c r="L251" s="71">
        <f t="shared" si="12"/>
        <v>92178</v>
      </c>
    </row>
    <row r="252" spans="1:12">
      <c r="A252" s="68">
        <v>1995</v>
      </c>
      <c r="B252" s="68">
        <v>11</v>
      </c>
      <c r="C252" s="69">
        <v>35004</v>
      </c>
      <c r="E252" s="70">
        <v>745812</v>
      </c>
      <c r="F252" s="70">
        <v>88280</v>
      </c>
      <c r="G252" s="70">
        <v>3950</v>
      </c>
      <c r="H252" s="70">
        <v>1344</v>
      </c>
      <c r="I252" s="70">
        <v>9</v>
      </c>
      <c r="J252" s="70">
        <f t="shared" si="11"/>
        <v>839395</v>
      </c>
      <c r="K252" s="70"/>
      <c r="L252" s="71">
        <f t="shared" si="12"/>
        <v>92230</v>
      </c>
    </row>
    <row r="253" spans="1:12">
      <c r="A253" s="68">
        <v>1995</v>
      </c>
      <c r="B253" s="68">
        <v>12</v>
      </c>
      <c r="C253" s="69">
        <v>35034</v>
      </c>
      <c r="E253" s="70">
        <v>747072</v>
      </c>
      <c r="F253" s="70">
        <v>88320</v>
      </c>
      <c r="G253" s="70">
        <v>3946</v>
      </c>
      <c r="H253" s="70">
        <v>1351</v>
      </c>
      <c r="I253" s="70">
        <v>9</v>
      </c>
      <c r="J253" s="70">
        <f t="shared" si="11"/>
        <v>840698</v>
      </c>
      <c r="K253" s="70"/>
      <c r="L253" s="71">
        <f t="shared" si="12"/>
        <v>92266</v>
      </c>
    </row>
    <row r="254" spans="1:12">
      <c r="A254" s="68">
        <v>1996</v>
      </c>
      <c r="B254" s="68">
        <v>1</v>
      </c>
      <c r="C254" s="69">
        <v>35065</v>
      </c>
      <c r="E254" s="70">
        <v>748288</v>
      </c>
      <c r="F254" s="70">
        <v>88309</v>
      </c>
      <c r="G254" s="70">
        <v>3919</v>
      </c>
      <c r="H254" s="70">
        <v>1353</v>
      </c>
      <c r="I254" s="70">
        <v>9</v>
      </c>
      <c r="J254" s="70">
        <f t="shared" si="11"/>
        <v>841878</v>
      </c>
      <c r="K254" s="70">
        <v>11</v>
      </c>
      <c r="L254" s="71">
        <f t="shared" si="12"/>
        <v>92228</v>
      </c>
    </row>
    <row r="255" spans="1:12">
      <c r="A255" s="68">
        <v>1996</v>
      </c>
      <c r="B255" s="68">
        <v>2</v>
      </c>
      <c r="C255" s="69">
        <v>35096</v>
      </c>
      <c r="E255" s="70">
        <v>749414</v>
      </c>
      <c r="F255" s="70">
        <v>88473</v>
      </c>
      <c r="G255" s="70">
        <v>3924</v>
      </c>
      <c r="H255" s="70">
        <v>1354</v>
      </c>
      <c r="I255" s="70">
        <v>9</v>
      </c>
      <c r="J255" s="70">
        <f t="shared" ref="J255:J318" si="13">SUM(E255:I255)</f>
        <v>843174</v>
      </c>
      <c r="K255" s="70">
        <v>11</v>
      </c>
      <c r="L255" s="71">
        <f t="shared" si="12"/>
        <v>92397</v>
      </c>
    </row>
    <row r="256" spans="1:12">
      <c r="A256" s="68">
        <v>1996</v>
      </c>
      <c r="B256" s="68">
        <v>3</v>
      </c>
      <c r="C256" s="69">
        <v>35125</v>
      </c>
      <c r="E256" s="70">
        <v>750048</v>
      </c>
      <c r="F256" s="70">
        <v>88647</v>
      </c>
      <c r="G256" s="70">
        <v>3923</v>
      </c>
      <c r="H256" s="70">
        <v>1357</v>
      </c>
      <c r="I256" s="70">
        <v>9</v>
      </c>
      <c r="J256" s="70">
        <f t="shared" si="13"/>
        <v>843984</v>
      </c>
      <c r="K256" s="70">
        <v>11</v>
      </c>
      <c r="L256" s="71">
        <f t="shared" si="12"/>
        <v>92570</v>
      </c>
    </row>
    <row r="257" spans="1:12">
      <c r="A257" s="68">
        <v>1996</v>
      </c>
      <c r="B257" s="68">
        <v>4</v>
      </c>
      <c r="C257" s="69">
        <v>35156</v>
      </c>
      <c r="E257" s="70">
        <v>751095</v>
      </c>
      <c r="F257" s="70">
        <v>88858</v>
      </c>
      <c r="G257" s="70">
        <v>3938</v>
      </c>
      <c r="H257" s="70">
        <v>1357</v>
      </c>
      <c r="I257" s="70">
        <v>9</v>
      </c>
      <c r="J257" s="70">
        <f t="shared" si="13"/>
        <v>845257</v>
      </c>
      <c r="K257" s="70">
        <v>11</v>
      </c>
      <c r="L257" s="71">
        <f t="shared" si="12"/>
        <v>92796</v>
      </c>
    </row>
    <row r="258" spans="1:12">
      <c r="A258" s="68">
        <v>1996</v>
      </c>
      <c r="B258" s="68">
        <v>5</v>
      </c>
      <c r="C258" s="69">
        <v>35186</v>
      </c>
      <c r="E258" s="70">
        <v>752161</v>
      </c>
      <c r="F258" s="70">
        <v>89216</v>
      </c>
      <c r="G258" s="70">
        <v>3962</v>
      </c>
      <c r="H258" s="70">
        <v>1360</v>
      </c>
      <c r="I258" s="70">
        <v>9</v>
      </c>
      <c r="J258" s="70">
        <f t="shared" si="13"/>
        <v>846708</v>
      </c>
      <c r="K258" s="70">
        <v>11</v>
      </c>
      <c r="L258" s="71">
        <f t="shared" si="12"/>
        <v>93178</v>
      </c>
    </row>
    <row r="259" spans="1:12">
      <c r="A259" s="68">
        <v>1996</v>
      </c>
      <c r="B259" s="68">
        <v>6</v>
      </c>
      <c r="C259" s="69">
        <v>35217</v>
      </c>
      <c r="E259" s="70">
        <v>752957</v>
      </c>
      <c r="F259" s="70">
        <v>89562</v>
      </c>
      <c r="G259" s="70">
        <v>3969</v>
      </c>
      <c r="H259" s="70">
        <v>1361</v>
      </c>
      <c r="I259" s="70">
        <v>9</v>
      </c>
      <c r="J259" s="70">
        <f t="shared" si="13"/>
        <v>847858</v>
      </c>
      <c r="K259" s="70">
        <v>11</v>
      </c>
      <c r="L259" s="71">
        <f t="shared" si="12"/>
        <v>93531</v>
      </c>
    </row>
    <row r="260" spans="1:12">
      <c r="A260" s="68">
        <v>1996</v>
      </c>
      <c r="B260" s="68">
        <v>7</v>
      </c>
      <c r="C260" s="69">
        <v>35247</v>
      </c>
      <c r="E260" s="70">
        <v>754009</v>
      </c>
      <c r="F260" s="70">
        <v>89898</v>
      </c>
      <c r="G260" s="70">
        <v>3983</v>
      </c>
      <c r="H260" s="70">
        <v>1361</v>
      </c>
      <c r="I260" s="70">
        <v>9</v>
      </c>
      <c r="J260" s="70">
        <f t="shared" si="13"/>
        <v>849260</v>
      </c>
      <c r="K260" s="70">
        <v>13</v>
      </c>
      <c r="L260" s="71">
        <f t="shared" si="12"/>
        <v>93881</v>
      </c>
    </row>
    <row r="261" spans="1:12">
      <c r="A261" s="68">
        <v>1996</v>
      </c>
      <c r="B261" s="68">
        <v>8</v>
      </c>
      <c r="C261" s="69">
        <v>35278</v>
      </c>
      <c r="E261" s="70">
        <v>755248</v>
      </c>
      <c r="F261" s="70">
        <v>90301</v>
      </c>
      <c r="G261" s="70">
        <v>3998</v>
      </c>
      <c r="H261" s="70">
        <v>1363</v>
      </c>
      <c r="I261" s="70">
        <v>9</v>
      </c>
      <c r="J261" s="70">
        <f t="shared" si="13"/>
        <v>850919</v>
      </c>
      <c r="K261" s="70">
        <v>13</v>
      </c>
      <c r="L261" s="71">
        <f t="shared" si="12"/>
        <v>94299</v>
      </c>
    </row>
    <row r="262" spans="1:12">
      <c r="A262" s="68">
        <v>1996</v>
      </c>
      <c r="B262" s="68">
        <v>9</v>
      </c>
      <c r="C262" s="69">
        <v>35309</v>
      </c>
      <c r="E262" s="70">
        <v>756380</v>
      </c>
      <c r="F262" s="70">
        <v>90553</v>
      </c>
      <c r="G262" s="70">
        <v>4002</v>
      </c>
      <c r="H262" s="70">
        <v>1366</v>
      </c>
      <c r="I262" s="70">
        <v>9</v>
      </c>
      <c r="J262" s="70">
        <f t="shared" si="13"/>
        <v>852310</v>
      </c>
      <c r="K262" s="70">
        <v>13</v>
      </c>
      <c r="L262" s="71">
        <f t="shared" si="12"/>
        <v>94555</v>
      </c>
    </row>
    <row r="263" spans="1:12">
      <c r="A263" s="68">
        <v>1996</v>
      </c>
      <c r="B263" s="68">
        <v>10</v>
      </c>
      <c r="C263" s="69">
        <v>35339</v>
      </c>
      <c r="E263" s="70">
        <v>758199</v>
      </c>
      <c r="F263" s="70">
        <v>90524</v>
      </c>
      <c r="G263" s="70">
        <v>4020</v>
      </c>
      <c r="H263" s="70">
        <v>1367</v>
      </c>
      <c r="I263" s="70">
        <v>9</v>
      </c>
      <c r="J263" s="70">
        <f t="shared" si="13"/>
        <v>854119</v>
      </c>
      <c r="K263" s="70">
        <v>13</v>
      </c>
      <c r="L263" s="71">
        <f t="shared" si="12"/>
        <v>94544</v>
      </c>
    </row>
    <row r="264" spans="1:12">
      <c r="A264" s="68">
        <v>1996</v>
      </c>
      <c r="B264" s="68">
        <v>11</v>
      </c>
      <c r="C264" s="69">
        <v>35370</v>
      </c>
      <c r="E264" s="70">
        <v>760075</v>
      </c>
      <c r="F264" s="70">
        <v>90444</v>
      </c>
      <c r="G264" s="70">
        <v>4038</v>
      </c>
      <c r="H264" s="70">
        <v>1370</v>
      </c>
      <c r="I264" s="70">
        <v>9</v>
      </c>
      <c r="J264" s="70">
        <f t="shared" si="13"/>
        <v>855936</v>
      </c>
      <c r="K264" s="70">
        <v>14</v>
      </c>
      <c r="L264" s="71">
        <f t="shared" ref="L264:L327" si="14">SUM(F264:G264)</f>
        <v>94482</v>
      </c>
    </row>
    <row r="265" spans="1:12">
      <c r="A265" s="68">
        <v>1996</v>
      </c>
      <c r="B265" s="68">
        <v>12</v>
      </c>
      <c r="C265" s="69">
        <v>35400</v>
      </c>
      <c r="E265" s="70">
        <v>761283</v>
      </c>
      <c r="F265" s="70">
        <v>90535</v>
      </c>
      <c r="G265" s="70">
        <v>4043</v>
      </c>
      <c r="H265" s="70">
        <v>1370</v>
      </c>
      <c r="I265" s="70">
        <v>9</v>
      </c>
      <c r="J265" s="70">
        <f t="shared" si="13"/>
        <v>857240</v>
      </c>
      <c r="K265" s="70">
        <v>14</v>
      </c>
      <c r="L265" s="71">
        <f t="shared" si="14"/>
        <v>94578</v>
      </c>
    </row>
    <row r="266" spans="1:12">
      <c r="A266" s="68">
        <v>1997</v>
      </c>
      <c r="B266" s="68">
        <v>1</v>
      </c>
      <c r="C266" s="69">
        <v>35431</v>
      </c>
      <c r="E266" s="70">
        <v>762300</v>
      </c>
      <c r="F266" s="70">
        <v>90471</v>
      </c>
      <c r="G266" s="70">
        <v>4042</v>
      </c>
      <c r="H266" s="70">
        <v>1368</v>
      </c>
      <c r="I266" s="70">
        <v>9</v>
      </c>
      <c r="J266" s="70">
        <f t="shared" si="13"/>
        <v>858190</v>
      </c>
      <c r="K266" s="70">
        <v>17</v>
      </c>
      <c r="L266" s="71">
        <f t="shared" si="14"/>
        <v>94513</v>
      </c>
    </row>
    <row r="267" spans="1:12">
      <c r="A267" s="68">
        <v>1997</v>
      </c>
      <c r="B267" s="68">
        <v>2</v>
      </c>
      <c r="C267" s="69">
        <v>35462</v>
      </c>
      <c r="E267" s="70">
        <v>763114</v>
      </c>
      <c r="F267" s="70">
        <v>90436</v>
      </c>
      <c r="G267" s="70">
        <v>4048</v>
      </c>
      <c r="H267" s="70">
        <v>1369</v>
      </c>
      <c r="I267" s="70">
        <v>9</v>
      </c>
      <c r="J267" s="70">
        <f t="shared" si="13"/>
        <v>858976</v>
      </c>
      <c r="K267" s="70">
        <v>17</v>
      </c>
      <c r="L267" s="71">
        <f t="shared" si="14"/>
        <v>94484</v>
      </c>
    </row>
    <row r="268" spans="1:12">
      <c r="A268" s="68">
        <v>1997</v>
      </c>
      <c r="B268" s="68">
        <v>3</v>
      </c>
      <c r="C268" s="69">
        <v>35490</v>
      </c>
      <c r="E268" s="70">
        <v>763798</v>
      </c>
      <c r="F268" s="70">
        <v>90562</v>
      </c>
      <c r="G268" s="70">
        <v>4053</v>
      </c>
      <c r="H268" s="70">
        <v>1371</v>
      </c>
      <c r="I268" s="70">
        <v>9</v>
      </c>
      <c r="J268" s="70">
        <f t="shared" si="13"/>
        <v>859793</v>
      </c>
      <c r="K268" s="70">
        <v>17</v>
      </c>
      <c r="L268" s="71">
        <f t="shared" si="14"/>
        <v>94615</v>
      </c>
    </row>
    <row r="269" spans="1:12">
      <c r="A269" s="68">
        <v>1997</v>
      </c>
      <c r="B269" s="68">
        <v>4</v>
      </c>
      <c r="C269" s="69">
        <v>35521</v>
      </c>
      <c r="E269" s="70">
        <v>764544</v>
      </c>
      <c r="F269" s="70">
        <v>90757</v>
      </c>
      <c r="G269" s="70">
        <v>4060</v>
      </c>
      <c r="H269" s="70">
        <v>1375</v>
      </c>
      <c r="I269" s="70">
        <v>9</v>
      </c>
      <c r="J269" s="70">
        <f t="shared" si="13"/>
        <v>860745</v>
      </c>
      <c r="K269" s="70">
        <v>17</v>
      </c>
      <c r="L269" s="71">
        <f t="shared" si="14"/>
        <v>94817</v>
      </c>
    </row>
    <row r="270" spans="1:12">
      <c r="A270" s="68">
        <v>1997</v>
      </c>
      <c r="B270" s="68">
        <v>5</v>
      </c>
      <c r="C270" s="69">
        <v>35551</v>
      </c>
      <c r="E270" s="70">
        <v>765790</v>
      </c>
      <c r="F270" s="70">
        <v>91040</v>
      </c>
      <c r="G270" s="70">
        <v>4062</v>
      </c>
      <c r="H270" s="70">
        <v>1380</v>
      </c>
      <c r="I270" s="70">
        <v>9</v>
      </c>
      <c r="J270" s="70">
        <f t="shared" si="13"/>
        <v>862281</v>
      </c>
      <c r="K270" s="70">
        <v>17</v>
      </c>
      <c r="L270" s="71">
        <f t="shared" si="14"/>
        <v>95102</v>
      </c>
    </row>
    <row r="271" spans="1:12">
      <c r="A271" s="68">
        <v>1997</v>
      </c>
      <c r="B271" s="68">
        <v>6</v>
      </c>
      <c r="C271" s="69">
        <v>35582</v>
      </c>
      <c r="E271" s="70">
        <v>766832</v>
      </c>
      <c r="F271" s="70">
        <v>91377</v>
      </c>
      <c r="G271" s="70">
        <v>4066</v>
      </c>
      <c r="H271" s="70">
        <v>1379</v>
      </c>
      <c r="I271" s="70">
        <v>9</v>
      </c>
      <c r="J271" s="70">
        <f t="shared" si="13"/>
        <v>863663</v>
      </c>
      <c r="K271" s="70">
        <v>17</v>
      </c>
      <c r="L271" s="71">
        <f t="shared" si="14"/>
        <v>95443</v>
      </c>
    </row>
    <row r="272" spans="1:12">
      <c r="A272" s="68">
        <v>1997</v>
      </c>
      <c r="B272" s="68">
        <v>7</v>
      </c>
      <c r="C272" s="69">
        <v>35612</v>
      </c>
      <c r="E272" s="70">
        <v>767612</v>
      </c>
      <c r="F272" s="70">
        <v>91726</v>
      </c>
      <c r="G272" s="70">
        <v>4066</v>
      </c>
      <c r="H272" s="70">
        <v>1384</v>
      </c>
      <c r="I272" s="70">
        <v>9</v>
      </c>
      <c r="J272" s="70">
        <f t="shared" si="13"/>
        <v>864797</v>
      </c>
      <c r="K272" s="70">
        <v>17</v>
      </c>
      <c r="L272" s="71">
        <f t="shared" si="14"/>
        <v>95792</v>
      </c>
    </row>
    <row r="273" spans="1:12">
      <c r="A273" s="68">
        <v>1997</v>
      </c>
      <c r="B273" s="68">
        <v>8</v>
      </c>
      <c r="C273" s="69">
        <v>35643</v>
      </c>
      <c r="E273" s="70">
        <v>768638</v>
      </c>
      <c r="F273" s="70">
        <v>92137</v>
      </c>
      <c r="G273" s="70">
        <v>4082</v>
      </c>
      <c r="H273" s="70">
        <v>1385</v>
      </c>
      <c r="I273" s="70">
        <v>9</v>
      </c>
      <c r="J273" s="70">
        <f t="shared" si="13"/>
        <v>866251</v>
      </c>
      <c r="K273" s="70">
        <v>17</v>
      </c>
      <c r="L273" s="71">
        <f t="shared" si="14"/>
        <v>96219</v>
      </c>
    </row>
    <row r="274" spans="1:12">
      <c r="A274" s="68">
        <v>1997</v>
      </c>
      <c r="B274" s="68">
        <v>9</v>
      </c>
      <c r="C274" s="69">
        <v>35674</v>
      </c>
      <c r="E274" s="70">
        <v>769406</v>
      </c>
      <c r="F274" s="70">
        <v>92259</v>
      </c>
      <c r="G274" s="70">
        <v>4095</v>
      </c>
      <c r="H274" s="70">
        <v>1383</v>
      </c>
      <c r="I274" s="70">
        <v>9</v>
      </c>
      <c r="J274" s="70">
        <f t="shared" si="13"/>
        <v>867152</v>
      </c>
      <c r="K274" s="70">
        <v>17</v>
      </c>
      <c r="L274" s="71">
        <f t="shared" si="14"/>
        <v>96354</v>
      </c>
    </row>
    <row r="275" spans="1:12">
      <c r="A275" s="68">
        <v>1997</v>
      </c>
      <c r="B275" s="68">
        <v>10</v>
      </c>
      <c r="C275" s="69">
        <v>35704</v>
      </c>
      <c r="E275" s="70">
        <v>770995</v>
      </c>
      <c r="F275" s="70">
        <v>92455</v>
      </c>
      <c r="G275" s="70">
        <v>4098</v>
      </c>
      <c r="H275" s="70">
        <v>1384</v>
      </c>
      <c r="I275" s="70">
        <v>9</v>
      </c>
      <c r="J275" s="70">
        <f t="shared" si="13"/>
        <v>868941</v>
      </c>
      <c r="K275" s="70">
        <v>17</v>
      </c>
      <c r="L275" s="71">
        <f t="shared" si="14"/>
        <v>96553</v>
      </c>
    </row>
    <row r="276" spans="1:12">
      <c r="A276" s="68">
        <v>1997</v>
      </c>
      <c r="B276" s="68">
        <v>11</v>
      </c>
      <c r="C276" s="69">
        <v>35735</v>
      </c>
      <c r="E276" s="70">
        <v>772818</v>
      </c>
      <c r="F276" s="70">
        <v>92493</v>
      </c>
      <c r="G276" s="70">
        <v>4099</v>
      </c>
      <c r="H276" s="70">
        <v>1384</v>
      </c>
      <c r="I276" s="70">
        <v>9</v>
      </c>
      <c r="J276" s="70">
        <f t="shared" si="13"/>
        <v>870803</v>
      </c>
      <c r="K276" s="70">
        <v>17</v>
      </c>
      <c r="L276" s="71">
        <f t="shared" si="14"/>
        <v>96592</v>
      </c>
    </row>
    <row r="277" spans="1:12">
      <c r="A277" s="68">
        <v>1997</v>
      </c>
      <c r="B277" s="68">
        <v>12</v>
      </c>
      <c r="C277" s="69">
        <v>35765</v>
      </c>
      <c r="E277" s="70">
        <v>773863</v>
      </c>
      <c r="F277" s="70">
        <v>92446</v>
      </c>
      <c r="G277" s="70">
        <v>4124</v>
      </c>
      <c r="H277" s="70">
        <v>1394</v>
      </c>
      <c r="I277" s="70">
        <v>9</v>
      </c>
      <c r="J277" s="70">
        <f t="shared" si="13"/>
        <v>871836</v>
      </c>
      <c r="K277" s="70">
        <v>17</v>
      </c>
      <c r="L277" s="71">
        <f t="shared" si="14"/>
        <v>96570</v>
      </c>
    </row>
    <row r="278" spans="1:12">
      <c r="A278" s="68">
        <v>1998</v>
      </c>
      <c r="B278" s="68">
        <v>1</v>
      </c>
      <c r="C278" s="69">
        <v>35796</v>
      </c>
      <c r="E278" s="70">
        <v>775158</v>
      </c>
      <c r="F278" s="70">
        <v>92642</v>
      </c>
      <c r="G278" s="70">
        <v>4122</v>
      </c>
      <c r="H278" s="70">
        <v>1403</v>
      </c>
      <c r="I278" s="70">
        <v>9</v>
      </c>
      <c r="J278" s="70">
        <f t="shared" si="13"/>
        <v>873334</v>
      </c>
      <c r="K278" s="70">
        <v>17</v>
      </c>
      <c r="L278" s="71">
        <f t="shared" si="14"/>
        <v>96764</v>
      </c>
    </row>
    <row r="279" spans="1:12">
      <c r="A279" s="68">
        <v>1998</v>
      </c>
      <c r="B279" s="68">
        <v>2</v>
      </c>
      <c r="C279" s="69">
        <v>35827</v>
      </c>
      <c r="E279" s="70">
        <v>776658</v>
      </c>
      <c r="F279" s="70">
        <v>92870</v>
      </c>
      <c r="G279" s="70">
        <v>4115</v>
      </c>
      <c r="H279" s="70">
        <v>1409</v>
      </c>
      <c r="I279" s="70">
        <v>9</v>
      </c>
      <c r="J279" s="70">
        <f t="shared" si="13"/>
        <v>875061</v>
      </c>
      <c r="K279" s="70">
        <v>17</v>
      </c>
      <c r="L279" s="71">
        <f t="shared" si="14"/>
        <v>96985</v>
      </c>
    </row>
    <row r="280" spans="1:12">
      <c r="A280" s="68">
        <v>1998</v>
      </c>
      <c r="B280" s="68">
        <v>3</v>
      </c>
      <c r="C280" s="69">
        <v>35855</v>
      </c>
      <c r="E280" s="70">
        <v>777734</v>
      </c>
      <c r="F280" s="70">
        <v>93073</v>
      </c>
      <c r="G280" s="70">
        <v>4132</v>
      </c>
      <c r="H280" s="70">
        <v>1411</v>
      </c>
      <c r="I280" s="70">
        <v>9</v>
      </c>
      <c r="J280" s="70">
        <f t="shared" si="13"/>
        <v>876359</v>
      </c>
      <c r="K280" s="70">
        <v>17</v>
      </c>
      <c r="L280" s="71">
        <f t="shared" si="14"/>
        <v>97205</v>
      </c>
    </row>
    <row r="281" spans="1:12">
      <c r="A281" s="68">
        <v>1998</v>
      </c>
      <c r="B281" s="68">
        <v>4</v>
      </c>
      <c r="C281" s="69">
        <v>35886</v>
      </c>
      <c r="E281" s="70">
        <v>778913</v>
      </c>
      <c r="F281" s="70">
        <v>93347</v>
      </c>
      <c r="G281" s="70">
        <v>4153</v>
      </c>
      <c r="H281" s="70">
        <v>1418</v>
      </c>
      <c r="I281" s="70">
        <v>9</v>
      </c>
      <c r="J281" s="70">
        <f t="shared" si="13"/>
        <v>877840</v>
      </c>
      <c r="K281" s="70">
        <v>17</v>
      </c>
      <c r="L281" s="71">
        <f t="shared" si="14"/>
        <v>97500</v>
      </c>
    </row>
    <row r="282" spans="1:12">
      <c r="A282" s="68">
        <v>1998</v>
      </c>
      <c r="B282" s="68">
        <v>5</v>
      </c>
      <c r="C282" s="69">
        <v>35916</v>
      </c>
      <c r="E282" s="70">
        <v>780407</v>
      </c>
      <c r="F282" s="70">
        <v>93806</v>
      </c>
      <c r="G282" s="70">
        <v>4165</v>
      </c>
      <c r="H282" s="70">
        <v>1423</v>
      </c>
      <c r="I282" s="70">
        <v>9</v>
      </c>
      <c r="J282" s="70">
        <f t="shared" si="13"/>
        <v>879810</v>
      </c>
      <c r="K282" s="70">
        <v>17</v>
      </c>
      <c r="L282" s="71">
        <f t="shared" si="14"/>
        <v>97971</v>
      </c>
    </row>
    <row r="283" spans="1:12">
      <c r="A283" s="68">
        <v>1998</v>
      </c>
      <c r="B283" s="68">
        <v>6</v>
      </c>
      <c r="C283" s="69">
        <v>35947</v>
      </c>
      <c r="E283" s="70">
        <v>781437</v>
      </c>
      <c r="F283" s="70">
        <v>94126</v>
      </c>
      <c r="G283" s="70">
        <v>4182</v>
      </c>
      <c r="H283" s="70">
        <v>1423</v>
      </c>
      <c r="I283" s="70">
        <v>9</v>
      </c>
      <c r="J283" s="70">
        <f t="shared" si="13"/>
        <v>881177</v>
      </c>
      <c r="K283" s="70">
        <v>17</v>
      </c>
      <c r="L283" s="71">
        <f t="shared" si="14"/>
        <v>98308</v>
      </c>
    </row>
    <row r="284" spans="1:12">
      <c r="A284" s="68">
        <v>1998</v>
      </c>
      <c r="B284" s="68">
        <v>7</v>
      </c>
      <c r="C284" s="69">
        <v>35977</v>
      </c>
      <c r="E284" s="70">
        <v>782468</v>
      </c>
      <c r="F284" s="70">
        <v>94418</v>
      </c>
      <c r="G284" s="70">
        <v>4193</v>
      </c>
      <c r="H284" s="70">
        <v>1428</v>
      </c>
      <c r="I284" s="70">
        <v>9</v>
      </c>
      <c r="J284" s="70">
        <f t="shared" si="13"/>
        <v>882516</v>
      </c>
      <c r="K284" s="70">
        <v>17</v>
      </c>
      <c r="L284" s="71">
        <f t="shared" si="14"/>
        <v>98611</v>
      </c>
    </row>
    <row r="285" spans="1:12">
      <c r="A285" s="68">
        <v>1998</v>
      </c>
      <c r="B285" s="68">
        <v>8</v>
      </c>
      <c r="C285" s="69">
        <v>36008</v>
      </c>
      <c r="E285" s="70">
        <v>783373</v>
      </c>
      <c r="F285" s="70">
        <v>94759</v>
      </c>
      <c r="G285" s="70">
        <v>4202</v>
      </c>
      <c r="H285" s="70">
        <v>1434</v>
      </c>
      <c r="I285" s="70">
        <v>9</v>
      </c>
      <c r="J285" s="70">
        <f t="shared" si="13"/>
        <v>883777</v>
      </c>
      <c r="K285" s="70">
        <v>17</v>
      </c>
      <c r="L285" s="71">
        <f t="shared" si="14"/>
        <v>98961</v>
      </c>
    </row>
    <row r="286" spans="1:12">
      <c r="A286" s="68">
        <v>1998</v>
      </c>
      <c r="B286" s="68">
        <v>9</v>
      </c>
      <c r="C286" s="69">
        <v>36039</v>
      </c>
      <c r="E286" s="70">
        <v>784769</v>
      </c>
      <c r="F286" s="70">
        <v>94928</v>
      </c>
      <c r="G286" s="70">
        <v>4212</v>
      </c>
      <c r="H286" s="70">
        <v>1442</v>
      </c>
      <c r="I286" s="70">
        <v>9</v>
      </c>
      <c r="J286" s="70">
        <f t="shared" si="13"/>
        <v>885360</v>
      </c>
      <c r="K286" s="70">
        <v>17</v>
      </c>
      <c r="L286" s="71">
        <f t="shared" si="14"/>
        <v>99140</v>
      </c>
    </row>
    <row r="287" spans="1:12">
      <c r="A287" s="68">
        <v>1998</v>
      </c>
      <c r="B287" s="68">
        <v>10</v>
      </c>
      <c r="C287" s="69">
        <v>36069</v>
      </c>
      <c r="E287" s="70">
        <v>786417</v>
      </c>
      <c r="F287" s="70">
        <v>94978</v>
      </c>
      <c r="G287" s="70">
        <v>4215</v>
      </c>
      <c r="H287" s="70">
        <v>1446</v>
      </c>
      <c r="I287" s="70">
        <v>9</v>
      </c>
      <c r="J287" s="70">
        <f t="shared" si="13"/>
        <v>887065</v>
      </c>
      <c r="K287" s="70">
        <v>17</v>
      </c>
      <c r="L287" s="71">
        <f t="shared" si="14"/>
        <v>99193</v>
      </c>
    </row>
    <row r="288" spans="1:12">
      <c r="A288" s="68">
        <v>1998</v>
      </c>
      <c r="B288" s="68">
        <v>11</v>
      </c>
      <c r="C288" s="69">
        <v>36100</v>
      </c>
      <c r="E288" s="70">
        <v>788045</v>
      </c>
      <c r="F288" s="70">
        <v>95099</v>
      </c>
      <c r="G288" s="70">
        <v>4214</v>
      </c>
      <c r="H288" s="70">
        <v>1447</v>
      </c>
      <c r="I288" s="70">
        <v>9</v>
      </c>
      <c r="J288" s="70">
        <f t="shared" si="13"/>
        <v>888814</v>
      </c>
      <c r="K288" s="70">
        <v>17</v>
      </c>
      <c r="L288" s="71">
        <f t="shared" si="14"/>
        <v>99313</v>
      </c>
    </row>
    <row r="289" spans="1:12">
      <c r="A289" s="68">
        <v>1998</v>
      </c>
      <c r="B289" s="68">
        <v>12</v>
      </c>
      <c r="C289" s="69">
        <v>36130</v>
      </c>
      <c r="E289" s="70">
        <v>789752</v>
      </c>
      <c r="F289" s="70">
        <v>95318</v>
      </c>
      <c r="G289" s="70">
        <v>4222</v>
      </c>
      <c r="H289" s="70">
        <v>1450</v>
      </c>
      <c r="I289" s="70">
        <v>9</v>
      </c>
      <c r="J289" s="70">
        <f t="shared" si="13"/>
        <v>890751</v>
      </c>
      <c r="K289" s="70">
        <v>17</v>
      </c>
      <c r="L289" s="71">
        <f t="shared" si="14"/>
        <v>99540</v>
      </c>
    </row>
    <row r="290" spans="1:12">
      <c r="A290" s="68">
        <v>1999</v>
      </c>
      <c r="B290" s="68">
        <v>1</v>
      </c>
      <c r="C290" s="69">
        <v>36161</v>
      </c>
      <c r="E290" s="70">
        <v>791393</v>
      </c>
      <c r="F290" s="70">
        <v>95462</v>
      </c>
      <c r="G290" s="70">
        <v>4239</v>
      </c>
      <c r="H290" s="70">
        <v>1453</v>
      </c>
      <c r="I290" s="70">
        <v>9</v>
      </c>
      <c r="J290" s="70">
        <f t="shared" si="13"/>
        <v>892556</v>
      </c>
      <c r="K290" s="70">
        <v>17</v>
      </c>
      <c r="L290" s="71">
        <f t="shared" si="14"/>
        <v>99701</v>
      </c>
    </row>
    <row r="291" spans="1:12">
      <c r="A291" s="68">
        <v>1999</v>
      </c>
      <c r="B291" s="68">
        <v>2</v>
      </c>
      <c r="C291" s="69">
        <v>36192</v>
      </c>
      <c r="E291" s="70">
        <v>792982</v>
      </c>
      <c r="F291" s="70">
        <v>95654</v>
      </c>
      <c r="G291" s="70">
        <v>4241</v>
      </c>
      <c r="H291" s="70">
        <v>1465</v>
      </c>
      <c r="I291" s="70">
        <v>9</v>
      </c>
      <c r="J291" s="70">
        <f t="shared" si="13"/>
        <v>894351</v>
      </c>
      <c r="K291" s="70">
        <v>17</v>
      </c>
      <c r="L291" s="71">
        <f t="shared" si="14"/>
        <v>99895</v>
      </c>
    </row>
    <row r="292" spans="1:12">
      <c r="A292" s="68">
        <v>1999</v>
      </c>
      <c r="B292" s="68">
        <v>3</v>
      </c>
      <c r="C292" s="69">
        <v>36220</v>
      </c>
      <c r="E292" s="70">
        <v>794379</v>
      </c>
      <c r="F292" s="70">
        <v>95813</v>
      </c>
      <c r="G292" s="70">
        <v>4235</v>
      </c>
      <c r="H292" s="70">
        <v>1478</v>
      </c>
      <c r="I292" s="70">
        <v>9</v>
      </c>
      <c r="J292" s="70">
        <f t="shared" si="13"/>
        <v>895914</v>
      </c>
      <c r="K292" s="70">
        <v>17</v>
      </c>
      <c r="L292" s="71">
        <f t="shared" si="14"/>
        <v>100048</v>
      </c>
    </row>
    <row r="293" spans="1:12">
      <c r="A293" s="68">
        <v>1999</v>
      </c>
      <c r="B293" s="68">
        <v>4</v>
      </c>
      <c r="C293" s="69">
        <v>36251</v>
      </c>
      <c r="E293" s="70">
        <v>795227</v>
      </c>
      <c r="F293" s="70">
        <v>96153</v>
      </c>
      <c r="G293" s="70">
        <v>4232</v>
      </c>
      <c r="H293" s="70">
        <v>1482</v>
      </c>
      <c r="I293" s="70">
        <v>9</v>
      </c>
      <c r="J293" s="70">
        <f t="shared" si="13"/>
        <v>897103</v>
      </c>
      <c r="K293" s="70">
        <v>17</v>
      </c>
      <c r="L293" s="71">
        <f t="shared" si="14"/>
        <v>100385</v>
      </c>
    </row>
    <row r="294" spans="1:12">
      <c r="A294" s="68">
        <v>1999</v>
      </c>
      <c r="B294" s="68">
        <v>5</v>
      </c>
      <c r="C294" s="69">
        <v>36281</v>
      </c>
      <c r="E294" s="70">
        <v>795757</v>
      </c>
      <c r="F294" s="70">
        <v>96462</v>
      </c>
      <c r="G294" s="70">
        <v>4230</v>
      </c>
      <c r="H294" s="70">
        <v>1489</v>
      </c>
      <c r="I294" s="70">
        <v>9</v>
      </c>
      <c r="J294" s="70">
        <f t="shared" si="13"/>
        <v>897947</v>
      </c>
      <c r="K294" s="70">
        <v>17</v>
      </c>
      <c r="L294" s="71">
        <f t="shared" si="14"/>
        <v>100692</v>
      </c>
    </row>
    <row r="295" spans="1:12">
      <c r="A295" s="68">
        <v>1999</v>
      </c>
      <c r="B295" s="68">
        <v>6</v>
      </c>
      <c r="C295" s="69">
        <v>36312</v>
      </c>
      <c r="E295" s="70">
        <v>796488</v>
      </c>
      <c r="F295" s="70">
        <v>96764</v>
      </c>
      <c r="G295" s="70">
        <v>4219</v>
      </c>
      <c r="H295" s="70">
        <v>1495</v>
      </c>
      <c r="I295" s="70">
        <v>9</v>
      </c>
      <c r="J295" s="70">
        <f t="shared" si="13"/>
        <v>898975</v>
      </c>
      <c r="K295" s="70">
        <v>17</v>
      </c>
      <c r="L295" s="71">
        <f t="shared" si="14"/>
        <v>100983</v>
      </c>
    </row>
    <row r="296" spans="1:12">
      <c r="A296" s="68">
        <v>1999</v>
      </c>
      <c r="B296" s="68">
        <v>7</v>
      </c>
      <c r="C296" s="69">
        <v>36342</v>
      </c>
      <c r="E296" s="70">
        <v>797249</v>
      </c>
      <c r="F296" s="70">
        <v>97023</v>
      </c>
      <c r="G296" s="70">
        <v>4210</v>
      </c>
      <c r="H296" s="70">
        <v>1501</v>
      </c>
      <c r="I296" s="70">
        <v>9</v>
      </c>
      <c r="J296" s="70">
        <f t="shared" si="13"/>
        <v>899992</v>
      </c>
      <c r="K296" s="70">
        <v>17</v>
      </c>
      <c r="L296" s="71">
        <f t="shared" si="14"/>
        <v>101233</v>
      </c>
    </row>
    <row r="297" spans="1:12">
      <c r="A297" s="68">
        <v>1999</v>
      </c>
      <c r="B297" s="68">
        <v>8</v>
      </c>
      <c r="C297" s="69">
        <v>36373</v>
      </c>
      <c r="E297" s="70">
        <v>798425</v>
      </c>
      <c r="F297" s="70">
        <v>97315</v>
      </c>
      <c r="G297" s="70">
        <v>4201</v>
      </c>
      <c r="H297" s="70">
        <v>1503</v>
      </c>
      <c r="I297" s="70">
        <v>9</v>
      </c>
      <c r="J297" s="70">
        <f t="shared" si="13"/>
        <v>901453</v>
      </c>
      <c r="K297" s="70">
        <v>17</v>
      </c>
      <c r="L297" s="71">
        <f t="shared" si="14"/>
        <v>101516</v>
      </c>
    </row>
    <row r="298" spans="1:12">
      <c r="A298" s="68">
        <v>1999</v>
      </c>
      <c r="B298" s="68">
        <v>9</v>
      </c>
      <c r="C298" s="69">
        <v>36404</v>
      </c>
      <c r="E298" s="70">
        <v>799787</v>
      </c>
      <c r="F298" s="70">
        <v>97557</v>
      </c>
      <c r="G298" s="70">
        <v>4189</v>
      </c>
      <c r="H298" s="70">
        <v>1504</v>
      </c>
      <c r="I298" s="70">
        <v>9</v>
      </c>
      <c r="J298" s="70">
        <f t="shared" si="13"/>
        <v>903046</v>
      </c>
      <c r="K298" s="70">
        <v>17</v>
      </c>
      <c r="L298" s="71">
        <f t="shared" si="14"/>
        <v>101746</v>
      </c>
    </row>
    <row r="299" spans="1:12">
      <c r="A299" s="68">
        <v>1999</v>
      </c>
      <c r="B299" s="68">
        <v>10</v>
      </c>
      <c r="C299" s="69">
        <v>36434</v>
      </c>
      <c r="E299" s="70">
        <v>801228</v>
      </c>
      <c r="F299" s="70">
        <v>97674</v>
      </c>
      <c r="G299" s="70">
        <v>4177</v>
      </c>
      <c r="H299" s="70">
        <v>1499</v>
      </c>
      <c r="I299" s="70">
        <v>9</v>
      </c>
      <c r="J299" s="70">
        <f t="shared" si="13"/>
        <v>904587</v>
      </c>
      <c r="K299" s="70">
        <v>17</v>
      </c>
      <c r="L299" s="71">
        <f t="shared" si="14"/>
        <v>101851</v>
      </c>
    </row>
    <row r="300" spans="1:12">
      <c r="A300" s="68">
        <v>1999</v>
      </c>
      <c r="B300" s="68">
        <v>11</v>
      </c>
      <c r="C300" s="69">
        <v>36465</v>
      </c>
      <c r="E300" s="70">
        <v>802437</v>
      </c>
      <c r="F300" s="70">
        <v>97648</v>
      </c>
      <c r="G300" s="70">
        <v>4168</v>
      </c>
      <c r="H300" s="70">
        <v>1491</v>
      </c>
      <c r="I300" s="70">
        <v>9</v>
      </c>
      <c r="J300" s="70">
        <f t="shared" si="13"/>
        <v>905753</v>
      </c>
      <c r="K300" s="70">
        <v>17</v>
      </c>
      <c r="L300" s="71">
        <f t="shared" si="14"/>
        <v>101816</v>
      </c>
    </row>
    <row r="301" spans="1:12">
      <c r="A301" s="68">
        <v>1999</v>
      </c>
      <c r="B301" s="68">
        <v>12</v>
      </c>
      <c r="C301" s="69">
        <v>36495</v>
      </c>
      <c r="E301" s="70">
        <v>803693</v>
      </c>
      <c r="F301" s="70">
        <v>97669</v>
      </c>
      <c r="G301" s="70">
        <v>4160</v>
      </c>
      <c r="H301" s="70">
        <v>1491</v>
      </c>
      <c r="I301" s="70">
        <v>9</v>
      </c>
      <c r="J301" s="70">
        <f t="shared" si="13"/>
        <v>907022</v>
      </c>
      <c r="K301" s="70">
        <v>17</v>
      </c>
      <c r="L301" s="71">
        <f t="shared" si="14"/>
        <v>101829</v>
      </c>
    </row>
    <row r="302" spans="1:12">
      <c r="A302" s="68">
        <v>2000</v>
      </c>
      <c r="B302" s="68">
        <v>1</v>
      </c>
      <c r="C302" s="69">
        <v>36526</v>
      </c>
      <c r="E302" s="70">
        <v>805067</v>
      </c>
      <c r="F302" s="70">
        <v>97805</v>
      </c>
      <c r="G302" s="70">
        <v>4152</v>
      </c>
      <c r="H302" s="70">
        <v>1496</v>
      </c>
      <c r="I302" s="70">
        <v>9</v>
      </c>
      <c r="J302" s="70">
        <f t="shared" si="13"/>
        <v>908529</v>
      </c>
      <c r="K302" s="70">
        <v>18</v>
      </c>
      <c r="L302" s="71">
        <f t="shared" si="14"/>
        <v>101957</v>
      </c>
    </row>
    <row r="303" spans="1:12">
      <c r="A303" s="68">
        <v>2000</v>
      </c>
      <c r="B303" s="68">
        <v>2</v>
      </c>
      <c r="C303" s="69">
        <v>36557</v>
      </c>
      <c r="E303" s="70">
        <v>806424</v>
      </c>
      <c r="F303" s="70">
        <v>97965</v>
      </c>
      <c r="G303" s="70">
        <v>4152</v>
      </c>
      <c r="H303" s="70">
        <v>1508</v>
      </c>
      <c r="I303" s="70">
        <v>9</v>
      </c>
      <c r="J303" s="70">
        <f t="shared" si="13"/>
        <v>910058</v>
      </c>
      <c r="K303" s="70">
        <v>18</v>
      </c>
      <c r="L303" s="71">
        <f t="shared" si="14"/>
        <v>102117</v>
      </c>
    </row>
    <row r="304" spans="1:12">
      <c r="A304" s="68">
        <v>2000</v>
      </c>
      <c r="B304" s="68">
        <v>3</v>
      </c>
      <c r="C304" s="69">
        <v>36586</v>
      </c>
      <c r="E304" s="70">
        <v>807746</v>
      </c>
      <c r="F304" s="70">
        <v>98160</v>
      </c>
      <c r="G304" s="70">
        <v>4147</v>
      </c>
      <c r="H304" s="70">
        <v>1514</v>
      </c>
      <c r="I304" s="70">
        <v>9</v>
      </c>
      <c r="J304" s="70">
        <f t="shared" si="13"/>
        <v>911576</v>
      </c>
      <c r="K304" s="70">
        <v>18</v>
      </c>
      <c r="L304" s="71">
        <f t="shared" si="14"/>
        <v>102307</v>
      </c>
    </row>
    <row r="305" spans="1:12">
      <c r="A305" s="68">
        <v>2000</v>
      </c>
      <c r="B305" s="68">
        <v>4</v>
      </c>
      <c r="C305" s="69">
        <v>36617</v>
      </c>
      <c r="E305" s="70">
        <v>808578.33330000006</v>
      </c>
      <c r="F305" s="70">
        <v>98505</v>
      </c>
      <c r="G305" s="70">
        <v>4130</v>
      </c>
      <c r="H305" s="70">
        <v>1516.666667</v>
      </c>
      <c r="I305" s="70">
        <v>9</v>
      </c>
      <c r="J305" s="70">
        <f t="shared" si="13"/>
        <v>912738.9999670001</v>
      </c>
      <c r="K305" s="70">
        <v>18</v>
      </c>
      <c r="L305" s="71">
        <f t="shared" si="14"/>
        <v>102635</v>
      </c>
    </row>
    <row r="306" spans="1:12">
      <c r="A306" s="68">
        <v>2000</v>
      </c>
      <c r="B306" s="68">
        <v>5</v>
      </c>
      <c r="C306" s="69">
        <v>36647</v>
      </c>
      <c r="E306" s="70">
        <v>809410.66669999994</v>
      </c>
      <c r="F306" s="70">
        <v>98850</v>
      </c>
      <c r="G306" s="70">
        <v>4113</v>
      </c>
      <c r="H306" s="70">
        <v>1519.333333</v>
      </c>
      <c r="I306" s="70">
        <v>9</v>
      </c>
      <c r="J306" s="70">
        <f t="shared" si="13"/>
        <v>913902.0000329999</v>
      </c>
      <c r="K306" s="70">
        <v>18</v>
      </c>
      <c r="L306" s="71">
        <f t="shared" si="14"/>
        <v>102963</v>
      </c>
    </row>
    <row r="307" spans="1:12">
      <c r="A307" s="68">
        <v>2000</v>
      </c>
      <c r="B307" s="68">
        <v>6</v>
      </c>
      <c r="C307" s="69">
        <v>36678</v>
      </c>
      <c r="E307" s="70">
        <v>810243</v>
      </c>
      <c r="F307" s="70">
        <v>99195</v>
      </c>
      <c r="G307" s="70">
        <v>4096</v>
      </c>
      <c r="H307" s="70">
        <v>1522</v>
      </c>
      <c r="I307" s="70">
        <v>9</v>
      </c>
      <c r="J307" s="70">
        <f t="shared" si="13"/>
        <v>915065</v>
      </c>
      <c r="K307" s="70">
        <v>18</v>
      </c>
      <c r="L307" s="71">
        <f t="shared" si="14"/>
        <v>103291</v>
      </c>
    </row>
    <row r="308" spans="1:12">
      <c r="A308" s="68">
        <v>2000</v>
      </c>
      <c r="B308" s="68">
        <v>7</v>
      </c>
      <c r="C308" s="69">
        <v>36708</v>
      </c>
      <c r="E308" s="70">
        <v>812033</v>
      </c>
      <c r="F308" s="70">
        <v>98719</v>
      </c>
      <c r="G308" s="70">
        <v>4085</v>
      </c>
      <c r="H308" s="70">
        <v>1527</v>
      </c>
      <c r="I308" s="70">
        <v>9</v>
      </c>
      <c r="J308" s="70">
        <f t="shared" si="13"/>
        <v>916373</v>
      </c>
      <c r="K308" s="70">
        <v>18</v>
      </c>
      <c r="L308" s="71">
        <f t="shared" si="14"/>
        <v>102804</v>
      </c>
    </row>
    <row r="309" spans="1:12">
      <c r="A309" s="68">
        <v>2000</v>
      </c>
      <c r="B309" s="68">
        <v>8</v>
      </c>
      <c r="C309" s="69">
        <v>36739</v>
      </c>
      <c r="E309" s="70">
        <v>812941</v>
      </c>
      <c r="F309" s="70">
        <v>98880</v>
      </c>
      <c r="G309" s="70">
        <v>4070</v>
      </c>
      <c r="H309" s="70">
        <v>1536</v>
      </c>
      <c r="I309" s="70">
        <v>9</v>
      </c>
      <c r="J309" s="70">
        <f t="shared" si="13"/>
        <v>917436</v>
      </c>
      <c r="K309" s="70">
        <v>18</v>
      </c>
      <c r="L309" s="71">
        <f t="shared" si="14"/>
        <v>102950</v>
      </c>
    </row>
    <row r="310" spans="1:12">
      <c r="A310" s="68">
        <v>2000</v>
      </c>
      <c r="B310" s="68">
        <v>9</v>
      </c>
      <c r="C310" s="69">
        <v>36770</v>
      </c>
      <c r="E310" s="70">
        <v>813714</v>
      </c>
      <c r="F310" s="70">
        <v>99064</v>
      </c>
      <c r="G310" s="70">
        <v>4060</v>
      </c>
      <c r="H310" s="70">
        <v>1546</v>
      </c>
      <c r="I310" s="70">
        <v>9</v>
      </c>
      <c r="J310" s="70">
        <f t="shared" si="13"/>
        <v>918393</v>
      </c>
      <c r="K310" s="70">
        <v>18</v>
      </c>
      <c r="L310" s="71">
        <f t="shared" si="14"/>
        <v>103124</v>
      </c>
    </row>
    <row r="311" spans="1:12">
      <c r="A311" s="68">
        <v>2000</v>
      </c>
      <c r="B311" s="68">
        <v>10</v>
      </c>
      <c r="C311" s="69">
        <v>36800</v>
      </c>
      <c r="E311" s="70">
        <v>815471</v>
      </c>
      <c r="F311" s="70">
        <v>99170</v>
      </c>
      <c r="G311" s="70">
        <v>4051</v>
      </c>
      <c r="H311" s="70">
        <v>1555</v>
      </c>
      <c r="I311" s="70">
        <v>9</v>
      </c>
      <c r="J311" s="70">
        <f t="shared" si="13"/>
        <v>920256</v>
      </c>
      <c r="K311" s="70">
        <v>18</v>
      </c>
      <c r="L311" s="71">
        <f t="shared" si="14"/>
        <v>103221</v>
      </c>
    </row>
    <row r="312" spans="1:12">
      <c r="A312" s="68">
        <v>2000</v>
      </c>
      <c r="B312" s="68">
        <v>11</v>
      </c>
      <c r="C312" s="69">
        <v>36831</v>
      </c>
      <c r="E312" s="70">
        <v>816590</v>
      </c>
      <c r="F312" s="70">
        <v>99396</v>
      </c>
      <c r="G312" s="70">
        <v>4043</v>
      </c>
      <c r="H312" s="70">
        <v>1607</v>
      </c>
      <c r="I312" s="70">
        <v>9</v>
      </c>
      <c r="J312" s="70">
        <f t="shared" si="13"/>
        <v>921645</v>
      </c>
      <c r="K312" s="70">
        <v>18</v>
      </c>
      <c r="L312" s="71">
        <f t="shared" si="14"/>
        <v>103439</v>
      </c>
    </row>
    <row r="313" spans="1:12">
      <c r="A313" s="68">
        <v>2000</v>
      </c>
      <c r="B313" s="68">
        <v>12</v>
      </c>
      <c r="C313" s="69">
        <v>36861</v>
      </c>
      <c r="E313" s="70">
        <v>818440</v>
      </c>
      <c r="F313" s="70">
        <v>99511</v>
      </c>
      <c r="G313" s="70">
        <v>4038</v>
      </c>
      <c r="H313" s="70">
        <v>1612</v>
      </c>
      <c r="I313" s="70">
        <v>9</v>
      </c>
      <c r="J313" s="70">
        <f t="shared" si="13"/>
        <v>923610</v>
      </c>
      <c r="K313" s="70">
        <v>18</v>
      </c>
      <c r="L313" s="71">
        <f t="shared" si="14"/>
        <v>103549</v>
      </c>
    </row>
    <row r="314" spans="1:12">
      <c r="A314" s="68">
        <v>2001</v>
      </c>
      <c r="B314" s="68">
        <v>1</v>
      </c>
      <c r="C314" s="69">
        <v>36892</v>
      </c>
      <c r="E314" s="70">
        <v>819660</v>
      </c>
      <c r="F314" s="70">
        <v>99585</v>
      </c>
      <c r="G314" s="70">
        <v>4023</v>
      </c>
      <c r="H314" s="70">
        <v>1628</v>
      </c>
      <c r="I314" s="70">
        <v>9</v>
      </c>
      <c r="J314" s="70">
        <f t="shared" si="13"/>
        <v>924905</v>
      </c>
      <c r="K314" s="70">
        <v>18</v>
      </c>
      <c r="L314" s="71">
        <f t="shared" si="14"/>
        <v>103608</v>
      </c>
    </row>
    <row r="315" spans="1:12">
      <c r="A315" s="68">
        <v>2001</v>
      </c>
      <c r="B315" s="68">
        <v>2</v>
      </c>
      <c r="C315" s="69">
        <v>36923</v>
      </c>
      <c r="E315" s="70">
        <v>820498</v>
      </c>
      <c r="F315" s="70">
        <v>99758</v>
      </c>
      <c r="G315" s="70">
        <v>4024</v>
      </c>
      <c r="H315" s="70">
        <v>1639</v>
      </c>
      <c r="I315" s="70">
        <v>9</v>
      </c>
      <c r="J315" s="70">
        <f t="shared" si="13"/>
        <v>925928</v>
      </c>
      <c r="K315" s="70">
        <v>18</v>
      </c>
      <c r="L315" s="71">
        <f t="shared" si="14"/>
        <v>103782</v>
      </c>
    </row>
    <row r="316" spans="1:12">
      <c r="A316" s="68">
        <v>2001</v>
      </c>
      <c r="B316" s="68">
        <v>3</v>
      </c>
      <c r="C316" s="69">
        <v>36951</v>
      </c>
      <c r="E316" s="70">
        <v>821533</v>
      </c>
      <c r="F316" s="70">
        <v>99978</v>
      </c>
      <c r="G316" s="70">
        <v>4021</v>
      </c>
      <c r="H316" s="70">
        <v>1676</v>
      </c>
      <c r="I316" s="70">
        <v>9</v>
      </c>
      <c r="J316" s="70">
        <f t="shared" si="13"/>
        <v>927217</v>
      </c>
      <c r="K316" s="70">
        <v>18</v>
      </c>
      <c r="L316" s="71">
        <f t="shared" si="14"/>
        <v>103999</v>
      </c>
    </row>
    <row r="317" spans="1:12">
      <c r="A317" s="68">
        <v>2001</v>
      </c>
      <c r="B317" s="68">
        <v>4</v>
      </c>
      <c r="C317" s="69">
        <v>36982</v>
      </c>
      <c r="E317" s="70">
        <v>822616</v>
      </c>
      <c r="F317" s="70">
        <v>100012</v>
      </c>
      <c r="G317" s="70">
        <v>4018</v>
      </c>
      <c r="H317" s="70">
        <v>1688</v>
      </c>
      <c r="I317" s="70">
        <v>9</v>
      </c>
      <c r="J317" s="70">
        <f t="shared" si="13"/>
        <v>928343</v>
      </c>
      <c r="K317" s="70">
        <v>18</v>
      </c>
      <c r="L317" s="71">
        <f t="shared" si="14"/>
        <v>104030</v>
      </c>
    </row>
    <row r="318" spans="1:12">
      <c r="A318" s="68">
        <v>2001</v>
      </c>
      <c r="B318" s="68">
        <v>5</v>
      </c>
      <c r="C318" s="69">
        <v>37012</v>
      </c>
      <c r="E318" s="70">
        <v>823713</v>
      </c>
      <c r="F318" s="70">
        <v>100232</v>
      </c>
      <c r="G318" s="70">
        <v>4012</v>
      </c>
      <c r="H318" s="70">
        <v>1721</v>
      </c>
      <c r="I318" s="70">
        <v>9</v>
      </c>
      <c r="J318" s="70">
        <f t="shared" si="13"/>
        <v>929687</v>
      </c>
      <c r="K318" s="70">
        <v>18</v>
      </c>
      <c r="L318" s="71">
        <f t="shared" si="14"/>
        <v>104244</v>
      </c>
    </row>
    <row r="319" spans="1:12">
      <c r="A319" s="68">
        <v>2001</v>
      </c>
      <c r="B319" s="68">
        <v>6</v>
      </c>
      <c r="C319" s="69">
        <v>37043</v>
      </c>
      <c r="E319" s="70">
        <v>825223</v>
      </c>
      <c r="F319" s="70">
        <v>100692</v>
      </c>
      <c r="G319" s="70">
        <v>4002</v>
      </c>
      <c r="H319" s="70">
        <v>1745</v>
      </c>
      <c r="I319" s="70">
        <v>9</v>
      </c>
      <c r="J319" s="70">
        <f t="shared" ref="J319:J382" si="15">SUM(E319:I319)</f>
        <v>931671</v>
      </c>
      <c r="K319" s="70">
        <v>18</v>
      </c>
      <c r="L319" s="71">
        <f t="shared" si="14"/>
        <v>104694</v>
      </c>
    </row>
    <row r="320" spans="1:12">
      <c r="A320" s="68">
        <v>2001</v>
      </c>
      <c r="B320" s="68">
        <v>7</v>
      </c>
      <c r="C320" s="69">
        <v>37073</v>
      </c>
      <c r="E320" s="70">
        <v>826154</v>
      </c>
      <c r="F320" s="70">
        <v>101173</v>
      </c>
      <c r="G320" s="70">
        <v>4012</v>
      </c>
      <c r="H320" s="70">
        <v>1790</v>
      </c>
      <c r="I320" s="70">
        <v>9</v>
      </c>
      <c r="J320" s="70">
        <f t="shared" si="15"/>
        <v>933138</v>
      </c>
      <c r="K320" s="70">
        <v>18</v>
      </c>
      <c r="L320" s="71">
        <f t="shared" si="14"/>
        <v>105185</v>
      </c>
    </row>
    <row r="321" spans="1:12">
      <c r="A321" s="68">
        <v>2001</v>
      </c>
      <c r="B321" s="68">
        <v>8</v>
      </c>
      <c r="C321" s="69">
        <v>37104</v>
      </c>
      <c r="E321" s="70">
        <v>827903</v>
      </c>
      <c r="F321" s="70">
        <v>101408</v>
      </c>
      <c r="G321" s="70">
        <v>4007</v>
      </c>
      <c r="H321" s="70">
        <v>1802</v>
      </c>
      <c r="I321" s="70">
        <v>9</v>
      </c>
      <c r="J321" s="70">
        <f t="shared" si="15"/>
        <v>935129</v>
      </c>
      <c r="K321" s="70">
        <v>18</v>
      </c>
      <c r="L321" s="71">
        <f t="shared" si="14"/>
        <v>105415</v>
      </c>
    </row>
    <row r="322" spans="1:12">
      <c r="A322" s="68">
        <v>2001</v>
      </c>
      <c r="B322" s="68">
        <v>9</v>
      </c>
      <c r="C322" s="69">
        <v>37135</v>
      </c>
      <c r="E322" s="70">
        <v>829331</v>
      </c>
      <c r="F322" s="70">
        <v>101449</v>
      </c>
      <c r="G322" s="70">
        <v>3989</v>
      </c>
      <c r="H322" s="70">
        <v>1809</v>
      </c>
      <c r="I322" s="70">
        <v>8</v>
      </c>
      <c r="J322" s="70">
        <f t="shared" si="15"/>
        <v>936586</v>
      </c>
      <c r="K322" s="70">
        <v>18</v>
      </c>
      <c r="L322" s="71">
        <f t="shared" si="14"/>
        <v>105438</v>
      </c>
    </row>
    <row r="323" spans="1:12">
      <c r="A323" s="68">
        <v>2001</v>
      </c>
      <c r="B323" s="68">
        <v>10</v>
      </c>
      <c r="C323" s="69">
        <v>37165</v>
      </c>
      <c r="E323" s="70">
        <v>830850</v>
      </c>
      <c r="F323" s="70">
        <v>101519</v>
      </c>
      <c r="G323" s="70">
        <v>3977</v>
      </c>
      <c r="H323" s="70">
        <v>1824</v>
      </c>
      <c r="I323" s="70">
        <v>8</v>
      </c>
      <c r="J323" s="70">
        <f t="shared" si="15"/>
        <v>938178</v>
      </c>
      <c r="K323" s="70">
        <v>13</v>
      </c>
      <c r="L323" s="71">
        <f t="shared" si="14"/>
        <v>105496</v>
      </c>
    </row>
    <row r="324" spans="1:12">
      <c r="A324" s="68">
        <v>2001</v>
      </c>
      <c r="B324" s="68">
        <v>11</v>
      </c>
      <c r="C324" s="69">
        <v>37196</v>
      </c>
      <c r="E324" s="70">
        <v>832568</v>
      </c>
      <c r="F324" s="70">
        <v>101582</v>
      </c>
      <c r="G324" s="70">
        <v>3969</v>
      </c>
      <c r="H324" s="70">
        <v>1828</v>
      </c>
      <c r="I324" s="70">
        <v>8</v>
      </c>
      <c r="J324" s="70">
        <f t="shared" si="15"/>
        <v>939955</v>
      </c>
      <c r="K324" s="70">
        <v>13</v>
      </c>
      <c r="L324" s="71">
        <f t="shared" si="14"/>
        <v>105551</v>
      </c>
    </row>
    <row r="325" spans="1:12">
      <c r="A325" s="68">
        <v>2001</v>
      </c>
      <c r="B325" s="68">
        <v>12</v>
      </c>
      <c r="C325" s="69">
        <v>37226</v>
      </c>
      <c r="E325" s="70">
        <v>834196</v>
      </c>
      <c r="F325" s="70">
        <v>101678</v>
      </c>
      <c r="G325" s="70">
        <v>3964</v>
      </c>
      <c r="H325" s="70">
        <v>1835</v>
      </c>
      <c r="I325" s="70">
        <v>8</v>
      </c>
      <c r="J325" s="70">
        <f t="shared" si="15"/>
        <v>941681</v>
      </c>
      <c r="K325" s="70">
        <v>15</v>
      </c>
      <c r="L325" s="71">
        <f t="shared" si="14"/>
        <v>105642</v>
      </c>
    </row>
    <row r="326" spans="1:12">
      <c r="A326" s="68">
        <v>2002</v>
      </c>
      <c r="B326" s="68">
        <v>1</v>
      </c>
      <c r="C326" s="69">
        <v>37257</v>
      </c>
      <c r="E326" s="70">
        <v>835309</v>
      </c>
      <c r="F326" s="70">
        <v>101699</v>
      </c>
      <c r="G326" s="70">
        <v>3951</v>
      </c>
      <c r="H326" s="70">
        <v>1836</v>
      </c>
      <c r="I326" s="70">
        <v>8</v>
      </c>
      <c r="J326" s="70">
        <f t="shared" si="15"/>
        <v>942803</v>
      </c>
      <c r="K326" s="70">
        <v>15</v>
      </c>
      <c r="L326" s="71">
        <f t="shared" si="14"/>
        <v>105650</v>
      </c>
    </row>
    <row r="327" spans="1:12">
      <c r="A327" s="68">
        <v>2002</v>
      </c>
      <c r="B327" s="68">
        <v>2</v>
      </c>
      <c r="C327" s="69">
        <v>37288</v>
      </c>
      <c r="E327" s="70">
        <v>836506</v>
      </c>
      <c r="F327" s="70">
        <v>101889</v>
      </c>
      <c r="G327" s="70">
        <v>3959</v>
      </c>
      <c r="H327" s="70">
        <v>1851</v>
      </c>
      <c r="I327" s="70">
        <v>8</v>
      </c>
      <c r="J327" s="70">
        <f t="shared" si="15"/>
        <v>944213</v>
      </c>
      <c r="K327" s="70">
        <v>15</v>
      </c>
      <c r="L327" s="71">
        <f t="shared" si="14"/>
        <v>105848</v>
      </c>
    </row>
    <row r="328" spans="1:12">
      <c r="A328" s="68">
        <v>2002</v>
      </c>
      <c r="B328" s="68">
        <v>3</v>
      </c>
      <c r="C328" s="69">
        <v>37316</v>
      </c>
      <c r="E328" s="70">
        <v>837663</v>
      </c>
      <c r="F328" s="70">
        <v>101992</v>
      </c>
      <c r="G328" s="70">
        <v>3949</v>
      </c>
      <c r="H328" s="70">
        <v>1857</v>
      </c>
      <c r="I328" s="70">
        <v>8</v>
      </c>
      <c r="J328" s="70">
        <f t="shared" si="15"/>
        <v>945469</v>
      </c>
      <c r="K328" s="70">
        <v>15</v>
      </c>
      <c r="L328" s="71">
        <f t="shared" ref="L328:L391" si="16">SUM(F328:G328)</f>
        <v>105941</v>
      </c>
    </row>
    <row r="329" spans="1:12">
      <c r="A329" s="68">
        <v>2002</v>
      </c>
      <c r="B329" s="68">
        <v>4</v>
      </c>
      <c r="C329" s="69">
        <v>37347</v>
      </c>
      <c r="E329" s="70">
        <v>838521</v>
      </c>
      <c r="F329" s="70">
        <v>102199</v>
      </c>
      <c r="G329" s="70">
        <v>3940</v>
      </c>
      <c r="H329" s="70">
        <v>1869</v>
      </c>
      <c r="I329" s="70">
        <v>8</v>
      </c>
      <c r="J329" s="70">
        <f t="shared" si="15"/>
        <v>946537</v>
      </c>
      <c r="K329" s="70">
        <v>15</v>
      </c>
      <c r="L329" s="71">
        <f t="shared" si="16"/>
        <v>106139</v>
      </c>
    </row>
    <row r="330" spans="1:12">
      <c r="A330" s="68">
        <v>2002</v>
      </c>
      <c r="B330" s="68">
        <v>5</v>
      </c>
      <c r="C330" s="69">
        <v>37377</v>
      </c>
      <c r="E330" s="70">
        <v>839161</v>
      </c>
      <c r="F330" s="70">
        <v>102591</v>
      </c>
      <c r="G330" s="70">
        <v>3926</v>
      </c>
      <c r="H330" s="70">
        <v>1885</v>
      </c>
      <c r="I330" s="70">
        <v>8</v>
      </c>
      <c r="J330" s="70">
        <f t="shared" si="15"/>
        <v>947571</v>
      </c>
      <c r="K330" s="70">
        <v>15</v>
      </c>
      <c r="L330" s="71">
        <f t="shared" si="16"/>
        <v>106517</v>
      </c>
    </row>
    <row r="331" spans="1:12">
      <c r="A331" s="68">
        <v>2002</v>
      </c>
      <c r="B331" s="68">
        <v>6</v>
      </c>
      <c r="C331" s="69">
        <v>37408</v>
      </c>
      <c r="E331" s="70">
        <v>839979</v>
      </c>
      <c r="F331" s="70">
        <v>102800</v>
      </c>
      <c r="G331" s="70">
        <v>3920</v>
      </c>
      <c r="H331" s="70">
        <v>1899</v>
      </c>
      <c r="I331" s="70">
        <v>8</v>
      </c>
      <c r="J331" s="70">
        <f t="shared" si="15"/>
        <v>948606</v>
      </c>
      <c r="K331" s="70">
        <v>15</v>
      </c>
      <c r="L331" s="71">
        <f t="shared" si="16"/>
        <v>106720</v>
      </c>
    </row>
    <row r="332" spans="1:12">
      <c r="A332" s="68">
        <v>2002</v>
      </c>
      <c r="B332" s="68">
        <v>7</v>
      </c>
      <c r="C332" s="69">
        <v>37438</v>
      </c>
      <c r="E332" s="70">
        <v>840133</v>
      </c>
      <c r="F332" s="70">
        <v>103126</v>
      </c>
      <c r="G332" s="70">
        <v>3915</v>
      </c>
      <c r="H332" s="70">
        <v>1902</v>
      </c>
      <c r="I332" s="70">
        <v>8</v>
      </c>
      <c r="J332" s="70">
        <f t="shared" si="15"/>
        <v>949084</v>
      </c>
      <c r="K332" s="70">
        <v>15</v>
      </c>
      <c r="L332" s="71">
        <f t="shared" si="16"/>
        <v>107041</v>
      </c>
    </row>
    <row r="333" spans="1:12">
      <c r="A333" s="68">
        <v>2002</v>
      </c>
      <c r="B333" s="68">
        <v>8</v>
      </c>
      <c r="C333" s="69">
        <v>37469</v>
      </c>
      <c r="E333" s="70">
        <v>840645</v>
      </c>
      <c r="F333" s="70">
        <v>103399</v>
      </c>
      <c r="G333" s="70">
        <v>3899</v>
      </c>
      <c r="H333" s="70">
        <v>1916</v>
      </c>
      <c r="I333" s="70">
        <v>8</v>
      </c>
      <c r="J333" s="70">
        <f t="shared" si="15"/>
        <v>949867</v>
      </c>
      <c r="K333" s="70">
        <v>15</v>
      </c>
      <c r="L333" s="71">
        <f t="shared" si="16"/>
        <v>107298</v>
      </c>
    </row>
    <row r="334" spans="1:12">
      <c r="A334" s="68">
        <v>2002</v>
      </c>
      <c r="B334" s="68">
        <v>9</v>
      </c>
      <c r="C334" s="69">
        <v>37500</v>
      </c>
      <c r="E334" s="70">
        <v>842170</v>
      </c>
      <c r="F334" s="70">
        <v>103538</v>
      </c>
      <c r="G334" s="70">
        <v>3897</v>
      </c>
      <c r="H334" s="70">
        <v>1922</v>
      </c>
      <c r="I334" s="70">
        <v>8</v>
      </c>
      <c r="J334" s="70">
        <f t="shared" si="15"/>
        <v>951535</v>
      </c>
      <c r="K334" s="70">
        <v>15</v>
      </c>
      <c r="L334" s="71">
        <f t="shared" si="16"/>
        <v>107435</v>
      </c>
    </row>
    <row r="335" spans="1:12">
      <c r="A335" s="68">
        <v>2002</v>
      </c>
      <c r="B335" s="68">
        <v>10</v>
      </c>
      <c r="C335" s="69">
        <v>37530</v>
      </c>
      <c r="E335" s="70">
        <v>842200</v>
      </c>
      <c r="F335" s="70">
        <v>106368</v>
      </c>
      <c r="G335" s="70">
        <v>3949</v>
      </c>
      <c r="H335" s="70">
        <v>1964</v>
      </c>
      <c r="I335" s="70">
        <v>8</v>
      </c>
      <c r="J335" s="70">
        <f t="shared" si="15"/>
        <v>954489</v>
      </c>
      <c r="K335" s="70">
        <v>16</v>
      </c>
      <c r="L335" s="71">
        <f t="shared" si="16"/>
        <v>110317</v>
      </c>
    </row>
    <row r="336" spans="1:12">
      <c r="A336" s="68">
        <v>2002</v>
      </c>
      <c r="B336" s="68">
        <v>11</v>
      </c>
      <c r="C336" s="69">
        <v>37561</v>
      </c>
      <c r="E336" s="70">
        <v>843844</v>
      </c>
      <c r="F336" s="70">
        <v>106665</v>
      </c>
      <c r="G336" s="70">
        <v>3955</v>
      </c>
      <c r="H336" s="70">
        <v>1985</v>
      </c>
      <c r="I336" s="70">
        <v>8</v>
      </c>
      <c r="J336" s="70">
        <f t="shared" si="15"/>
        <v>956457</v>
      </c>
      <c r="K336" s="70">
        <v>16</v>
      </c>
      <c r="L336" s="71">
        <f t="shared" si="16"/>
        <v>110620</v>
      </c>
    </row>
    <row r="337" spans="1:12">
      <c r="A337" s="68">
        <v>2002</v>
      </c>
      <c r="B337" s="68">
        <v>12</v>
      </c>
      <c r="C337" s="69">
        <v>37591</v>
      </c>
      <c r="E337" s="70">
        <v>845158</v>
      </c>
      <c r="F337" s="70">
        <v>106852</v>
      </c>
      <c r="G337" s="70">
        <v>3946</v>
      </c>
      <c r="H337" s="70">
        <v>2001</v>
      </c>
      <c r="I337" s="70">
        <v>8</v>
      </c>
      <c r="J337" s="70">
        <f t="shared" si="15"/>
        <v>957965</v>
      </c>
      <c r="K337" s="70">
        <v>16</v>
      </c>
      <c r="L337" s="71">
        <f t="shared" si="16"/>
        <v>110798</v>
      </c>
    </row>
    <row r="338" spans="1:12">
      <c r="A338" s="68">
        <v>2003</v>
      </c>
      <c r="B338" s="68">
        <v>1</v>
      </c>
      <c r="C338" s="69">
        <v>37622</v>
      </c>
      <c r="E338" s="70">
        <v>847007</v>
      </c>
      <c r="F338" s="70">
        <v>106864</v>
      </c>
      <c r="G338" s="70">
        <v>3928</v>
      </c>
      <c r="H338" s="70">
        <v>2000</v>
      </c>
      <c r="I338" s="70">
        <v>8</v>
      </c>
      <c r="J338" s="70">
        <f t="shared" si="15"/>
        <v>959807</v>
      </c>
      <c r="K338" s="70">
        <v>16</v>
      </c>
      <c r="L338" s="71">
        <f t="shared" si="16"/>
        <v>110792</v>
      </c>
    </row>
    <row r="339" spans="1:12">
      <c r="A339" s="68">
        <v>2003</v>
      </c>
      <c r="B339" s="68">
        <v>2</v>
      </c>
      <c r="C339" s="69">
        <v>37653</v>
      </c>
      <c r="E339" s="70">
        <v>848437</v>
      </c>
      <c r="F339" s="70">
        <v>107127</v>
      </c>
      <c r="G339" s="70">
        <v>3938</v>
      </c>
      <c r="H339" s="70">
        <v>2005</v>
      </c>
      <c r="I339" s="70">
        <v>8</v>
      </c>
      <c r="J339" s="70">
        <f t="shared" si="15"/>
        <v>961515</v>
      </c>
      <c r="K339" s="70">
        <v>16</v>
      </c>
      <c r="L339" s="71">
        <f t="shared" si="16"/>
        <v>111065</v>
      </c>
    </row>
    <row r="340" spans="1:12">
      <c r="A340" s="68">
        <v>2003</v>
      </c>
      <c r="B340" s="68">
        <v>3</v>
      </c>
      <c r="C340" s="69">
        <v>37681</v>
      </c>
      <c r="E340" s="70">
        <v>850389</v>
      </c>
      <c r="F340" s="70">
        <v>107309</v>
      </c>
      <c r="G340" s="70">
        <v>3937</v>
      </c>
      <c r="H340" s="70">
        <v>2018</v>
      </c>
      <c r="I340" s="70">
        <v>8</v>
      </c>
      <c r="J340" s="70">
        <f t="shared" si="15"/>
        <v>963661</v>
      </c>
      <c r="K340" s="70">
        <v>16</v>
      </c>
      <c r="L340" s="71">
        <f t="shared" si="16"/>
        <v>111246</v>
      </c>
    </row>
    <row r="341" spans="1:12">
      <c r="A341" s="68">
        <v>2003</v>
      </c>
      <c r="B341" s="68">
        <v>4</v>
      </c>
      <c r="C341" s="69">
        <v>37712</v>
      </c>
      <c r="E341" s="70">
        <v>851140</v>
      </c>
      <c r="F341" s="70">
        <v>107658</v>
      </c>
      <c r="G341" s="70">
        <v>3960</v>
      </c>
      <c r="H341" s="70">
        <v>2033</v>
      </c>
      <c r="I341" s="70">
        <v>8</v>
      </c>
      <c r="J341" s="70">
        <f t="shared" si="15"/>
        <v>964799</v>
      </c>
      <c r="K341" s="70">
        <v>16</v>
      </c>
      <c r="L341" s="71">
        <f t="shared" si="16"/>
        <v>111618</v>
      </c>
    </row>
    <row r="342" spans="1:12">
      <c r="A342" s="68">
        <v>2003</v>
      </c>
      <c r="B342" s="68">
        <v>5</v>
      </c>
      <c r="C342" s="69">
        <v>37742</v>
      </c>
      <c r="E342" s="70">
        <v>851885</v>
      </c>
      <c r="F342" s="70">
        <v>108046</v>
      </c>
      <c r="G342" s="70">
        <v>3963</v>
      </c>
      <c r="H342" s="70">
        <v>2043</v>
      </c>
      <c r="I342" s="70">
        <v>8</v>
      </c>
      <c r="J342" s="70">
        <f t="shared" si="15"/>
        <v>965945</v>
      </c>
      <c r="K342" s="70">
        <v>16</v>
      </c>
      <c r="L342" s="71">
        <f t="shared" si="16"/>
        <v>112009</v>
      </c>
    </row>
    <row r="343" spans="1:12">
      <c r="A343" s="68">
        <v>2003</v>
      </c>
      <c r="B343" s="68">
        <v>6</v>
      </c>
      <c r="C343" s="69">
        <v>37773</v>
      </c>
      <c r="E343" s="70">
        <v>853340</v>
      </c>
      <c r="F343" s="70">
        <v>108415</v>
      </c>
      <c r="G343" s="70">
        <v>3948</v>
      </c>
      <c r="H343" s="70">
        <v>2047</v>
      </c>
      <c r="I343" s="70">
        <v>8</v>
      </c>
      <c r="J343" s="70">
        <f t="shared" si="15"/>
        <v>967758</v>
      </c>
      <c r="K343" s="70">
        <v>16</v>
      </c>
      <c r="L343" s="71">
        <f t="shared" si="16"/>
        <v>112363</v>
      </c>
    </row>
    <row r="344" spans="1:12">
      <c r="A344" s="68">
        <v>2003</v>
      </c>
      <c r="B344" s="68">
        <v>7</v>
      </c>
      <c r="C344" s="69">
        <v>37803</v>
      </c>
      <c r="E344" s="70">
        <v>854050</v>
      </c>
      <c r="F344" s="70">
        <v>108804</v>
      </c>
      <c r="G344" s="70">
        <v>3953</v>
      </c>
      <c r="H344" s="70">
        <v>2058</v>
      </c>
      <c r="I344" s="70">
        <v>8</v>
      </c>
      <c r="J344" s="70">
        <f t="shared" si="15"/>
        <v>968873</v>
      </c>
      <c r="K344" s="70">
        <v>16</v>
      </c>
      <c r="L344" s="71">
        <f t="shared" si="16"/>
        <v>112757</v>
      </c>
    </row>
    <row r="345" spans="1:12">
      <c r="A345" s="68">
        <v>2003</v>
      </c>
      <c r="B345" s="68">
        <v>8</v>
      </c>
      <c r="C345" s="69">
        <v>37834</v>
      </c>
      <c r="E345" s="70">
        <v>854895</v>
      </c>
      <c r="F345" s="70">
        <v>109270</v>
      </c>
      <c r="G345" s="70">
        <v>3945</v>
      </c>
      <c r="H345" s="70">
        <v>2069</v>
      </c>
      <c r="I345" s="70">
        <v>9</v>
      </c>
      <c r="J345" s="70">
        <f t="shared" si="15"/>
        <v>970188</v>
      </c>
      <c r="K345" s="70">
        <v>16</v>
      </c>
      <c r="L345" s="71">
        <f t="shared" si="16"/>
        <v>113215</v>
      </c>
    </row>
    <row r="346" spans="1:12">
      <c r="A346" s="68">
        <v>2003</v>
      </c>
      <c r="B346" s="68">
        <v>9</v>
      </c>
      <c r="C346" s="69">
        <v>37865</v>
      </c>
      <c r="E346" s="70">
        <v>856801</v>
      </c>
      <c r="F346" s="70">
        <v>109403</v>
      </c>
      <c r="G346" s="70">
        <v>3947</v>
      </c>
      <c r="H346" s="70">
        <v>2075</v>
      </c>
      <c r="I346" s="70">
        <v>9</v>
      </c>
      <c r="J346" s="70">
        <f t="shared" si="15"/>
        <v>972235</v>
      </c>
      <c r="K346" s="70">
        <v>16</v>
      </c>
      <c r="L346" s="71">
        <f t="shared" si="16"/>
        <v>113350</v>
      </c>
    </row>
    <row r="347" spans="1:12">
      <c r="A347" s="68">
        <v>2003</v>
      </c>
      <c r="B347" s="68">
        <v>10</v>
      </c>
      <c r="C347" s="69">
        <v>37895</v>
      </c>
      <c r="E347" s="70">
        <v>858559</v>
      </c>
      <c r="F347" s="70">
        <v>109462</v>
      </c>
      <c r="G347" s="70">
        <v>3956</v>
      </c>
      <c r="H347" s="70">
        <v>2085</v>
      </c>
      <c r="I347" s="70">
        <v>9</v>
      </c>
      <c r="J347" s="70">
        <f t="shared" si="15"/>
        <v>974071</v>
      </c>
      <c r="K347" s="70">
        <v>16</v>
      </c>
      <c r="L347" s="71">
        <f t="shared" si="16"/>
        <v>113418</v>
      </c>
    </row>
    <row r="348" spans="1:12">
      <c r="A348" s="68">
        <v>2003</v>
      </c>
      <c r="B348" s="68">
        <v>11</v>
      </c>
      <c r="C348" s="69">
        <v>37926</v>
      </c>
      <c r="E348" s="70">
        <v>860656</v>
      </c>
      <c r="F348" s="70">
        <v>109466</v>
      </c>
      <c r="G348" s="70">
        <v>3973</v>
      </c>
      <c r="H348" s="70">
        <v>2090</v>
      </c>
      <c r="I348" s="70">
        <v>9</v>
      </c>
      <c r="J348" s="70">
        <f t="shared" si="15"/>
        <v>976194</v>
      </c>
      <c r="K348" s="70">
        <v>16</v>
      </c>
      <c r="L348" s="71">
        <f t="shared" si="16"/>
        <v>113439</v>
      </c>
    </row>
    <row r="349" spans="1:12">
      <c r="A349" s="68">
        <v>2003</v>
      </c>
      <c r="B349" s="68">
        <v>12</v>
      </c>
      <c r="C349" s="69">
        <v>37956</v>
      </c>
      <c r="E349" s="70">
        <v>861902</v>
      </c>
      <c r="F349" s="70">
        <v>109755</v>
      </c>
      <c r="G349" s="70">
        <v>3971</v>
      </c>
      <c r="H349" s="70">
        <v>2090</v>
      </c>
      <c r="I349" s="70">
        <v>9</v>
      </c>
      <c r="J349" s="70">
        <f t="shared" si="15"/>
        <v>977727</v>
      </c>
      <c r="K349" s="70">
        <v>16</v>
      </c>
      <c r="L349" s="71">
        <f t="shared" si="16"/>
        <v>113726</v>
      </c>
    </row>
    <row r="350" spans="1:12">
      <c r="A350" s="68">
        <v>2004</v>
      </c>
      <c r="B350" s="68">
        <v>1</v>
      </c>
      <c r="C350" s="69">
        <v>37987</v>
      </c>
      <c r="E350" s="70">
        <v>869998</v>
      </c>
      <c r="F350" s="70">
        <v>107899</v>
      </c>
      <c r="G350" s="70">
        <v>4023</v>
      </c>
      <c r="H350" s="70">
        <v>2099</v>
      </c>
      <c r="I350" s="70">
        <v>9</v>
      </c>
      <c r="J350" s="70">
        <f t="shared" si="15"/>
        <v>984028</v>
      </c>
      <c r="K350" s="70">
        <v>17</v>
      </c>
      <c r="L350" s="71">
        <f t="shared" si="16"/>
        <v>111922</v>
      </c>
    </row>
    <row r="351" spans="1:12">
      <c r="A351" s="68">
        <v>2004</v>
      </c>
      <c r="B351" s="68">
        <v>2</v>
      </c>
      <c r="C351" s="69">
        <v>38018</v>
      </c>
      <c r="E351" s="70">
        <v>871356</v>
      </c>
      <c r="F351" s="70">
        <v>108124</v>
      </c>
      <c r="G351" s="70">
        <v>4021</v>
      </c>
      <c r="H351" s="70">
        <v>2105</v>
      </c>
      <c r="I351" s="70">
        <v>9</v>
      </c>
      <c r="J351" s="70">
        <f t="shared" si="15"/>
        <v>985615</v>
      </c>
      <c r="K351" s="70">
        <v>17</v>
      </c>
      <c r="L351" s="71">
        <f t="shared" si="16"/>
        <v>112145</v>
      </c>
    </row>
    <row r="352" spans="1:12">
      <c r="A352" s="68">
        <v>2004</v>
      </c>
      <c r="B352" s="68">
        <v>3</v>
      </c>
      <c r="C352" s="69">
        <v>38047</v>
      </c>
      <c r="E352" s="70">
        <v>872875</v>
      </c>
      <c r="F352" s="70">
        <v>108286</v>
      </c>
      <c r="G352" s="70">
        <v>4024</v>
      </c>
      <c r="H352" s="70">
        <v>2120</v>
      </c>
      <c r="I352" s="70">
        <v>9</v>
      </c>
      <c r="J352" s="70">
        <f t="shared" si="15"/>
        <v>987314</v>
      </c>
      <c r="K352" s="70">
        <v>17</v>
      </c>
      <c r="L352" s="71">
        <f t="shared" si="16"/>
        <v>112310</v>
      </c>
    </row>
    <row r="353" spans="1:12">
      <c r="A353" s="68">
        <v>2004</v>
      </c>
      <c r="B353" s="68">
        <v>4</v>
      </c>
      <c r="C353" s="69">
        <v>38078</v>
      </c>
      <c r="E353" s="70">
        <v>874192</v>
      </c>
      <c r="F353" s="70">
        <v>108582</v>
      </c>
      <c r="G353" s="70">
        <v>4018</v>
      </c>
      <c r="H353" s="70">
        <v>2144</v>
      </c>
      <c r="I353" s="70">
        <v>9</v>
      </c>
      <c r="J353" s="70">
        <f t="shared" si="15"/>
        <v>988945</v>
      </c>
      <c r="K353" s="70">
        <v>17</v>
      </c>
      <c r="L353" s="71">
        <f t="shared" si="16"/>
        <v>112600</v>
      </c>
    </row>
    <row r="354" spans="1:12">
      <c r="A354" s="68">
        <v>2004</v>
      </c>
      <c r="B354" s="68">
        <v>5</v>
      </c>
      <c r="C354" s="69">
        <v>38108</v>
      </c>
      <c r="E354" s="70">
        <v>875572</v>
      </c>
      <c r="F354" s="70">
        <v>108952</v>
      </c>
      <c r="G354" s="70">
        <v>4005</v>
      </c>
      <c r="H354" s="70">
        <v>2166</v>
      </c>
      <c r="I354" s="70">
        <v>9</v>
      </c>
      <c r="J354" s="70">
        <f t="shared" si="15"/>
        <v>990704</v>
      </c>
      <c r="K354" s="70">
        <v>17</v>
      </c>
      <c r="L354" s="71">
        <f t="shared" si="16"/>
        <v>112957</v>
      </c>
    </row>
    <row r="355" spans="1:12">
      <c r="A355" s="68">
        <v>2004</v>
      </c>
      <c r="B355" s="68">
        <v>6</v>
      </c>
      <c r="C355" s="69">
        <v>38139</v>
      </c>
      <c r="E355" s="70">
        <v>876996</v>
      </c>
      <c r="F355" s="70">
        <v>109268</v>
      </c>
      <c r="G355" s="70">
        <v>3974</v>
      </c>
      <c r="H355" s="70">
        <v>2183</v>
      </c>
      <c r="I355" s="70">
        <v>9</v>
      </c>
      <c r="J355" s="70">
        <f t="shared" si="15"/>
        <v>992430</v>
      </c>
      <c r="K355" s="70">
        <v>17</v>
      </c>
      <c r="L355" s="71">
        <f t="shared" si="16"/>
        <v>113242</v>
      </c>
    </row>
    <row r="356" spans="1:12">
      <c r="A356" s="68">
        <v>2004</v>
      </c>
      <c r="B356" s="68">
        <v>7</v>
      </c>
      <c r="C356" s="69">
        <v>38169</v>
      </c>
      <c r="E356" s="70">
        <v>878174</v>
      </c>
      <c r="F356" s="70">
        <v>109583</v>
      </c>
      <c r="G356" s="70">
        <v>3968</v>
      </c>
      <c r="H356" s="70">
        <v>2193</v>
      </c>
      <c r="I356" s="70">
        <v>9</v>
      </c>
      <c r="J356" s="70">
        <f t="shared" si="15"/>
        <v>993927</v>
      </c>
      <c r="K356" s="70">
        <v>17</v>
      </c>
      <c r="L356" s="71">
        <f t="shared" si="16"/>
        <v>113551</v>
      </c>
    </row>
    <row r="357" spans="1:12">
      <c r="A357" s="68">
        <v>2004</v>
      </c>
      <c r="B357" s="68">
        <v>8</v>
      </c>
      <c r="C357" s="69">
        <v>38200</v>
      </c>
      <c r="E357" s="70">
        <v>879638</v>
      </c>
      <c r="F357" s="70">
        <v>109820</v>
      </c>
      <c r="G357" s="70">
        <v>3952</v>
      </c>
      <c r="H357" s="70">
        <v>2210</v>
      </c>
      <c r="I357" s="70">
        <v>9</v>
      </c>
      <c r="J357" s="70">
        <f t="shared" si="15"/>
        <v>995629</v>
      </c>
      <c r="K357" s="70">
        <v>17</v>
      </c>
      <c r="L357" s="71">
        <f t="shared" si="16"/>
        <v>113772</v>
      </c>
    </row>
    <row r="358" spans="1:12">
      <c r="A358" s="68">
        <v>2004</v>
      </c>
      <c r="B358" s="68">
        <v>9</v>
      </c>
      <c r="C358" s="69">
        <v>38231</v>
      </c>
      <c r="E358" s="70">
        <v>881414</v>
      </c>
      <c r="F358" s="70">
        <v>109940</v>
      </c>
      <c r="G358" s="70">
        <v>3952</v>
      </c>
      <c r="H358" s="70">
        <v>2233</v>
      </c>
      <c r="I358" s="70">
        <v>9</v>
      </c>
      <c r="J358" s="70">
        <f t="shared" si="15"/>
        <v>997548</v>
      </c>
      <c r="K358" s="70">
        <v>17</v>
      </c>
      <c r="L358" s="71">
        <f t="shared" si="16"/>
        <v>113892</v>
      </c>
    </row>
    <row r="359" spans="1:12">
      <c r="A359" s="68">
        <v>2004</v>
      </c>
      <c r="B359" s="68">
        <v>10</v>
      </c>
      <c r="C359" s="69">
        <v>38261</v>
      </c>
      <c r="E359" s="70">
        <v>882974</v>
      </c>
      <c r="F359" s="70">
        <v>110036</v>
      </c>
      <c r="G359" s="70">
        <v>3941</v>
      </c>
      <c r="H359" s="70">
        <v>2251</v>
      </c>
      <c r="I359" s="70">
        <v>9</v>
      </c>
      <c r="J359" s="70">
        <f t="shared" si="15"/>
        <v>999211</v>
      </c>
      <c r="K359" s="70">
        <v>17</v>
      </c>
      <c r="L359" s="71">
        <f t="shared" si="16"/>
        <v>113977</v>
      </c>
    </row>
    <row r="360" spans="1:12">
      <c r="A360" s="68">
        <v>2004</v>
      </c>
      <c r="B360" s="68">
        <v>11</v>
      </c>
      <c r="C360" s="69">
        <v>38292</v>
      </c>
      <c r="E360" s="70">
        <v>884128</v>
      </c>
      <c r="F360" s="70">
        <v>110136</v>
      </c>
      <c r="G360" s="70">
        <v>3944</v>
      </c>
      <c r="H360" s="70">
        <v>2271</v>
      </c>
      <c r="I360" s="70">
        <v>9</v>
      </c>
      <c r="J360" s="70">
        <f t="shared" si="15"/>
        <v>1000488</v>
      </c>
      <c r="K360" s="70">
        <v>17</v>
      </c>
      <c r="L360" s="71">
        <f t="shared" si="16"/>
        <v>114080</v>
      </c>
    </row>
    <row r="361" spans="1:12">
      <c r="A361" s="68">
        <v>2004</v>
      </c>
      <c r="B361" s="68">
        <v>12</v>
      </c>
      <c r="C361" s="69">
        <v>38322</v>
      </c>
      <c r="E361" s="70">
        <v>885220</v>
      </c>
      <c r="F361" s="70">
        <v>110231</v>
      </c>
      <c r="G361" s="70">
        <v>3942</v>
      </c>
      <c r="H361" s="70">
        <v>2284</v>
      </c>
      <c r="I361" s="70">
        <v>9</v>
      </c>
      <c r="J361" s="70">
        <f t="shared" si="15"/>
        <v>1001686</v>
      </c>
      <c r="K361" s="70">
        <v>17</v>
      </c>
      <c r="L361" s="71">
        <f t="shared" si="16"/>
        <v>114173</v>
      </c>
    </row>
    <row r="362" spans="1:12">
      <c r="A362" s="68">
        <v>2005</v>
      </c>
      <c r="B362" s="68">
        <v>1</v>
      </c>
      <c r="C362" s="69">
        <v>38353</v>
      </c>
      <c r="E362" s="70">
        <v>886761</v>
      </c>
      <c r="F362" s="70">
        <v>110567</v>
      </c>
      <c r="G362" s="70">
        <v>3936</v>
      </c>
      <c r="H362" s="70">
        <v>2302</v>
      </c>
      <c r="I362" s="70">
        <v>9</v>
      </c>
      <c r="J362" s="70">
        <f t="shared" si="15"/>
        <v>1003575</v>
      </c>
      <c r="K362" s="70">
        <v>17</v>
      </c>
      <c r="L362" s="71">
        <f t="shared" si="16"/>
        <v>114503</v>
      </c>
    </row>
    <row r="363" spans="1:12">
      <c r="A363" s="68">
        <v>2005</v>
      </c>
      <c r="B363" s="68">
        <v>2</v>
      </c>
      <c r="C363" s="69">
        <v>38384</v>
      </c>
      <c r="E363" s="70">
        <v>887775</v>
      </c>
      <c r="F363" s="70">
        <v>110812</v>
      </c>
      <c r="G363" s="70">
        <v>3927</v>
      </c>
      <c r="H363" s="70">
        <v>2336</v>
      </c>
      <c r="I363" s="70">
        <v>9</v>
      </c>
      <c r="J363" s="70">
        <f t="shared" si="15"/>
        <v>1004859</v>
      </c>
      <c r="K363" s="70">
        <v>17</v>
      </c>
      <c r="L363" s="71">
        <f t="shared" si="16"/>
        <v>114739</v>
      </c>
    </row>
    <row r="364" spans="1:12">
      <c r="A364" s="68">
        <v>2005</v>
      </c>
      <c r="B364" s="68">
        <v>3</v>
      </c>
      <c r="C364" s="69">
        <v>38412</v>
      </c>
      <c r="E364" s="70">
        <v>889355</v>
      </c>
      <c r="F364" s="70">
        <v>111042</v>
      </c>
      <c r="G364" s="70">
        <v>3918</v>
      </c>
      <c r="H364" s="70">
        <v>2362</v>
      </c>
      <c r="I364" s="70">
        <v>9</v>
      </c>
      <c r="J364" s="70">
        <f t="shared" si="15"/>
        <v>1006686</v>
      </c>
      <c r="K364" s="70">
        <v>17</v>
      </c>
      <c r="L364" s="71">
        <f t="shared" si="16"/>
        <v>114960</v>
      </c>
    </row>
    <row r="365" spans="1:12">
      <c r="A365" s="68">
        <v>2005</v>
      </c>
      <c r="B365" s="68">
        <v>4</v>
      </c>
      <c r="C365" s="69">
        <v>38443</v>
      </c>
      <c r="E365" s="70">
        <v>890498</v>
      </c>
      <c r="F365" s="70">
        <v>111384</v>
      </c>
      <c r="G365" s="70">
        <v>3916</v>
      </c>
      <c r="H365" s="70">
        <v>2384</v>
      </c>
      <c r="I365" s="70">
        <v>9</v>
      </c>
      <c r="J365" s="70">
        <f t="shared" si="15"/>
        <v>1008191</v>
      </c>
      <c r="K365" s="70">
        <v>17</v>
      </c>
      <c r="L365" s="71">
        <f t="shared" si="16"/>
        <v>115300</v>
      </c>
    </row>
    <row r="366" spans="1:12">
      <c r="A366" s="68">
        <v>2005</v>
      </c>
      <c r="B366" s="68">
        <v>5</v>
      </c>
      <c r="C366" s="69">
        <v>38473</v>
      </c>
      <c r="E366" s="70">
        <v>891679</v>
      </c>
      <c r="F366" s="70">
        <v>111619</v>
      </c>
      <c r="G366" s="70">
        <v>3910</v>
      </c>
      <c r="H366" s="70">
        <v>2403</v>
      </c>
      <c r="I366" s="70">
        <v>9</v>
      </c>
      <c r="J366" s="70">
        <f t="shared" si="15"/>
        <v>1009620</v>
      </c>
      <c r="K366" s="70">
        <v>17</v>
      </c>
      <c r="L366" s="71">
        <f t="shared" si="16"/>
        <v>115529</v>
      </c>
    </row>
    <row r="367" spans="1:12">
      <c r="A367" s="68">
        <v>2005</v>
      </c>
      <c r="B367" s="68">
        <v>6</v>
      </c>
      <c r="C367" s="69">
        <v>38504</v>
      </c>
      <c r="E367" s="70">
        <v>892719</v>
      </c>
      <c r="F367" s="70">
        <v>111937</v>
      </c>
      <c r="G367" s="70">
        <v>3910</v>
      </c>
      <c r="H367" s="70">
        <v>2427</v>
      </c>
      <c r="I367" s="70">
        <v>9</v>
      </c>
      <c r="J367" s="70">
        <f t="shared" si="15"/>
        <v>1011002</v>
      </c>
      <c r="K367" s="70">
        <v>17</v>
      </c>
      <c r="L367" s="71">
        <f t="shared" si="16"/>
        <v>115847</v>
      </c>
    </row>
    <row r="368" spans="1:12">
      <c r="A368" s="68">
        <v>2005</v>
      </c>
      <c r="B368" s="68">
        <v>7</v>
      </c>
      <c r="C368" s="69">
        <v>38534</v>
      </c>
      <c r="E368" s="70">
        <v>893570</v>
      </c>
      <c r="F368" s="70">
        <v>112230</v>
      </c>
      <c r="G368" s="70">
        <v>3910</v>
      </c>
      <c r="H368" s="70">
        <v>2435</v>
      </c>
      <c r="I368" s="70">
        <v>9</v>
      </c>
      <c r="J368" s="70">
        <f t="shared" si="15"/>
        <v>1012154</v>
      </c>
      <c r="K368" s="70">
        <v>17</v>
      </c>
      <c r="L368" s="71">
        <f t="shared" si="16"/>
        <v>116140</v>
      </c>
    </row>
    <row r="369" spans="1:12">
      <c r="A369" s="68">
        <v>2005</v>
      </c>
      <c r="B369" s="68">
        <v>8</v>
      </c>
      <c r="C369" s="69">
        <v>38565</v>
      </c>
      <c r="E369" s="70">
        <v>895059</v>
      </c>
      <c r="F369" s="70">
        <v>112366</v>
      </c>
      <c r="G369" s="70">
        <v>3900</v>
      </c>
      <c r="H369" s="70">
        <v>2454</v>
      </c>
      <c r="I369" s="70">
        <v>9</v>
      </c>
      <c r="J369" s="70">
        <f t="shared" si="15"/>
        <v>1013788</v>
      </c>
      <c r="K369" s="70">
        <v>17</v>
      </c>
      <c r="L369" s="71">
        <f t="shared" si="16"/>
        <v>116266</v>
      </c>
    </row>
    <row r="370" spans="1:12">
      <c r="A370" s="68">
        <v>2005</v>
      </c>
      <c r="B370" s="68">
        <v>9</v>
      </c>
      <c r="C370" s="69">
        <v>38596</v>
      </c>
      <c r="E370" s="70">
        <v>896158</v>
      </c>
      <c r="F370" s="70">
        <v>112691</v>
      </c>
      <c r="G370" s="70">
        <v>3898</v>
      </c>
      <c r="H370" s="70">
        <v>2470</v>
      </c>
      <c r="I370" s="70">
        <v>9</v>
      </c>
      <c r="J370" s="70">
        <f t="shared" si="15"/>
        <v>1015226</v>
      </c>
      <c r="K370" s="70">
        <v>17</v>
      </c>
      <c r="L370" s="71">
        <f t="shared" si="16"/>
        <v>116589</v>
      </c>
    </row>
    <row r="371" spans="1:12">
      <c r="A371" s="68">
        <v>2005</v>
      </c>
      <c r="B371" s="68">
        <v>10</v>
      </c>
      <c r="C371" s="69">
        <v>38626</v>
      </c>
      <c r="E371" s="70">
        <v>898271</v>
      </c>
      <c r="F371" s="70">
        <v>112997</v>
      </c>
      <c r="G371" s="70">
        <v>3912</v>
      </c>
      <c r="H371" s="70">
        <v>2489</v>
      </c>
      <c r="I371" s="70">
        <v>9</v>
      </c>
      <c r="J371" s="70">
        <f t="shared" si="15"/>
        <v>1017678</v>
      </c>
      <c r="K371" s="70">
        <v>17</v>
      </c>
      <c r="L371" s="71">
        <f t="shared" si="16"/>
        <v>116909</v>
      </c>
    </row>
    <row r="372" spans="1:12">
      <c r="A372" s="68">
        <v>2005</v>
      </c>
      <c r="B372" s="68">
        <v>11</v>
      </c>
      <c r="C372" s="69">
        <v>38657</v>
      </c>
      <c r="E372" s="70">
        <v>900480</v>
      </c>
      <c r="F372" s="70">
        <v>113201</v>
      </c>
      <c r="G372" s="70">
        <v>3911</v>
      </c>
      <c r="H372" s="70">
        <v>2513</v>
      </c>
      <c r="I372" s="70">
        <v>9</v>
      </c>
      <c r="J372" s="70">
        <f t="shared" si="15"/>
        <v>1020114</v>
      </c>
      <c r="K372" s="70">
        <v>18</v>
      </c>
      <c r="L372" s="71">
        <f t="shared" si="16"/>
        <v>117112</v>
      </c>
    </row>
    <row r="373" spans="1:12">
      <c r="A373" s="68">
        <v>2005</v>
      </c>
      <c r="B373" s="68">
        <v>12</v>
      </c>
      <c r="C373" s="69">
        <v>38687</v>
      </c>
      <c r="E373" s="70">
        <v>902227</v>
      </c>
      <c r="F373" s="70">
        <v>113518</v>
      </c>
      <c r="G373" s="70">
        <v>3908</v>
      </c>
      <c r="H373" s="70">
        <v>2520</v>
      </c>
      <c r="I373" s="70">
        <v>9</v>
      </c>
      <c r="J373" s="70">
        <f t="shared" si="15"/>
        <v>1022182</v>
      </c>
      <c r="K373" s="70">
        <v>18</v>
      </c>
      <c r="L373" s="71">
        <f t="shared" si="16"/>
        <v>117426</v>
      </c>
    </row>
    <row r="374" spans="1:12">
      <c r="A374" s="68">
        <v>2006</v>
      </c>
      <c r="B374" s="68">
        <v>1</v>
      </c>
      <c r="C374" s="69">
        <v>38718</v>
      </c>
      <c r="E374" s="70">
        <v>903486</v>
      </c>
      <c r="F374" s="70">
        <v>113581</v>
      </c>
      <c r="G374" s="70">
        <v>3894</v>
      </c>
      <c r="H374" s="70">
        <v>2545</v>
      </c>
      <c r="I374" s="70">
        <v>9</v>
      </c>
      <c r="J374" s="70">
        <f t="shared" si="15"/>
        <v>1023515</v>
      </c>
      <c r="K374" s="70">
        <v>18</v>
      </c>
      <c r="L374" s="71">
        <f t="shared" si="16"/>
        <v>117475</v>
      </c>
    </row>
    <row r="375" spans="1:12">
      <c r="A375" s="68">
        <v>2006</v>
      </c>
      <c r="B375" s="68">
        <v>2</v>
      </c>
      <c r="C375" s="69">
        <v>38749</v>
      </c>
      <c r="E375" s="70">
        <v>904771</v>
      </c>
      <c r="F375" s="70">
        <v>113659</v>
      </c>
      <c r="G375" s="70">
        <v>3896</v>
      </c>
      <c r="H375" s="70">
        <v>2556</v>
      </c>
      <c r="I375" s="70">
        <v>9</v>
      </c>
      <c r="J375" s="70">
        <f t="shared" si="15"/>
        <v>1024891</v>
      </c>
      <c r="K375" s="70">
        <v>18</v>
      </c>
      <c r="L375" s="71">
        <f t="shared" si="16"/>
        <v>117555</v>
      </c>
    </row>
    <row r="376" spans="1:12">
      <c r="A376" s="68">
        <v>2006</v>
      </c>
      <c r="B376" s="68">
        <v>3</v>
      </c>
      <c r="C376" s="69">
        <v>38777</v>
      </c>
      <c r="E376" s="70">
        <v>906225</v>
      </c>
      <c r="F376" s="70">
        <v>113615</v>
      </c>
      <c r="G376" s="70">
        <v>3892</v>
      </c>
      <c r="H376" s="70">
        <v>2577</v>
      </c>
      <c r="I376" s="70">
        <v>9</v>
      </c>
      <c r="J376" s="70">
        <f t="shared" si="15"/>
        <v>1026318</v>
      </c>
      <c r="K376" s="70">
        <v>18</v>
      </c>
      <c r="L376" s="71">
        <f t="shared" si="16"/>
        <v>117507</v>
      </c>
    </row>
    <row r="377" spans="1:12">
      <c r="A377" s="68">
        <v>2006</v>
      </c>
      <c r="B377" s="68">
        <v>4</v>
      </c>
      <c r="C377" s="69">
        <v>38808</v>
      </c>
      <c r="E377" s="70">
        <v>907429</v>
      </c>
      <c r="F377" s="70">
        <v>113809</v>
      </c>
      <c r="G377" s="70">
        <v>3885</v>
      </c>
      <c r="H377" s="70">
        <v>2591</v>
      </c>
      <c r="I377" s="70">
        <v>9</v>
      </c>
      <c r="J377" s="70">
        <f t="shared" si="15"/>
        <v>1027723</v>
      </c>
      <c r="K377" s="70">
        <v>18</v>
      </c>
      <c r="L377" s="71">
        <f t="shared" si="16"/>
        <v>117694</v>
      </c>
    </row>
    <row r="378" spans="1:12">
      <c r="A378" s="68">
        <v>2006</v>
      </c>
      <c r="B378" s="68">
        <v>5</v>
      </c>
      <c r="C378" s="69">
        <v>38838</v>
      </c>
      <c r="E378" s="70">
        <v>908389</v>
      </c>
      <c r="F378" s="70">
        <v>113969</v>
      </c>
      <c r="G378" s="70">
        <v>3886</v>
      </c>
      <c r="H378" s="70">
        <v>2606</v>
      </c>
      <c r="I378" s="70">
        <v>9</v>
      </c>
      <c r="J378" s="70">
        <f t="shared" si="15"/>
        <v>1028859</v>
      </c>
      <c r="K378" s="70">
        <v>18</v>
      </c>
      <c r="L378" s="71">
        <f t="shared" si="16"/>
        <v>117855</v>
      </c>
    </row>
    <row r="379" spans="1:12">
      <c r="A379" s="68">
        <v>2006</v>
      </c>
      <c r="B379" s="68">
        <v>6</v>
      </c>
      <c r="C379" s="69">
        <v>38869</v>
      </c>
      <c r="E379" s="70">
        <v>909629</v>
      </c>
      <c r="F379" s="70">
        <v>114294</v>
      </c>
      <c r="G379" s="70">
        <v>3884</v>
      </c>
      <c r="H379" s="70">
        <v>2618</v>
      </c>
      <c r="I379" s="70">
        <v>9</v>
      </c>
      <c r="J379" s="70">
        <f t="shared" si="15"/>
        <v>1030434</v>
      </c>
      <c r="K379" s="70">
        <v>18</v>
      </c>
      <c r="L379" s="71">
        <f t="shared" si="16"/>
        <v>118178</v>
      </c>
    </row>
    <row r="380" spans="1:12">
      <c r="A380" s="68">
        <v>2006</v>
      </c>
      <c r="B380" s="68">
        <v>7</v>
      </c>
      <c r="C380" s="69">
        <v>38899</v>
      </c>
      <c r="E380" s="70">
        <v>910401</v>
      </c>
      <c r="F380" s="70">
        <v>114623</v>
      </c>
      <c r="G380" s="70">
        <v>3884</v>
      </c>
      <c r="H380" s="70">
        <v>2630</v>
      </c>
      <c r="I380" s="70">
        <v>9</v>
      </c>
      <c r="J380" s="70">
        <f t="shared" si="15"/>
        <v>1031547</v>
      </c>
      <c r="K380" s="70">
        <v>18</v>
      </c>
      <c r="L380" s="71">
        <f t="shared" si="16"/>
        <v>118507</v>
      </c>
    </row>
    <row r="381" spans="1:12">
      <c r="A381" s="68">
        <v>2006</v>
      </c>
      <c r="B381" s="68">
        <v>8</v>
      </c>
      <c r="C381" s="69">
        <v>38930</v>
      </c>
      <c r="E381" s="70">
        <v>911371</v>
      </c>
      <c r="F381" s="70">
        <v>114898</v>
      </c>
      <c r="G381" s="70">
        <v>3874</v>
      </c>
      <c r="H381" s="70">
        <v>2660</v>
      </c>
      <c r="I381" s="70">
        <v>9</v>
      </c>
      <c r="J381" s="70">
        <f t="shared" si="15"/>
        <v>1032812</v>
      </c>
      <c r="K381" s="70">
        <v>18</v>
      </c>
      <c r="L381" s="71">
        <f t="shared" si="16"/>
        <v>118772</v>
      </c>
    </row>
    <row r="382" spans="1:12">
      <c r="A382" s="68">
        <v>2006</v>
      </c>
      <c r="B382" s="68">
        <v>9</v>
      </c>
      <c r="C382" s="69">
        <v>38961</v>
      </c>
      <c r="E382" s="70">
        <v>913441</v>
      </c>
      <c r="F382" s="70">
        <v>115161</v>
      </c>
      <c r="G382" s="70">
        <v>3875</v>
      </c>
      <c r="H382" s="70">
        <v>2679</v>
      </c>
      <c r="I382" s="70">
        <v>0</v>
      </c>
      <c r="J382" s="70">
        <f t="shared" si="15"/>
        <v>1035156</v>
      </c>
      <c r="K382" s="70">
        <v>18</v>
      </c>
      <c r="L382" s="71">
        <f t="shared" si="16"/>
        <v>119036</v>
      </c>
    </row>
    <row r="383" spans="1:12">
      <c r="A383" s="68">
        <v>2006</v>
      </c>
      <c r="B383" s="68">
        <v>10</v>
      </c>
      <c r="C383" s="69">
        <v>38991</v>
      </c>
      <c r="E383" s="70">
        <v>915594</v>
      </c>
      <c r="F383" s="70">
        <v>115188</v>
      </c>
      <c r="G383" s="70">
        <v>3878</v>
      </c>
      <c r="H383" s="70">
        <v>2701</v>
      </c>
      <c r="I383" s="70">
        <v>9</v>
      </c>
      <c r="J383" s="70">
        <f t="shared" ref="J383:J445" si="17">SUM(E383:I383)</f>
        <v>1037370</v>
      </c>
      <c r="K383" s="70">
        <v>18</v>
      </c>
      <c r="L383" s="71">
        <f t="shared" si="16"/>
        <v>119066</v>
      </c>
    </row>
    <row r="384" spans="1:12">
      <c r="A384" s="68">
        <v>2006</v>
      </c>
      <c r="B384" s="68">
        <v>11</v>
      </c>
      <c r="C384" s="69">
        <v>39022</v>
      </c>
      <c r="E384" s="70">
        <v>917303</v>
      </c>
      <c r="F384" s="70">
        <v>115433</v>
      </c>
      <c r="G384" s="70">
        <v>3877</v>
      </c>
      <c r="H384" s="70">
        <v>2717</v>
      </c>
      <c r="I384" s="70">
        <v>9</v>
      </c>
      <c r="J384" s="70">
        <f t="shared" si="17"/>
        <v>1039339</v>
      </c>
      <c r="K384" s="70">
        <v>18</v>
      </c>
      <c r="L384" s="71">
        <f t="shared" si="16"/>
        <v>119310</v>
      </c>
    </row>
    <row r="385" spans="1:12">
      <c r="A385" s="68">
        <v>2006</v>
      </c>
      <c r="B385" s="68">
        <v>12</v>
      </c>
      <c r="C385" s="69">
        <v>39052</v>
      </c>
      <c r="E385" s="70">
        <v>917940</v>
      </c>
      <c r="F385" s="70">
        <v>115622</v>
      </c>
      <c r="G385" s="70">
        <v>3870</v>
      </c>
      <c r="H385" s="70">
        <v>2746</v>
      </c>
      <c r="I385" s="70">
        <v>9</v>
      </c>
      <c r="J385" s="70">
        <f t="shared" si="17"/>
        <v>1040187</v>
      </c>
      <c r="K385" s="70">
        <v>18</v>
      </c>
      <c r="L385" s="71">
        <f t="shared" si="16"/>
        <v>119492</v>
      </c>
    </row>
    <row r="386" spans="1:12">
      <c r="A386" s="68">
        <v>2007</v>
      </c>
      <c r="B386" s="68">
        <v>1</v>
      </c>
      <c r="C386" s="69">
        <v>39083</v>
      </c>
      <c r="E386" s="70">
        <v>919297</v>
      </c>
      <c r="F386" s="70">
        <v>114486</v>
      </c>
      <c r="G386" s="70">
        <v>3780</v>
      </c>
      <c r="H386" s="70">
        <v>2834</v>
      </c>
      <c r="I386" s="70">
        <v>9</v>
      </c>
      <c r="J386" s="70">
        <f t="shared" si="17"/>
        <v>1040406</v>
      </c>
      <c r="K386" s="70">
        <v>18</v>
      </c>
      <c r="L386" s="71">
        <f t="shared" si="16"/>
        <v>118266</v>
      </c>
    </row>
    <row r="387" spans="1:12">
      <c r="A387" s="68">
        <v>2007</v>
      </c>
      <c r="B387" s="68">
        <v>2</v>
      </c>
      <c r="C387" s="69">
        <v>39114</v>
      </c>
      <c r="E387" s="70">
        <v>920720</v>
      </c>
      <c r="F387" s="70">
        <v>114513</v>
      </c>
      <c r="G387" s="70">
        <v>3784</v>
      </c>
      <c r="H387" s="70">
        <v>2854</v>
      </c>
      <c r="I387" s="70">
        <v>9</v>
      </c>
      <c r="J387" s="70">
        <f t="shared" si="17"/>
        <v>1041880</v>
      </c>
      <c r="K387" s="70">
        <v>18</v>
      </c>
      <c r="L387" s="71">
        <f t="shared" si="16"/>
        <v>118297</v>
      </c>
    </row>
    <row r="388" spans="1:12">
      <c r="A388" s="68">
        <v>2007</v>
      </c>
      <c r="B388" s="68">
        <v>3</v>
      </c>
      <c r="C388" s="69">
        <v>39142</v>
      </c>
      <c r="E388" s="70">
        <v>921793</v>
      </c>
      <c r="F388" s="70">
        <v>114838</v>
      </c>
      <c r="G388" s="70">
        <v>3791</v>
      </c>
      <c r="H388" s="70">
        <v>2877</v>
      </c>
      <c r="I388" s="70">
        <v>9</v>
      </c>
      <c r="J388" s="70">
        <f t="shared" si="17"/>
        <v>1043308</v>
      </c>
      <c r="K388" s="70">
        <v>18</v>
      </c>
      <c r="L388" s="71">
        <f t="shared" si="16"/>
        <v>118629</v>
      </c>
    </row>
    <row r="389" spans="1:12">
      <c r="A389" s="68">
        <v>2007</v>
      </c>
      <c r="B389" s="68">
        <v>4</v>
      </c>
      <c r="C389" s="69">
        <v>39173</v>
      </c>
      <c r="E389" s="70">
        <v>923397</v>
      </c>
      <c r="F389" s="70">
        <v>115053</v>
      </c>
      <c r="G389" s="70">
        <v>3786</v>
      </c>
      <c r="H389" s="70">
        <v>2899</v>
      </c>
      <c r="I389" s="70">
        <v>9</v>
      </c>
      <c r="J389" s="70">
        <f t="shared" si="17"/>
        <v>1045144</v>
      </c>
      <c r="K389" s="70">
        <v>18</v>
      </c>
      <c r="L389" s="71">
        <f t="shared" si="16"/>
        <v>118839</v>
      </c>
    </row>
    <row r="390" spans="1:12">
      <c r="A390" s="68">
        <v>2007</v>
      </c>
      <c r="B390" s="68">
        <v>5</v>
      </c>
      <c r="C390" s="69">
        <v>39203</v>
      </c>
      <c r="E390" s="70">
        <v>924329</v>
      </c>
      <c r="F390" s="70">
        <v>115449</v>
      </c>
      <c r="G390" s="70">
        <v>3790</v>
      </c>
      <c r="H390" s="70">
        <v>2906</v>
      </c>
      <c r="I390" s="70">
        <v>9</v>
      </c>
      <c r="J390" s="70">
        <f t="shared" si="17"/>
        <v>1046483</v>
      </c>
      <c r="K390" s="70">
        <v>18</v>
      </c>
      <c r="L390" s="71">
        <f t="shared" si="16"/>
        <v>119239</v>
      </c>
    </row>
    <row r="391" spans="1:12">
      <c r="A391" s="68">
        <v>2007</v>
      </c>
      <c r="B391" s="68">
        <v>6</v>
      </c>
      <c r="C391" s="69">
        <v>39234</v>
      </c>
      <c r="E391" s="70">
        <v>925329</v>
      </c>
      <c r="F391" s="70">
        <v>115725</v>
      </c>
      <c r="G391" s="70">
        <v>3775</v>
      </c>
      <c r="H391" s="70">
        <v>2934</v>
      </c>
      <c r="I391" s="70">
        <v>9</v>
      </c>
      <c r="J391" s="70">
        <f t="shared" si="17"/>
        <v>1047772</v>
      </c>
      <c r="K391" s="70">
        <v>18</v>
      </c>
      <c r="L391" s="71">
        <f t="shared" si="16"/>
        <v>119500</v>
      </c>
    </row>
    <row r="392" spans="1:12">
      <c r="A392" s="68">
        <v>2007</v>
      </c>
      <c r="B392" s="68">
        <v>7</v>
      </c>
      <c r="C392" s="69">
        <v>39264</v>
      </c>
      <c r="E392" s="70">
        <v>926077</v>
      </c>
      <c r="F392" s="70">
        <v>115872</v>
      </c>
      <c r="G392" s="70">
        <v>3784</v>
      </c>
      <c r="H392" s="70">
        <v>2959</v>
      </c>
      <c r="I392" s="70">
        <v>9</v>
      </c>
      <c r="J392" s="70">
        <f t="shared" si="17"/>
        <v>1048701</v>
      </c>
      <c r="K392" s="70">
        <v>18</v>
      </c>
      <c r="L392" s="71">
        <f t="shared" ref="L392:L455" si="18">SUM(F392:G392)</f>
        <v>119656</v>
      </c>
    </row>
    <row r="393" spans="1:12">
      <c r="A393" s="68">
        <v>2007</v>
      </c>
      <c r="B393" s="68">
        <v>8</v>
      </c>
      <c r="C393" s="69">
        <v>39295</v>
      </c>
      <c r="E393" s="70">
        <v>927518</v>
      </c>
      <c r="F393" s="70">
        <v>116044</v>
      </c>
      <c r="G393" s="70">
        <v>3765</v>
      </c>
      <c r="H393" s="70">
        <v>2994</v>
      </c>
      <c r="I393" s="70">
        <v>9</v>
      </c>
      <c r="J393" s="70">
        <f t="shared" si="17"/>
        <v>1050330</v>
      </c>
      <c r="K393" s="70">
        <v>18</v>
      </c>
      <c r="L393" s="71">
        <f t="shared" si="18"/>
        <v>119809</v>
      </c>
    </row>
    <row r="394" spans="1:12">
      <c r="A394" s="68">
        <v>2007</v>
      </c>
      <c r="B394" s="68">
        <v>9</v>
      </c>
      <c r="C394" s="69">
        <v>39326</v>
      </c>
      <c r="E394" s="70">
        <v>928832</v>
      </c>
      <c r="F394" s="70">
        <v>116064</v>
      </c>
      <c r="G394" s="70">
        <v>3757</v>
      </c>
      <c r="H394" s="70">
        <v>3018</v>
      </c>
      <c r="I394" s="70">
        <v>9</v>
      </c>
      <c r="J394" s="70">
        <f t="shared" si="17"/>
        <v>1051680</v>
      </c>
      <c r="K394" s="70">
        <v>18</v>
      </c>
      <c r="L394" s="71">
        <f t="shared" si="18"/>
        <v>119821</v>
      </c>
    </row>
    <row r="395" spans="1:12">
      <c r="A395" s="68">
        <v>2007</v>
      </c>
      <c r="B395" s="68">
        <v>10</v>
      </c>
      <c r="C395" s="69">
        <v>39356</v>
      </c>
      <c r="E395" s="70">
        <v>930641</v>
      </c>
      <c r="F395" s="70">
        <v>116195</v>
      </c>
      <c r="G395" s="70">
        <v>3747</v>
      </c>
      <c r="H395" s="70">
        <v>3038</v>
      </c>
      <c r="I395" s="70">
        <v>9</v>
      </c>
      <c r="J395" s="70">
        <f t="shared" si="17"/>
        <v>1053630</v>
      </c>
      <c r="K395" s="70">
        <v>18</v>
      </c>
      <c r="L395" s="71">
        <f t="shared" si="18"/>
        <v>119942</v>
      </c>
    </row>
    <row r="396" spans="1:12">
      <c r="A396" s="68">
        <v>2007</v>
      </c>
      <c r="B396" s="68">
        <v>11</v>
      </c>
      <c r="C396" s="69">
        <v>39387</v>
      </c>
      <c r="E396" s="70">
        <v>931809</v>
      </c>
      <c r="F396" s="70">
        <v>116351</v>
      </c>
      <c r="G396" s="70">
        <v>3755</v>
      </c>
      <c r="H396" s="70">
        <v>3071</v>
      </c>
      <c r="I396" s="70">
        <v>9</v>
      </c>
      <c r="J396" s="70">
        <f t="shared" si="17"/>
        <v>1054995</v>
      </c>
      <c r="K396" s="70">
        <v>18</v>
      </c>
      <c r="L396" s="71">
        <f t="shared" si="18"/>
        <v>120106</v>
      </c>
    </row>
    <row r="397" spans="1:12">
      <c r="A397" s="68">
        <v>2007</v>
      </c>
      <c r="B397" s="68">
        <v>12</v>
      </c>
      <c r="C397" s="69">
        <v>39417</v>
      </c>
      <c r="E397" s="70">
        <v>933214</v>
      </c>
      <c r="F397" s="70">
        <v>116350</v>
      </c>
      <c r="G397" s="70">
        <v>3752</v>
      </c>
      <c r="H397" s="70">
        <v>3085</v>
      </c>
      <c r="I397" s="70">
        <v>9</v>
      </c>
      <c r="J397" s="70">
        <f t="shared" si="17"/>
        <v>1056410</v>
      </c>
      <c r="K397" s="70">
        <v>18</v>
      </c>
      <c r="L397" s="71">
        <f t="shared" si="18"/>
        <v>120102</v>
      </c>
    </row>
    <row r="398" spans="1:12">
      <c r="A398" s="68">
        <v>2008</v>
      </c>
      <c r="B398" s="68">
        <v>1</v>
      </c>
      <c r="C398" s="69">
        <v>39448</v>
      </c>
      <c r="E398" s="70">
        <v>934919</v>
      </c>
      <c r="F398" s="70">
        <v>116466</v>
      </c>
      <c r="G398" s="70">
        <v>3750</v>
      </c>
      <c r="H398" s="70">
        <v>3117</v>
      </c>
      <c r="I398" s="70">
        <v>9</v>
      </c>
      <c r="J398" s="70">
        <f t="shared" si="17"/>
        <v>1058261</v>
      </c>
      <c r="K398" s="70">
        <v>18</v>
      </c>
      <c r="L398" s="71">
        <f t="shared" si="18"/>
        <v>120216</v>
      </c>
    </row>
    <row r="399" spans="1:12">
      <c r="A399" s="68">
        <v>2008</v>
      </c>
      <c r="B399" s="68">
        <v>2</v>
      </c>
      <c r="C399" s="69">
        <v>39479</v>
      </c>
      <c r="E399" s="70">
        <v>936189</v>
      </c>
      <c r="F399" s="70">
        <v>116552</v>
      </c>
      <c r="G399" s="70">
        <v>3749</v>
      </c>
      <c r="H399" s="70">
        <v>3126</v>
      </c>
      <c r="I399" s="70">
        <v>9</v>
      </c>
      <c r="J399" s="70">
        <f t="shared" si="17"/>
        <v>1059625</v>
      </c>
      <c r="K399" s="70">
        <v>18</v>
      </c>
      <c r="L399" s="71">
        <f t="shared" si="18"/>
        <v>120301</v>
      </c>
    </row>
    <row r="400" spans="1:12">
      <c r="A400" s="68">
        <v>2008</v>
      </c>
      <c r="B400" s="68">
        <v>3</v>
      </c>
      <c r="C400" s="69">
        <v>39508</v>
      </c>
      <c r="E400" s="70">
        <v>937026</v>
      </c>
      <c r="F400" s="70">
        <v>116825</v>
      </c>
      <c r="G400" s="70">
        <v>3761</v>
      </c>
      <c r="H400" s="70">
        <v>3148</v>
      </c>
      <c r="I400" s="70">
        <v>9</v>
      </c>
      <c r="J400" s="70">
        <f t="shared" si="17"/>
        <v>1060769</v>
      </c>
      <c r="K400" s="70">
        <v>18</v>
      </c>
      <c r="L400" s="71">
        <f t="shared" si="18"/>
        <v>120586</v>
      </c>
    </row>
    <row r="401" spans="1:12">
      <c r="A401" s="68">
        <v>2008</v>
      </c>
      <c r="B401" s="68">
        <v>4</v>
      </c>
      <c r="C401" s="69">
        <v>39539</v>
      </c>
      <c r="E401" s="70">
        <v>937793</v>
      </c>
      <c r="F401" s="70">
        <v>116866</v>
      </c>
      <c r="G401" s="70">
        <v>3747</v>
      </c>
      <c r="H401" s="70">
        <v>3166</v>
      </c>
      <c r="I401" s="70">
        <v>9</v>
      </c>
      <c r="J401" s="70">
        <f t="shared" si="17"/>
        <v>1061581</v>
      </c>
      <c r="K401" s="70">
        <v>18</v>
      </c>
      <c r="L401" s="71">
        <f t="shared" si="18"/>
        <v>120613</v>
      </c>
    </row>
    <row r="402" spans="1:12">
      <c r="A402" s="68">
        <v>2008</v>
      </c>
      <c r="B402" s="68">
        <v>5</v>
      </c>
      <c r="C402" s="69">
        <v>39569</v>
      </c>
      <c r="E402" s="70">
        <v>938335</v>
      </c>
      <c r="F402" s="70">
        <v>117134</v>
      </c>
      <c r="G402" s="70">
        <v>3747</v>
      </c>
      <c r="H402" s="70">
        <v>3205</v>
      </c>
      <c r="I402" s="70">
        <v>9</v>
      </c>
      <c r="J402" s="70">
        <f t="shared" si="17"/>
        <v>1062430</v>
      </c>
      <c r="K402" s="70">
        <v>18</v>
      </c>
      <c r="L402" s="71">
        <f t="shared" si="18"/>
        <v>120881</v>
      </c>
    </row>
    <row r="403" spans="1:12">
      <c r="A403" s="68">
        <v>2008</v>
      </c>
      <c r="B403" s="68">
        <v>6</v>
      </c>
      <c r="C403" s="69">
        <v>39600</v>
      </c>
      <c r="E403" s="70">
        <v>939123</v>
      </c>
      <c r="F403" s="70">
        <v>117365</v>
      </c>
      <c r="G403" s="70">
        <v>3742</v>
      </c>
      <c r="H403" s="70">
        <v>3224</v>
      </c>
      <c r="I403" s="70">
        <v>9</v>
      </c>
      <c r="J403" s="70">
        <f t="shared" si="17"/>
        <v>1063463</v>
      </c>
      <c r="K403" s="70">
        <v>18</v>
      </c>
      <c r="L403" s="71">
        <f t="shared" si="18"/>
        <v>121107</v>
      </c>
    </row>
    <row r="404" spans="1:12">
      <c r="A404" s="68">
        <v>2008</v>
      </c>
      <c r="B404" s="68">
        <v>7</v>
      </c>
      <c r="C404" s="69">
        <v>39630</v>
      </c>
      <c r="E404" s="70">
        <v>939980</v>
      </c>
      <c r="F404" s="70">
        <v>117653</v>
      </c>
      <c r="G404" s="70">
        <v>3736</v>
      </c>
      <c r="H404" s="70">
        <v>3241</v>
      </c>
      <c r="I404" s="70">
        <v>9</v>
      </c>
      <c r="J404" s="70">
        <f t="shared" si="17"/>
        <v>1064619</v>
      </c>
      <c r="K404" s="70">
        <v>17</v>
      </c>
      <c r="L404" s="71">
        <f t="shared" si="18"/>
        <v>121389</v>
      </c>
    </row>
    <row r="405" spans="1:12">
      <c r="A405" s="68">
        <v>2008</v>
      </c>
      <c r="B405" s="68">
        <v>8</v>
      </c>
      <c r="C405" s="69">
        <v>39661</v>
      </c>
      <c r="E405" s="70">
        <v>940493</v>
      </c>
      <c r="F405" s="70">
        <v>117879</v>
      </c>
      <c r="G405" s="70">
        <v>3738</v>
      </c>
      <c r="H405" s="70">
        <v>3248</v>
      </c>
      <c r="I405" s="70">
        <v>9</v>
      </c>
      <c r="J405" s="70">
        <f t="shared" si="17"/>
        <v>1065367</v>
      </c>
      <c r="K405" s="70">
        <v>17</v>
      </c>
      <c r="L405" s="71">
        <f t="shared" si="18"/>
        <v>121617</v>
      </c>
    </row>
    <row r="406" spans="1:12">
      <c r="A406" s="68">
        <v>2008</v>
      </c>
      <c r="B406" s="68">
        <v>9</v>
      </c>
      <c r="C406" s="69">
        <v>39692</v>
      </c>
      <c r="E406" s="70">
        <v>941027</v>
      </c>
      <c r="F406" s="70">
        <v>118187</v>
      </c>
      <c r="G406" s="70">
        <v>3742</v>
      </c>
      <c r="H406" s="70">
        <v>3259</v>
      </c>
      <c r="I406" s="70">
        <v>9</v>
      </c>
      <c r="J406" s="70">
        <f t="shared" si="17"/>
        <v>1066224</v>
      </c>
      <c r="K406" s="70">
        <v>17</v>
      </c>
      <c r="L406" s="71">
        <f t="shared" si="18"/>
        <v>121929</v>
      </c>
    </row>
    <row r="407" spans="1:12">
      <c r="A407" s="68">
        <v>2008</v>
      </c>
      <c r="B407" s="68">
        <v>10</v>
      </c>
      <c r="C407" s="69">
        <v>39722</v>
      </c>
      <c r="E407" s="70">
        <v>941811</v>
      </c>
      <c r="F407" s="70">
        <v>118252</v>
      </c>
      <c r="G407" s="70">
        <v>3736</v>
      </c>
      <c r="H407" s="70">
        <v>3287</v>
      </c>
      <c r="I407" s="70">
        <v>9</v>
      </c>
      <c r="J407" s="70">
        <f t="shared" si="17"/>
        <v>1067095</v>
      </c>
      <c r="K407" s="70">
        <v>17</v>
      </c>
      <c r="L407" s="71">
        <f t="shared" si="18"/>
        <v>121988</v>
      </c>
    </row>
    <row r="408" spans="1:12">
      <c r="A408" s="68">
        <v>2008</v>
      </c>
      <c r="B408" s="68">
        <v>11</v>
      </c>
      <c r="C408" s="69">
        <v>39753</v>
      </c>
      <c r="E408" s="70">
        <v>942821</v>
      </c>
      <c r="F408" s="70">
        <v>118545</v>
      </c>
      <c r="G408" s="70">
        <v>3743</v>
      </c>
      <c r="H408" s="70">
        <v>3306</v>
      </c>
      <c r="I408" s="70">
        <v>9</v>
      </c>
      <c r="J408" s="70">
        <f t="shared" si="17"/>
        <v>1068424</v>
      </c>
      <c r="K408" s="70">
        <v>17</v>
      </c>
      <c r="L408" s="71">
        <f t="shared" si="18"/>
        <v>122288</v>
      </c>
    </row>
    <row r="409" spans="1:12">
      <c r="A409" s="68">
        <v>2008</v>
      </c>
      <c r="B409" s="68">
        <v>12</v>
      </c>
      <c r="C409" s="69">
        <v>39783</v>
      </c>
      <c r="E409" s="70">
        <v>943759</v>
      </c>
      <c r="F409" s="70">
        <v>118531</v>
      </c>
      <c r="G409" s="70">
        <v>3733</v>
      </c>
      <c r="H409" s="70">
        <v>3333</v>
      </c>
      <c r="I409" s="70">
        <v>9</v>
      </c>
      <c r="J409" s="70">
        <f t="shared" si="17"/>
        <v>1069365</v>
      </c>
      <c r="K409" s="70">
        <v>17</v>
      </c>
      <c r="L409" s="71">
        <f t="shared" si="18"/>
        <v>122264</v>
      </c>
    </row>
    <row r="410" spans="1:12">
      <c r="A410" s="68">
        <v>2009</v>
      </c>
      <c r="B410" s="68">
        <v>1</v>
      </c>
      <c r="C410" s="69">
        <v>39814</v>
      </c>
      <c r="E410" s="70">
        <v>944822</v>
      </c>
      <c r="F410" s="70">
        <v>118391</v>
      </c>
      <c r="G410" s="70">
        <v>3721</v>
      </c>
      <c r="H410" s="70">
        <v>3340</v>
      </c>
      <c r="I410" s="70">
        <v>9</v>
      </c>
      <c r="J410" s="70">
        <f t="shared" si="17"/>
        <v>1070283</v>
      </c>
      <c r="K410" s="70">
        <v>17</v>
      </c>
      <c r="L410" s="71">
        <f t="shared" si="18"/>
        <v>122112</v>
      </c>
    </row>
    <row r="411" spans="1:12">
      <c r="A411" s="68">
        <v>2009</v>
      </c>
      <c r="B411" s="68">
        <v>2</v>
      </c>
      <c r="C411" s="69">
        <v>39845</v>
      </c>
      <c r="E411" s="70">
        <v>945821</v>
      </c>
      <c r="F411" s="70">
        <v>118332</v>
      </c>
      <c r="G411" s="70">
        <v>3718</v>
      </c>
      <c r="H411" s="70">
        <v>3364</v>
      </c>
      <c r="I411" s="70">
        <v>9</v>
      </c>
      <c r="J411" s="70">
        <f t="shared" si="17"/>
        <v>1071244</v>
      </c>
      <c r="K411" s="70">
        <v>17</v>
      </c>
      <c r="L411" s="71">
        <f t="shared" si="18"/>
        <v>122050</v>
      </c>
    </row>
    <row r="412" spans="1:12">
      <c r="A412" s="68">
        <v>2009</v>
      </c>
      <c r="B412" s="68">
        <v>3</v>
      </c>
      <c r="C412" s="69">
        <v>39873</v>
      </c>
      <c r="E412" s="70">
        <v>946259</v>
      </c>
      <c r="F412" s="70">
        <v>118286</v>
      </c>
      <c r="G412" s="70">
        <v>3718</v>
      </c>
      <c r="H412" s="70">
        <v>3390</v>
      </c>
      <c r="I412" s="70">
        <v>9</v>
      </c>
      <c r="J412" s="70">
        <f t="shared" si="17"/>
        <v>1071662</v>
      </c>
      <c r="K412" s="70">
        <v>17</v>
      </c>
      <c r="L412" s="71">
        <f t="shared" si="18"/>
        <v>122004</v>
      </c>
    </row>
    <row r="413" spans="1:12">
      <c r="A413" s="68">
        <v>2009</v>
      </c>
      <c r="B413" s="68">
        <v>4</v>
      </c>
      <c r="C413" s="69">
        <v>39904</v>
      </c>
      <c r="E413" s="70">
        <v>947124</v>
      </c>
      <c r="F413" s="70">
        <v>118399</v>
      </c>
      <c r="G413" s="70">
        <v>3705</v>
      </c>
      <c r="H413" s="70">
        <v>3402</v>
      </c>
      <c r="I413" s="70">
        <v>9</v>
      </c>
      <c r="J413" s="70">
        <f t="shared" si="17"/>
        <v>1072639</v>
      </c>
      <c r="K413" s="70">
        <v>17</v>
      </c>
      <c r="L413" s="71">
        <f t="shared" si="18"/>
        <v>122104</v>
      </c>
    </row>
    <row r="414" spans="1:12">
      <c r="A414" s="68">
        <v>2009</v>
      </c>
      <c r="B414" s="68">
        <v>5</v>
      </c>
      <c r="C414" s="69">
        <v>39934</v>
      </c>
      <c r="E414" s="70">
        <v>947006</v>
      </c>
      <c r="F414" s="70">
        <v>118459</v>
      </c>
      <c r="G414" s="70">
        <v>3704</v>
      </c>
      <c r="H414" s="70">
        <v>3405</v>
      </c>
      <c r="I414" s="70">
        <v>9</v>
      </c>
      <c r="J414" s="70">
        <f t="shared" si="17"/>
        <v>1072583</v>
      </c>
      <c r="K414" s="70">
        <v>17</v>
      </c>
      <c r="L414" s="71">
        <f t="shared" si="18"/>
        <v>122163</v>
      </c>
    </row>
    <row r="415" spans="1:12">
      <c r="A415" s="68">
        <v>2009</v>
      </c>
      <c r="B415" s="68">
        <v>6</v>
      </c>
      <c r="C415" s="69">
        <v>39965</v>
      </c>
      <c r="E415" s="70">
        <v>947342</v>
      </c>
      <c r="F415" s="70">
        <v>118516</v>
      </c>
      <c r="G415" s="70">
        <v>3700</v>
      </c>
      <c r="H415" s="70">
        <v>3403</v>
      </c>
      <c r="I415" s="70">
        <v>9</v>
      </c>
      <c r="J415" s="70">
        <f t="shared" si="17"/>
        <v>1072970</v>
      </c>
      <c r="K415" s="70">
        <v>17</v>
      </c>
      <c r="L415" s="71">
        <f t="shared" si="18"/>
        <v>122216</v>
      </c>
    </row>
    <row r="416" spans="1:12">
      <c r="A416" s="68">
        <v>2009</v>
      </c>
      <c r="B416" s="68">
        <v>7</v>
      </c>
      <c r="C416" s="69">
        <v>39995</v>
      </c>
      <c r="E416" s="70">
        <v>946949</v>
      </c>
      <c r="F416" s="70">
        <v>118579</v>
      </c>
      <c r="G416" s="70">
        <v>3687</v>
      </c>
      <c r="H416" s="70">
        <v>3398</v>
      </c>
      <c r="I416" s="70">
        <v>9</v>
      </c>
      <c r="J416" s="70">
        <f t="shared" si="17"/>
        <v>1072622</v>
      </c>
      <c r="K416" s="70">
        <v>17</v>
      </c>
      <c r="L416" s="71">
        <f t="shared" si="18"/>
        <v>122266</v>
      </c>
    </row>
    <row r="417" spans="1:12">
      <c r="A417" s="68">
        <v>2009</v>
      </c>
      <c r="B417" s="68">
        <v>8</v>
      </c>
      <c r="C417" s="69">
        <v>40026</v>
      </c>
      <c r="E417" s="70">
        <v>947207</v>
      </c>
      <c r="F417" s="70">
        <v>118534</v>
      </c>
      <c r="G417" s="70">
        <v>3679</v>
      </c>
      <c r="H417" s="70">
        <v>3403</v>
      </c>
      <c r="I417" s="70">
        <v>9</v>
      </c>
      <c r="J417" s="70">
        <f t="shared" si="17"/>
        <v>1072832</v>
      </c>
      <c r="K417" s="70">
        <v>17</v>
      </c>
      <c r="L417" s="71">
        <f t="shared" si="18"/>
        <v>122213</v>
      </c>
    </row>
    <row r="418" spans="1:12">
      <c r="A418" s="68">
        <v>2009</v>
      </c>
      <c r="B418" s="68">
        <v>9</v>
      </c>
      <c r="C418" s="69">
        <v>40057</v>
      </c>
      <c r="E418" s="70">
        <v>947736</v>
      </c>
      <c r="F418" s="70">
        <v>118486</v>
      </c>
      <c r="G418" s="70">
        <v>3679</v>
      </c>
      <c r="H418" s="70">
        <v>3409</v>
      </c>
      <c r="I418" s="70">
        <v>9</v>
      </c>
      <c r="J418" s="70">
        <f t="shared" si="17"/>
        <v>1073319</v>
      </c>
      <c r="K418" s="70">
        <v>17</v>
      </c>
      <c r="L418" s="71">
        <f t="shared" si="18"/>
        <v>122165</v>
      </c>
    </row>
    <row r="419" spans="1:12">
      <c r="A419" s="68">
        <v>2009</v>
      </c>
      <c r="B419" s="68">
        <v>10</v>
      </c>
      <c r="C419" s="69">
        <v>40087</v>
      </c>
      <c r="E419" s="70">
        <v>948492</v>
      </c>
      <c r="F419" s="70">
        <v>118421</v>
      </c>
      <c r="G419" s="70">
        <v>3676</v>
      </c>
      <c r="H419" s="70">
        <v>3405</v>
      </c>
      <c r="I419" s="70">
        <v>9</v>
      </c>
      <c r="J419" s="70">
        <f t="shared" si="17"/>
        <v>1074003</v>
      </c>
      <c r="K419" s="70">
        <v>17</v>
      </c>
      <c r="L419" s="71">
        <f t="shared" si="18"/>
        <v>122097</v>
      </c>
    </row>
    <row r="420" spans="1:12">
      <c r="A420" s="68">
        <v>2009</v>
      </c>
      <c r="B420" s="68">
        <v>11</v>
      </c>
      <c r="C420" s="69">
        <v>40118</v>
      </c>
      <c r="E420" s="70">
        <v>948947</v>
      </c>
      <c r="F420" s="70">
        <v>118251</v>
      </c>
      <c r="G420" s="70">
        <v>3675</v>
      </c>
      <c r="H420" s="70">
        <v>3402</v>
      </c>
      <c r="I420" s="70">
        <v>9</v>
      </c>
      <c r="J420" s="70">
        <f t="shared" si="17"/>
        <v>1074284</v>
      </c>
      <c r="K420" s="70">
        <v>17</v>
      </c>
      <c r="L420" s="71">
        <f t="shared" si="18"/>
        <v>121926</v>
      </c>
    </row>
    <row r="421" spans="1:12">
      <c r="A421" s="68">
        <v>2009</v>
      </c>
      <c r="B421" s="68">
        <v>12</v>
      </c>
      <c r="C421" s="69">
        <v>40148</v>
      </c>
      <c r="E421" s="70">
        <v>949889</v>
      </c>
      <c r="F421" s="70">
        <v>118422</v>
      </c>
      <c r="G421" s="70">
        <v>3679</v>
      </c>
      <c r="H421" s="70">
        <v>3404</v>
      </c>
      <c r="I421" s="70">
        <v>9</v>
      </c>
      <c r="J421" s="70">
        <f t="shared" si="17"/>
        <v>1075403</v>
      </c>
      <c r="K421" s="70">
        <v>17</v>
      </c>
      <c r="L421" s="71">
        <f t="shared" si="18"/>
        <v>122101</v>
      </c>
    </row>
    <row r="422" spans="1:12">
      <c r="A422" s="68">
        <v>2010</v>
      </c>
      <c r="B422" s="68">
        <v>1</v>
      </c>
      <c r="C422" s="69">
        <v>40179</v>
      </c>
      <c r="E422" s="70">
        <v>950657</v>
      </c>
      <c r="F422" s="70">
        <v>118464</v>
      </c>
      <c r="G422" s="70">
        <v>3680</v>
      </c>
      <c r="H422" s="70">
        <v>3406</v>
      </c>
      <c r="I422" s="70">
        <v>9</v>
      </c>
      <c r="J422" s="70">
        <f t="shared" si="17"/>
        <v>1076216</v>
      </c>
      <c r="K422" s="70">
        <v>17</v>
      </c>
      <c r="L422" s="71">
        <f t="shared" si="18"/>
        <v>122144</v>
      </c>
    </row>
    <row r="423" spans="1:12">
      <c r="A423" s="68">
        <v>2010</v>
      </c>
      <c r="B423" s="68">
        <v>2</v>
      </c>
      <c r="C423" s="69">
        <v>40210</v>
      </c>
      <c r="E423" s="70">
        <v>951359</v>
      </c>
      <c r="F423" s="70">
        <v>118460</v>
      </c>
      <c r="G423" s="70">
        <v>3679</v>
      </c>
      <c r="H423" s="70">
        <v>3414</v>
      </c>
      <c r="I423" s="70">
        <v>9</v>
      </c>
      <c r="J423" s="70">
        <f t="shared" si="17"/>
        <v>1076921</v>
      </c>
      <c r="K423" s="70">
        <v>17</v>
      </c>
      <c r="L423" s="71">
        <f t="shared" si="18"/>
        <v>122139</v>
      </c>
    </row>
    <row r="424" spans="1:12">
      <c r="A424" s="68">
        <v>2010</v>
      </c>
      <c r="B424" s="68">
        <v>3</v>
      </c>
      <c r="C424" s="69">
        <v>40238</v>
      </c>
      <c r="E424" s="70">
        <v>951944</v>
      </c>
      <c r="F424" s="70">
        <v>118546</v>
      </c>
      <c r="G424" s="70">
        <v>3674</v>
      </c>
      <c r="H424" s="70">
        <v>3415</v>
      </c>
      <c r="I424" s="70">
        <v>8</v>
      </c>
      <c r="J424" s="70">
        <f t="shared" si="17"/>
        <v>1077587</v>
      </c>
      <c r="K424" s="70">
        <v>17</v>
      </c>
      <c r="L424" s="71">
        <f t="shared" si="18"/>
        <v>122220</v>
      </c>
    </row>
    <row r="425" spans="1:12">
      <c r="A425" s="68">
        <v>2010</v>
      </c>
      <c r="B425" s="68">
        <v>4</v>
      </c>
      <c r="C425" s="69">
        <v>40269</v>
      </c>
      <c r="E425" s="70">
        <v>952203</v>
      </c>
      <c r="F425" s="70">
        <v>118614</v>
      </c>
      <c r="G425" s="70">
        <v>3678</v>
      </c>
      <c r="H425" s="70">
        <v>3422</v>
      </c>
      <c r="I425" s="70">
        <v>8</v>
      </c>
      <c r="J425" s="70">
        <f t="shared" si="17"/>
        <v>1077925</v>
      </c>
      <c r="K425" s="70">
        <v>17</v>
      </c>
      <c r="L425" s="71">
        <f t="shared" si="18"/>
        <v>122292</v>
      </c>
    </row>
    <row r="426" spans="1:12">
      <c r="A426" s="68">
        <v>2010</v>
      </c>
      <c r="B426" s="68">
        <v>5</v>
      </c>
      <c r="C426" s="69">
        <v>40299</v>
      </c>
      <c r="E426" s="70">
        <v>952547</v>
      </c>
      <c r="F426" s="70">
        <v>118541</v>
      </c>
      <c r="G426" s="70">
        <v>3670</v>
      </c>
      <c r="H426" s="70">
        <v>3419</v>
      </c>
      <c r="I426" s="70">
        <v>8</v>
      </c>
      <c r="J426" s="70">
        <f t="shared" si="17"/>
        <v>1078185</v>
      </c>
      <c r="K426" s="70">
        <v>17</v>
      </c>
      <c r="L426" s="71">
        <f t="shared" si="18"/>
        <v>122211</v>
      </c>
    </row>
    <row r="427" spans="1:12">
      <c r="A427" s="68">
        <v>2010</v>
      </c>
      <c r="B427" s="68">
        <v>6</v>
      </c>
      <c r="C427" s="69">
        <v>40330</v>
      </c>
      <c r="E427" s="70">
        <v>952676</v>
      </c>
      <c r="F427" s="70">
        <v>118548</v>
      </c>
      <c r="G427" s="70">
        <v>3660</v>
      </c>
      <c r="H427" s="70">
        <v>3418</v>
      </c>
      <c r="I427" s="70">
        <v>8</v>
      </c>
      <c r="J427" s="70">
        <f t="shared" si="17"/>
        <v>1078310</v>
      </c>
      <c r="K427" s="70">
        <v>17</v>
      </c>
      <c r="L427" s="71">
        <f t="shared" si="18"/>
        <v>122208</v>
      </c>
    </row>
    <row r="428" spans="1:12">
      <c r="A428" s="68">
        <v>2010</v>
      </c>
      <c r="B428" s="68">
        <v>7</v>
      </c>
      <c r="C428" s="69">
        <v>40360</v>
      </c>
      <c r="E428" s="70">
        <v>952676</v>
      </c>
      <c r="F428" s="70">
        <v>118648</v>
      </c>
      <c r="G428" s="70">
        <v>3657</v>
      </c>
      <c r="H428" s="70">
        <v>3417</v>
      </c>
      <c r="I428" s="70">
        <v>8</v>
      </c>
      <c r="J428" s="70">
        <f t="shared" si="17"/>
        <v>1078406</v>
      </c>
      <c r="K428" s="70">
        <v>17</v>
      </c>
      <c r="L428" s="71">
        <f t="shared" si="18"/>
        <v>122305</v>
      </c>
    </row>
    <row r="429" spans="1:12">
      <c r="A429" s="68">
        <v>2010</v>
      </c>
      <c r="B429" s="68">
        <v>8</v>
      </c>
      <c r="C429" s="69">
        <v>40391</v>
      </c>
      <c r="E429" s="70">
        <v>952894</v>
      </c>
      <c r="F429" s="70">
        <v>118664</v>
      </c>
      <c r="G429" s="70">
        <v>3647</v>
      </c>
      <c r="H429" s="70">
        <v>3417</v>
      </c>
      <c r="I429" s="70">
        <v>8</v>
      </c>
      <c r="J429" s="70">
        <f t="shared" si="17"/>
        <v>1078630</v>
      </c>
      <c r="K429" s="70">
        <v>17</v>
      </c>
      <c r="L429" s="71">
        <f t="shared" si="18"/>
        <v>122311</v>
      </c>
    </row>
    <row r="430" spans="1:12">
      <c r="A430" s="68">
        <v>2010</v>
      </c>
      <c r="B430" s="68">
        <v>9</v>
      </c>
      <c r="C430" s="69">
        <v>40422</v>
      </c>
      <c r="E430" s="70">
        <v>953321</v>
      </c>
      <c r="F430" s="70">
        <v>118659</v>
      </c>
      <c r="G430" s="70">
        <v>3648</v>
      </c>
      <c r="H430" s="70">
        <v>3421</v>
      </c>
      <c r="I430" s="70">
        <v>8</v>
      </c>
      <c r="J430" s="70">
        <f t="shared" si="17"/>
        <v>1079057</v>
      </c>
      <c r="K430" s="70">
        <v>17</v>
      </c>
      <c r="L430" s="71">
        <f t="shared" si="18"/>
        <v>122307</v>
      </c>
    </row>
    <row r="431" spans="1:12">
      <c r="A431" s="68">
        <v>2010</v>
      </c>
      <c r="B431" s="68">
        <v>10</v>
      </c>
      <c r="C431" s="69">
        <v>40452</v>
      </c>
      <c r="E431" s="70">
        <v>953912</v>
      </c>
      <c r="F431" s="70">
        <v>118669</v>
      </c>
      <c r="G431" s="70">
        <v>3647</v>
      </c>
      <c r="H431" s="70">
        <v>3421</v>
      </c>
      <c r="I431" s="70">
        <v>8</v>
      </c>
      <c r="J431" s="70">
        <f t="shared" si="17"/>
        <v>1079657</v>
      </c>
      <c r="K431" s="70">
        <v>17</v>
      </c>
      <c r="L431" s="71">
        <f t="shared" si="18"/>
        <v>122316</v>
      </c>
    </row>
    <row r="432" spans="1:12">
      <c r="A432" s="68">
        <v>2010</v>
      </c>
      <c r="B432" s="68">
        <v>11</v>
      </c>
      <c r="C432" s="69">
        <v>40483</v>
      </c>
      <c r="E432" s="70">
        <v>954544</v>
      </c>
      <c r="F432" s="70">
        <v>118626</v>
      </c>
      <c r="G432" s="70">
        <v>3639</v>
      </c>
      <c r="H432" s="70">
        <v>3421</v>
      </c>
      <c r="I432" s="70">
        <v>8</v>
      </c>
      <c r="J432" s="70">
        <f t="shared" si="17"/>
        <v>1080238</v>
      </c>
      <c r="K432" s="70">
        <v>17</v>
      </c>
      <c r="L432" s="71">
        <f t="shared" si="18"/>
        <v>122265</v>
      </c>
    </row>
    <row r="433" spans="1:12">
      <c r="A433" s="68">
        <v>2010</v>
      </c>
      <c r="B433" s="68">
        <v>12</v>
      </c>
      <c r="C433" s="69">
        <v>40513</v>
      </c>
      <c r="E433" s="70">
        <v>954898</v>
      </c>
      <c r="F433" s="70">
        <v>118706</v>
      </c>
      <c r="G433" s="70">
        <v>3637</v>
      </c>
      <c r="H433" s="70">
        <v>3426</v>
      </c>
      <c r="I433" s="70">
        <v>8</v>
      </c>
      <c r="J433" s="70">
        <f t="shared" si="17"/>
        <v>1080675</v>
      </c>
      <c r="K433" s="70">
        <v>17</v>
      </c>
      <c r="L433" s="71">
        <f t="shared" si="18"/>
        <v>122343</v>
      </c>
    </row>
    <row r="434" spans="1:12">
      <c r="A434" s="68">
        <v>2011</v>
      </c>
      <c r="B434" s="68">
        <v>1</v>
      </c>
      <c r="C434" s="69">
        <v>40544</v>
      </c>
      <c r="E434" s="70">
        <v>955777</v>
      </c>
      <c r="F434" s="70">
        <v>118748</v>
      </c>
      <c r="G434" s="70">
        <v>3642</v>
      </c>
      <c r="H434" s="70">
        <v>3430</v>
      </c>
      <c r="I434" s="70">
        <v>8</v>
      </c>
      <c r="J434" s="70">
        <f t="shared" si="17"/>
        <v>1081605</v>
      </c>
      <c r="K434" s="70">
        <v>17</v>
      </c>
      <c r="L434" s="71">
        <f t="shared" si="18"/>
        <v>122390</v>
      </c>
    </row>
    <row r="435" spans="1:12">
      <c r="A435" s="68">
        <v>2011</v>
      </c>
      <c r="B435" s="68">
        <v>2</v>
      </c>
      <c r="C435" s="69">
        <v>40575</v>
      </c>
      <c r="E435" s="70">
        <v>956108</v>
      </c>
      <c r="F435" s="70">
        <v>118932</v>
      </c>
      <c r="G435" s="70">
        <v>3644</v>
      </c>
      <c r="H435" s="70">
        <v>3438</v>
      </c>
      <c r="I435" s="70">
        <v>8</v>
      </c>
      <c r="J435" s="70">
        <f t="shared" si="17"/>
        <v>1082130</v>
      </c>
      <c r="K435" s="70">
        <v>17</v>
      </c>
      <c r="L435" s="71">
        <f t="shared" si="18"/>
        <v>122576</v>
      </c>
    </row>
    <row r="436" spans="1:12">
      <c r="A436" s="68">
        <v>2011</v>
      </c>
      <c r="B436" s="68">
        <v>3</v>
      </c>
      <c r="C436" s="69">
        <v>40603</v>
      </c>
      <c r="E436" s="70">
        <v>956297</v>
      </c>
      <c r="F436" s="70">
        <v>118990</v>
      </c>
      <c r="G436" s="70">
        <v>3649</v>
      </c>
      <c r="H436" s="70">
        <v>3440</v>
      </c>
      <c r="I436" s="70">
        <v>8</v>
      </c>
      <c r="J436" s="70">
        <f t="shared" si="17"/>
        <v>1082384</v>
      </c>
      <c r="K436" s="70">
        <v>17</v>
      </c>
      <c r="L436" s="71">
        <f t="shared" si="18"/>
        <v>122639</v>
      </c>
    </row>
    <row r="437" spans="1:12">
      <c r="A437" s="68">
        <v>2011</v>
      </c>
      <c r="B437" s="68">
        <v>4</v>
      </c>
      <c r="C437" s="69">
        <v>40634</v>
      </c>
      <c r="E437" s="70">
        <v>956419</v>
      </c>
      <c r="F437" s="70">
        <v>119097</v>
      </c>
      <c r="G437" s="70">
        <v>3641</v>
      </c>
      <c r="H437" s="70">
        <v>3438</v>
      </c>
      <c r="I437" s="70">
        <v>8</v>
      </c>
      <c r="J437" s="70">
        <f t="shared" si="17"/>
        <v>1082603</v>
      </c>
      <c r="K437" s="70">
        <v>17</v>
      </c>
      <c r="L437" s="71">
        <f t="shared" si="18"/>
        <v>122738</v>
      </c>
    </row>
    <row r="438" spans="1:12">
      <c r="A438" s="68">
        <v>2011</v>
      </c>
      <c r="B438" s="68">
        <v>5</v>
      </c>
      <c r="C438" s="69">
        <v>40664</v>
      </c>
      <c r="E438" s="70">
        <v>956377</v>
      </c>
      <c r="F438" s="70">
        <v>119157</v>
      </c>
      <c r="G438" s="70">
        <v>3637</v>
      </c>
      <c r="H438" s="70">
        <v>3444</v>
      </c>
      <c r="I438" s="70">
        <v>8</v>
      </c>
      <c r="J438" s="70">
        <f t="shared" si="17"/>
        <v>1082623</v>
      </c>
      <c r="K438" s="70">
        <v>17</v>
      </c>
      <c r="L438" s="71">
        <f t="shared" si="18"/>
        <v>122794</v>
      </c>
    </row>
    <row r="439" spans="1:12">
      <c r="A439" s="68">
        <v>2011</v>
      </c>
      <c r="B439" s="68">
        <v>6</v>
      </c>
      <c r="C439" s="69">
        <v>40695</v>
      </c>
      <c r="E439" s="70">
        <v>956639</v>
      </c>
      <c r="F439" s="70">
        <v>119208</v>
      </c>
      <c r="G439" s="70">
        <v>3641</v>
      </c>
      <c r="H439" s="70">
        <v>3448</v>
      </c>
      <c r="I439" s="70">
        <v>8</v>
      </c>
      <c r="J439" s="70">
        <f t="shared" si="17"/>
        <v>1082944</v>
      </c>
      <c r="K439" s="70">
        <v>17</v>
      </c>
      <c r="L439" s="71">
        <f t="shared" si="18"/>
        <v>122849</v>
      </c>
    </row>
    <row r="440" spans="1:12">
      <c r="A440" s="68">
        <v>2011</v>
      </c>
      <c r="B440" s="68">
        <v>7</v>
      </c>
      <c r="C440" s="69">
        <v>40725</v>
      </c>
      <c r="E440" s="70">
        <v>956607</v>
      </c>
      <c r="F440" s="70">
        <v>119332</v>
      </c>
      <c r="G440" s="70">
        <v>3632</v>
      </c>
      <c r="H440" s="70">
        <v>3453</v>
      </c>
      <c r="I440" s="70">
        <v>8</v>
      </c>
      <c r="J440" s="70">
        <f t="shared" si="17"/>
        <v>1083032</v>
      </c>
      <c r="K440" s="70">
        <v>17</v>
      </c>
      <c r="L440" s="71">
        <f t="shared" si="18"/>
        <v>122964</v>
      </c>
    </row>
    <row r="441" spans="1:12">
      <c r="A441" s="68">
        <v>2011</v>
      </c>
      <c r="B441" s="68">
        <v>8</v>
      </c>
      <c r="C441" s="69">
        <v>40756</v>
      </c>
      <c r="E441" s="70">
        <v>956782</v>
      </c>
      <c r="F441" s="70">
        <v>119401</v>
      </c>
      <c r="G441" s="70">
        <v>3625</v>
      </c>
      <c r="H441" s="70">
        <v>3458</v>
      </c>
      <c r="I441" s="70">
        <v>8</v>
      </c>
      <c r="J441" s="70">
        <f t="shared" si="17"/>
        <v>1083274</v>
      </c>
      <c r="K441" s="70">
        <v>17</v>
      </c>
      <c r="L441" s="71">
        <f t="shared" si="18"/>
        <v>123026</v>
      </c>
    </row>
    <row r="442" spans="1:12">
      <c r="A442" s="68">
        <v>2011</v>
      </c>
      <c r="B442" s="68">
        <v>9</v>
      </c>
      <c r="C442" s="69">
        <v>40787</v>
      </c>
      <c r="E442" s="70">
        <v>957138</v>
      </c>
      <c r="F442" s="70">
        <v>119561</v>
      </c>
      <c r="G442" s="70">
        <v>3619</v>
      </c>
      <c r="H442" s="70">
        <v>3469</v>
      </c>
      <c r="I442" s="70">
        <v>8</v>
      </c>
      <c r="J442" s="70">
        <f t="shared" si="17"/>
        <v>1083795</v>
      </c>
      <c r="K442" s="70">
        <v>17</v>
      </c>
      <c r="L442" s="71">
        <f t="shared" si="18"/>
        <v>123180</v>
      </c>
    </row>
    <row r="443" spans="1:12">
      <c r="A443" s="68">
        <v>2011</v>
      </c>
      <c r="B443" s="68">
        <v>10</v>
      </c>
      <c r="C443" s="69">
        <v>40817</v>
      </c>
      <c r="E443" s="70">
        <v>957877</v>
      </c>
      <c r="F443" s="70">
        <v>119527</v>
      </c>
      <c r="G443" s="70">
        <v>3621</v>
      </c>
      <c r="H443" s="70">
        <v>3473</v>
      </c>
      <c r="I443" s="70">
        <v>8</v>
      </c>
      <c r="J443" s="70">
        <f t="shared" si="17"/>
        <v>1084506</v>
      </c>
      <c r="K443" s="70">
        <v>17</v>
      </c>
      <c r="L443" s="71">
        <f t="shared" si="18"/>
        <v>123148</v>
      </c>
    </row>
    <row r="444" spans="1:12">
      <c r="A444" s="68">
        <v>2011</v>
      </c>
      <c r="B444" s="68">
        <v>11</v>
      </c>
      <c r="C444" s="69">
        <v>40848</v>
      </c>
      <c r="E444" s="70">
        <v>958727</v>
      </c>
      <c r="F444" s="70">
        <v>119618</v>
      </c>
      <c r="G444" s="70">
        <v>3617</v>
      </c>
      <c r="H444" s="70">
        <v>3480</v>
      </c>
      <c r="I444" s="70">
        <v>8</v>
      </c>
      <c r="J444" s="70">
        <f t="shared" si="17"/>
        <v>1085450</v>
      </c>
      <c r="K444" s="70">
        <v>17</v>
      </c>
      <c r="L444" s="71">
        <f t="shared" si="18"/>
        <v>123235</v>
      </c>
    </row>
    <row r="445" spans="1:12">
      <c r="A445" s="68">
        <v>2011</v>
      </c>
      <c r="B445" s="68">
        <v>12</v>
      </c>
      <c r="C445" s="69">
        <v>40878</v>
      </c>
      <c r="E445" s="70">
        <v>959547</v>
      </c>
      <c r="F445" s="70">
        <v>119610</v>
      </c>
      <c r="G445" s="70">
        <v>3622</v>
      </c>
      <c r="H445" s="70">
        <v>3478</v>
      </c>
      <c r="I445" s="70">
        <v>8</v>
      </c>
      <c r="J445" s="70">
        <f t="shared" si="17"/>
        <v>1086265</v>
      </c>
      <c r="K445" s="70">
        <v>17</v>
      </c>
      <c r="L445" s="71">
        <f t="shared" si="18"/>
        <v>123232</v>
      </c>
    </row>
    <row r="446" spans="1:12">
      <c r="A446" s="68">
        <v>2012</v>
      </c>
      <c r="B446" s="68">
        <v>1</v>
      </c>
      <c r="C446" s="69">
        <f>DATE(A446,B446,1)</f>
        <v>40909</v>
      </c>
      <c r="E446" s="70">
        <v>960473.79166770005</v>
      </c>
      <c r="F446" s="70">
        <v>119509.25371395062</v>
      </c>
      <c r="G446" s="70">
        <v>3625.5394675676639</v>
      </c>
      <c r="H446" s="70">
        <v>3475.7384281928507</v>
      </c>
      <c r="I446" s="70">
        <v>8</v>
      </c>
      <c r="J446" s="70">
        <f t="shared" ref="J446:J510" si="19">SUM(E446:I446)</f>
        <v>1087092.3232774111</v>
      </c>
      <c r="K446" s="70">
        <v>17</v>
      </c>
      <c r="L446" s="71">
        <f t="shared" si="18"/>
        <v>123134.79318151828</v>
      </c>
    </row>
    <row r="447" spans="1:12">
      <c r="A447" s="68">
        <f>IF(B447=1,A446+1,A446)</f>
        <v>2012</v>
      </c>
      <c r="B447" s="68">
        <f>IF(B446=12,1,B446+1)</f>
        <v>2</v>
      </c>
      <c r="C447" s="69">
        <f>DATE(A447,B447,1)</f>
        <v>40940</v>
      </c>
      <c r="E447" s="70">
        <v>961127.82397380902</v>
      </c>
      <c r="F447" s="70">
        <v>119542.48078958906</v>
      </c>
      <c r="G447" s="70">
        <v>3628.2448147600971</v>
      </c>
      <c r="H447" s="70">
        <v>3478.9330750291315</v>
      </c>
      <c r="I447" s="70">
        <v>8</v>
      </c>
      <c r="J447" s="70">
        <f t="shared" si="19"/>
        <v>1087785.4826531874</v>
      </c>
      <c r="K447" s="70">
        <v>17</v>
      </c>
      <c r="L447" s="71">
        <f t="shared" si="18"/>
        <v>123170.72560434915</v>
      </c>
    </row>
    <row r="448" spans="1:12">
      <c r="A448" s="68">
        <f t="shared" ref="A448:A511" si="20">IF(B448=1,A447+1,A447)</f>
        <v>2012</v>
      </c>
      <c r="B448" s="68">
        <f t="shared" ref="B448:B511" si="21">IF(B447=12,1,B447+1)</f>
        <v>3</v>
      </c>
      <c r="C448" s="69">
        <f t="shared" ref="C448:C511" si="22">DATE(A448,B448,1)</f>
        <v>40969</v>
      </c>
      <c r="E448" s="70">
        <v>961511.74560996192</v>
      </c>
      <c r="F448" s="70">
        <v>119621.71986560518</v>
      </c>
      <c r="G448" s="70">
        <v>3630.7577402040042</v>
      </c>
      <c r="H448" s="70">
        <v>3484.360716373239</v>
      </c>
      <c r="I448" s="70">
        <v>8</v>
      </c>
      <c r="J448" s="70">
        <f t="shared" si="19"/>
        <v>1088256.5839321443</v>
      </c>
      <c r="K448" s="70">
        <v>17</v>
      </c>
      <c r="L448" s="71">
        <f t="shared" si="18"/>
        <v>123252.47760580918</v>
      </c>
    </row>
    <row r="449" spans="1:12">
      <c r="A449" s="68">
        <f t="shared" si="20"/>
        <v>2012</v>
      </c>
      <c r="B449" s="68">
        <f t="shared" si="21"/>
        <v>4</v>
      </c>
      <c r="C449" s="69">
        <f t="shared" si="22"/>
        <v>41000</v>
      </c>
      <c r="E449" s="70">
        <v>961862.96227857773</v>
      </c>
      <c r="F449" s="70">
        <v>119809.13549403826</v>
      </c>
      <c r="G449" s="70">
        <v>3630.3549952010626</v>
      </c>
      <c r="H449" s="70">
        <v>3490.7719581399283</v>
      </c>
      <c r="I449" s="70">
        <v>8</v>
      </c>
      <c r="J449" s="70">
        <f t="shared" si="19"/>
        <v>1088801.224725957</v>
      </c>
      <c r="K449" s="70">
        <v>17</v>
      </c>
      <c r="L449" s="71">
        <f t="shared" si="18"/>
        <v>123439.49048923932</v>
      </c>
    </row>
    <row r="450" spans="1:12">
      <c r="A450" s="68">
        <f t="shared" si="20"/>
        <v>2012</v>
      </c>
      <c r="B450" s="68">
        <f t="shared" si="21"/>
        <v>5</v>
      </c>
      <c r="C450" s="69">
        <f t="shared" si="22"/>
        <v>41030</v>
      </c>
      <c r="E450" s="70">
        <v>962096.64758379641</v>
      </c>
      <c r="F450" s="70">
        <v>119993.51673747433</v>
      </c>
      <c r="G450" s="70">
        <v>3629.9444026072042</v>
      </c>
      <c r="H450" s="70">
        <v>3497.5312904049256</v>
      </c>
      <c r="I450" s="70">
        <v>8</v>
      </c>
      <c r="J450" s="70">
        <f t="shared" si="19"/>
        <v>1089225.6400142829</v>
      </c>
      <c r="K450" s="70">
        <v>17</v>
      </c>
      <c r="L450" s="71">
        <f t="shared" si="18"/>
        <v>123623.46114008153</v>
      </c>
    </row>
    <row r="451" spans="1:12">
      <c r="A451" s="68">
        <f t="shared" si="20"/>
        <v>2012</v>
      </c>
      <c r="B451" s="68">
        <f t="shared" si="21"/>
        <v>6</v>
      </c>
      <c r="C451" s="69">
        <f t="shared" si="22"/>
        <v>41061</v>
      </c>
      <c r="E451" s="70">
        <v>962432.42006659426</v>
      </c>
      <c r="F451" s="70">
        <v>120194.06858369843</v>
      </c>
      <c r="G451" s="70">
        <v>3629.5315354199288</v>
      </c>
      <c r="H451" s="70">
        <v>3504.4661070507927</v>
      </c>
      <c r="I451" s="70">
        <v>8</v>
      </c>
      <c r="J451" s="70">
        <f t="shared" si="19"/>
        <v>1089768.4862927634</v>
      </c>
      <c r="K451" s="70">
        <v>17</v>
      </c>
      <c r="L451" s="71">
        <f t="shared" si="18"/>
        <v>123823.60011911836</v>
      </c>
    </row>
    <row r="452" spans="1:12">
      <c r="A452" s="68">
        <f t="shared" si="20"/>
        <v>2012</v>
      </c>
      <c r="B452" s="68">
        <f t="shared" si="21"/>
        <v>7</v>
      </c>
      <c r="C452" s="69">
        <f t="shared" si="22"/>
        <v>41091</v>
      </c>
      <c r="E452" s="70">
        <v>962596.44907112676</v>
      </c>
      <c r="F452" s="70">
        <v>120402.93381273405</v>
      </c>
      <c r="G452" s="70">
        <v>3629.0790198866675</v>
      </c>
      <c r="H452" s="70">
        <v>3511.5063620889896</v>
      </c>
      <c r="I452" s="70">
        <v>8</v>
      </c>
      <c r="J452" s="70">
        <f t="shared" si="19"/>
        <v>1090147.9682658364</v>
      </c>
      <c r="K452" s="70">
        <v>17</v>
      </c>
      <c r="L452" s="71">
        <f t="shared" si="18"/>
        <v>124032.01283262072</v>
      </c>
    </row>
    <row r="453" spans="1:12">
      <c r="A453" s="68">
        <f t="shared" si="20"/>
        <v>2012</v>
      </c>
      <c r="B453" s="68">
        <f t="shared" si="21"/>
        <v>8</v>
      </c>
      <c r="C453" s="69">
        <f t="shared" si="22"/>
        <v>41122</v>
      </c>
      <c r="E453" s="70">
        <v>963092.14857746556</v>
      </c>
      <c r="F453" s="70">
        <v>120518.55350582556</v>
      </c>
      <c r="G453" s="70">
        <v>3628.625728505624</v>
      </c>
      <c r="H453" s="70">
        <v>3519.0122792565071</v>
      </c>
      <c r="I453" s="70">
        <v>8</v>
      </c>
      <c r="J453" s="70">
        <f t="shared" si="19"/>
        <v>1090766.3400910532</v>
      </c>
      <c r="K453" s="70">
        <v>17</v>
      </c>
      <c r="L453" s="71">
        <f t="shared" si="18"/>
        <v>124147.17923433118</v>
      </c>
    </row>
    <row r="454" spans="1:12">
      <c r="A454" s="68">
        <f t="shared" si="20"/>
        <v>2012</v>
      </c>
      <c r="B454" s="68">
        <f t="shared" si="21"/>
        <v>9</v>
      </c>
      <c r="C454" s="69">
        <f t="shared" si="22"/>
        <v>41153</v>
      </c>
      <c r="E454" s="70">
        <v>963805.87387579295</v>
      </c>
      <c r="F454" s="70">
        <v>120628.14214166987</v>
      </c>
      <c r="G454" s="70">
        <v>3628.1717118217957</v>
      </c>
      <c r="H454" s="70">
        <v>3527.0115713616069</v>
      </c>
      <c r="I454" s="70">
        <v>8</v>
      </c>
      <c r="J454" s="70">
        <f t="shared" si="19"/>
        <v>1091597.1993006463</v>
      </c>
      <c r="K454" s="70">
        <v>17</v>
      </c>
      <c r="L454" s="71">
        <f t="shared" si="18"/>
        <v>124256.31385349167</v>
      </c>
    </row>
    <row r="455" spans="1:12">
      <c r="A455" s="68">
        <f t="shared" si="20"/>
        <v>2012</v>
      </c>
      <c r="B455" s="68">
        <f t="shared" si="21"/>
        <v>10</v>
      </c>
      <c r="C455" s="69">
        <f t="shared" si="22"/>
        <v>41183</v>
      </c>
      <c r="E455" s="70">
        <v>964914.91503309773</v>
      </c>
      <c r="F455" s="70">
        <v>120659.56648521223</v>
      </c>
      <c r="G455" s="70">
        <v>3627.4348138786581</v>
      </c>
      <c r="H455" s="70">
        <v>3535.552988135134</v>
      </c>
      <c r="I455" s="70">
        <v>8</v>
      </c>
      <c r="J455" s="70">
        <f t="shared" si="19"/>
        <v>1092745.4693203238</v>
      </c>
      <c r="K455" s="70">
        <v>17</v>
      </c>
      <c r="L455" s="71">
        <f t="shared" si="18"/>
        <v>124287.00129909089</v>
      </c>
    </row>
    <row r="456" spans="1:12">
      <c r="A456" s="68">
        <f t="shared" si="20"/>
        <v>2012</v>
      </c>
      <c r="B456" s="68">
        <f t="shared" si="21"/>
        <v>11</v>
      </c>
      <c r="C456" s="69">
        <f t="shared" si="22"/>
        <v>41214</v>
      </c>
      <c r="E456" s="70">
        <v>965988.27907051612</v>
      </c>
      <c r="F456" s="70">
        <v>120690.05710018075</v>
      </c>
      <c r="G456" s="70">
        <v>3626.6978633542967</v>
      </c>
      <c r="H456" s="70">
        <v>3544.5746236670429</v>
      </c>
      <c r="I456" s="70">
        <v>8</v>
      </c>
      <c r="J456" s="70">
        <f t="shared" si="19"/>
        <v>1093857.6086577182</v>
      </c>
      <c r="K456" s="70">
        <v>17</v>
      </c>
      <c r="L456" s="71">
        <f t="shared" ref="L456:L519" si="23">SUM(F456:G456)</f>
        <v>124316.75496353506</v>
      </c>
    </row>
    <row r="457" spans="1:12">
      <c r="A457" s="68">
        <f t="shared" si="20"/>
        <v>2012</v>
      </c>
      <c r="B457" s="68">
        <f t="shared" si="21"/>
        <v>12</v>
      </c>
      <c r="C457" s="69">
        <f t="shared" si="22"/>
        <v>41244</v>
      </c>
      <c r="E457" s="70">
        <v>966918.03762972169</v>
      </c>
      <c r="F457" s="70">
        <v>120760.68835463574</v>
      </c>
      <c r="G457" s="70">
        <v>3625.9608610319974</v>
      </c>
      <c r="H457" s="70">
        <v>3554.1218475234455</v>
      </c>
      <c r="I457" s="70">
        <v>8</v>
      </c>
      <c r="J457" s="70">
        <f t="shared" si="19"/>
        <v>1094866.8086929128</v>
      </c>
      <c r="K457" s="70">
        <v>17</v>
      </c>
      <c r="L457" s="71">
        <f t="shared" si="23"/>
        <v>124386.64921566774</v>
      </c>
    </row>
    <row r="458" spans="1:12">
      <c r="A458" s="68">
        <f t="shared" si="20"/>
        <v>2013</v>
      </c>
      <c r="B458" s="68">
        <f t="shared" si="21"/>
        <v>1</v>
      </c>
      <c r="C458" s="69">
        <f t="shared" si="22"/>
        <v>41275</v>
      </c>
      <c r="E458" s="70">
        <v>968077.3741542697</v>
      </c>
      <c r="F458" s="70">
        <v>120826.19349911527</v>
      </c>
      <c r="G458" s="70">
        <v>3625.3283228668929</v>
      </c>
      <c r="H458" s="70">
        <v>3560.6382924030695</v>
      </c>
      <c r="I458" s="70">
        <v>8</v>
      </c>
      <c r="J458" s="70">
        <f t="shared" si="19"/>
        <v>1096097.5342686549</v>
      </c>
      <c r="K458" s="70">
        <v>17</v>
      </c>
      <c r="L458" s="71">
        <f t="shared" si="23"/>
        <v>124451.52182198215</v>
      </c>
    </row>
    <row r="459" spans="1:12">
      <c r="A459" s="68">
        <f t="shared" si="20"/>
        <v>2013</v>
      </c>
      <c r="B459" s="68">
        <f t="shared" si="21"/>
        <v>2</v>
      </c>
      <c r="C459" s="69">
        <f t="shared" si="22"/>
        <v>41306</v>
      </c>
      <c r="E459" s="70">
        <v>969063.68124586553</v>
      </c>
      <c r="F459" s="70">
        <v>120979.53895219341</v>
      </c>
      <c r="G459" s="70">
        <v>3624.6955280268535</v>
      </c>
      <c r="H459" s="70">
        <v>3567.0650997028952</v>
      </c>
      <c r="I459" s="70">
        <v>8</v>
      </c>
      <c r="J459" s="70">
        <f t="shared" si="19"/>
        <v>1097242.9808257888</v>
      </c>
      <c r="K459" s="70">
        <v>17</v>
      </c>
      <c r="L459" s="71">
        <f t="shared" si="23"/>
        <v>124604.23448022027</v>
      </c>
    </row>
    <row r="460" spans="1:12">
      <c r="A460" s="68">
        <f t="shared" si="20"/>
        <v>2013</v>
      </c>
      <c r="B460" s="68">
        <f t="shared" si="21"/>
        <v>3</v>
      </c>
      <c r="C460" s="69">
        <f t="shared" si="22"/>
        <v>41334</v>
      </c>
      <c r="E460" s="70">
        <v>969972.17576885724</v>
      </c>
      <c r="F460" s="70">
        <v>121150.04064829399</v>
      </c>
      <c r="G460" s="70">
        <v>3624.0624773590807</v>
      </c>
      <c r="H460" s="70">
        <v>3573.362219567694</v>
      </c>
      <c r="I460" s="70">
        <v>8</v>
      </c>
      <c r="J460" s="70">
        <f t="shared" si="19"/>
        <v>1098327.641114078</v>
      </c>
      <c r="K460" s="70">
        <v>17</v>
      </c>
      <c r="L460" s="71">
        <f t="shared" si="23"/>
        <v>124774.10312565307</v>
      </c>
    </row>
    <row r="461" spans="1:12">
      <c r="A461" s="68">
        <f t="shared" si="20"/>
        <v>2013</v>
      </c>
      <c r="B461" s="68">
        <f t="shared" si="21"/>
        <v>4</v>
      </c>
      <c r="C461" s="69">
        <f t="shared" si="22"/>
        <v>41365</v>
      </c>
      <c r="E461" s="70">
        <v>955469.37303635117</v>
      </c>
      <c r="F461" s="70">
        <v>118597.34805317446</v>
      </c>
      <c r="G461" s="70">
        <v>3530.0158954940812</v>
      </c>
      <c r="H461" s="70">
        <v>3533.1893489837767</v>
      </c>
      <c r="I461" s="70">
        <v>8</v>
      </c>
      <c r="J461" s="70">
        <f t="shared" si="19"/>
        <v>1081137.9263340035</v>
      </c>
      <c r="K461" s="70">
        <v>17</v>
      </c>
      <c r="L461" s="71">
        <f t="shared" si="23"/>
        <v>122127.36394866854</v>
      </c>
    </row>
    <row r="462" spans="1:12">
      <c r="A462" s="68">
        <f t="shared" si="20"/>
        <v>2013</v>
      </c>
      <c r="B462" s="68">
        <f t="shared" si="21"/>
        <v>5</v>
      </c>
      <c r="C462" s="69">
        <f t="shared" si="22"/>
        <v>41395</v>
      </c>
      <c r="E462" s="99">
        <v>956280.97382139962</v>
      </c>
      <c r="F462" s="99">
        <v>118747.86749674763</v>
      </c>
      <c r="G462" s="99">
        <v>3529.1260488589246</v>
      </c>
      <c r="H462" s="99">
        <v>3538.4902919710116</v>
      </c>
      <c r="I462" s="99">
        <v>8</v>
      </c>
      <c r="J462" s="70">
        <f t="shared" si="19"/>
        <v>1082104.4576589772</v>
      </c>
      <c r="K462" s="99">
        <v>17</v>
      </c>
      <c r="L462" s="71">
        <f t="shared" si="23"/>
        <v>122276.99354560654</v>
      </c>
    </row>
    <row r="463" spans="1:12">
      <c r="A463" s="68">
        <f t="shared" si="20"/>
        <v>2013</v>
      </c>
      <c r="B463" s="68">
        <f t="shared" si="21"/>
        <v>6</v>
      </c>
      <c r="C463" s="69">
        <f t="shared" si="22"/>
        <v>41426</v>
      </c>
      <c r="E463" s="99">
        <v>957155.12544907012</v>
      </c>
      <c r="F463" s="99">
        <v>118919.08010839268</v>
      </c>
      <c r="G463" s="99">
        <v>3528.282471620767</v>
      </c>
      <c r="H463" s="99">
        <v>3543.904365482425</v>
      </c>
      <c r="I463" s="99">
        <v>8</v>
      </c>
      <c r="J463" s="70">
        <f t="shared" si="19"/>
        <v>1083154.392394566</v>
      </c>
      <c r="K463" s="99">
        <v>17</v>
      </c>
      <c r="L463" s="71">
        <f t="shared" si="23"/>
        <v>122447.36258001345</v>
      </c>
    </row>
    <row r="464" spans="1:12">
      <c r="A464" s="68">
        <f t="shared" si="20"/>
        <v>2013</v>
      </c>
      <c r="B464" s="68">
        <f t="shared" si="21"/>
        <v>7</v>
      </c>
      <c r="C464" s="69">
        <f t="shared" si="22"/>
        <v>41456</v>
      </c>
      <c r="E464" s="99">
        <v>957871.82108806551</v>
      </c>
      <c r="F464" s="99">
        <v>119094.06796829178</v>
      </c>
      <c r="G464" s="99">
        <v>3527.5666507584219</v>
      </c>
      <c r="H464" s="99">
        <v>3549.7579579220524</v>
      </c>
      <c r="I464" s="99">
        <v>8</v>
      </c>
      <c r="J464" s="70">
        <f t="shared" si="19"/>
        <v>1084051.2136650379</v>
      </c>
      <c r="K464" s="99">
        <v>17</v>
      </c>
      <c r="L464" s="71">
        <f t="shared" si="23"/>
        <v>122621.63461905021</v>
      </c>
    </row>
    <row r="465" spans="1:12">
      <c r="A465" s="68">
        <f t="shared" si="20"/>
        <v>2013</v>
      </c>
      <c r="B465" s="68">
        <f t="shared" si="21"/>
        <v>8</v>
      </c>
      <c r="C465" s="69">
        <f t="shared" si="22"/>
        <v>41487</v>
      </c>
      <c r="E465" s="99">
        <v>958954.0668293304</v>
      </c>
      <c r="F465" s="99">
        <v>119174.74562344787</v>
      </c>
      <c r="G465" s="99">
        <v>3526.8640969031599</v>
      </c>
      <c r="H465" s="99">
        <v>3554.2351925364746</v>
      </c>
      <c r="I465" s="99">
        <v>8</v>
      </c>
      <c r="J465" s="70">
        <f t="shared" si="19"/>
        <v>1085217.9117422178</v>
      </c>
      <c r="K465" s="99">
        <v>17</v>
      </c>
      <c r="L465" s="71">
        <f t="shared" si="23"/>
        <v>122701.60972035103</v>
      </c>
    </row>
    <row r="466" spans="1:12">
      <c r="A466" s="68">
        <f t="shared" si="20"/>
        <v>2013</v>
      </c>
      <c r="B466" s="68">
        <f t="shared" si="21"/>
        <v>9</v>
      </c>
      <c r="C466" s="69">
        <f t="shared" si="22"/>
        <v>41518</v>
      </c>
      <c r="E466" s="99">
        <v>960263.35560331156</v>
      </c>
      <c r="F466" s="99">
        <v>119264.81799858971</v>
      </c>
      <c r="G466" s="99">
        <v>3526.260846995775</v>
      </c>
      <c r="H466" s="99">
        <v>3559.0297378450609</v>
      </c>
      <c r="I466" s="99">
        <v>8</v>
      </c>
      <c r="J466" s="70">
        <f t="shared" si="19"/>
        <v>1086621.464186742</v>
      </c>
      <c r="K466" s="99">
        <v>17</v>
      </c>
      <c r="L466" s="71">
        <f t="shared" si="23"/>
        <v>122791.07884558549</v>
      </c>
    </row>
    <row r="467" spans="1:12">
      <c r="A467" s="68">
        <f t="shared" si="20"/>
        <v>2013</v>
      </c>
      <c r="B467" s="68">
        <f t="shared" si="21"/>
        <v>10</v>
      </c>
      <c r="C467" s="69">
        <f t="shared" si="22"/>
        <v>41548</v>
      </c>
      <c r="E467" s="99">
        <v>961973.25269725756</v>
      </c>
      <c r="F467" s="99">
        <v>119274.6268314421</v>
      </c>
      <c r="G467" s="99">
        <v>3525.2545562370251</v>
      </c>
      <c r="H467" s="99">
        <v>3564.4476921542464</v>
      </c>
      <c r="I467" s="99">
        <v>8</v>
      </c>
      <c r="J467" s="70">
        <f t="shared" si="19"/>
        <v>1088345.5817770909</v>
      </c>
      <c r="K467" s="99">
        <v>17</v>
      </c>
      <c r="L467" s="71">
        <f t="shared" si="23"/>
        <v>122799.88138767912</v>
      </c>
    </row>
    <row r="468" spans="1:12">
      <c r="A468" s="68">
        <f t="shared" si="20"/>
        <v>2013</v>
      </c>
      <c r="B468" s="68">
        <f t="shared" si="21"/>
        <v>11</v>
      </c>
      <c r="C468" s="69">
        <f t="shared" si="22"/>
        <v>41579</v>
      </c>
      <c r="E468" s="99">
        <v>963650.03999862948</v>
      </c>
      <c r="F468" s="99">
        <v>119279.61782569623</v>
      </c>
      <c r="G468" s="99">
        <v>3524.2589414656613</v>
      </c>
      <c r="H468" s="99">
        <v>3568.3756188916805</v>
      </c>
      <c r="I468" s="99">
        <v>8</v>
      </c>
      <c r="J468" s="70">
        <f t="shared" si="19"/>
        <v>1090030.2923846832</v>
      </c>
      <c r="K468" s="99">
        <v>17</v>
      </c>
      <c r="L468" s="71">
        <f t="shared" si="23"/>
        <v>122803.87676716188</v>
      </c>
    </row>
    <row r="469" spans="1:12">
      <c r="A469" s="68">
        <f t="shared" si="20"/>
        <v>2013</v>
      </c>
      <c r="B469" s="68">
        <f t="shared" si="21"/>
        <v>12</v>
      </c>
      <c r="C469" s="69">
        <f t="shared" si="22"/>
        <v>41609</v>
      </c>
      <c r="E469" s="99">
        <v>965153.79569819744</v>
      </c>
      <c r="F469" s="99">
        <v>119338.36943834138</v>
      </c>
      <c r="G469" s="99">
        <v>3523.4064320538955</v>
      </c>
      <c r="H469" s="99">
        <v>3572.4140843668897</v>
      </c>
      <c r="I469" s="99">
        <v>8</v>
      </c>
      <c r="J469" s="70">
        <f t="shared" si="19"/>
        <v>1091595.9856529599</v>
      </c>
      <c r="K469" s="99">
        <v>17</v>
      </c>
      <c r="L469" s="71">
        <f t="shared" si="23"/>
        <v>122861.77587039527</v>
      </c>
    </row>
    <row r="470" spans="1:12">
      <c r="A470" s="68">
        <f t="shared" si="20"/>
        <v>2014</v>
      </c>
      <c r="B470" s="68">
        <f t="shared" si="21"/>
        <v>1</v>
      </c>
      <c r="C470" s="69">
        <f t="shared" si="22"/>
        <v>41640</v>
      </c>
      <c r="E470" s="99">
        <v>966735.31555231009</v>
      </c>
      <c r="F470" s="99">
        <v>119393.49699130906</v>
      </c>
      <c r="G470" s="99">
        <v>3522.5701916727317</v>
      </c>
      <c r="H470" s="99">
        <v>3580.972666522367</v>
      </c>
      <c r="I470" s="99">
        <v>8</v>
      </c>
      <c r="J470" s="70">
        <f t="shared" si="19"/>
        <v>1093240.3554018142</v>
      </c>
      <c r="K470" s="99">
        <v>17</v>
      </c>
      <c r="L470" s="71">
        <f t="shared" si="23"/>
        <v>122916.06718298179</v>
      </c>
    </row>
    <row r="471" spans="1:12">
      <c r="A471" s="68">
        <f t="shared" si="20"/>
        <v>2014</v>
      </c>
      <c r="B471" s="68">
        <f t="shared" si="21"/>
        <v>2</v>
      </c>
      <c r="C471" s="69">
        <f t="shared" si="22"/>
        <v>41671</v>
      </c>
      <c r="E471" s="99">
        <v>968187.20205489534</v>
      </c>
      <c r="F471" s="99">
        <v>119532.35431138593</v>
      </c>
      <c r="G471" s="99">
        <v>3521.7899614817707</v>
      </c>
      <c r="H471" s="99">
        <v>3588.1812088347783</v>
      </c>
      <c r="I471" s="99">
        <v>8</v>
      </c>
      <c r="J471" s="70">
        <f t="shared" si="19"/>
        <v>1094837.5275365978</v>
      </c>
      <c r="K471" s="99">
        <v>17</v>
      </c>
      <c r="L471" s="71">
        <f t="shared" si="23"/>
        <v>123054.14427286771</v>
      </c>
    </row>
    <row r="472" spans="1:12">
      <c r="A472" s="68">
        <f t="shared" si="20"/>
        <v>2014</v>
      </c>
      <c r="B472" s="68">
        <f t="shared" si="21"/>
        <v>3</v>
      </c>
      <c r="C472" s="69">
        <f t="shared" si="22"/>
        <v>41699</v>
      </c>
      <c r="E472" s="99">
        <v>969518.33993319434</v>
      </c>
      <c r="F472" s="99">
        <v>119707.40750701363</v>
      </c>
      <c r="G472" s="99">
        <v>3520.8910555800935</v>
      </c>
      <c r="H472" s="99">
        <v>3595.8836001970044</v>
      </c>
      <c r="I472" s="99">
        <v>8</v>
      </c>
      <c r="J472" s="70">
        <f t="shared" si="19"/>
        <v>1096350.522095985</v>
      </c>
      <c r="K472" s="99">
        <v>17</v>
      </c>
      <c r="L472" s="71">
        <f t="shared" si="23"/>
        <v>123228.29856259373</v>
      </c>
    </row>
    <row r="473" spans="1:12">
      <c r="A473" s="68">
        <f t="shared" si="20"/>
        <v>2014</v>
      </c>
      <c r="B473" s="68">
        <f t="shared" si="21"/>
        <v>4</v>
      </c>
      <c r="C473" s="69">
        <f t="shared" si="22"/>
        <v>41730</v>
      </c>
      <c r="E473" s="99">
        <v>970822.44153662177</v>
      </c>
      <c r="F473" s="99">
        <v>119970.47656359892</v>
      </c>
      <c r="G473" s="99">
        <v>3519.9562308484278</v>
      </c>
      <c r="H473" s="99">
        <v>3604.4807215698656</v>
      </c>
      <c r="I473" s="99">
        <v>8</v>
      </c>
      <c r="J473" s="70">
        <f t="shared" si="19"/>
        <v>1097925.3550526388</v>
      </c>
      <c r="K473" s="99">
        <v>17</v>
      </c>
      <c r="L473" s="71">
        <f t="shared" si="23"/>
        <v>123490.43279444735</v>
      </c>
    </row>
    <row r="474" spans="1:12">
      <c r="A474" s="68">
        <f t="shared" si="20"/>
        <v>2014</v>
      </c>
      <c r="B474" s="68">
        <f t="shared" si="21"/>
        <v>5</v>
      </c>
      <c r="C474" s="69">
        <f t="shared" si="22"/>
        <v>41760</v>
      </c>
      <c r="E474" s="103">
        <v>972044.46680281882</v>
      </c>
      <c r="F474" s="103">
        <v>120215.80516356014</v>
      </c>
      <c r="G474" s="103">
        <v>3519.044383182314</v>
      </c>
      <c r="H474" s="103">
        <v>3612.1100229843341</v>
      </c>
      <c r="I474" s="103">
        <v>8</v>
      </c>
      <c r="J474" s="70">
        <f t="shared" si="19"/>
        <v>1099399.4263725458</v>
      </c>
      <c r="K474" s="103">
        <v>17</v>
      </c>
      <c r="L474" s="71">
        <f t="shared" si="23"/>
        <v>123734.84954674245</v>
      </c>
    </row>
    <row r="475" spans="1:12">
      <c r="A475" s="68">
        <f t="shared" si="20"/>
        <v>2014</v>
      </c>
      <c r="B475" s="68">
        <f t="shared" si="21"/>
        <v>6</v>
      </c>
      <c r="C475" s="69">
        <f t="shared" si="22"/>
        <v>41791</v>
      </c>
      <c r="E475" s="103">
        <v>973321.10156963044</v>
      </c>
      <c r="F475" s="103">
        <v>120482.21076305457</v>
      </c>
      <c r="G475" s="103">
        <v>3518.1025858993162</v>
      </c>
      <c r="H475" s="103">
        <v>3620.2336166075766</v>
      </c>
      <c r="I475" s="103">
        <v>8</v>
      </c>
      <c r="J475" s="70">
        <f t="shared" si="19"/>
        <v>1100949.648535192</v>
      </c>
      <c r="K475" s="103">
        <v>17</v>
      </c>
      <c r="L475" s="71">
        <f t="shared" si="23"/>
        <v>124000.31334895387</v>
      </c>
    </row>
    <row r="476" spans="1:12">
      <c r="A476" s="68">
        <f t="shared" si="20"/>
        <v>2014</v>
      </c>
      <c r="B476" s="68">
        <f t="shared" si="21"/>
        <v>7</v>
      </c>
      <c r="C476" s="69">
        <f t="shared" si="22"/>
        <v>41821</v>
      </c>
      <c r="E476" s="103">
        <v>974426.21489454352</v>
      </c>
      <c r="F476" s="103">
        <v>120751.65007673265</v>
      </c>
      <c r="G476" s="103">
        <v>3517.3239065653274</v>
      </c>
      <c r="H476" s="103">
        <v>3629.1434118173765</v>
      </c>
      <c r="I476" s="103">
        <v>8</v>
      </c>
      <c r="J476" s="70">
        <f t="shared" si="19"/>
        <v>1102332.3322896587</v>
      </c>
      <c r="K476" s="103">
        <v>17</v>
      </c>
      <c r="L476" s="71">
        <f t="shared" si="23"/>
        <v>124268.97398329798</v>
      </c>
    </row>
    <row r="477" spans="1:12">
      <c r="A477" s="68">
        <f t="shared" si="20"/>
        <v>2014</v>
      </c>
      <c r="B477" s="68">
        <f t="shared" si="21"/>
        <v>8</v>
      </c>
      <c r="C477" s="69">
        <f t="shared" si="22"/>
        <v>41852</v>
      </c>
      <c r="E477" s="103">
        <v>975887.04229842767</v>
      </c>
      <c r="F477" s="103">
        <v>120923.97289489776</v>
      </c>
      <c r="G477" s="103">
        <v>3516.5571957588827</v>
      </c>
      <c r="H477" s="103">
        <v>3637.0556493024765</v>
      </c>
      <c r="I477" s="103">
        <v>8</v>
      </c>
      <c r="J477" s="70">
        <f t="shared" si="19"/>
        <v>1103972.6280383868</v>
      </c>
      <c r="K477" s="103">
        <v>17</v>
      </c>
      <c r="L477" s="71">
        <f t="shared" si="23"/>
        <v>124440.53009065664</v>
      </c>
    </row>
    <row r="478" spans="1:12">
      <c r="A478" s="68">
        <f t="shared" si="20"/>
        <v>2014</v>
      </c>
      <c r="B478" s="68">
        <f t="shared" si="21"/>
        <v>9</v>
      </c>
      <c r="C478" s="69">
        <f t="shared" si="22"/>
        <v>41883</v>
      </c>
      <c r="E478" s="103">
        <v>977558.63643683423</v>
      </c>
      <c r="F478" s="103">
        <v>121102.83824016285</v>
      </c>
      <c r="G478" s="103">
        <v>3515.8198610802742</v>
      </c>
      <c r="H478" s="103">
        <v>3645.4506806032505</v>
      </c>
      <c r="I478" s="103">
        <v>8</v>
      </c>
      <c r="J478" s="70">
        <f t="shared" si="19"/>
        <v>1105830.7452186807</v>
      </c>
      <c r="K478" s="103">
        <v>17</v>
      </c>
      <c r="L478" s="71">
        <f t="shared" si="23"/>
        <v>124618.65810124313</v>
      </c>
    </row>
    <row r="479" spans="1:12">
      <c r="A479" s="68">
        <f t="shared" si="20"/>
        <v>2014</v>
      </c>
      <c r="B479" s="68">
        <f t="shared" si="21"/>
        <v>10</v>
      </c>
      <c r="C479" s="69">
        <f t="shared" si="22"/>
        <v>41913</v>
      </c>
      <c r="E479" s="103">
        <v>979609.78741786187</v>
      </c>
      <c r="F479" s="103">
        <v>121196.02978800873</v>
      </c>
      <c r="G479" s="103">
        <v>3514.8783847425698</v>
      </c>
      <c r="H479" s="103">
        <v>3654.5467077575263</v>
      </c>
      <c r="I479" s="103">
        <v>8</v>
      </c>
      <c r="J479" s="70">
        <f t="shared" si="19"/>
        <v>1107983.2422983707</v>
      </c>
      <c r="K479" s="103">
        <v>17</v>
      </c>
      <c r="L479" s="71">
        <f t="shared" si="23"/>
        <v>124710.9081727513</v>
      </c>
    </row>
    <row r="480" spans="1:12">
      <c r="A480" s="68">
        <f t="shared" si="20"/>
        <v>2014</v>
      </c>
      <c r="B480" s="68">
        <f t="shared" si="21"/>
        <v>11</v>
      </c>
      <c r="C480" s="69">
        <f t="shared" si="22"/>
        <v>41944</v>
      </c>
      <c r="E480" s="103">
        <v>981597.95804139762</v>
      </c>
      <c r="F480" s="103">
        <v>121281.14655505915</v>
      </c>
      <c r="G480" s="103">
        <v>3513.9448536750751</v>
      </c>
      <c r="H480" s="103">
        <v>3662.5257179638747</v>
      </c>
      <c r="I480" s="103">
        <v>8</v>
      </c>
      <c r="J480" s="70">
        <f t="shared" si="19"/>
        <v>1110063.5751680958</v>
      </c>
      <c r="K480" s="103">
        <v>17</v>
      </c>
      <c r="L480" s="71">
        <f t="shared" si="23"/>
        <v>124795.09140873422</v>
      </c>
    </row>
    <row r="481" spans="1:12">
      <c r="A481" s="68">
        <f t="shared" si="20"/>
        <v>2014</v>
      </c>
      <c r="B481" s="68">
        <f t="shared" si="21"/>
        <v>12</v>
      </c>
      <c r="C481" s="69">
        <f t="shared" si="22"/>
        <v>41974</v>
      </c>
      <c r="E481" s="103">
        <v>983378.83104605577</v>
      </c>
      <c r="F481" s="103">
        <v>121416.88451147753</v>
      </c>
      <c r="G481" s="103">
        <v>3513.0456353067175</v>
      </c>
      <c r="H481" s="103">
        <v>3670.7532627596743</v>
      </c>
      <c r="I481" s="103">
        <v>8</v>
      </c>
      <c r="J481" s="70">
        <f t="shared" si="19"/>
        <v>1111987.5144555997</v>
      </c>
      <c r="K481" s="103">
        <v>17</v>
      </c>
      <c r="L481" s="71">
        <f t="shared" si="23"/>
        <v>124929.93014678425</v>
      </c>
    </row>
    <row r="482" spans="1:12">
      <c r="A482" s="68">
        <f t="shared" si="20"/>
        <v>2015</v>
      </c>
      <c r="B482" s="68">
        <f t="shared" si="21"/>
        <v>1</v>
      </c>
      <c r="C482" s="69">
        <f t="shared" si="22"/>
        <v>42005</v>
      </c>
      <c r="E482" s="103">
        <v>985205.33939836756</v>
      </c>
      <c r="F482" s="103">
        <v>121468.78123103733</v>
      </c>
      <c r="G482" s="103">
        <v>3512.1195363563697</v>
      </c>
      <c r="H482" s="103">
        <v>3680.0046574672378</v>
      </c>
      <c r="I482" s="103">
        <v>8</v>
      </c>
      <c r="J482" s="70">
        <f t="shared" si="19"/>
        <v>1113874.2448232283</v>
      </c>
      <c r="K482" s="103">
        <v>17</v>
      </c>
      <c r="L482" s="71">
        <f t="shared" si="23"/>
        <v>124980.9007673937</v>
      </c>
    </row>
    <row r="483" spans="1:12">
      <c r="A483" s="68">
        <f t="shared" si="20"/>
        <v>2015</v>
      </c>
      <c r="B483" s="68">
        <f t="shared" si="21"/>
        <v>2</v>
      </c>
      <c r="C483" s="69">
        <f t="shared" si="22"/>
        <v>42036</v>
      </c>
      <c r="E483" s="103">
        <v>986870.89158930129</v>
      </c>
      <c r="F483" s="103">
        <v>121611.35348281045</v>
      </c>
      <c r="G483" s="103">
        <v>3511.2301951961954</v>
      </c>
      <c r="H483" s="103">
        <v>3687.9161241968427</v>
      </c>
      <c r="I483" s="103">
        <v>8</v>
      </c>
      <c r="J483" s="70">
        <f t="shared" si="19"/>
        <v>1115689.3913915048</v>
      </c>
      <c r="K483" s="103">
        <v>17</v>
      </c>
      <c r="L483" s="71">
        <f t="shared" si="23"/>
        <v>125122.58367800665</v>
      </c>
    </row>
    <row r="484" spans="1:12">
      <c r="A484" s="68">
        <f t="shared" si="20"/>
        <v>2015</v>
      </c>
      <c r="B484" s="68">
        <f t="shared" si="21"/>
        <v>3</v>
      </c>
      <c r="C484" s="69">
        <f t="shared" si="22"/>
        <v>42064</v>
      </c>
      <c r="E484" s="103">
        <v>988383.55024367746</v>
      </c>
      <c r="F484" s="103">
        <v>121792.21180177364</v>
      </c>
      <c r="G484" s="103">
        <v>3510.2602219121895</v>
      </c>
      <c r="H484" s="103">
        <v>3696.1443873508092</v>
      </c>
      <c r="I484" s="103">
        <v>8</v>
      </c>
      <c r="J484" s="70">
        <f t="shared" si="19"/>
        <v>1117390.1666547142</v>
      </c>
      <c r="K484" s="103">
        <v>17</v>
      </c>
      <c r="L484" s="71">
        <f t="shared" si="23"/>
        <v>125302.47202368583</v>
      </c>
    </row>
    <row r="485" spans="1:12">
      <c r="A485" s="68">
        <f t="shared" si="20"/>
        <v>2015</v>
      </c>
      <c r="B485" s="68">
        <f t="shared" si="21"/>
        <v>4</v>
      </c>
      <c r="C485" s="69">
        <f t="shared" si="22"/>
        <v>42095</v>
      </c>
      <c r="E485" s="103">
        <v>989843.83875501575</v>
      </c>
      <c r="F485" s="103">
        <v>122064.132094217</v>
      </c>
      <c r="G485" s="103">
        <v>3509.342752304126</v>
      </c>
      <c r="H485" s="103">
        <v>3705.0387264035448</v>
      </c>
      <c r="I485" s="103">
        <v>8</v>
      </c>
      <c r="J485" s="70">
        <f t="shared" si="19"/>
        <v>1119130.3523279405</v>
      </c>
      <c r="K485" s="103">
        <v>17</v>
      </c>
      <c r="L485" s="71">
        <f t="shared" si="23"/>
        <v>125573.47484652113</v>
      </c>
    </row>
    <row r="486" spans="1:12">
      <c r="A486" s="68">
        <f t="shared" si="20"/>
        <v>2015</v>
      </c>
      <c r="B486" s="68">
        <f t="shared" si="21"/>
        <v>5</v>
      </c>
      <c r="C486" s="69">
        <f t="shared" si="22"/>
        <v>42125</v>
      </c>
      <c r="E486" s="110">
        <v>991198.75702771742</v>
      </c>
      <c r="F486" s="110">
        <v>122320.1202928268</v>
      </c>
      <c r="G486" s="110">
        <v>3508.4522194286719</v>
      </c>
      <c r="H486" s="110">
        <v>3712.9617517988218</v>
      </c>
      <c r="I486" s="110">
        <v>8</v>
      </c>
      <c r="J486" s="70">
        <f t="shared" si="19"/>
        <v>1120748.2912917719</v>
      </c>
      <c r="K486" s="110">
        <v>17</v>
      </c>
      <c r="L486" s="71">
        <f t="shared" si="23"/>
        <v>125828.57251225547</v>
      </c>
    </row>
    <row r="487" spans="1:12">
      <c r="A487" s="68">
        <f t="shared" si="20"/>
        <v>2015</v>
      </c>
      <c r="B487" s="68">
        <f t="shared" si="21"/>
        <v>6</v>
      </c>
      <c r="C487" s="69">
        <f t="shared" si="22"/>
        <v>42156</v>
      </c>
      <c r="E487" s="110">
        <v>992585.46946903376</v>
      </c>
      <c r="F487" s="110">
        <v>122598.05505723432</v>
      </c>
      <c r="G487" s="110">
        <v>3507.4376722422271</v>
      </c>
      <c r="H487" s="110">
        <v>3721.2671152385783</v>
      </c>
      <c r="I487" s="110">
        <v>8</v>
      </c>
      <c r="J487" s="70">
        <f t="shared" si="19"/>
        <v>1122420.2293137489</v>
      </c>
      <c r="K487" s="110">
        <v>17</v>
      </c>
      <c r="L487" s="71">
        <f t="shared" si="23"/>
        <v>126105.49272947655</v>
      </c>
    </row>
    <row r="488" spans="1:12">
      <c r="A488" s="68">
        <f t="shared" si="20"/>
        <v>2015</v>
      </c>
      <c r="B488" s="68">
        <f t="shared" si="21"/>
        <v>7</v>
      </c>
      <c r="C488" s="69">
        <f t="shared" si="22"/>
        <v>42186</v>
      </c>
      <c r="E488" s="110">
        <v>993775.31995828392</v>
      </c>
      <c r="F488" s="110">
        <v>122879.12685198027</v>
      </c>
      <c r="G488" s="110">
        <v>3506.6166109072819</v>
      </c>
      <c r="H488" s="110">
        <v>3730.2108155284668</v>
      </c>
      <c r="I488" s="110">
        <v>8</v>
      </c>
      <c r="J488" s="70">
        <f t="shared" si="19"/>
        <v>1123899.2742366998</v>
      </c>
      <c r="K488" s="110">
        <v>17</v>
      </c>
      <c r="L488" s="71">
        <f t="shared" si="23"/>
        <v>126385.74346288755</v>
      </c>
    </row>
    <row r="489" spans="1:12">
      <c r="A489" s="68">
        <f t="shared" si="20"/>
        <v>2015</v>
      </c>
      <c r="B489" s="68">
        <f t="shared" si="21"/>
        <v>8</v>
      </c>
      <c r="C489" s="69">
        <f t="shared" si="22"/>
        <v>42217</v>
      </c>
      <c r="E489" s="110">
        <v>995312.51598593791</v>
      </c>
      <c r="F489" s="110">
        <v>123060.57350575816</v>
      </c>
      <c r="G489" s="110">
        <v>3505.8275653982619</v>
      </c>
      <c r="H489" s="110">
        <v>3738.2369007032626</v>
      </c>
      <c r="I489" s="110">
        <v>8</v>
      </c>
      <c r="J489" s="70">
        <f t="shared" si="19"/>
        <v>1125625.1539577977</v>
      </c>
      <c r="K489" s="110">
        <v>17</v>
      </c>
      <c r="L489" s="71">
        <f t="shared" si="23"/>
        <v>126566.40107115642</v>
      </c>
    </row>
    <row r="490" spans="1:12">
      <c r="A490" s="68">
        <f t="shared" si="20"/>
        <v>2015</v>
      </c>
      <c r="B490" s="68">
        <f t="shared" si="21"/>
        <v>9</v>
      </c>
      <c r="C490" s="69">
        <f t="shared" si="22"/>
        <v>42248</v>
      </c>
      <c r="E490" s="110">
        <v>997049.81227645336</v>
      </c>
      <c r="F490" s="110">
        <v>123249.66630377107</v>
      </c>
      <c r="G490" s="110">
        <v>3504.9253914986275</v>
      </c>
      <c r="H490" s="110">
        <v>3746.7920032755715</v>
      </c>
      <c r="I490" s="110">
        <v>8</v>
      </c>
      <c r="J490" s="70">
        <f t="shared" si="19"/>
        <v>1127559.1959749986</v>
      </c>
      <c r="K490" s="110">
        <v>17</v>
      </c>
      <c r="L490" s="71">
        <f t="shared" si="23"/>
        <v>126754.5916952697</v>
      </c>
    </row>
    <row r="491" spans="1:12">
      <c r="A491" s="68">
        <f t="shared" si="20"/>
        <v>2015</v>
      </c>
      <c r="B491" s="68">
        <f t="shared" si="21"/>
        <v>10</v>
      </c>
      <c r="C491" s="69">
        <f t="shared" si="22"/>
        <v>42278</v>
      </c>
      <c r="E491" s="110">
        <v>999164.06869205518</v>
      </c>
      <c r="F491" s="110">
        <v>123351.45127061263</v>
      </c>
      <c r="G491" s="110">
        <v>3503.9775702183074</v>
      </c>
      <c r="H491" s="110">
        <v>3756.1311908374187</v>
      </c>
      <c r="I491" s="110">
        <v>8</v>
      </c>
      <c r="J491" s="70">
        <f t="shared" si="19"/>
        <v>1129783.6287237233</v>
      </c>
      <c r="K491" s="110">
        <v>17</v>
      </c>
      <c r="L491" s="71">
        <f t="shared" si="23"/>
        <v>126855.42884083094</v>
      </c>
    </row>
    <row r="492" spans="1:12">
      <c r="A492" s="68">
        <f t="shared" si="20"/>
        <v>2015</v>
      </c>
      <c r="B492" s="68">
        <f t="shared" si="21"/>
        <v>11</v>
      </c>
      <c r="C492" s="69">
        <f t="shared" si="22"/>
        <v>42309</v>
      </c>
      <c r="E492" s="110">
        <v>1001209.6767301932</v>
      </c>
      <c r="F492" s="110">
        <v>123444.11128465974</v>
      </c>
      <c r="G492" s="110">
        <v>3503.0658861311686</v>
      </c>
      <c r="H492" s="110">
        <v>3764.5761058854755</v>
      </c>
      <c r="I492" s="110">
        <v>8</v>
      </c>
      <c r="J492" s="70">
        <f t="shared" si="19"/>
        <v>1131929.4300068696</v>
      </c>
      <c r="K492" s="110">
        <v>17</v>
      </c>
      <c r="L492" s="71">
        <f t="shared" si="23"/>
        <v>126947.17717079091</v>
      </c>
    </row>
    <row r="493" spans="1:12">
      <c r="A493" s="68">
        <f t="shared" si="20"/>
        <v>2015</v>
      </c>
      <c r="B493" s="68">
        <f t="shared" si="21"/>
        <v>12</v>
      </c>
      <c r="C493" s="69">
        <f t="shared" si="22"/>
        <v>42339</v>
      </c>
      <c r="E493" s="110">
        <v>1003037.4924244132</v>
      </c>
      <c r="F493" s="110">
        <v>123591.24453446003</v>
      </c>
      <c r="G493" s="110">
        <v>3502.0040058163568</v>
      </c>
      <c r="H493" s="110">
        <v>3773.5983800786839</v>
      </c>
      <c r="I493" s="110">
        <v>8</v>
      </c>
      <c r="J493" s="70">
        <f t="shared" si="19"/>
        <v>1133912.3393447683</v>
      </c>
      <c r="K493" s="110">
        <v>17</v>
      </c>
      <c r="L493" s="71">
        <f t="shared" si="23"/>
        <v>127093.24854027639</v>
      </c>
    </row>
    <row r="494" spans="1:12">
      <c r="A494" s="68">
        <f t="shared" si="20"/>
        <v>2016</v>
      </c>
      <c r="B494" s="68">
        <f t="shared" si="21"/>
        <v>1</v>
      </c>
      <c r="C494" s="69">
        <f t="shared" si="22"/>
        <v>42370</v>
      </c>
      <c r="E494" s="110">
        <v>1004907.3058934142</v>
      </c>
      <c r="F494" s="110">
        <v>123679.42293795868</v>
      </c>
      <c r="G494" s="110">
        <v>3501.166148578237</v>
      </c>
      <c r="H494" s="110">
        <v>3783.9041599211046</v>
      </c>
      <c r="I494" s="110">
        <v>8</v>
      </c>
      <c r="J494" s="70">
        <f t="shared" si="19"/>
        <v>1135879.7991398722</v>
      </c>
      <c r="K494" s="110">
        <v>17</v>
      </c>
      <c r="L494" s="71">
        <f t="shared" si="23"/>
        <v>127180.58908653691</v>
      </c>
    </row>
    <row r="495" spans="1:12">
      <c r="A495" s="68">
        <f t="shared" si="20"/>
        <v>2016</v>
      </c>
      <c r="B495" s="68">
        <f t="shared" si="21"/>
        <v>2</v>
      </c>
      <c r="C495" s="69">
        <f t="shared" si="22"/>
        <v>42401</v>
      </c>
      <c r="E495" s="110">
        <v>1006609.3600461107</v>
      </c>
      <c r="F495" s="110">
        <v>123855.80308684816</v>
      </c>
      <c r="G495" s="110">
        <v>3500.3672839189007</v>
      </c>
      <c r="H495" s="110">
        <v>3792.8006674891053</v>
      </c>
      <c r="I495" s="110">
        <v>8</v>
      </c>
      <c r="J495" s="70">
        <f t="shared" si="19"/>
        <v>1137766.3310843669</v>
      </c>
      <c r="K495" s="110">
        <v>17</v>
      </c>
      <c r="L495" s="71">
        <f t="shared" si="23"/>
        <v>127356.17037076705</v>
      </c>
    </row>
    <row r="496" spans="1:12">
      <c r="A496" s="68">
        <f t="shared" si="20"/>
        <v>2016</v>
      </c>
      <c r="B496" s="68">
        <f t="shared" si="21"/>
        <v>3</v>
      </c>
      <c r="C496" s="69">
        <f t="shared" si="22"/>
        <v>42430</v>
      </c>
      <c r="E496" s="110">
        <v>1008148.1338755012</v>
      </c>
      <c r="F496" s="110">
        <v>124069.04105878294</v>
      </c>
      <c r="G496" s="110">
        <v>3499.627638522174</v>
      </c>
      <c r="H496" s="110">
        <v>3801.9576561893382</v>
      </c>
      <c r="I496" s="110">
        <v>8</v>
      </c>
      <c r="J496" s="70">
        <f t="shared" si="19"/>
        <v>1139526.7602289955</v>
      </c>
      <c r="K496" s="110">
        <v>17</v>
      </c>
      <c r="L496" s="71">
        <f t="shared" si="23"/>
        <v>127568.66869730511</v>
      </c>
    </row>
    <row r="497" spans="1:12">
      <c r="A497" s="68">
        <f t="shared" si="20"/>
        <v>2016</v>
      </c>
      <c r="B497" s="68">
        <f t="shared" si="21"/>
        <v>4</v>
      </c>
      <c r="C497" s="69">
        <f t="shared" si="22"/>
        <v>42461</v>
      </c>
      <c r="E497" s="110">
        <v>1009622.2207362416</v>
      </c>
      <c r="F497" s="110">
        <v>124371.69336902098</v>
      </c>
      <c r="G497" s="110">
        <v>3498.6898714825611</v>
      </c>
      <c r="H497" s="110">
        <v>3811.6624056563737</v>
      </c>
      <c r="I497" s="110">
        <v>8</v>
      </c>
      <c r="J497" s="70">
        <f t="shared" si="19"/>
        <v>1141312.2663824016</v>
      </c>
      <c r="K497" s="110">
        <v>17</v>
      </c>
      <c r="L497" s="71">
        <f t="shared" si="23"/>
        <v>127870.38324050355</v>
      </c>
    </row>
    <row r="498" spans="1:12">
      <c r="A498" s="68">
        <f t="shared" si="20"/>
        <v>2016</v>
      </c>
      <c r="B498" s="68">
        <f t="shared" si="21"/>
        <v>5</v>
      </c>
      <c r="C498" s="69">
        <f t="shared" si="22"/>
        <v>42491</v>
      </c>
      <c r="E498" s="70">
        <v>1010982.0471919795</v>
      </c>
      <c r="F498" s="70">
        <v>124655.80531359052</v>
      </c>
      <c r="G498" s="70">
        <v>3497.7856558084527</v>
      </c>
      <c r="H498" s="70">
        <v>3820.2940101329837</v>
      </c>
      <c r="I498" s="70">
        <v>8</v>
      </c>
      <c r="J498" s="70">
        <f t="shared" si="19"/>
        <v>1142963.9321715115</v>
      </c>
      <c r="K498" s="70">
        <v>17</v>
      </c>
      <c r="L498" s="71">
        <f t="shared" si="23"/>
        <v>128153.59096939897</v>
      </c>
    </row>
    <row r="499" spans="1:12">
      <c r="A499" s="68">
        <f t="shared" si="20"/>
        <v>2016</v>
      </c>
      <c r="B499" s="68">
        <f t="shared" si="21"/>
        <v>6</v>
      </c>
      <c r="C499" s="69">
        <f t="shared" si="22"/>
        <v>42522</v>
      </c>
      <c r="E499" s="70">
        <v>1012365.7789646265</v>
      </c>
      <c r="F499" s="70">
        <v>124962.05277135274</v>
      </c>
      <c r="G499" s="70">
        <v>3496.8414209395796</v>
      </c>
      <c r="H499" s="70">
        <v>3829.2693863127574</v>
      </c>
      <c r="I499" s="70">
        <v>8</v>
      </c>
      <c r="J499" s="70">
        <f t="shared" si="19"/>
        <v>1144661.9425432316</v>
      </c>
      <c r="K499" s="70">
        <v>17</v>
      </c>
      <c r="L499" s="71">
        <f t="shared" si="23"/>
        <v>128458.89419229233</v>
      </c>
    </row>
    <row r="500" spans="1:12">
      <c r="A500" s="68">
        <f t="shared" si="20"/>
        <v>2016</v>
      </c>
      <c r="B500" s="68">
        <f t="shared" si="21"/>
        <v>7</v>
      </c>
      <c r="C500" s="69">
        <f t="shared" si="22"/>
        <v>42552</v>
      </c>
      <c r="E500" s="70">
        <v>1013540.8655113658</v>
      </c>
      <c r="F500" s="70">
        <v>125270.07004646797</v>
      </c>
      <c r="G500" s="70">
        <v>3495.9255732451993</v>
      </c>
      <c r="H500" s="70">
        <v>3838.7873769200169</v>
      </c>
      <c r="I500" s="70">
        <v>8</v>
      </c>
      <c r="J500" s="70">
        <f t="shared" si="19"/>
        <v>1146153.648507999</v>
      </c>
      <c r="K500" s="70">
        <v>17</v>
      </c>
      <c r="L500" s="71">
        <f t="shared" si="23"/>
        <v>128765.99561971317</v>
      </c>
    </row>
    <row r="501" spans="1:12">
      <c r="A501" s="68">
        <f t="shared" si="20"/>
        <v>2016</v>
      </c>
      <c r="B501" s="68">
        <f t="shared" si="21"/>
        <v>8</v>
      </c>
      <c r="C501" s="69">
        <f t="shared" si="22"/>
        <v>42583</v>
      </c>
      <c r="E501" s="70">
        <v>1015066.5420503927</v>
      </c>
      <c r="F501" s="70">
        <v>125476.1120772896</v>
      </c>
      <c r="G501" s="70">
        <v>3495.0619480566352</v>
      </c>
      <c r="H501" s="70">
        <v>3847.218120822492</v>
      </c>
      <c r="I501" s="70">
        <v>8</v>
      </c>
      <c r="J501" s="70">
        <f t="shared" si="19"/>
        <v>1147892.9341965613</v>
      </c>
      <c r="K501" s="70">
        <v>17</v>
      </c>
      <c r="L501" s="71">
        <f t="shared" si="23"/>
        <v>128971.17402534623</v>
      </c>
    </row>
    <row r="502" spans="1:12">
      <c r="A502" s="68">
        <f t="shared" si="20"/>
        <v>2016</v>
      </c>
      <c r="B502" s="68">
        <f t="shared" si="21"/>
        <v>9</v>
      </c>
      <c r="C502" s="69">
        <f t="shared" si="22"/>
        <v>42614</v>
      </c>
      <c r="E502" s="70">
        <v>1016791.3819823371</v>
      </c>
      <c r="F502" s="70">
        <v>125691.00611815321</v>
      </c>
      <c r="G502" s="70">
        <v>3494.1568091691834</v>
      </c>
      <c r="H502" s="70">
        <v>3856.0603854206993</v>
      </c>
      <c r="I502" s="70">
        <v>8</v>
      </c>
      <c r="J502" s="70">
        <f t="shared" si="19"/>
        <v>1149840.60529508</v>
      </c>
      <c r="K502" s="70">
        <v>17</v>
      </c>
      <c r="L502" s="71">
        <f t="shared" si="23"/>
        <v>129185.1629273224</v>
      </c>
    </row>
    <row r="503" spans="1:12">
      <c r="A503" s="68">
        <f t="shared" si="20"/>
        <v>2016</v>
      </c>
      <c r="B503" s="68">
        <f t="shared" si="21"/>
        <v>10</v>
      </c>
      <c r="C503" s="69">
        <f t="shared" si="22"/>
        <v>42644</v>
      </c>
      <c r="E503" s="70">
        <v>1018896.3841715789</v>
      </c>
      <c r="F503" s="70">
        <v>125815.01587441104</v>
      </c>
      <c r="G503" s="70">
        <v>3493.0696958840126</v>
      </c>
      <c r="H503" s="70">
        <v>3865.4915079616153</v>
      </c>
      <c r="I503" s="70">
        <v>8</v>
      </c>
      <c r="J503" s="70">
        <f t="shared" si="19"/>
        <v>1152077.9612498356</v>
      </c>
      <c r="K503" s="70">
        <v>17</v>
      </c>
      <c r="L503" s="71">
        <f t="shared" si="23"/>
        <v>129308.08557029505</v>
      </c>
    </row>
    <row r="504" spans="1:12">
      <c r="A504" s="68">
        <f t="shared" si="20"/>
        <v>2016</v>
      </c>
      <c r="B504" s="68">
        <f t="shared" si="21"/>
        <v>11</v>
      </c>
      <c r="C504" s="69">
        <f t="shared" si="22"/>
        <v>42675</v>
      </c>
      <c r="E504" s="70">
        <v>1020928.9046497941</v>
      </c>
      <c r="F504" s="70">
        <v>125928.64003967113</v>
      </c>
      <c r="G504" s="70">
        <v>3492.0270266859216</v>
      </c>
      <c r="H504" s="70">
        <v>3873.7655488446949</v>
      </c>
      <c r="I504" s="70">
        <v>8</v>
      </c>
      <c r="J504" s="70">
        <f t="shared" si="19"/>
        <v>1154231.3372649958</v>
      </c>
      <c r="K504" s="70">
        <v>17</v>
      </c>
      <c r="L504" s="71">
        <f t="shared" si="23"/>
        <v>129420.66706635704</v>
      </c>
    </row>
    <row r="505" spans="1:12">
      <c r="A505" s="68">
        <f t="shared" si="20"/>
        <v>2016</v>
      </c>
      <c r="B505" s="68">
        <f t="shared" si="21"/>
        <v>12</v>
      </c>
      <c r="C505" s="69">
        <f t="shared" si="22"/>
        <v>42705</v>
      </c>
      <c r="E505" s="70">
        <v>1022734.8777071551</v>
      </c>
      <c r="F505" s="70">
        <v>126097.37769050988</v>
      </c>
      <c r="G505" s="70">
        <v>3490.9435014744731</v>
      </c>
      <c r="H505" s="70">
        <v>3882.3774790902617</v>
      </c>
      <c r="I505" s="70">
        <v>8</v>
      </c>
      <c r="J505" s="70">
        <f t="shared" si="19"/>
        <v>1156213.5763782298</v>
      </c>
      <c r="K505" s="70">
        <v>17</v>
      </c>
      <c r="L505" s="71">
        <f t="shared" si="23"/>
        <v>129588.32119198435</v>
      </c>
    </row>
    <row r="506" spans="1:12">
      <c r="A506" s="68">
        <f t="shared" si="20"/>
        <v>2017</v>
      </c>
      <c r="B506" s="68">
        <f t="shared" si="21"/>
        <v>1</v>
      </c>
      <c r="C506" s="69">
        <f t="shared" si="22"/>
        <v>42736</v>
      </c>
      <c r="E506" s="70">
        <v>1024577.4650980318</v>
      </c>
      <c r="F506" s="70">
        <v>126174.63352882279</v>
      </c>
      <c r="G506" s="70">
        <v>3489.7591891496681</v>
      </c>
      <c r="H506" s="70">
        <v>3895.8549290856422</v>
      </c>
      <c r="I506" s="70">
        <v>8</v>
      </c>
      <c r="J506" s="70">
        <f t="shared" si="19"/>
        <v>1158145.7127450898</v>
      </c>
      <c r="K506" s="70">
        <v>17</v>
      </c>
      <c r="L506" s="71">
        <f t="shared" si="23"/>
        <v>129664.39271797246</v>
      </c>
    </row>
    <row r="507" spans="1:12">
      <c r="A507" s="68">
        <f t="shared" si="20"/>
        <v>2017</v>
      </c>
      <c r="B507" s="68">
        <f t="shared" si="21"/>
        <v>2</v>
      </c>
      <c r="C507" s="69">
        <f t="shared" si="22"/>
        <v>42767</v>
      </c>
      <c r="E507" s="70">
        <v>1026243.2532620967</v>
      </c>
      <c r="F507" s="70">
        <v>126341.94515787676</v>
      </c>
      <c r="G507" s="70">
        <v>3488.6392513128167</v>
      </c>
      <c r="H507" s="70">
        <v>3907.8909937373583</v>
      </c>
      <c r="I507" s="70">
        <v>8</v>
      </c>
      <c r="J507" s="70">
        <f t="shared" si="19"/>
        <v>1159989.7286650236</v>
      </c>
      <c r="K507" s="70">
        <v>17</v>
      </c>
      <c r="L507" s="71">
        <f t="shared" si="23"/>
        <v>129830.58440918959</v>
      </c>
    </row>
    <row r="508" spans="1:12">
      <c r="A508" s="68">
        <f t="shared" si="20"/>
        <v>2017</v>
      </c>
      <c r="B508" s="68">
        <f t="shared" si="21"/>
        <v>3</v>
      </c>
      <c r="C508" s="69">
        <f t="shared" si="22"/>
        <v>42795</v>
      </c>
      <c r="E508" s="70">
        <v>1027739.3985688197</v>
      </c>
      <c r="F508" s="70">
        <v>126549.43394665477</v>
      </c>
      <c r="G508" s="70">
        <v>3487.4764277398122</v>
      </c>
      <c r="H508" s="70">
        <v>3920.221447997229</v>
      </c>
      <c r="I508" s="70">
        <v>8</v>
      </c>
      <c r="J508" s="70">
        <f t="shared" si="19"/>
        <v>1161704.5303912114</v>
      </c>
      <c r="K508" s="70">
        <v>17</v>
      </c>
      <c r="L508" s="71">
        <f t="shared" si="23"/>
        <v>130036.91037439457</v>
      </c>
    </row>
    <row r="509" spans="1:12">
      <c r="A509" s="68">
        <f t="shared" si="20"/>
        <v>2017</v>
      </c>
      <c r="B509" s="68">
        <f t="shared" si="21"/>
        <v>4</v>
      </c>
      <c r="C509" s="69">
        <f t="shared" si="22"/>
        <v>42826</v>
      </c>
      <c r="E509" s="70">
        <v>1029164.355337168</v>
      </c>
      <c r="F509" s="70">
        <v>126847.64472967347</v>
      </c>
      <c r="G509" s="70">
        <v>3486.4021305014926</v>
      </c>
      <c r="H509" s="70">
        <v>3933.0874139345697</v>
      </c>
      <c r="I509" s="70">
        <v>8</v>
      </c>
      <c r="J509" s="70">
        <f t="shared" si="19"/>
        <v>1163439.4896112776</v>
      </c>
      <c r="K509" s="70">
        <v>17</v>
      </c>
      <c r="L509" s="71">
        <f t="shared" si="23"/>
        <v>130334.04686017496</v>
      </c>
    </row>
    <row r="510" spans="1:12">
      <c r="A510" s="68">
        <f t="shared" si="20"/>
        <v>2017</v>
      </c>
      <c r="B510" s="68">
        <f t="shared" si="21"/>
        <v>5</v>
      </c>
      <c r="C510" s="69">
        <f t="shared" si="22"/>
        <v>42856</v>
      </c>
      <c r="E510" s="70">
        <v>1030467.8322993271</v>
      </c>
      <c r="F510" s="70">
        <v>127126.32530498054</v>
      </c>
      <c r="G510" s="70">
        <v>3485.3692223964886</v>
      </c>
      <c r="H510" s="70">
        <v>3944.8463758437829</v>
      </c>
      <c r="I510" s="70">
        <v>8</v>
      </c>
      <c r="J510" s="70">
        <f t="shared" si="19"/>
        <v>1165032.3732025479</v>
      </c>
      <c r="K510" s="70">
        <v>17</v>
      </c>
      <c r="L510" s="71">
        <f t="shared" si="23"/>
        <v>130611.69452737703</v>
      </c>
    </row>
    <row r="511" spans="1:12">
      <c r="A511" s="68">
        <f t="shared" si="20"/>
        <v>2017</v>
      </c>
      <c r="B511" s="68">
        <f t="shared" si="21"/>
        <v>6</v>
      </c>
      <c r="C511" s="69">
        <f t="shared" si="22"/>
        <v>42887</v>
      </c>
      <c r="E511" s="70">
        <v>1031790.9510885696</v>
      </c>
      <c r="F511" s="70">
        <v>127428.1510157225</v>
      </c>
      <c r="G511" s="70">
        <v>3484.2975789333818</v>
      </c>
      <c r="H511" s="70">
        <v>3956.9681640058479</v>
      </c>
      <c r="I511" s="70">
        <v>8</v>
      </c>
      <c r="J511" s="70">
        <f t="shared" ref="J511:J574" si="24">SUM(E511:I511)</f>
        <v>1166668.3678472312</v>
      </c>
      <c r="K511" s="70">
        <v>17</v>
      </c>
      <c r="L511" s="71">
        <f t="shared" si="23"/>
        <v>130912.44859465589</v>
      </c>
    </row>
    <row r="512" spans="1:12">
      <c r="A512" s="68">
        <f t="shared" ref="A512:A575" si="25">IF(B512=1,A511+1,A511)</f>
        <v>2017</v>
      </c>
      <c r="B512" s="68">
        <f t="shared" ref="B512:B575" si="26">IF(B511=12,1,B511+1)</f>
        <v>7</v>
      </c>
      <c r="C512" s="69">
        <f t="shared" ref="C512:C575" si="27">DATE(A512,B512,1)</f>
        <v>42917</v>
      </c>
      <c r="E512" s="70">
        <v>1032895.4618666597</v>
      </c>
      <c r="F512" s="70">
        <v>127731.96321110641</v>
      </c>
      <c r="G512" s="70">
        <v>3483.1640867759579</v>
      </c>
      <c r="H512" s="70">
        <v>3969.6193655403376</v>
      </c>
      <c r="I512" s="70">
        <v>8</v>
      </c>
      <c r="J512" s="70">
        <f t="shared" si="24"/>
        <v>1168088.2085300824</v>
      </c>
      <c r="K512" s="70">
        <v>17</v>
      </c>
      <c r="L512" s="71">
        <f t="shared" si="23"/>
        <v>131215.12729788237</v>
      </c>
    </row>
    <row r="513" spans="1:12">
      <c r="A513" s="68">
        <f t="shared" si="25"/>
        <v>2017</v>
      </c>
      <c r="B513" s="68">
        <f t="shared" si="26"/>
        <v>8</v>
      </c>
      <c r="C513" s="69">
        <f t="shared" si="27"/>
        <v>42948</v>
      </c>
      <c r="E513" s="70">
        <v>1034353.0864227255</v>
      </c>
      <c r="F513" s="70">
        <v>127931.79634908831</v>
      </c>
      <c r="G513" s="70">
        <v>3482.0817101515772</v>
      </c>
      <c r="H513" s="70">
        <v>3981.1642043496113</v>
      </c>
      <c r="I513" s="70">
        <v>8</v>
      </c>
      <c r="J513" s="70">
        <f t="shared" si="24"/>
        <v>1169756.1286863149</v>
      </c>
      <c r="K513" s="70">
        <v>17</v>
      </c>
      <c r="L513" s="71">
        <f t="shared" si="23"/>
        <v>131413.87805923988</v>
      </c>
    </row>
    <row r="514" spans="1:12">
      <c r="A514" s="68">
        <f t="shared" si="25"/>
        <v>2017</v>
      </c>
      <c r="B514" s="68">
        <f t="shared" si="26"/>
        <v>9</v>
      </c>
      <c r="C514" s="69">
        <f t="shared" si="27"/>
        <v>42979</v>
      </c>
      <c r="E514" s="70">
        <v>1036012.5079132358</v>
      </c>
      <c r="F514" s="70">
        <v>128141.55815884886</v>
      </c>
      <c r="G514" s="70">
        <v>3480.9604922036883</v>
      </c>
      <c r="H514" s="70">
        <v>3993.1429887147478</v>
      </c>
      <c r="I514" s="70">
        <v>8</v>
      </c>
      <c r="J514" s="70">
        <f t="shared" si="24"/>
        <v>1171636.1695530033</v>
      </c>
      <c r="K514" s="70">
        <v>17</v>
      </c>
      <c r="L514" s="71">
        <f t="shared" si="23"/>
        <v>131622.51865105255</v>
      </c>
    </row>
    <row r="515" spans="1:12">
      <c r="A515" s="68">
        <f t="shared" si="25"/>
        <v>2017</v>
      </c>
      <c r="B515" s="68">
        <f t="shared" si="26"/>
        <v>10</v>
      </c>
      <c r="C515" s="69">
        <f t="shared" si="27"/>
        <v>43009</v>
      </c>
      <c r="E515" s="70">
        <v>1038059.6193785764</v>
      </c>
      <c r="F515" s="70">
        <v>128259.72377683752</v>
      </c>
      <c r="G515" s="70">
        <v>3479.7572000271566</v>
      </c>
      <c r="H515" s="70">
        <v>4005.7066705455036</v>
      </c>
      <c r="I515" s="70">
        <v>8</v>
      </c>
      <c r="J515" s="70">
        <f t="shared" si="24"/>
        <v>1173812.8070259865</v>
      </c>
      <c r="K515" s="70">
        <v>17</v>
      </c>
      <c r="L515" s="71">
        <f t="shared" si="23"/>
        <v>131739.48097686467</v>
      </c>
    </row>
    <row r="516" spans="1:12">
      <c r="A516" s="68">
        <f t="shared" si="25"/>
        <v>2017</v>
      </c>
      <c r="B516" s="68">
        <f t="shared" si="26"/>
        <v>11</v>
      </c>
      <c r="C516" s="69">
        <f t="shared" si="27"/>
        <v>43040</v>
      </c>
      <c r="E516" s="70">
        <v>1040033.2593862849</v>
      </c>
      <c r="F516" s="70">
        <v>128368.27974285804</v>
      </c>
      <c r="G516" s="70">
        <v>3478.598508049678</v>
      </c>
      <c r="H516" s="70">
        <v>4017.202215329899</v>
      </c>
      <c r="I516" s="70">
        <v>8</v>
      </c>
      <c r="J516" s="70">
        <f t="shared" si="24"/>
        <v>1175905.3398525226</v>
      </c>
      <c r="K516" s="70">
        <v>17</v>
      </c>
      <c r="L516" s="71">
        <f t="shared" si="23"/>
        <v>131846.87825090773</v>
      </c>
    </row>
    <row r="517" spans="1:12">
      <c r="A517" s="68">
        <f t="shared" si="25"/>
        <v>2017</v>
      </c>
      <c r="B517" s="68">
        <f t="shared" si="26"/>
        <v>12</v>
      </c>
      <c r="C517" s="69">
        <f t="shared" si="27"/>
        <v>43070</v>
      </c>
      <c r="E517" s="70">
        <v>1041778.3959388701</v>
      </c>
      <c r="F517" s="70">
        <v>128534.21621882638</v>
      </c>
      <c r="G517" s="70">
        <v>3477.4041042414124</v>
      </c>
      <c r="H517" s="70">
        <v>4029.1567257469787</v>
      </c>
      <c r="I517" s="70">
        <v>8</v>
      </c>
      <c r="J517" s="70">
        <f t="shared" si="24"/>
        <v>1177827.1729876851</v>
      </c>
      <c r="K517" s="70">
        <v>17</v>
      </c>
      <c r="L517" s="71">
        <f t="shared" si="23"/>
        <v>132011.62032306779</v>
      </c>
    </row>
    <row r="518" spans="1:12">
      <c r="A518" s="68">
        <f t="shared" si="25"/>
        <v>2018</v>
      </c>
      <c r="B518" s="68">
        <f t="shared" si="26"/>
        <v>1</v>
      </c>
      <c r="C518" s="69">
        <f t="shared" si="27"/>
        <v>43101</v>
      </c>
      <c r="E518" s="70">
        <v>1043563.0763680222</v>
      </c>
      <c r="F518" s="70">
        <v>128606.71837944111</v>
      </c>
      <c r="G518" s="70">
        <v>3476.2248810386436</v>
      </c>
      <c r="H518" s="70">
        <v>4042.1609339769225</v>
      </c>
      <c r="I518" s="70">
        <v>8</v>
      </c>
      <c r="J518" s="70">
        <f t="shared" si="24"/>
        <v>1179696.180562479</v>
      </c>
      <c r="K518" s="70">
        <v>17</v>
      </c>
      <c r="L518" s="71">
        <f t="shared" si="23"/>
        <v>132082.94326047975</v>
      </c>
    </row>
    <row r="519" spans="1:12">
      <c r="A519" s="68">
        <f t="shared" si="25"/>
        <v>2018</v>
      </c>
      <c r="B519" s="68">
        <f t="shared" si="26"/>
        <v>2</v>
      </c>
      <c r="C519" s="69">
        <f t="shared" si="27"/>
        <v>43132</v>
      </c>
      <c r="E519" s="70">
        <v>1045168.0589478308</v>
      </c>
      <c r="F519" s="70">
        <v>128770.65424577997</v>
      </c>
      <c r="G519" s="70">
        <v>3475.1095621848694</v>
      </c>
      <c r="H519" s="70">
        <v>4053.7325902981693</v>
      </c>
      <c r="I519" s="70">
        <v>8</v>
      </c>
      <c r="J519" s="70">
        <f t="shared" si="24"/>
        <v>1181475.5553460938</v>
      </c>
      <c r="K519" s="70">
        <v>17</v>
      </c>
      <c r="L519" s="71">
        <f t="shared" si="23"/>
        <v>132245.76380796483</v>
      </c>
    </row>
    <row r="520" spans="1:12">
      <c r="A520" s="68">
        <f t="shared" si="25"/>
        <v>2018</v>
      </c>
      <c r="B520" s="68">
        <f t="shared" si="26"/>
        <v>3</v>
      </c>
      <c r="C520" s="69">
        <f t="shared" si="27"/>
        <v>43160</v>
      </c>
      <c r="E520" s="70">
        <v>1046606.155747898</v>
      </c>
      <c r="F520" s="70">
        <v>128975.449236903</v>
      </c>
      <c r="G520" s="70">
        <v>3473.9558648477137</v>
      </c>
      <c r="H520" s="70">
        <v>4065.6057414362294</v>
      </c>
      <c r="I520" s="70">
        <v>8</v>
      </c>
      <c r="J520" s="70">
        <f t="shared" si="24"/>
        <v>1183129.1665910848</v>
      </c>
      <c r="K520" s="70">
        <v>17</v>
      </c>
      <c r="L520" s="71">
        <f t="shared" ref="L520:L583" si="28">SUM(F520:G520)</f>
        <v>132449.40510175072</v>
      </c>
    </row>
    <row r="521" spans="1:12">
      <c r="A521" s="68">
        <f t="shared" si="25"/>
        <v>2018</v>
      </c>
      <c r="B521" s="68">
        <f t="shared" si="26"/>
        <v>4</v>
      </c>
      <c r="C521" s="69">
        <f t="shared" si="27"/>
        <v>43191</v>
      </c>
      <c r="E521" s="70">
        <v>1047975.8905091314</v>
      </c>
      <c r="F521" s="70">
        <v>129274.23387060205</v>
      </c>
      <c r="G521" s="70">
        <v>3472.7129142706863</v>
      </c>
      <c r="H521" s="70">
        <v>4078.0027384562704</v>
      </c>
      <c r="I521" s="70">
        <v>8</v>
      </c>
      <c r="J521" s="70">
        <f t="shared" si="24"/>
        <v>1184808.8400324602</v>
      </c>
      <c r="K521" s="70">
        <v>17</v>
      </c>
      <c r="L521" s="71">
        <f t="shared" si="28"/>
        <v>132746.94678487274</v>
      </c>
    </row>
    <row r="522" spans="1:12">
      <c r="A522" s="68">
        <f t="shared" si="25"/>
        <v>2018</v>
      </c>
      <c r="B522" s="68">
        <f t="shared" si="26"/>
        <v>5</v>
      </c>
      <c r="C522" s="69">
        <f t="shared" si="27"/>
        <v>43221</v>
      </c>
      <c r="E522" s="70">
        <v>1049225.8486999832</v>
      </c>
      <c r="F522" s="70">
        <v>129554.36760335883</v>
      </c>
      <c r="G522" s="70">
        <v>3471.5097575545801</v>
      </c>
      <c r="H522" s="70">
        <v>4089.3636805327806</v>
      </c>
      <c r="I522" s="70">
        <v>8</v>
      </c>
      <c r="J522" s="70">
        <f t="shared" si="24"/>
        <v>1186349.0897414293</v>
      </c>
      <c r="K522" s="70">
        <v>17</v>
      </c>
      <c r="L522" s="71">
        <f t="shared" si="28"/>
        <v>133025.87736091341</v>
      </c>
    </row>
    <row r="523" spans="1:12">
      <c r="A523" s="68">
        <f t="shared" si="25"/>
        <v>2018</v>
      </c>
      <c r="B523" s="68">
        <f t="shared" si="26"/>
        <v>6</v>
      </c>
      <c r="C523" s="69">
        <f t="shared" si="27"/>
        <v>43252</v>
      </c>
      <c r="E523" s="70">
        <v>1050501.5657425444</v>
      </c>
      <c r="F523" s="70">
        <v>129859.22848557246</v>
      </c>
      <c r="G523" s="70">
        <v>3470.2753495975176</v>
      </c>
      <c r="H523" s="70">
        <v>4101.1788456518643</v>
      </c>
      <c r="I523" s="70">
        <v>8</v>
      </c>
      <c r="J523" s="70">
        <f t="shared" si="24"/>
        <v>1187940.2484233661</v>
      </c>
      <c r="K523" s="70">
        <v>17</v>
      </c>
      <c r="L523" s="71">
        <f t="shared" si="28"/>
        <v>133329.50383516998</v>
      </c>
    </row>
    <row r="524" spans="1:12">
      <c r="A524" s="68">
        <f t="shared" si="25"/>
        <v>2018</v>
      </c>
      <c r="B524" s="68">
        <f t="shared" si="26"/>
        <v>7</v>
      </c>
      <c r="C524" s="69">
        <f t="shared" si="27"/>
        <v>43282</v>
      </c>
      <c r="E524" s="70">
        <v>1051559.4969181912</v>
      </c>
      <c r="F524" s="70">
        <v>130167.16464294358</v>
      </c>
      <c r="G524" s="70">
        <v>3469.0994440632326</v>
      </c>
      <c r="H524" s="70">
        <v>4113.6098616672425</v>
      </c>
      <c r="I524" s="70">
        <v>8</v>
      </c>
      <c r="J524" s="70">
        <f t="shared" si="24"/>
        <v>1189317.3708668652</v>
      </c>
      <c r="K524" s="70">
        <v>17</v>
      </c>
      <c r="L524" s="71">
        <f t="shared" si="28"/>
        <v>133636.2640870068</v>
      </c>
    </row>
    <row r="525" spans="1:12">
      <c r="A525" s="68">
        <f t="shared" si="25"/>
        <v>2018</v>
      </c>
      <c r="B525" s="68">
        <f t="shared" si="26"/>
        <v>8</v>
      </c>
      <c r="C525" s="69">
        <f t="shared" si="27"/>
        <v>43313</v>
      </c>
      <c r="E525" s="70">
        <v>1052980.1106873727</v>
      </c>
      <c r="F525" s="70">
        <v>130370.07770796567</v>
      </c>
      <c r="G525" s="70">
        <v>3467.9735231454433</v>
      </c>
      <c r="H525" s="70">
        <v>4124.9985681524886</v>
      </c>
      <c r="I525" s="70">
        <v>8</v>
      </c>
      <c r="J525" s="70">
        <f t="shared" si="24"/>
        <v>1190951.1604866365</v>
      </c>
      <c r="K525" s="70">
        <v>17</v>
      </c>
      <c r="L525" s="71">
        <f t="shared" si="28"/>
        <v>133838.05123111111</v>
      </c>
    </row>
    <row r="526" spans="1:12">
      <c r="A526" s="68">
        <f t="shared" si="25"/>
        <v>2018</v>
      </c>
      <c r="B526" s="68">
        <f t="shared" si="26"/>
        <v>9</v>
      </c>
      <c r="C526" s="69">
        <f t="shared" si="27"/>
        <v>43344</v>
      </c>
      <c r="E526" s="70">
        <v>1054609.1451994337</v>
      </c>
      <c r="F526" s="70">
        <v>130583.77149088263</v>
      </c>
      <c r="G526" s="70">
        <v>3466.8170636439941</v>
      </c>
      <c r="H526" s="70">
        <v>4136.8968319508213</v>
      </c>
      <c r="I526" s="70">
        <v>8</v>
      </c>
      <c r="J526" s="70">
        <f t="shared" si="24"/>
        <v>1192804.6305859112</v>
      </c>
      <c r="K526" s="70">
        <v>17</v>
      </c>
      <c r="L526" s="71">
        <f t="shared" si="28"/>
        <v>134050.58855452662</v>
      </c>
    </row>
    <row r="527" spans="1:12">
      <c r="A527" s="68">
        <f t="shared" si="25"/>
        <v>2018</v>
      </c>
      <c r="B527" s="68">
        <f t="shared" si="26"/>
        <v>10</v>
      </c>
      <c r="C527" s="69">
        <f t="shared" si="27"/>
        <v>43374</v>
      </c>
      <c r="E527" s="70">
        <v>1056632.8328156415</v>
      </c>
      <c r="F527" s="70">
        <v>130704.86127695862</v>
      </c>
      <c r="G527" s="70">
        <v>3465.566071865198</v>
      </c>
      <c r="H527" s="70">
        <v>4149.4498004462457</v>
      </c>
      <c r="I527" s="70">
        <v>8</v>
      </c>
      <c r="J527" s="70">
        <f t="shared" si="24"/>
        <v>1194960.7099649115</v>
      </c>
      <c r="K527" s="70">
        <v>17</v>
      </c>
      <c r="L527" s="71">
        <f t="shared" si="28"/>
        <v>134170.42734882381</v>
      </c>
    </row>
    <row r="528" spans="1:12">
      <c r="A528" s="68">
        <f t="shared" si="25"/>
        <v>2018</v>
      </c>
      <c r="B528" s="68">
        <f t="shared" si="26"/>
        <v>11</v>
      </c>
      <c r="C528" s="69">
        <f t="shared" si="27"/>
        <v>43405</v>
      </c>
      <c r="E528" s="70">
        <v>1058581.284925181</v>
      </c>
      <c r="F528" s="70">
        <v>130816.63521259419</v>
      </c>
      <c r="G528" s="70">
        <v>3464.3578271237739</v>
      </c>
      <c r="H528" s="70">
        <v>4160.9788856427804</v>
      </c>
      <c r="I528" s="70">
        <v>8</v>
      </c>
      <c r="J528" s="70">
        <f t="shared" si="24"/>
        <v>1197031.2568505416</v>
      </c>
      <c r="K528" s="70">
        <v>17</v>
      </c>
      <c r="L528" s="71">
        <f t="shared" si="28"/>
        <v>134280.99303971796</v>
      </c>
    </row>
    <row r="529" spans="1:12">
      <c r="A529" s="68">
        <f t="shared" si="25"/>
        <v>2018</v>
      </c>
      <c r="B529" s="68">
        <f t="shared" si="26"/>
        <v>12</v>
      </c>
      <c r="C529" s="69">
        <f t="shared" si="27"/>
        <v>43435</v>
      </c>
      <c r="E529" s="70">
        <v>1060297.8640493017</v>
      </c>
      <c r="F529" s="70">
        <v>130987.14661299899</v>
      </c>
      <c r="G529" s="70">
        <v>3463.1251775849191</v>
      </c>
      <c r="H529" s="70">
        <v>4173.0156746838347</v>
      </c>
      <c r="I529" s="70">
        <v>8</v>
      </c>
      <c r="J529" s="70">
        <f t="shared" si="24"/>
        <v>1198929.1515145693</v>
      </c>
      <c r="K529" s="70">
        <v>17</v>
      </c>
      <c r="L529" s="71">
        <f t="shared" si="28"/>
        <v>134450.27179058391</v>
      </c>
    </row>
    <row r="530" spans="1:12">
      <c r="A530" s="68">
        <f t="shared" si="25"/>
        <v>2019</v>
      </c>
      <c r="B530" s="68">
        <f t="shared" si="26"/>
        <v>1</v>
      </c>
      <c r="C530" s="69">
        <f t="shared" si="27"/>
        <v>43466</v>
      </c>
      <c r="E530" s="70">
        <v>1062054.4446155829</v>
      </c>
      <c r="F530" s="70">
        <v>131062.95948645312</v>
      </c>
      <c r="G530" s="70">
        <v>3461.9496234878893</v>
      </c>
      <c r="H530" s="70">
        <v>4186.1074841211612</v>
      </c>
      <c r="I530" s="70">
        <v>8</v>
      </c>
      <c r="J530" s="70">
        <f t="shared" si="24"/>
        <v>1200773.461209645</v>
      </c>
      <c r="K530" s="70">
        <v>17</v>
      </c>
      <c r="L530" s="71">
        <f t="shared" si="28"/>
        <v>134524.90910994101</v>
      </c>
    </row>
    <row r="531" spans="1:12">
      <c r="A531" s="68">
        <f t="shared" si="25"/>
        <v>2019</v>
      </c>
      <c r="B531" s="68">
        <f t="shared" si="26"/>
        <v>2</v>
      </c>
      <c r="C531" s="69">
        <f t="shared" si="27"/>
        <v>43497</v>
      </c>
      <c r="E531" s="70">
        <v>1063625.7683584508</v>
      </c>
      <c r="F531" s="70">
        <v>131232.45883867616</v>
      </c>
      <c r="G531" s="70">
        <v>3460.8352168346564</v>
      </c>
      <c r="H531" s="70">
        <v>4197.9113758629101</v>
      </c>
      <c r="I531" s="70">
        <v>8</v>
      </c>
      <c r="J531" s="70">
        <f t="shared" si="24"/>
        <v>1202524.9737898246</v>
      </c>
      <c r="K531" s="70">
        <v>17</v>
      </c>
      <c r="L531" s="71">
        <f t="shared" si="28"/>
        <v>134693.29405551081</v>
      </c>
    </row>
    <row r="532" spans="1:12">
      <c r="A532" s="68">
        <f t="shared" si="25"/>
        <v>2019</v>
      </c>
      <c r="B532" s="68">
        <f t="shared" si="26"/>
        <v>3</v>
      </c>
      <c r="C532" s="69">
        <f t="shared" si="27"/>
        <v>43525</v>
      </c>
      <c r="E532" s="70">
        <v>1065034.3792673871</v>
      </c>
      <c r="F532" s="70">
        <v>131443.71316098631</v>
      </c>
      <c r="G532" s="70">
        <v>3459.6915557858019</v>
      </c>
      <c r="H532" s="70">
        <v>4210.1539077175566</v>
      </c>
      <c r="I532" s="70">
        <v>8</v>
      </c>
      <c r="J532" s="70">
        <f t="shared" si="24"/>
        <v>1204155.9378918768</v>
      </c>
      <c r="K532" s="70">
        <v>17</v>
      </c>
      <c r="L532" s="71">
        <f t="shared" si="28"/>
        <v>134903.40471677211</v>
      </c>
    </row>
    <row r="533" spans="1:12">
      <c r="A533" s="68">
        <f t="shared" si="25"/>
        <v>2019</v>
      </c>
      <c r="B533" s="68">
        <f t="shared" si="26"/>
        <v>4</v>
      </c>
      <c r="C533" s="69">
        <f t="shared" si="27"/>
        <v>43556</v>
      </c>
      <c r="E533" s="70">
        <v>1066378.1280712616</v>
      </c>
      <c r="F533" s="70">
        <v>131750.55267346493</v>
      </c>
      <c r="G533" s="70">
        <v>3458.4788329328921</v>
      </c>
      <c r="H533" s="70">
        <v>4223.0403798511425</v>
      </c>
      <c r="I533" s="70">
        <v>8</v>
      </c>
      <c r="J533" s="70">
        <f t="shared" si="24"/>
        <v>1205818.1999575105</v>
      </c>
      <c r="K533" s="70">
        <v>17</v>
      </c>
      <c r="L533" s="71">
        <f t="shared" si="28"/>
        <v>135209.03150639782</v>
      </c>
    </row>
    <row r="534" spans="1:12">
      <c r="A534" s="68">
        <f t="shared" si="25"/>
        <v>2019</v>
      </c>
      <c r="B534" s="68">
        <f t="shared" si="26"/>
        <v>5</v>
      </c>
      <c r="C534" s="69">
        <f t="shared" si="27"/>
        <v>43586</v>
      </c>
      <c r="E534" s="70">
        <v>1067604.880314409</v>
      </c>
      <c r="F534" s="70">
        <v>132038.26890364016</v>
      </c>
      <c r="G534" s="70">
        <v>3457.3018489761685</v>
      </c>
      <c r="H534" s="70">
        <v>4234.9294250096837</v>
      </c>
      <c r="I534" s="70">
        <v>8</v>
      </c>
      <c r="J534" s="70">
        <f t="shared" si="24"/>
        <v>1207343.3804920351</v>
      </c>
      <c r="K534" s="70">
        <v>17</v>
      </c>
      <c r="L534" s="71">
        <f t="shared" si="28"/>
        <v>135495.57075261633</v>
      </c>
    </row>
    <row r="535" spans="1:12">
      <c r="A535" s="68">
        <f t="shared" si="25"/>
        <v>2019</v>
      </c>
      <c r="B535" s="68">
        <f t="shared" si="26"/>
        <v>6</v>
      </c>
      <c r="C535" s="69">
        <f t="shared" si="27"/>
        <v>43617</v>
      </c>
      <c r="E535" s="70">
        <v>1068864.1047071675</v>
      </c>
      <c r="F535" s="70">
        <v>132350.60965617851</v>
      </c>
      <c r="G535" s="70">
        <v>3456.1046777627953</v>
      </c>
      <c r="H535" s="70">
        <v>4247.2969094887439</v>
      </c>
      <c r="I535" s="70">
        <v>8</v>
      </c>
      <c r="J535" s="70">
        <f t="shared" si="24"/>
        <v>1208926.1159505975</v>
      </c>
      <c r="K535" s="70">
        <v>17</v>
      </c>
      <c r="L535" s="71">
        <f t="shared" si="28"/>
        <v>135806.71433394132</v>
      </c>
    </row>
    <row r="536" spans="1:12">
      <c r="A536" s="68">
        <f t="shared" si="25"/>
        <v>2019</v>
      </c>
      <c r="B536" s="68">
        <f t="shared" si="26"/>
        <v>7</v>
      </c>
      <c r="C536" s="69">
        <f t="shared" si="27"/>
        <v>43647</v>
      </c>
      <c r="E536" s="70">
        <v>1069907.4617174931</v>
      </c>
      <c r="F536" s="70">
        <v>132666.23331844638</v>
      </c>
      <c r="G536" s="70">
        <v>3454.9580515426428</v>
      </c>
      <c r="H536" s="70">
        <v>4260.2955536727732</v>
      </c>
      <c r="I536" s="70">
        <v>8</v>
      </c>
      <c r="J536" s="70">
        <f t="shared" si="24"/>
        <v>1210296.9486411551</v>
      </c>
      <c r="K536" s="70">
        <v>17</v>
      </c>
      <c r="L536" s="71">
        <f t="shared" si="28"/>
        <v>136121.19136998901</v>
      </c>
    </row>
    <row r="537" spans="1:12">
      <c r="A537" s="68">
        <f t="shared" si="25"/>
        <v>2019</v>
      </c>
      <c r="B537" s="68">
        <f t="shared" si="26"/>
        <v>8</v>
      </c>
      <c r="C537" s="69">
        <f t="shared" si="27"/>
        <v>43678</v>
      </c>
      <c r="E537" s="70">
        <v>1071323.3054811731</v>
      </c>
      <c r="F537" s="70">
        <v>132875.08307029607</v>
      </c>
      <c r="G537" s="70">
        <v>3453.857462021967</v>
      </c>
      <c r="H537" s="70">
        <v>4272.2903771566116</v>
      </c>
      <c r="I537" s="70">
        <v>8</v>
      </c>
      <c r="J537" s="70">
        <f t="shared" si="24"/>
        <v>1211932.5363906478</v>
      </c>
      <c r="K537" s="70">
        <v>17</v>
      </c>
      <c r="L537" s="71">
        <f t="shared" si="28"/>
        <v>136328.94053231803</v>
      </c>
    </row>
    <row r="538" spans="1:12">
      <c r="A538" s="68">
        <f t="shared" si="25"/>
        <v>2019</v>
      </c>
      <c r="B538" s="68">
        <f t="shared" si="26"/>
        <v>9</v>
      </c>
      <c r="C538" s="69">
        <f t="shared" si="27"/>
        <v>43709</v>
      </c>
      <c r="E538" s="70">
        <v>1072953.54391711</v>
      </c>
      <c r="F538" s="70">
        <v>133094.76915469157</v>
      </c>
      <c r="G538" s="70">
        <v>3452.7333178190861</v>
      </c>
      <c r="H538" s="70">
        <v>4284.8182222061032</v>
      </c>
      <c r="I538" s="70">
        <v>8</v>
      </c>
      <c r="J538" s="70">
        <f t="shared" si="24"/>
        <v>1213793.8646118268</v>
      </c>
      <c r="K538" s="70">
        <v>17</v>
      </c>
      <c r="L538" s="71">
        <f t="shared" si="28"/>
        <v>136547.50247251065</v>
      </c>
    </row>
    <row r="539" spans="1:12">
      <c r="A539" s="68">
        <f t="shared" si="25"/>
        <v>2019</v>
      </c>
      <c r="B539" s="68">
        <f t="shared" si="26"/>
        <v>10</v>
      </c>
      <c r="C539" s="69">
        <f t="shared" si="27"/>
        <v>43739</v>
      </c>
      <c r="E539" s="70">
        <v>1074984.8873519634</v>
      </c>
      <c r="F539" s="70">
        <v>133220.19788300048</v>
      </c>
      <c r="G539" s="70">
        <v>3451.5558178280353</v>
      </c>
      <c r="H539" s="70">
        <v>4298.0159456353849</v>
      </c>
      <c r="I539" s="70">
        <v>8</v>
      </c>
      <c r="J539" s="70">
        <f t="shared" si="24"/>
        <v>1215962.6569984271</v>
      </c>
      <c r="K539" s="70">
        <v>17</v>
      </c>
      <c r="L539" s="71">
        <f t="shared" si="28"/>
        <v>136671.75370082853</v>
      </c>
    </row>
    <row r="540" spans="1:12">
      <c r="A540" s="68">
        <f t="shared" si="25"/>
        <v>2019</v>
      </c>
      <c r="B540" s="68">
        <f t="shared" si="26"/>
        <v>11</v>
      </c>
      <c r="C540" s="69">
        <f t="shared" si="27"/>
        <v>43770</v>
      </c>
      <c r="E540" s="70">
        <v>1076939.6423096661</v>
      </c>
      <c r="F540" s="70">
        <v>133336.38682953463</v>
      </c>
      <c r="G540" s="70">
        <v>3450.4165560385009</v>
      </c>
      <c r="H540" s="70">
        <v>4310.2092254322879</v>
      </c>
      <c r="I540" s="70">
        <v>8</v>
      </c>
      <c r="J540" s="70">
        <f t="shared" si="24"/>
        <v>1218044.6549206714</v>
      </c>
      <c r="K540" s="70">
        <v>17</v>
      </c>
      <c r="L540" s="71">
        <f t="shared" si="28"/>
        <v>136786.80338557315</v>
      </c>
    </row>
    <row r="541" spans="1:12">
      <c r="A541" s="68">
        <f t="shared" si="25"/>
        <v>2019</v>
      </c>
      <c r="B541" s="68">
        <f t="shared" si="26"/>
        <v>12</v>
      </c>
      <c r="C541" s="69">
        <f t="shared" si="27"/>
        <v>43800</v>
      </c>
      <c r="E541" s="70">
        <v>1078660.6012703809</v>
      </c>
      <c r="F541" s="70">
        <v>133512.20186398394</v>
      </c>
      <c r="G541" s="70">
        <v>3449.2591154228085</v>
      </c>
      <c r="H541" s="70">
        <v>4322.9096354377943</v>
      </c>
      <c r="I541" s="70">
        <v>8</v>
      </c>
      <c r="J541" s="70">
        <f t="shared" si="24"/>
        <v>1219952.9718852255</v>
      </c>
      <c r="K541" s="70">
        <v>17</v>
      </c>
      <c r="L541" s="71">
        <f t="shared" si="28"/>
        <v>136961.46097940675</v>
      </c>
    </row>
    <row r="542" spans="1:12">
      <c r="A542" s="68">
        <f t="shared" si="25"/>
        <v>2020</v>
      </c>
      <c r="B542" s="68">
        <f t="shared" si="26"/>
        <v>1</v>
      </c>
      <c r="C542" s="69">
        <f t="shared" si="27"/>
        <v>43831</v>
      </c>
      <c r="E542" s="70">
        <v>1080426.4281789961</v>
      </c>
      <c r="F542" s="70">
        <v>133591.66018305873</v>
      </c>
      <c r="G542" s="70">
        <v>3448.1454362476047</v>
      </c>
      <c r="H542" s="70">
        <v>4335.7426160514487</v>
      </c>
      <c r="I542" s="70">
        <v>8</v>
      </c>
      <c r="J542" s="70">
        <f t="shared" si="24"/>
        <v>1221809.9764143538</v>
      </c>
      <c r="K542" s="70">
        <v>17</v>
      </c>
      <c r="L542" s="71">
        <f t="shared" si="28"/>
        <v>137039.80561930634</v>
      </c>
    </row>
    <row r="543" spans="1:12">
      <c r="A543" s="68">
        <f t="shared" si="25"/>
        <v>2020</v>
      </c>
      <c r="B543" s="68">
        <f t="shared" si="26"/>
        <v>2</v>
      </c>
      <c r="C543" s="69">
        <f t="shared" si="27"/>
        <v>43862</v>
      </c>
      <c r="E543" s="70">
        <v>1082000.9250078842</v>
      </c>
      <c r="F543" s="70">
        <v>133766.78401379552</v>
      </c>
      <c r="G543" s="70">
        <v>3447.0863360792046</v>
      </c>
      <c r="H543" s="70">
        <v>4347.3200524885315</v>
      </c>
      <c r="I543" s="70">
        <v>8</v>
      </c>
      <c r="J543" s="70">
        <f t="shared" si="24"/>
        <v>1223570.1154102474</v>
      </c>
      <c r="K543" s="70">
        <v>17</v>
      </c>
      <c r="L543" s="71">
        <f t="shared" si="28"/>
        <v>137213.87034987472</v>
      </c>
    </row>
    <row r="544" spans="1:12">
      <c r="A544" s="68">
        <f t="shared" si="25"/>
        <v>2020</v>
      </c>
      <c r="B544" s="68">
        <f t="shared" si="26"/>
        <v>3</v>
      </c>
      <c r="C544" s="69">
        <f t="shared" si="27"/>
        <v>43891</v>
      </c>
      <c r="E544" s="70">
        <v>1083417.3480785622</v>
      </c>
      <c r="F544" s="70">
        <v>133984.15943925895</v>
      </c>
      <c r="G544" s="70">
        <v>3446.003455226934</v>
      </c>
      <c r="H544" s="70">
        <v>4359.3272889264763</v>
      </c>
      <c r="I544" s="70">
        <v>8</v>
      </c>
      <c r="J544" s="70">
        <f t="shared" si="24"/>
        <v>1225214.8382619747</v>
      </c>
      <c r="K544" s="70">
        <v>17</v>
      </c>
      <c r="L544" s="71">
        <f t="shared" si="28"/>
        <v>137430.16289448587</v>
      </c>
    </row>
    <row r="545" spans="1:12">
      <c r="A545" s="68">
        <f t="shared" si="25"/>
        <v>2020</v>
      </c>
      <c r="B545" s="68">
        <f t="shared" si="26"/>
        <v>4</v>
      </c>
      <c r="C545" s="69">
        <f t="shared" si="27"/>
        <v>43922</v>
      </c>
      <c r="E545" s="70">
        <v>1084770.7663591737</v>
      </c>
      <c r="F545" s="70">
        <v>134299.2404904594</v>
      </c>
      <c r="G545" s="70">
        <v>3444.8117369133361</v>
      </c>
      <c r="H545" s="70">
        <v>4371.9450540841426</v>
      </c>
      <c r="I545" s="70">
        <v>8</v>
      </c>
      <c r="J545" s="70">
        <f t="shared" si="24"/>
        <v>1226894.7636406305</v>
      </c>
      <c r="K545" s="70">
        <v>17</v>
      </c>
      <c r="L545" s="71">
        <f t="shared" si="28"/>
        <v>137744.05222737274</v>
      </c>
    </row>
    <row r="546" spans="1:12">
      <c r="A546" s="68">
        <f t="shared" si="25"/>
        <v>2020</v>
      </c>
      <c r="B546" s="68">
        <f t="shared" si="26"/>
        <v>5</v>
      </c>
      <c r="C546" s="69">
        <f t="shared" si="27"/>
        <v>43952</v>
      </c>
      <c r="E546" s="70">
        <v>1086007.0479162093</v>
      </c>
      <c r="F546" s="70">
        <v>134594.74979012957</v>
      </c>
      <c r="G546" s="70">
        <v>3443.6566534453918</v>
      </c>
      <c r="H546" s="70">
        <v>4383.5951962946929</v>
      </c>
      <c r="I546" s="70">
        <v>8</v>
      </c>
      <c r="J546" s="70">
        <f t="shared" si="24"/>
        <v>1228437.0495560789</v>
      </c>
      <c r="K546" s="70">
        <v>17</v>
      </c>
      <c r="L546" s="71">
        <f t="shared" si="28"/>
        <v>138038.40644357496</v>
      </c>
    </row>
    <row r="547" spans="1:12">
      <c r="A547" s="68">
        <f t="shared" si="25"/>
        <v>2020</v>
      </c>
      <c r="B547" s="68">
        <f t="shared" si="26"/>
        <v>6</v>
      </c>
      <c r="C547" s="69">
        <f t="shared" si="27"/>
        <v>43983</v>
      </c>
      <c r="E547" s="70">
        <v>1087278.6055478484</v>
      </c>
      <c r="F547" s="70">
        <v>134915.01396776421</v>
      </c>
      <c r="G547" s="70">
        <v>3442.4872989041492</v>
      </c>
      <c r="H547" s="70">
        <v>4395.731939926166</v>
      </c>
      <c r="I547" s="70">
        <v>8</v>
      </c>
      <c r="J547" s="70">
        <f t="shared" si="24"/>
        <v>1230039.8387544432</v>
      </c>
      <c r="K547" s="70">
        <v>17</v>
      </c>
      <c r="L547" s="71">
        <f t="shared" si="28"/>
        <v>138357.50126666838</v>
      </c>
    </row>
    <row r="548" spans="1:12">
      <c r="A548" s="68">
        <f t="shared" si="25"/>
        <v>2020</v>
      </c>
      <c r="B548" s="68">
        <f t="shared" si="26"/>
        <v>7</v>
      </c>
      <c r="C548" s="69">
        <f t="shared" si="27"/>
        <v>44013</v>
      </c>
      <c r="E548" s="70">
        <v>1088332.6548631939</v>
      </c>
      <c r="F548" s="70">
        <v>135238.75374161423</v>
      </c>
      <c r="G548" s="70">
        <v>3441.3644371586752</v>
      </c>
      <c r="H548" s="70">
        <v>4408.4995831056722</v>
      </c>
      <c r="I548" s="70">
        <v>8</v>
      </c>
      <c r="J548" s="70">
        <f t="shared" si="24"/>
        <v>1231429.2726250724</v>
      </c>
      <c r="K548" s="70">
        <v>17</v>
      </c>
      <c r="L548" s="71">
        <f t="shared" si="28"/>
        <v>138680.11817877291</v>
      </c>
    </row>
    <row r="549" spans="1:12">
      <c r="A549" s="68">
        <f t="shared" si="25"/>
        <v>2020</v>
      </c>
      <c r="B549" s="68">
        <f t="shared" si="26"/>
        <v>8</v>
      </c>
      <c r="C549" s="69">
        <f t="shared" si="27"/>
        <v>44044</v>
      </c>
      <c r="E549" s="70">
        <v>1089766.9794202105</v>
      </c>
      <c r="F549" s="70">
        <v>135453.8115618678</v>
      </c>
      <c r="G549" s="70">
        <v>3440.285057784537</v>
      </c>
      <c r="H549" s="70">
        <v>4420.2760086977469</v>
      </c>
      <c r="I549" s="70">
        <v>8</v>
      </c>
      <c r="J549" s="70">
        <f t="shared" si="24"/>
        <v>1233089.3520485605</v>
      </c>
      <c r="K549" s="70">
        <v>17</v>
      </c>
      <c r="L549" s="71">
        <f t="shared" si="28"/>
        <v>138894.09661965232</v>
      </c>
    </row>
    <row r="550" spans="1:12">
      <c r="A550" s="68">
        <f t="shared" si="25"/>
        <v>2020</v>
      </c>
      <c r="B550" s="68">
        <f t="shared" si="26"/>
        <v>9</v>
      </c>
      <c r="C550" s="69">
        <f t="shared" si="27"/>
        <v>44075</v>
      </c>
      <c r="E550" s="70">
        <v>1091421.4456313089</v>
      </c>
      <c r="F550" s="70">
        <v>135679.67711324155</v>
      </c>
      <c r="G550" s="70">
        <v>3439.1869774504048</v>
      </c>
      <c r="H550" s="70">
        <v>4432.5739007418842</v>
      </c>
      <c r="I550" s="70">
        <v>8</v>
      </c>
      <c r="J550" s="70">
        <f t="shared" si="24"/>
        <v>1234980.883622743</v>
      </c>
      <c r="K550" s="70">
        <v>17</v>
      </c>
      <c r="L550" s="71">
        <f t="shared" si="28"/>
        <v>139118.86409069196</v>
      </c>
    </row>
    <row r="551" spans="1:12">
      <c r="A551" s="68">
        <f t="shared" si="25"/>
        <v>2020</v>
      </c>
      <c r="B551" s="68">
        <f t="shared" si="26"/>
        <v>10</v>
      </c>
      <c r="C551" s="69">
        <f t="shared" si="27"/>
        <v>44105</v>
      </c>
      <c r="E551" s="70">
        <v>1093485.7083071067</v>
      </c>
      <c r="F551" s="70">
        <v>135808.92761388634</v>
      </c>
      <c r="G551" s="70">
        <v>3438.023644748911</v>
      </c>
      <c r="H551" s="70">
        <v>4445.5110188975887</v>
      </c>
      <c r="I551" s="70">
        <v>8</v>
      </c>
      <c r="J551" s="70">
        <f t="shared" si="24"/>
        <v>1237186.1705846395</v>
      </c>
      <c r="K551" s="70">
        <v>17</v>
      </c>
      <c r="L551" s="71">
        <f t="shared" si="28"/>
        <v>139246.95125863524</v>
      </c>
    </row>
    <row r="552" spans="1:12">
      <c r="A552" s="68">
        <f t="shared" si="25"/>
        <v>2020</v>
      </c>
      <c r="B552" s="68">
        <f t="shared" si="26"/>
        <v>11</v>
      </c>
      <c r="C552" s="69">
        <f t="shared" si="27"/>
        <v>44136</v>
      </c>
      <c r="E552" s="70">
        <v>1095472.471869292</v>
      </c>
      <c r="F552" s="70">
        <v>135928.39887054396</v>
      </c>
      <c r="G552" s="70">
        <v>3436.8954128076407</v>
      </c>
      <c r="H552" s="70">
        <v>4457.4601168026766</v>
      </c>
      <c r="I552" s="70">
        <v>8</v>
      </c>
      <c r="J552" s="70">
        <f t="shared" si="24"/>
        <v>1239303.2262694463</v>
      </c>
      <c r="K552" s="70">
        <v>17</v>
      </c>
      <c r="L552" s="71">
        <f t="shared" si="28"/>
        <v>139365.2942833516</v>
      </c>
    </row>
    <row r="553" spans="1:12">
      <c r="A553" s="68">
        <f t="shared" si="25"/>
        <v>2020</v>
      </c>
      <c r="B553" s="68">
        <f t="shared" si="26"/>
        <v>12</v>
      </c>
      <c r="C553" s="69">
        <f t="shared" si="27"/>
        <v>44166</v>
      </c>
      <c r="E553" s="70">
        <v>1097221.4582829149</v>
      </c>
      <c r="F553" s="70">
        <v>136107.86901455562</v>
      </c>
      <c r="G553" s="70">
        <v>3435.7552277941463</v>
      </c>
      <c r="H553" s="70">
        <v>4469.8995543485735</v>
      </c>
      <c r="I553" s="70">
        <v>8</v>
      </c>
      <c r="J553" s="70">
        <f t="shared" si="24"/>
        <v>1241242.9820796133</v>
      </c>
      <c r="K553" s="70">
        <v>17</v>
      </c>
      <c r="L553" s="71">
        <f t="shared" si="28"/>
        <v>139543.62424234976</v>
      </c>
    </row>
    <row r="554" spans="1:12">
      <c r="A554" s="68">
        <f t="shared" si="25"/>
        <v>2021</v>
      </c>
      <c r="B554" s="68">
        <f t="shared" si="26"/>
        <v>1</v>
      </c>
      <c r="C554" s="69">
        <f t="shared" si="27"/>
        <v>44197</v>
      </c>
      <c r="E554" s="70">
        <v>1099014.1830263694</v>
      </c>
      <c r="F554" s="70">
        <v>136188.83926690198</v>
      </c>
      <c r="G554" s="70">
        <v>3434.592269637938</v>
      </c>
      <c r="H554" s="70">
        <v>4483.2559508680424</v>
      </c>
      <c r="I554" s="70">
        <v>8</v>
      </c>
      <c r="J554" s="70">
        <f t="shared" si="24"/>
        <v>1243128.8705137775</v>
      </c>
      <c r="K554" s="70">
        <v>17</v>
      </c>
      <c r="L554" s="71">
        <f t="shared" si="28"/>
        <v>139623.43153653992</v>
      </c>
    </row>
    <row r="555" spans="1:12">
      <c r="A555" s="68">
        <f t="shared" si="25"/>
        <v>2021</v>
      </c>
      <c r="B555" s="68">
        <f t="shared" si="26"/>
        <v>2</v>
      </c>
      <c r="C555" s="69">
        <f t="shared" si="27"/>
        <v>44228</v>
      </c>
      <c r="E555" s="70">
        <v>1100603.1515335697</v>
      </c>
      <c r="F555" s="70">
        <v>136367.18894569855</v>
      </c>
      <c r="G555" s="70">
        <v>3433.4857245535513</v>
      </c>
      <c r="H555" s="70">
        <v>4495.3902237848715</v>
      </c>
      <c r="I555" s="70">
        <v>8</v>
      </c>
      <c r="J555" s="70">
        <f t="shared" si="24"/>
        <v>1244907.2164276065</v>
      </c>
      <c r="K555" s="70">
        <v>17</v>
      </c>
      <c r="L555" s="71">
        <f t="shared" si="28"/>
        <v>139800.6746702521</v>
      </c>
    </row>
    <row r="556" spans="1:12">
      <c r="A556" s="68">
        <f t="shared" si="25"/>
        <v>2021</v>
      </c>
      <c r="B556" s="68">
        <f t="shared" si="26"/>
        <v>3</v>
      </c>
      <c r="C556" s="69">
        <f t="shared" si="27"/>
        <v>44256</v>
      </c>
      <c r="E556" s="70">
        <v>1102033.9706029859</v>
      </c>
      <c r="F556" s="70">
        <v>136588.18314724963</v>
      </c>
      <c r="G556" s="70">
        <v>3432.356003591537</v>
      </c>
      <c r="H556" s="70">
        <v>4507.9521247724888</v>
      </c>
      <c r="I556" s="70">
        <v>8</v>
      </c>
      <c r="J556" s="70">
        <f t="shared" si="24"/>
        <v>1246570.4618785998</v>
      </c>
      <c r="K556" s="70">
        <v>17</v>
      </c>
      <c r="L556" s="71">
        <f t="shared" si="28"/>
        <v>140020.53915084116</v>
      </c>
    </row>
    <row r="557" spans="1:12">
      <c r="A557" s="68">
        <f t="shared" si="25"/>
        <v>2021</v>
      </c>
      <c r="B557" s="68">
        <f t="shared" si="26"/>
        <v>4</v>
      </c>
      <c r="C557" s="69">
        <f t="shared" si="27"/>
        <v>44287</v>
      </c>
      <c r="E557" s="70">
        <v>1103395.0843481624</v>
      </c>
      <c r="F557" s="70">
        <v>136908.03087484941</v>
      </c>
      <c r="G557" s="70">
        <v>3431.1971268948887</v>
      </c>
      <c r="H557" s="70">
        <v>4521.083692975134</v>
      </c>
      <c r="I557" s="70">
        <v>8</v>
      </c>
      <c r="J557" s="70">
        <f t="shared" si="24"/>
        <v>1248263.396042882</v>
      </c>
      <c r="K557" s="70">
        <v>17</v>
      </c>
      <c r="L557" s="71">
        <f t="shared" si="28"/>
        <v>140339.22800174431</v>
      </c>
    </row>
    <row r="558" spans="1:12">
      <c r="A558" s="68">
        <f t="shared" si="25"/>
        <v>2021</v>
      </c>
      <c r="B558" s="68">
        <f t="shared" si="26"/>
        <v>5</v>
      </c>
      <c r="C558" s="69">
        <f t="shared" si="27"/>
        <v>44317</v>
      </c>
      <c r="E558" s="70">
        <v>1104631.9342414392</v>
      </c>
      <c r="F558" s="70">
        <v>137207.63105476566</v>
      </c>
      <c r="G558" s="70">
        <v>3430.0681716940458</v>
      </c>
      <c r="H558" s="70">
        <v>4533.2380290598121</v>
      </c>
      <c r="I558" s="70">
        <v>8</v>
      </c>
      <c r="J558" s="70">
        <f t="shared" si="24"/>
        <v>1249810.8714969584</v>
      </c>
      <c r="K558" s="70">
        <v>17</v>
      </c>
      <c r="L558" s="71">
        <f t="shared" si="28"/>
        <v>140637.69922645972</v>
      </c>
    </row>
    <row r="559" spans="1:12">
      <c r="A559" s="68">
        <f t="shared" si="25"/>
        <v>2021</v>
      </c>
      <c r="B559" s="68">
        <f t="shared" si="26"/>
        <v>6</v>
      </c>
      <c r="C559" s="69">
        <f t="shared" si="27"/>
        <v>44348</v>
      </c>
      <c r="E559" s="70">
        <v>1105901.5197372173</v>
      </c>
      <c r="F559" s="70">
        <v>137531.64236191669</v>
      </c>
      <c r="G559" s="70">
        <v>3428.9302511405767</v>
      </c>
      <c r="H559" s="70">
        <v>4545.8419976119194</v>
      </c>
      <c r="I559" s="70">
        <v>8</v>
      </c>
      <c r="J559" s="70">
        <f t="shared" si="24"/>
        <v>1251415.9343478866</v>
      </c>
      <c r="K559" s="70">
        <v>17</v>
      </c>
      <c r="L559" s="71">
        <f t="shared" si="28"/>
        <v>140960.57261305727</v>
      </c>
    </row>
    <row r="560" spans="1:12">
      <c r="A560" s="68">
        <f t="shared" si="25"/>
        <v>2021</v>
      </c>
      <c r="B560" s="68">
        <f t="shared" si="26"/>
        <v>7</v>
      </c>
      <c r="C560" s="69">
        <f t="shared" si="27"/>
        <v>44378</v>
      </c>
      <c r="E560" s="70">
        <v>1106948.0910652208</v>
      </c>
      <c r="F560" s="70">
        <v>137858.72152037793</v>
      </c>
      <c r="G560" s="70">
        <v>3427.7572872110595</v>
      </c>
      <c r="H560" s="70">
        <v>4559.0234588847716</v>
      </c>
      <c r="I560" s="70">
        <v>8</v>
      </c>
      <c r="J560" s="70">
        <f t="shared" si="24"/>
        <v>1252801.5933316946</v>
      </c>
      <c r="K560" s="70">
        <v>17</v>
      </c>
      <c r="L560" s="71">
        <f t="shared" si="28"/>
        <v>141286.47880758898</v>
      </c>
    </row>
    <row r="561" spans="1:12">
      <c r="A561" s="68">
        <f t="shared" si="25"/>
        <v>2021</v>
      </c>
      <c r="B561" s="68">
        <f t="shared" si="26"/>
        <v>8</v>
      </c>
      <c r="C561" s="69">
        <f t="shared" si="27"/>
        <v>44409</v>
      </c>
      <c r="E561" s="70">
        <v>1108379.0783607289</v>
      </c>
      <c r="F561" s="70">
        <v>138074.71227131822</v>
      </c>
      <c r="G561" s="70">
        <v>3426.6249896357053</v>
      </c>
      <c r="H561" s="70">
        <v>4571.1768353666321</v>
      </c>
      <c r="I561" s="70">
        <v>8</v>
      </c>
      <c r="J561" s="70">
        <f t="shared" si="24"/>
        <v>1254459.5924570495</v>
      </c>
      <c r="K561" s="70">
        <v>17</v>
      </c>
      <c r="L561" s="71">
        <f t="shared" si="28"/>
        <v>141501.33726095394</v>
      </c>
    </row>
    <row r="562" spans="1:12">
      <c r="A562" s="68">
        <f t="shared" si="25"/>
        <v>2021</v>
      </c>
      <c r="B562" s="68">
        <f t="shared" si="26"/>
        <v>9</v>
      </c>
      <c r="C562" s="69">
        <f t="shared" si="27"/>
        <v>44440</v>
      </c>
      <c r="E562" s="70">
        <v>1110032.3004002424</v>
      </c>
      <c r="F562" s="70">
        <v>138301.17379733978</v>
      </c>
      <c r="G562" s="70">
        <v>3425.4782599244872</v>
      </c>
      <c r="H562" s="70">
        <v>4583.7895318411975</v>
      </c>
      <c r="I562" s="70">
        <v>8</v>
      </c>
      <c r="J562" s="70">
        <f t="shared" si="24"/>
        <v>1256350.7419893481</v>
      </c>
      <c r="K562" s="70">
        <v>17</v>
      </c>
      <c r="L562" s="71">
        <f t="shared" si="28"/>
        <v>141726.65205726426</v>
      </c>
    </row>
    <row r="563" spans="1:12">
      <c r="A563" s="68">
        <f t="shared" si="25"/>
        <v>2021</v>
      </c>
      <c r="B563" s="68">
        <f t="shared" si="26"/>
        <v>10</v>
      </c>
      <c r="C563" s="69">
        <f t="shared" si="27"/>
        <v>44470</v>
      </c>
      <c r="E563" s="70">
        <v>1112100.8830320006</v>
      </c>
      <c r="F563" s="70">
        <v>138429.21542974983</v>
      </c>
      <c r="G563" s="70">
        <v>3424.280996711469</v>
      </c>
      <c r="H563" s="70">
        <v>4596.9743304139047</v>
      </c>
      <c r="I563" s="70">
        <v>8</v>
      </c>
      <c r="J563" s="70">
        <f t="shared" si="24"/>
        <v>1258559.3537888757</v>
      </c>
      <c r="K563" s="70">
        <v>17</v>
      </c>
      <c r="L563" s="71">
        <f t="shared" si="28"/>
        <v>141853.49642646129</v>
      </c>
    </row>
    <row r="564" spans="1:12">
      <c r="A564" s="68">
        <f t="shared" si="25"/>
        <v>2021</v>
      </c>
      <c r="B564" s="68">
        <f t="shared" si="26"/>
        <v>11</v>
      </c>
      <c r="C564" s="69">
        <f t="shared" si="27"/>
        <v>44501</v>
      </c>
      <c r="E564" s="70">
        <v>1114088.3443967281</v>
      </c>
      <c r="F564" s="70">
        <v>138547.43015138883</v>
      </c>
      <c r="G564" s="70">
        <v>3423.1166000607582</v>
      </c>
      <c r="H564" s="70">
        <v>4609.1459328148503</v>
      </c>
      <c r="I564" s="70">
        <v>8</v>
      </c>
      <c r="J564" s="70">
        <f t="shared" si="24"/>
        <v>1260676.0370809925</v>
      </c>
      <c r="K564" s="70">
        <v>17</v>
      </c>
      <c r="L564" s="71">
        <f t="shared" si="28"/>
        <v>141970.54675144958</v>
      </c>
    </row>
    <row r="565" spans="1:12">
      <c r="A565" s="68">
        <f t="shared" si="25"/>
        <v>2021</v>
      </c>
      <c r="B565" s="68">
        <f t="shared" si="26"/>
        <v>12</v>
      </c>
      <c r="C565" s="69">
        <f t="shared" si="27"/>
        <v>44531</v>
      </c>
      <c r="E565" s="70">
        <v>1115832.4407636102</v>
      </c>
      <c r="F565" s="70">
        <v>138726.72842530327</v>
      </c>
      <c r="G565" s="70">
        <v>3421.9432595726262</v>
      </c>
      <c r="H565" s="70">
        <v>4621.7744800744276</v>
      </c>
      <c r="I565" s="70">
        <v>8</v>
      </c>
      <c r="J565" s="70">
        <f t="shared" si="24"/>
        <v>1262610.8869285604</v>
      </c>
      <c r="K565" s="70">
        <v>17</v>
      </c>
      <c r="L565" s="71">
        <f t="shared" si="28"/>
        <v>142148.67168487591</v>
      </c>
    </row>
    <row r="566" spans="1:12">
      <c r="A566" s="68">
        <f t="shared" si="25"/>
        <v>2022</v>
      </c>
      <c r="B566" s="68">
        <f t="shared" si="26"/>
        <v>1</v>
      </c>
      <c r="C566" s="69">
        <f t="shared" si="27"/>
        <v>44562</v>
      </c>
      <c r="E566" s="70">
        <v>1117619.3957869038</v>
      </c>
      <c r="F566" s="70">
        <v>138806.17792330793</v>
      </c>
      <c r="G566" s="70">
        <v>3420.7744691401203</v>
      </c>
      <c r="H566" s="70">
        <v>4635.1610086542587</v>
      </c>
      <c r="I566" s="70">
        <v>8</v>
      </c>
      <c r="J566" s="70">
        <f t="shared" si="24"/>
        <v>1264489.5091880062</v>
      </c>
      <c r="K566" s="70">
        <v>17</v>
      </c>
      <c r="L566" s="71">
        <f t="shared" si="28"/>
        <v>142226.95239244806</v>
      </c>
    </row>
    <row r="567" spans="1:12">
      <c r="A567" s="68">
        <f t="shared" si="25"/>
        <v>2022</v>
      </c>
      <c r="B567" s="68">
        <f t="shared" si="26"/>
        <v>2</v>
      </c>
      <c r="C567" s="69">
        <f t="shared" si="27"/>
        <v>44593</v>
      </c>
      <c r="E567" s="70">
        <v>1119182.8831811014</v>
      </c>
      <c r="F567" s="70">
        <v>138985.13072126696</v>
      </c>
      <c r="G567" s="70">
        <v>3419.6620586711565</v>
      </c>
      <c r="H567" s="70">
        <v>4647.3743307681152</v>
      </c>
      <c r="I567" s="70">
        <v>8</v>
      </c>
      <c r="J567" s="70">
        <f t="shared" si="24"/>
        <v>1266243.0502918079</v>
      </c>
      <c r="K567" s="70">
        <v>17</v>
      </c>
      <c r="L567" s="71">
        <f t="shared" si="28"/>
        <v>142404.79277993811</v>
      </c>
    </row>
    <row r="568" spans="1:12">
      <c r="A568" s="68">
        <f t="shared" si="25"/>
        <v>2022</v>
      </c>
      <c r="B568" s="68">
        <f t="shared" si="26"/>
        <v>3</v>
      </c>
      <c r="C568" s="69">
        <f t="shared" si="27"/>
        <v>44621</v>
      </c>
      <c r="E568" s="70">
        <v>1120603.0640208644</v>
      </c>
      <c r="F568" s="70">
        <v>139207.82524000792</v>
      </c>
      <c r="G568" s="70">
        <v>3418.5332421895337</v>
      </c>
      <c r="H568" s="70">
        <v>4660.0168279586087</v>
      </c>
      <c r="I568" s="70">
        <v>8</v>
      </c>
      <c r="J568" s="70">
        <f t="shared" si="24"/>
        <v>1267897.4393310205</v>
      </c>
      <c r="K568" s="70">
        <v>17</v>
      </c>
      <c r="L568" s="71">
        <f t="shared" si="28"/>
        <v>142626.35848219745</v>
      </c>
    </row>
    <row r="569" spans="1:12">
      <c r="A569" s="68">
        <f t="shared" si="25"/>
        <v>2022</v>
      </c>
      <c r="B569" s="68">
        <f t="shared" si="26"/>
        <v>4</v>
      </c>
      <c r="C569" s="69">
        <f t="shared" si="27"/>
        <v>44652</v>
      </c>
      <c r="E569" s="70">
        <v>1121955.3416897198</v>
      </c>
      <c r="F569" s="70">
        <v>139531.91284659214</v>
      </c>
      <c r="G569" s="70">
        <v>3417.3507160448839</v>
      </c>
      <c r="H569" s="70">
        <v>4673.1888984670422</v>
      </c>
      <c r="I569" s="70">
        <v>8</v>
      </c>
      <c r="J569" s="70">
        <f t="shared" si="24"/>
        <v>1269585.794150824</v>
      </c>
      <c r="K569" s="70">
        <v>17</v>
      </c>
      <c r="L569" s="71">
        <f t="shared" si="28"/>
        <v>142949.26356263703</v>
      </c>
    </row>
    <row r="570" spans="1:12">
      <c r="A570" s="68">
        <f t="shared" si="25"/>
        <v>2022</v>
      </c>
      <c r="B570" s="68">
        <f t="shared" si="26"/>
        <v>5</v>
      </c>
      <c r="C570" s="69">
        <f t="shared" si="27"/>
        <v>44682</v>
      </c>
      <c r="E570" s="70">
        <v>1123183.4388355538</v>
      </c>
      <c r="F570" s="70">
        <v>139835.37028179219</v>
      </c>
      <c r="G570" s="70">
        <v>3416.1996069060497</v>
      </c>
      <c r="H570" s="70">
        <v>4685.3912694193095</v>
      </c>
      <c r="I570" s="70">
        <v>8</v>
      </c>
      <c r="J570" s="70">
        <f t="shared" si="24"/>
        <v>1271128.3999936716</v>
      </c>
      <c r="K570" s="70">
        <v>17</v>
      </c>
      <c r="L570" s="71">
        <f t="shared" si="28"/>
        <v>143251.56988869823</v>
      </c>
    </row>
    <row r="571" spans="1:12">
      <c r="A571" s="68">
        <f t="shared" si="25"/>
        <v>2022</v>
      </c>
      <c r="B571" s="68">
        <f t="shared" si="26"/>
        <v>6</v>
      </c>
      <c r="C571" s="69">
        <f t="shared" si="27"/>
        <v>44713</v>
      </c>
      <c r="E571" s="70">
        <v>1124446.2108054399</v>
      </c>
      <c r="F571" s="70">
        <v>140164.07940509944</v>
      </c>
      <c r="G571" s="70">
        <v>3415.046066238669</v>
      </c>
      <c r="H571" s="70">
        <v>4698.0571722885788</v>
      </c>
      <c r="I571" s="70">
        <v>8</v>
      </c>
      <c r="J571" s="70">
        <f t="shared" si="24"/>
        <v>1272731.3934490667</v>
      </c>
      <c r="K571" s="70">
        <v>17</v>
      </c>
      <c r="L571" s="71">
        <f t="shared" si="28"/>
        <v>143579.12547133811</v>
      </c>
    </row>
    <row r="572" spans="1:12">
      <c r="A572" s="68">
        <f t="shared" si="25"/>
        <v>2022</v>
      </c>
      <c r="B572" s="68">
        <f t="shared" si="26"/>
        <v>7</v>
      </c>
      <c r="C572" s="69">
        <f t="shared" si="27"/>
        <v>44743</v>
      </c>
      <c r="E572" s="70">
        <v>1125481.9567441719</v>
      </c>
      <c r="F572" s="70">
        <v>140496.44991272912</v>
      </c>
      <c r="G572" s="70">
        <v>3413.8608824734947</v>
      </c>
      <c r="H572" s="70">
        <v>4711.3245751732629</v>
      </c>
      <c r="I572" s="70">
        <v>8</v>
      </c>
      <c r="J572" s="70">
        <f t="shared" si="24"/>
        <v>1274111.5921145477</v>
      </c>
      <c r="K572" s="70">
        <v>17</v>
      </c>
      <c r="L572" s="71">
        <f t="shared" si="28"/>
        <v>143910.31079520262</v>
      </c>
    </row>
    <row r="573" spans="1:12">
      <c r="A573" s="68">
        <f t="shared" si="25"/>
        <v>2022</v>
      </c>
      <c r="B573" s="68">
        <f t="shared" si="26"/>
        <v>8</v>
      </c>
      <c r="C573" s="69">
        <f t="shared" si="27"/>
        <v>44774</v>
      </c>
      <c r="E573" s="70">
        <v>1126908.444854822</v>
      </c>
      <c r="F573" s="70">
        <v>140715.65837796067</v>
      </c>
      <c r="G573" s="70">
        <v>3412.720336131003</v>
      </c>
      <c r="H573" s="70">
        <v>4723.5829362339573</v>
      </c>
      <c r="I573" s="70">
        <v>8</v>
      </c>
      <c r="J573" s="70">
        <f t="shared" si="24"/>
        <v>1275768.4065051479</v>
      </c>
      <c r="K573" s="70">
        <v>17</v>
      </c>
      <c r="L573" s="71">
        <f t="shared" si="28"/>
        <v>144128.37871409167</v>
      </c>
    </row>
    <row r="574" spans="1:12">
      <c r="A574" s="68">
        <f t="shared" si="25"/>
        <v>2022</v>
      </c>
      <c r="B574" s="68">
        <f t="shared" si="26"/>
        <v>9</v>
      </c>
      <c r="C574" s="69">
        <f t="shared" si="27"/>
        <v>44805</v>
      </c>
      <c r="E574" s="70">
        <v>1128561.1454972306</v>
      </c>
      <c r="F574" s="70">
        <v>140946.24127014092</v>
      </c>
      <c r="G574" s="70">
        <v>3411.5693126567976</v>
      </c>
      <c r="H574" s="70">
        <v>4736.342422877181</v>
      </c>
      <c r="I574" s="70">
        <v>8</v>
      </c>
      <c r="J574" s="70">
        <f t="shared" si="24"/>
        <v>1277663.2985029055</v>
      </c>
      <c r="K574" s="70">
        <v>17</v>
      </c>
      <c r="L574" s="71">
        <f t="shared" si="28"/>
        <v>144357.81058279771</v>
      </c>
    </row>
    <row r="575" spans="1:12">
      <c r="A575" s="68">
        <f t="shared" si="25"/>
        <v>2022</v>
      </c>
      <c r="B575" s="68">
        <f t="shared" si="26"/>
        <v>10</v>
      </c>
      <c r="C575" s="69">
        <f t="shared" si="27"/>
        <v>44835</v>
      </c>
      <c r="E575" s="70">
        <v>1130635.9277274925</v>
      </c>
      <c r="F575" s="70">
        <v>141076.72467786455</v>
      </c>
      <c r="G575" s="70">
        <v>3410.4002574042333</v>
      </c>
      <c r="H575" s="70">
        <v>4749.7179134338785</v>
      </c>
      <c r="I575" s="70">
        <v>8</v>
      </c>
      <c r="J575" s="70">
        <f t="shared" ref="J575:J638" si="29">SUM(E575:I575)</f>
        <v>1279880.7705761951</v>
      </c>
      <c r="K575" s="70">
        <v>17</v>
      </c>
      <c r="L575" s="71">
        <f t="shared" si="28"/>
        <v>144487.12493526877</v>
      </c>
    </row>
    <row r="576" spans="1:12">
      <c r="A576" s="68">
        <f t="shared" ref="A576:A639" si="30">IF(B576=1,A575+1,A575)</f>
        <v>2022</v>
      </c>
      <c r="B576" s="68">
        <f t="shared" ref="B576:B639" si="31">IF(B575=12,1,B575+1)</f>
        <v>11</v>
      </c>
      <c r="C576" s="69">
        <f t="shared" ref="C576:C639" si="32">DATE(A576,B576,1)</f>
        <v>44866</v>
      </c>
      <c r="E576" s="70">
        <v>1132628.4390911642</v>
      </c>
      <c r="F576" s="70">
        <v>141196.9780083448</v>
      </c>
      <c r="G576" s="70">
        <v>3409.2681160887932</v>
      </c>
      <c r="H576" s="70">
        <v>4762.1081633015046</v>
      </c>
      <c r="I576" s="70">
        <v>8</v>
      </c>
      <c r="J576" s="70">
        <f t="shared" si="29"/>
        <v>1282004.7933788993</v>
      </c>
      <c r="K576" s="70">
        <v>17</v>
      </c>
      <c r="L576" s="71">
        <f t="shared" si="28"/>
        <v>144606.24612443359</v>
      </c>
    </row>
    <row r="577" spans="1:12">
      <c r="A577" s="68">
        <f t="shared" si="30"/>
        <v>2022</v>
      </c>
      <c r="B577" s="68">
        <f t="shared" si="31"/>
        <v>12</v>
      </c>
      <c r="C577" s="69">
        <f t="shared" si="32"/>
        <v>44896</v>
      </c>
      <c r="E577" s="70">
        <v>1134373.9993770078</v>
      </c>
      <c r="F577" s="70">
        <v>141379.99364490682</v>
      </c>
      <c r="G577" s="70">
        <v>3408.1323592509625</v>
      </c>
      <c r="H577" s="70">
        <v>4775.0046148790507</v>
      </c>
      <c r="I577" s="70">
        <v>8</v>
      </c>
      <c r="J577" s="70">
        <f t="shared" si="29"/>
        <v>1283945.1299960448</v>
      </c>
      <c r="K577" s="70">
        <v>17</v>
      </c>
      <c r="L577" s="71">
        <f t="shared" si="28"/>
        <v>144788.12600415779</v>
      </c>
    </row>
    <row r="578" spans="1:12">
      <c r="A578" s="68">
        <f t="shared" si="30"/>
        <v>2023</v>
      </c>
      <c r="B578" s="68">
        <f t="shared" si="31"/>
        <v>1</v>
      </c>
      <c r="C578" s="69">
        <f t="shared" si="32"/>
        <v>44927</v>
      </c>
      <c r="E578" s="70">
        <v>1136163.2116874326</v>
      </c>
      <c r="F578" s="70">
        <v>141460.89834588353</v>
      </c>
      <c r="G578" s="70">
        <v>3406.9737094608727</v>
      </c>
      <c r="H578" s="70">
        <v>4788.7033600023506</v>
      </c>
      <c r="I578" s="70">
        <v>8</v>
      </c>
      <c r="J578" s="70">
        <f t="shared" si="29"/>
        <v>1285827.7871027791</v>
      </c>
      <c r="K578" s="70">
        <v>17</v>
      </c>
      <c r="L578" s="71">
        <f t="shared" si="28"/>
        <v>144867.8720553444</v>
      </c>
    </row>
    <row r="579" spans="1:12">
      <c r="A579" s="68">
        <f t="shared" si="30"/>
        <v>2023</v>
      </c>
      <c r="B579" s="68">
        <f t="shared" si="31"/>
        <v>2</v>
      </c>
      <c r="C579" s="69">
        <f t="shared" si="32"/>
        <v>44958</v>
      </c>
      <c r="E579" s="70">
        <v>1137725.1865434938</v>
      </c>
      <c r="F579" s="70">
        <v>141642.67858388691</v>
      </c>
      <c r="G579" s="70">
        <v>3405.8730723133194</v>
      </c>
      <c r="H579" s="70">
        <v>4801.2362724018867</v>
      </c>
      <c r="I579" s="70">
        <v>8</v>
      </c>
      <c r="J579" s="70">
        <f t="shared" si="29"/>
        <v>1287582.974472096</v>
      </c>
      <c r="K579" s="70">
        <v>17</v>
      </c>
      <c r="L579" s="71">
        <f t="shared" si="28"/>
        <v>145048.55165620023</v>
      </c>
    </row>
    <row r="580" spans="1:12">
      <c r="A580" s="68">
        <f t="shared" si="30"/>
        <v>2023</v>
      </c>
      <c r="B580" s="68">
        <f t="shared" si="31"/>
        <v>3</v>
      </c>
      <c r="C580" s="69">
        <f t="shared" si="32"/>
        <v>44986</v>
      </c>
      <c r="E580" s="70">
        <v>1139141.9995477844</v>
      </c>
      <c r="F580" s="70">
        <v>141868.92674837986</v>
      </c>
      <c r="G580" s="70">
        <v>3404.7560100922137</v>
      </c>
      <c r="H580" s="70">
        <v>4814.2260118495087</v>
      </c>
      <c r="I580" s="70">
        <v>8</v>
      </c>
      <c r="J580" s="70">
        <f t="shared" si="29"/>
        <v>1289237.9083181061</v>
      </c>
      <c r="K580" s="70">
        <v>17</v>
      </c>
      <c r="L580" s="71">
        <f t="shared" si="28"/>
        <v>145273.68275847207</v>
      </c>
    </row>
    <row r="581" spans="1:12">
      <c r="A581" s="68">
        <f t="shared" si="30"/>
        <v>2023</v>
      </c>
      <c r="B581" s="68">
        <f t="shared" si="31"/>
        <v>4</v>
      </c>
      <c r="C581" s="69">
        <f t="shared" si="32"/>
        <v>45017</v>
      </c>
      <c r="E581" s="70">
        <v>1140489.8120307045</v>
      </c>
      <c r="F581" s="70">
        <v>142198.37865676291</v>
      </c>
      <c r="G581" s="70">
        <v>3403.5796222962194</v>
      </c>
      <c r="H581" s="70">
        <v>4827.7715267212061</v>
      </c>
      <c r="I581" s="70">
        <v>8</v>
      </c>
      <c r="J581" s="70">
        <f t="shared" si="29"/>
        <v>1290927.5418364848</v>
      </c>
      <c r="K581" s="70">
        <v>17</v>
      </c>
      <c r="L581" s="71">
        <f t="shared" si="28"/>
        <v>145601.95827905912</v>
      </c>
    </row>
    <row r="582" spans="1:12">
      <c r="A582" s="68">
        <f t="shared" si="30"/>
        <v>2023</v>
      </c>
      <c r="B582" s="68">
        <f t="shared" si="31"/>
        <v>5</v>
      </c>
      <c r="C582" s="69">
        <f t="shared" si="32"/>
        <v>45047</v>
      </c>
      <c r="E582" s="70">
        <v>1141711.3009242485</v>
      </c>
      <c r="F582" s="70">
        <v>142506.6616963424</v>
      </c>
      <c r="G582" s="70">
        <v>3402.4360830285514</v>
      </c>
      <c r="H582" s="70">
        <v>4840.3438150083748</v>
      </c>
      <c r="I582" s="70">
        <v>8</v>
      </c>
      <c r="J582" s="70">
        <f t="shared" si="29"/>
        <v>1292468.7425186278</v>
      </c>
      <c r="K582" s="70">
        <v>17</v>
      </c>
      <c r="L582" s="71">
        <f t="shared" si="28"/>
        <v>145909.09777937096</v>
      </c>
    </row>
    <row r="583" spans="1:12">
      <c r="A583" s="68">
        <f t="shared" si="30"/>
        <v>2023</v>
      </c>
      <c r="B583" s="68">
        <f t="shared" si="31"/>
        <v>6</v>
      </c>
      <c r="C583" s="69">
        <f t="shared" si="32"/>
        <v>45078</v>
      </c>
      <c r="E583" s="70">
        <v>1142968.6529702139</v>
      </c>
      <c r="F583" s="70">
        <v>142840.92863469193</v>
      </c>
      <c r="G583" s="70">
        <v>3401.291036905483</v>
      </c>
      <c r="H583" s="70">
        <v>4853.4076829964451</v>
      </c>
      <c r="I583" s="70">
        <v>8</v>
      </c>
      <c r="J583" s="70">
        <f t="shared" si="29"/>
        <v>1294072.2803248079</v>
      </c>
      <c r="K583" s="70">
        <v>17</v>
      </c>
      <c r="L583" s="71">
        <f t="shared" si="28"/>
        <v>146242.21967159741</v>
      </c>
    </row>
    <row r="584" spans="1:12">
      <c r="A584" s="68">
        <f t="shared" si="30"/>
        <v>2023</v>
      </c>
      <c r="B584" s="68">
        <f t="shared" si="31"/>
        <v>7</v>
      </c>
      <c r="C584" s="69">
        <f t="shared" si="32"/>
        <v>45108</v>
      </c>
      <c r="E584" s="70">
        <v>1143995.391925731</v>
      </c>
      <c r="F584" s="70">
        <v>143178.64220381441</v>
      </c>
      <c r="G584" s="70">
        <v>3400.1280107304792</v>
      </c>
      <c r="H584" s="70">
        <v>4867.0923542614983</v>
      </c>
      <c r="I584" s="70">
        <v>8</v>
      </c>
      <c r="J584" s="70">
        <f t="shared" si="29"/>
        <v>1295449.2544945374</v>
      </c>
      <c r="K584" s="70">
        <v>17</v>
      </c>
      <c r="L584" s="71">
        <f t="shared" ref="L584:L647" si="33">SUM(F584:G584)</f>
        <v>146578.7702145449</v>
      </c>
    </row>
    <row r="585" spans="1:12">
      <c r="A585" s="68">
        <f t="shared" si="30"/>
        <v>2023</v>
      </c>
      <c r="B585" s="68">
        <f t="shared" si="31"/>
        <v>8</v>
      </c>
      <c r="C585" s="69">
        <f t="shared" si="32"/>
        <v>45139</v>
      </c>
      <c r="E585" s="70">
        <v>1145419.4875933044</v>
      </c>
      <c r="F585" s="70">
        <v>143400.77318340135</v>
      </c>
      <c r="G585" s="70">
        <v>3399.0102182111264</v>
      </c>
      <c r="H585" s="70">
        <v>4879.7391230927296</v>
      </c>
      <c r="I585" s="70">
        <v>8</v>
      </c>
      <c r="J585" s="70">
        <f t="shared" si="29"/>
        <v>1297107.0101180098</v>
      </c>
      <c r="K585" s="70">
        <v>17</v>
      </c>
      <c r="L585" s="71">
        <f t="shared" si="33"/>
        <v>146799.78340161248</v>
      </c>
    </row>
    <row r="586" spans="1:12">
      <c r="A586" s="68">
        <f t="shared" si="30"/>
        <v>2023</v>
      </c>
      <c r="B586" s="68">
        <f t="shared" si="31"/>
        <v>9</v>
      </c>
      <c r="C586" s="69">
        <f t="shared" si="32"/>
        <v>45170</v>
      </c>
      <c r="E586" s="70">
        <v>1147074.6764261355</v>
      </c>
      <c r="F586" s="70">
        <v>143634.6449786521</v>
      </c>
      <c r="G586" s="70">
        <v>3397.881395706866</v>
      </c>
      <c r="H586" s="70">
        <v>4892.8832740042571</v>
      </c>
      <c r="I586" s="70">
        <v>8</v>
      </c>
      <c r="J586" s="70">
        <f t="shared" si="29"/>
        <v>1299008.0860744987</v>
      </c>
      <c r="K586" s="70">
        <v>17</v>
      </c>
      <c r="L586" s="71">
        <f t="shared" si="33"/>
        <v>147032.52637435897</v>
      </c>
    </row>
    <row r="587" spans="1:12">
      <c r="A587" s="68">
        <f t="shared" si="30"/>
        <v>2023</v>
      </c>
      <c r="B587" s="68">
        <f t="shared" si="31"/>
        <v>10</v>
      </c>
      <c r="C587" s="69">
        <f t="shared" si="32"/>
        <v>45200</v>
      </c>
      <c r="E587" s="70">
        <v>1149159.7172942578</v>
      </c>
      <c r="F587" s="70">
        <v>143766.59539675442</v>
      </c>
      <c r="G587" s="70">
        <v>3396.6860847158214</v>
      </c>
      <c r="H587" s="70">
        <v>4906.6303595267445</v>
      </c>
      <c r="I587" s="70">
        <v>8</v>
      </c>
      <c r="J587" s="70">
        <f t="shared" si="29"/>
        <v>1301237.6291352548</v>
      </c>
      <c r="K587" s="70">
        <v>17</v>
      </c>
      <c r="L587" s="71">
        <f t="shared" si="33"/>
        <v>147163.28148147024</v>
      </c>
    </row>
    <row r="588" spans="1:12">
      <c r="A588" s="68">
        <f t="shared" si="30"/>
        <v>2023</v>
      </c>
      <c r="B588" s="68">
        <f t="shared" si="31"/>
        <v>11</v>
      </c>
      <c r="C588" s="69">
        <f t="shared" si="32"/>
        <v>45231</v>
      </c>
      <c r="E588" s="70">
        <v>1151162.0728292277</v>
      </c>
      <c r="F588" s="70">
        <v>143888.14118919958</v>
      </c>
      <c r="G588" s="70">
        <v>3395.5277136040763</v>
      </c>
      <c r="H588" s="70">
        <v>4919.3606660824944</v>
      </c>
      <c r="I588" s="70">
        <v>8</v>
      </c>
      <c r="J588" s="70">
        <f t="shared" si="29"/>
        <v>1303373.1023981138</v>
      </c>
      <c r="K588" s="70">
        <v>17</v>
      </c>
      <c r="L588" s="71">
        <f t="shared" si="33"/>
        <v>147283.66890280365</v>
      </c>
    </row>
    <row r="589" spans="1:12">
      <c r="A589" s="68">
        <f t="shared" si="30"/>
        <v>2023</v>
      </c>
      <c r="B589" s="68">
        <f t="shared" si="31"/>
        <v>12</v>
      </c>
      <c r="C589" s="69">
        <f t="shared" si="32"/>
        <v>45261</v>
      </c>
      <c r="E589" s="70">
        <v>1152915.4344696456</v>
      </c>
      <c r="F589" s="70">
        <v>144074.03404192708</v>
      </c>
      <c r="G589" s="70">
        <v>3394.3653552594715</v>
      </c>
      <c r="H589" s="70">
        <v>4932.5929570243025</v>
      </c>
      <c r="I589" s="70">
        <v>8</v>
      </c>
      <c r="J589" s="70">
        <f t="shared" si="29"/>
        <v>1305324.4268238563</v>
      </c>
      <c r="K589" s="70">
        <v>17</v>
      </c>
      <c r="L589" s="71">
        <f t="shared" si="33"/>
        <v>147468.39939718656</v>
      </c>
    </row>
    <row r="590" spans="1:12">
      <c r="A590" s="68">
        <f t="shared" si="30"/>
        <v>2024</v>
      </c>
      <c r="B590" s="68">
        <f t="shared" si="31"/>
        <v>1</v>
      </c>
      <c r="C590" s="69">
        <f t="shared" si="32"/>
        <v>45292</v>
      </c>
      <c r="E590" s="70">
        <v>1154714.7297435552</v>
      </c>
      <c r="F590" s="70">
        <v>144169.9032027669</v>
      </c>
      <c r="G590" s="70">
        <v>3393.2167844142605</v>
      </c>
      <c r="H590" s="70">
        <v>4946.6110373235269</v>
      </c>
      <c r="I590" s="70">
        <v>8</v>
      </c>
      <c r="J590" s="70">
        <f t="shared" si="29"/>
        <v>1307232.4607680601</v>
      </c>
      <c r="K590" s="70">
        <v>17</v>
      </c>
      <c r="L590" s="71">
        <f t="shared" si="33"/>
        <v>147563.11998718116</v>
      </c>
    </row>
    <row r="591" spans="1:12">
      <c r="A591" s="68">
        <f t="shared" si="30"/>
        <v>2024</v>
      </c>
      <c r="B591" s="68">
        <f t="shared" si="31"/>
        <v>2</v>
      </c>
      <c r="C591" s="69">
        <f t="shared" si="32"/>
        <v>45323</v>
      </c>
      <c r="E591" s="70">
        <v>1156283.9863336831</v>
      </c>
      <c r="F591" s="70">
        <v>144368.23046548403</v>
      </c>
      <c r="G591" s="70">
        <v>3392.1261513157006</v>
      </c>
      <c r="H591" s="70">
        <v>4959.4538926152327</v>
      </c>
      <c r="I591" s="70">
        <v>8</v>
      </c>
      <c r="J591" s="70">
        <f t="shared" si="29"/>
        <v>1309011.796843098</v>
      </c>
      <c r="K591" s="70">
        <v>17</v>
      </c>
      <c r="L591" s="71">
        <f t="shared" si="33"/>
        <v>147760.35661679972</v>
      </c>
    </row>
    <row r="592" spans="1:12">
      <c r="A592" s="68">
        <f t="shared" si="30"/>
        <v>2024</v>
      </c>
      <c r="B592" s="68">
        <f t="shared" si="31"/>
        <v>3</v>
      </c>
      <c r="C592" s="69">
        <f t="shared" si="32"/>
        <v>45352</v>
      </c>
      <c r="E592" s="70">
        <v>1157706.843804192</v>
      </c>
      <c r="F592" s="70">
        <v>144611.90194777498</v>
      </c>
      <c r="G592" s="70">
        <v>3391.0175468404009</v>
      </c>
      <c r="H592" s="70">
        <v>4972.7692961854336</v>
      </c>
      <c r="I592" s="70">
        <v>8</v>
      </c>
      <c r="J592" s="70">
        <f t="shared" si="29"/>
        <v>1310690.5325949928</v>
      </c>
      <c r="K592" s="70">
        <v>17</v>
      </c>
      <c r="L592" s="71">
        <f t="shared" si="33"/>
        <v>148002.91949461537</v>
      </c>
    </row>
    <row r="593" spans="1:12">
      <c r="A593" s="68">
        <f t="shared" si="30"/>
        <v>2024</v>
      </c>
      <c r="B593" s="68">
        <f t="shared" si="31"/>
        <v>4</v>
      </c>
      <c r="C593" s="69">
        <f t="shared" si="32"/>
        <v>45383</v>
      </c>
      <c r="E593" s="70">
        <v>1159059.5385798034</v>
      </c>
      <c r="F593" s="70">
        <v>144960.63900438824</v>
      </c>
      <c r="G593" s="70">
        <v>3389.7874054695271</v>
      </c>
      <c r="H593" s="70">
        <v>4986.6451682618954</v>
      </c>
      <c r="I593" s="70">
        <v>8</v>
      </c>
      <c r="J593" s="70">
        <f t="shared" si="29"/>
        <v>1312404.6101579231</v>
      </c>
      <c r="K593" s="70">
        <v>17</v>
      </c>
      <c r="L593" s="71">
        <f t="shared" si="33"/>
        <v>148350.42640985776</v>
      </c>
    </row>
    <row r="594" spans="1:12">
      <c r="A594" s="68">
        <f t="shared" si="30"/>
        <v>2024</v>
      </c>
      <c r="B594" s="68">
        <f t="shared" si="31"/>
        <v>5</v>
      </c>
      <c r="C594" s="69">
        <f t="shared" si="32"/>
        <v>45413</v>
      </c>
      <c r="E594" s="70">
        <v>1160283.5968139654</v>
      </c>
      <c r="F594" s="70">
        <v>145287.6524141175</v>
      </c>
      <c r="G594" s="70">
        <v>3388.5898006930138</v>
      </c>
      <c r="H594" s="70">
        <v>4999.5270067023466</v>
      </c>
      <c r="I594" s="70">
        <v>8</v>
      </c>
      <c r="J594" s="70">
        <f t="shared" si="29"/>
        <v>1313967.3660354782</v>
      </c>
      <c r="K594" s="70">
        <v>17</v>
      </c>
      <c r="L594" s="71">
        <f t="shared" si="33"/>
        <v>148676.24221481051</v>
      </c>
    </row>
    <row r="595" spans="1:12">
      <c r="A595" s="68">
        <f t="shared" si="30"/>
        <v>2024</v>
      </c>
      <c r="B595" s="68">
        <f t="shared" si="31"/>
        <v>6</v>
      </c>
      <c r="C595" s="69">
        <f t="shared" si="32"/>
        <v>45444</v>
      </c>
      <c r="E595" s="70">
        <v>1161544.50043102</v>
      </c>
      <c r="F595" s="70">
        <v>145641.27213885717</v>
      </c>
      <c r="G595" s="70">
        <v>3387.3906674081823</v>
      </c>
      <c r="H595" s="70">
        <v>5012.8978374983253</v>
      </c>
      <c r="I595" s="70">
        <v>8</v>
      </c>
      <c r="J595" s="70">
        <f t="shared" si="29"/>
        <v>1315594.0610747836</v>
      </c>
      <c r="K595" s="70">
        <v>17</v>
      </c>
      <c r="L595" s="71">
        <f t="shared" si="33"/>
        <v>149028.66280626535</v>
      </c>
    </row>
    <row r="596" spans="1:12">
      <c r="A596" s="68">
        <f t="shared" si="30"/>
        <v>2024</v>
      </c>
      <c r="B596" s="68">
        <f t="shared" si="31"/>
        <v>7</v>
      </c>
      <c r="C596" s="69">
        <f t="shared" si="32"/>
        <v>45474</v>
      </c>
      <c r="E596" s="70">
        <v>1162570.9954157488</v>
      </c>
      <c r="F596" s="70">
        <v>145998.64471348069</v>
      </c>
      <c r="G596" s="70">
        <v>3386.1861716885774</v>
      </c>
      <c r="H596" s="70">
        <v>5026.8787378600373</v>
      </c>
      <c r="I596" s="70">
        <v>8</v>
      </c>
      <c r="J596" s="70">
        <f t="shared" si="29"/>
        <v>1316990.7050387783</v>
      </c>
      <c r="K596" s="70">
        <v>17</v>
      </c>
      <c r="L596" s="71">
        <f t="shared" si="33"/>
        <v>149384.83088516927</v>
      </c>
    </row>
    <row r="597" spans="1:12">
      <c r="A597" s="68">
        <f t="shared" si="30"/>
        <v>2024</v>
      </c>
      <c r="B597" s="68">
        <f t="shared" si="31"/>
        <v>8</v>
      </c>
      <c r="C597" s="69">
        <f t="shared" si="32"/>
        <v>45505</v>
      </c>
      <c r="E597" s="70">
        <v>1164000.9600631064</v>
      </c>
      <c r="F597" s="70">
        <v>146238.3843375548</v>
      </c>
      <c r="G597" s="70">
        <v>3385.0268082934467</v>
      </c>
      <c r="H597" s="70">
        <v>5039.8154497148589</v>
      </c>
      <c r="I597" s="70">
        <v>8</v>
      </c>
      <c r="J597" s="70">
        <f t="shared" si="29"/>
        <v>1318672.1866586695</v>
      </c>
      <c r="K597" s="70">
        <v>17</v>
      </c>
      <c r="L597" s="71">
        <f t="shared" si="33"/>
        <v>149623.41114584825</v>
      </c>
    </row>
    <row r="598" spans="1:12">
      <c r="A598" s="68">
        <f t="shared" si="30"/>
        <v>2024</v>
      </c>
      <c r="B598" s="68">
        <f t="shared" si="31"/>
        <v>9</v>
      </c>
      <c r="C598" s="69">
        <f t="shared" si="32"/>
        <v>45536</v>
      </c>
      <c r="E598" s="70">
        <v>1165666.0351870793</v>
      </c>
      <c r="F598" s="70">
        <v>146490.4193986599</v>
      </c>
      <c r="G598" s="70">
        <v>3383.8565784334578</v>
      </c>
      <c r="H598" s="70">
        <v>5053.2612981722978</v>
      </c>
      <c r="I598" s="70">
        <v>8</v>
      </c>
      <c r="J598" s="70">
        <f t="shared" si="29"/>
        <v>1320601.572462345</v>
      </c>
      <c r="K598" s="70">
        <v>17</v>
      </c>
      <c r="L598" s="71">
        <f t="shared" si="33"/>
        <v>149874.27597709335</v>
      </c>
    </row>
    <row r="599" spans="1:12">
      <c r="A599" s="68">
        <f t="shared" si="30"/>
        <v>2024</v>
      </c>
      <c r="B599" s="68">
        <f t="shared" si="31"/>
        <v>10</v>
      </c>
      <c r="C599" s="69">
        <f t="shared" si="32"/>
        <v>45566</v>
      </c>
      <c r="E599" s="70">
        <v>1167767.6674946269</v>
      </c>
      <c r="F599" s="70">
        <v>146638.24499002122</v>
      </c>
      <c r="G599" s="70">
        <v>3382.6515238614411</v>
      </c>
      <c r="H599" s="70">
        <v>5067.3077575817997</v>
      </c>
      <c r="I599" s="70">
        <v>8</v>
      </c>
      <c r="J599" s="70">
        <f t="shared" si="29"/>
        <v>1322863.8717660913</v>
      </c>
      <c r="K599" s="70">
        <v>17</v>
      </c>
      <c r="L599" s="71">
        <f t="shared" si="33"/>
        <v>150020.89651388268</v>
      </c>
    </row>
    <row r="600" spans="1:12">
      <c r="A600" s="68">
        <f t="shared" si="30"/>
        <v>2024</v>
      </c>
      <c r="B600" s="68">
        <f t="shared" si="31"/>
        <v>11</v>
      </c>
      <c r="C600" s="69">
        <f t="shared" si="32"/>
        <v>45597</v>
      </c>
      <c r="E600" s="70">
        <v>1169784.8184663905</v>
      </c>
      <c r="F600" s="70">
        <v>146775.20155355896</v>
      </c>
      <c r="G600" s="70">
        <v>3381.4826319495096</v>
      </c>
      <c r="H600" s="70">
        <v>5080.3162105782367</v>
      </c>
      <c r="I600" s="70">
        <v>8</v>
      </c>
      <c r="J600" s="70">
        <f t="shared" si="29"/>
        <v>1325029.8188624771</v>
      </c>
      <c r="K600" s="70">
        <v>17</v>
      </c>
      <c r="L600" s="71">
        <f t="shared" si="33"/>
        <v>150156.68418550846</v>
      </c>
    </row>
    <row r="601" spans="1:12">
      <c r="A601" s="68">
        <f t="shared" si="30"/>
        <v>2024</v>
      </c>
      <c r="B601" s="68">
        <f t="shared" si="31"/>
        <v>12</v>
      </c>
      <c r="C601" s="69">
        <f t="shared" si="32"/>
        <v>45627</v>
      </c>
      <c r="E601" s="70">
        <v>1171549.0726587859</v>
      </c>
      <c r="F601" s="70">
        <v>146977.60242705626</v>
      </c>
      <c r="G601" s="70">
        <v>3380.3114229187113</v>
      </c>
      <c r="H601" s="70">
        <v>5093.8099518844974</v>
      </c>
      <c r="I601" s="70">
        <v>8</v>
      </c>
      <c r="J601" s="70">
        <f t="shared" si="29"/>
        <v>1327008.7964606453</v>
      </c>
      <c r="K601" s="70">
        <v>17</v>
      </c>
      <c r="L601" s="71">
        <f t="shared" si="33"/>
        <v>150357.91384997498</v>
      </c>
    </row>
    <row r="602" spans="1:12">
      <c r="A602" s="68">
        <f t="shared" si="30"/>
        <v>2025</v>
      </c>
      <c r="B602" s="68">
        <f t="shared" si="31"/>
        <v>1</v>
      </c>
      <c r="C602" s="69">
        <f t="shared" si="32"/>
        <v>45658</v>
      </c>
      <c r="E602" s="70">
        <v>1173359.9207771143</v>
      </c>
      <c r="F602" s="70">
        <v>147073.60885701067</v>
      </c>
      <c r="G602" s="70">
        <v>3379.1042271140964</v>
      </c>
      <c r="H602" s="70">
        <v>5108.0660286118382</v>
      </c>
      <c r="I602" s="70">
        <v>8</v>
      </c>
      <c r="J602" s="70">
        <f t="shared" si="29"/>
        <v>1328928.6998898508</v>
      </c>
      <c r="K602" s="70">
        <v>17</v>
      </c>
      <c r="L602" s="71">
        <f t="shared" si="33"/>
        <v>150452.71308412476</v>
      </c>
    </row>
    <row r="603" spans="1:12">
      <c r="A603" s="68">
        <f t="shared" si="30"/>
        <v>2025</v>
      </c>
      <c r="B603" s="68">
        <f t="shared" si="31"/>
        <v>2</v>
      </c>
      <c r="C603" s="69">
        <f t="shared" si="32"/>
        <v>45689</v>
      </c>
      <c r="E603" s="70">
        <v>1174936.5138586746</v>
      </c>
      <c r="F603" s="70">
        <v>147274.20210428507</v>
      </c>
      <c r="G603" s="70">
        <v>3377.9546371869615</v>
      </c>
      <c r="H603" s="70">
        <v>5121.1465747173252</v>
      </c>
      <c r="I603" s="70">
        <v>8</v>
      </c>
      <c r="J603" s="70">
        <f t="shared" si="29"/>
        <v>1330717.817174864</v>
      </c>
      <c r="K603" s="70">
        <v>17</v>
      </c>
      <c r="L603" s="71">
        <f t="shared" si="33"/>
        <v>150652.15674147202</v>
      </c>
    </row>
    <row r="604" spans="1:12">
      <c r="A604" s="68">
        <f t="shared" si="30"/>
        <v>2025</v>
      </c>
      <c r="B604" s="68">
        <f t="shared" si="31"/>
        <v>3</v>
      </c>
      <c r="C604" s="69">
        <f t="shared" si="32"/>
        <v>45717</v>
      </c>
      <c r="E604" s="70">
        <v>1176364.4249827645</v>
      </c>
      <c r="F604" s="70">
        <v>147521.15663973917</v>
      </c>
      <c r="G604" s="70">
        <v>3376.7875887428554</v>
      </c>
      <c r="H604" s="70">
        <v>5134.7115698786647</v>
      </c>
      <c r="I604" s="70">
        <v>8</v>
      </c>
      <c r="J604" s="70">
        <f t="shared" si="29"/>
        <v>1332405.0807811252</v>
      </c>
      <c r="K604" s="70">
        <v>17</v>
      </c>
      <c r="L604" s="71">
        <f t="shared" si="33"/>
        <v>150897.94422848203</v>
      </c>
    </row>
    <row r="605" spans="1:12">
      <c r="A605" s="68">
        <f t="shared" si="30"/>
        <v>2025</v>
      </c>
      <c r="B605" s="68">
        <f t="shared" si="31"/>
        <v>4</v>
      </c>
      <c r="C605" s="69">
        <f t="shared" si="32"/>
        <v>45748</v>
      </c>
      <c r="E605" s="70">
        <v>1177720.859060578</v>
      </c>
      <c r="F605" s="70">
        <v>147875.34136318628</v>
      </c>
      <c r="G605" s="70">
        <v>3375.5430399820207</v>
      </c>
      <c r="H605" s="70">
        <v>5148.8415221685791</v>
      </c>
      <c r="I605" s="70">
        <v>8</v>
      </c>
      <c r="J605" s="70">
        <f t="shared" si="29"/>
        <v>1334128.5849859149</v>
      </c>
      <c r="K605" s="70">
        <v>17</v>
      </c>
      <c r="L605" s="71">
        <f t="shared" si="33"/>
        <v>151250.88440316831</v>
      </c>
    </row>
    <row r="606" spans="1:12">
      <c r="A606" s="68">
        <f t="shared" si="30"/>
        <v>2025</v>
      </c>
      <c r="B606" s="68">
        <f t="shared" si="31"/>
        <v>5</v>
      </c>
      <c r="C606" s="69">
        <f t="shared" si="32"/>
        <v>45778</v>
      </c>
      <c r="E606" s="70">
        <v>1178946.0952598681</v>
      </c>
      <c r="F606" s="70">
        <v>148207.42581467985</v>
      </c>
      <c r="G606" s="70">
        <v>3374.3298442205778</v>
      </c>
      <c r="H606" s="70">
        <v>5161.9778932449753</v>
      </c>
      <c r="I606" s="70">
        <v>8</v>
      </c>
      <c r="J606" s="70">
        <f t="shared" si="29"/>
        <v>1335697.8288120134</v>
      </c>
      <c r="K606" s="70">
        <v>17</v>
      </c>
      <c r="L606" s="71">
        <f t="shared" si="33"/>
        <v>151581.75565890042</v>
      </c>
    </row>
    <row r="607" spans="1:12">
      <c r="A607" s="68">
        <f t="shared" si="30"/>
        <v>2025</v>
      </c>
      <c r="B607" s="68">
        <f t="shared" si="31"/>
        <v>6</v>
      </c>
      <c r="C607" s="69">
        <f t="shared" si="32"/>
        <v>45809</v>
      </c>
      <c r="E607" s="70">
        <v>1180208.8630137858</v>
      </c>
      <c r="F607" s="70">
        <v>148566.61031468768</v>
      </c>
      <c r="G607" s="70">
        <v>3373.1178172310197</v>
      </c>
      <c r="H607" s="70">
        <v>5175.610232701416</v>
      </c>
      <c r="I607" s="70">
        <v>8</v>
      </c>
      <c r="J607" s="70">
        <f t="shared" si="29"/>
        <v>1337332.201378406</v>
      </c>
      <c r="K607" s="70">
        <v>17</v>
      </c>
      <c r="L607" s="71">
        <f t="shared" si="33"/>
        <v>151939.7281319187</v>
      </c>
    </row>
    <row r="608" spans="1:12">
      <c r="A608" s="68">
        <f t="shared" si="30"/>
        <v>2025</v>
      </c>
      <c r="B608" s="68">
        <f t="shared" si="31"/>
        <v>7</v>
      </c>
      <c r="C608" s="69">
        <f t="shared" si="32"/>
        <v>45839</v>
      </c>
      <c r="E608" s="70">
        <v>1181233.2706282816</v>
      </c>
      <c r="F608" s="70">
        <v>148929.65032021626</v>
      </c>
      <c r="G608" s="70">
        <v>3371.8827387878437</v>
      </c>
      <c r="H608" s="70">
        <v>5189.8519356070246</v>
      </c>
      <c r="I608" s="70">
        <v>8</v>
      </c>
      <c r="J608" s="70">
        <f t="shared" si="29"/>
        <v>1338732.6556228928</v>
      </c>
      <c r="K608" s="70">
        <v>17</v>
      </c>
      <c r="L608" s="71">
        <f t="shared" si="33"/>
        <v>152301.53305900411</v>
      </c>
    </row>
    <row r="609" spans="1:12">
      <c r="A609" s="68">
        <f t="shared" si="30"/>
        <v>2025</v>
      </c>
      <c r="B609" s="68">
        <f t="shared" si="31"/>
        <v>8</v>
      </c>
      <c r="C609" s="69">
        <f t="shared" si="32"/>
        <v>45870</v>
      </c>
      <c r="E609" s="70">
        <v>1182666.7997997713</v>
      </c>
      <c r="F609" s="70">
        <v>149172.6817147976</v>
      </c>
      <c r="G609" s="70">
        <v>3370.6914131988037</v>
      </c>
      <c r="H609" s="70">
        <v>5203.0349840659555</v>
      </c>
      <c r="I609" s="70">
        <v>8</v>
      </c>
      <c r="J609" s="70">
        <f t="shared" si="29"/>
        <v>1340421.2079118337</v>
      </c>
      <c r="K609" s="70">
        <v>17</v>
      </c>
      <c r="L609" s="71">
        <f t="shared" si="33"/>
        <v>152543.3731279964</v>
      </c>
    </row>
    <row r="610" spans="1:12">
      <c r="A610" s="68">
        <f t="shared" si="30"/>
        <v>2025</v>
      </c>
      <c r="B610" s="68">
        <f t="shared" si="31"/>
        <v>9</v>
      </c>
      <c r="C610" s="69">
        <f t="shared" si="32"/>
        <v>45901</v>
      </c>
      <c r="E610" s="70">
        <v>1184338.7168859649</v>
      </c>
      <c r="F610" s="70">
        <v>149428.2122179853</v>
      </c>
      <c r="G610" s="70">
        <v>3369.4902819576437</v>
      </c>
      <c r="H610" s="70">
        <v>5216.7166715392059</v>
      </c>
      <c r="I610" s="70">
        <v>8</v>
      </c>
      <c r="J610" s="70">
        <f t="shared" si="29"/>
        <v>1342361.1360574469</v>
      </c>
      <c r="K610" s="70">
        <v>17</v>
      </c>
      <c r="L610" s="71">
        <f t="shared" si="33"/>
        <v>152797.70249994294</v>
      </c>
    </row>
    <row r="611" spans="1:12">
      <c r="A611" s="68">
        <f t="shared" si="30"/>
        <v>2025</v>
      </c>
      <c r="B611" s="68">
        <f t="shared" si="31"/>
        <v>10</v>
      </c>
      <c r="C611" s="69">
        <f t="shared" si="32"/>
        <v>45931</v>
      </c>
      <c r="E611" s="70">
        <v>1186453.2608485681</v>
      </c>
      <c r="F611" s="70">
        <v>149577.5486719441</v>
      </c>
      <c r="G611" s="70">
        <v>3368.2599674173798</v>
      </c>
      <c r="H611" s="70">
        <v>5230.9856280627628</v>
      </c>
      <c r="I611" s="70">
        <v>8</v>
      </c>
      <c r="J611" s="70">
        <f t="shared" si="29"/>
        <v>1344638.0551159924</v>
      </c>
      <c r="K611" s="70">
        <v>17</v>
      </c>
      <c r="L611" s="71">
        <f t="shared" si="33"/>
        <v>152945.80863936146</v>
      </c>
    </row>
    <row r="612" spans="1:12">
      <c r="A612" s="68">
        <f t="shared" si="30"/>
        <v>2025</v>
      </c>
      <c r="B612" s="68">
        <f t="shared" si="31"/>
        <v>11</v>
      </c>
      <c r="C612" s="69">
        <f t="shared" si="32"/>
        <v>45962</v>
      </c>
      <c r="E612" s="70">
        <v>1188480.3410511361</v>
      </c>
      <c r="F612" s="70">
        <v>149715.85762323087</v>
      </c>
      <c r="G612" s="70">
        <v>3367.0645524699794</v>
      </c>
      <c r="H612" s="70">
        <v>5244.225415193051</v>
      </c>
      <c r="I612" s="70">
        <v>8</v>
      </c>
      <c r="J612" s="70">
        <f t="shared" si="29"/>
        <v>1346815.4886420299</v>
      </c>
      <c r="K612" s="70">
        <v>17</v>
      </c>
      <c r="L612" s="71">
        <f t="shared" si="33"/>
        <v>153082.92217570083</v>
      </c>
    </row>
    <row r="613" spans="1:12">
      <c r="A613" s="68">
        <f t="shared" si="30"/>
        <v>2025</v>
      </c>
      <c r="B613" s="68">
        <f t="shared" si="31"/>
        <v>12</v>
      </c>
      <c r="C613" s="69">
        <f t="shared" si="32"/>
        <v>45992</v>
      </c>
      <c r="E613" s="70">
        <v>1190249.1826007373</v>
      </c>
      <c r="F613" s="70">
        <v>149920.94805348659</v>
      </c>
      <c r="G613" s="70">
        <v>3365.8681636100582</v>
      </c>
      <c r="H613" s="70">
        <v>5257.9706114790733</v>
      </c>
      <c r="I613" s="70">
        <v>8</v>
      </c>
      <c r="J613" s="70">
        <f t="shared" si="29"/>
        <v>1348801.9694293132</v>
      </c>
      <c r="K613" s="70">
        <v>17</v>
      </c>
      <c r="L613" s="71">
        <f t="shared" si="33"/>
        <v>153286.81621709664</v>
      </c>
    </row>
    <row r="614" spans="1:12">
      <c r="A614" s="68">
        <f t="shared" si="30"/>
        <v>2026</v>
      </c>
      <c r="B614" s="68">
        <f t="shared" si="31"/>
        <v>1</v>
      </c>
      <c r="C614" s="69">
        <f t="shared" si="32"/>
        <v>46023</v>
      </c>
      <c r="E614" s="70">
        <v>1192063.6430094102</v>
      </c>
      <c r="F614" s="70">
        <v>150017.81515419466</v>
      </c>
      <c r="G614" s="70">
        <v>3364.6432681601286</v>
      </c>
      <c r="H614" s="70">
        <v>5272.4966175258933</v>
      </c>
      <c r="I614" s="70">
        <v>8</v>
      </c>
      <c r="J614" s="70">
        <f t="shared" si="29"/>
        <v>1350726.5980492907</v>
      </c>
      <c r="K614" s="70">
        <v>17</v>
      </c>
      <c r="L614" s="71">
        <f t="shared" si="33"/>
        <v>153382.45842235477</v>
      </c>
    </row>
    <row r="615" spans="1:12">
      <c r="A615" s="68">
        <f t="shared" si="30"/>
        <v>2026</v>
      </c>
      <c r="B615" s="68">
        <f t="shared" si="31"/>
        <v>2</v>
      </c>
      <c r="C615" s="69">
        <f t="shared" si="32"/>
        <v>46054</v>
      </c>
      <c r="E615" s="70">
        <v>1193638.4191278343</v>
      </c>
      <c r="F615" s="70">
        <v>150221.55420795223</v>
      </c>
      <c r="G615" s="70">
        <v>3363.4745136114061</v>
      </c>
      <c r="H615" s="70">
        <v>5285.8432818313822</v>
      </c>
      <c r="I615" s="70">
        <v>8</v>
      </c>
      <c r="J615" s="70">
        <f t="shared" si="29"/>
        <v>1352517.2911312291</v>
      </c>
      <c r="K615" s="70">
        <v>17</v>
      </c>
      <c r="L615" s="71">
        <f t="shared" si="33"/>
        <v>153585.02872156363</v>
      </c>
    </row>
    <row r="616" spans="1:12">
      <c r="A616" s="68">
        <f t="shared" si="30"/>
        <v>2026</v>
      </c>
      <c r="B616" s="68">
        <f t="shared" si="31"/>
        <v>3</v>
      </c>
      <c r="C616" s="69">
        <f t="shared" si="32"/>
        <v>46082</v>
      </c>
      <c r="E616" s="70">
        <v>1195061.6031839559</v>
      </c>
      <c r="F616" s="70">
        <v>150472.6869312982</v>
      </c>
      <c r="G616" s="70">
        <v>3362.2893428871007</v>
      </c>
      <c r="H616" s="70">
        <v>5299.6784037323714</v>
      </c>
      <c r="I616" s="70">
        <v>8</v>
      </c>
      <c r="J616" s="70">
        <f t="shared" si="29"/>
        <v>1354204.2578618734</v>
      </c>
      <c r="K616" s="70">
        <v>17</v>
      </c>
      <c r="L616" s="71">
        <f t="shared" si="33"/>
        <v>153834.97627418529</v>
      </c>
    </row>
    <row r="617" spans="1:12">
      <c r="A617" s="68">
        <f t="shared" si="30"/>
        <v>2026</v>
      </c>
      <c r="B617" s="68">
        <f t="shared" si="31"/>
        <v>4</v>
      </c>
      <c r="C617" s="69">
        <f t="shared" si="32"/>
        <v>46113</v>
      </c>
      <c r="E617" s="70">
        <v>1196412.3557741407</v>
      </c>
      <c r="F617" s="70">
        <v>150833.39704927441</v>
      </c>
      <c r="G617" s="70">
        <v>3361.0486986933452</v>
      </c>
      <c r="H617" s="70">
        <v>5314.0781227555599</v>
      </c>
      <c r="I617" s="70">
        <v>8</v>
      </c>
      <c r="J617" s="70">
        <f t="shared" si="29"/>
        <v>1355928.879644864</v>
      </c>
      <c r="K617" s="70">
        <v>17</v>
      </c>
      <c r="L617" s="71">
        <f t="shared" si="33"/>
        <v>154194.44574796775</v>
      </c>
    </row>
    <row r="618" spans="1:12">
      <c r="A618" s="68">
        <f t="shared" si="30"/>
        <v>2026</v>
      </c>
      <c r="B618" s="68">
        <f t="shared" si="31"/>
        <v>5</v>
      </c>
      <c r="C618" s="69">
        <f t="shared" si="32"/>
        <v>46143</v>
      </c>
      <c r="E618" s="70">
        <v>1197629.7143157455</v>
      </c>
      <c r="F618" s="70">
        <v>151171.68207825552</v>
      </c>
      <c r="G618" s="70">
        <v>3359.8378717704049</v>
      </c>
      <c r="H618" s="70">
        <v>5327.4923439176855</v>
      </c>
      <c r="I618" s="70">
        <v>8</v>
      </c>
      <c r="J618" s="70">
        <f t="shared" si="29"/>
        <v>1357496.7266096892</v>
      </c>
      <c r="K618" s="70">
        <v>17</v>
      </c>
      <c r="L618" s="71">
        <f t="shared" si="33"/>
        <v>154531.51995002592</v>
      </c>
    </row>
    <row r="619" spans="1:12">
      <c r="A619" s="68">
        <f t="shared" si="30"/>
        <v>2026</v>
      </c>
      <c r="B619" s="68">
        <f t="shared" si="31"/>
        <v>6</v>
      </c>
      <c r="C619" s="69">
        <f t="shared" si="32"/>
        <v>46174</v>
      </c>
      <c r="E619" s="70">
        <v>1198885.9331482195</v>
      </c>
      <c r="F619" s="70">
        <v>151537.62773278976</v>
      </c>
      <c r="G619" s="70">
        <v>3358.6299139051034</v>
      </c>
      <c r="H619" s="70">
        <v>5341.4176500349504</v>
      </c>
      <c r="I619" s="70">
        <v>8</v>
      </c>
      <c r="J619" s="70">
        <f t="shared" si="29"/>
        <v>1359131.6084449494</v>
      </c>
      <c r="K619" s="70">
        <v>17</v>
      </c>
      <c r="L619" s="71">
        <f t="shared" si="33"/>
        <v>154896.25764669487</v>
      </c>
    </row>
    <row r="620" spans="1:12">
      <c r="A620" s="68">
        <f t="shared" si="30"/>
        <v>2026</v>
      </c>
      <c r="B620" s="68">
        <f t="shared" si="31"/>
        <v>7</v>
      </c>
      <c r="C620" s="69">
        <f t="shared" si="32"/>
        <v>46204</v>
      </c>
      <c r="E620" s="70">
        <v>1199900.9714588963</v>
      </c>
      <c r="F620" s="70">
        <v>151907.59087763095</v>
      </c>
      <c r="G620" s="70">
        <v>3357.4048175036805</v>
      </c>
      <c r="H620" s="70">
        <v>5355.9649367439488</v>
      </c>
      <c r="I620" s="70">
        <v>8</v>
      </c>
      <c r="J620" s="70">
        <f t="shared" si="29"/>
        <v>1360529.9320907749</v>
      </c>
      <c r="K620" s="70">
        <v>17</v>
      </c>
      <c r="L620" s="71">
        <f t="shared" si="33"/>
        <v>155264.99569513462</v>
      </c>
    </row>
    <row r="621" spans="1:12">
      <c r="A621" s="68">
        <f t="shared" si="30"/>
        <v>2026</v>
      </c>
      <c r="B621" s="68">
        <f t="shared" si="31"/>
        <v>8</v>
      </c>
      <c r="C621" s="69">
        <f t="shared" si="32"/>
        <v>46235</v>
      </c>
      <c r="E621" s="70">
        <v>1201332.3455520247</v>
      </c>
      <c r="F621" s="70">
        <v>152155.1595648565</v>
      </c>
      <c r="G621" s="70">
        <v>3356.2222169030583</v>
      </c>
      <c r="H621" s="70">
        <v>5369.463408238631</v>
      </c>
      <c r="I621" s="70">
        <v>8</v>
      </c>
      <c r="J621" s="70">
        <f t="shared" si="29"/>
        <v>1362221.1907420228</v>
      </c>
      <c r="K621" s="70">
        <v>17</v>
      </c>
      <c r="L621" s="71">
        <f t="shared" si="33"/>
        <v>155511.38178175956</v>
      </c>
    </row>
    <row r="622" spans="1:12">
      <c r="A622" s="68">
        <f t="shared" si="30"/>
        <v>2026</v>
      </c>
      <c r="B622" s="68">
        <f t="shared" si="31"/>
        <v>9</v>
      </c>
      <c r="C622" s="69">
        <f t="shared" si="32"/>
        <v>46266</v>
      </c>
      <c r="E622" s="70">
        <v>1203007.4652741912</v>
      </c>
      <c r="F622" s="70">
        <v>152415.41568833205</v>
      </c>
      <c r="G622" s="70">
        <v>3355.0314298523585</v>
      </c>
      <c r="H622" s="70">
        <v>5383.4781934079447</v>
      </c>
      <c r="I622" s="70">
        <v>8</v>
      </c>
      <c r="J622" s="70">
        <f t="shared" si="29"/>
        <v>1364169.3905857834</v>
      </c>
      <c r="K622" s="70">
        <v>17</v>
      </c>
      <c r="L622" s="71">
        <f t="shared" si="33"/>
        <v>155770.44711818441</v>
      </c>
    </row>
    <row r="623" spans="1:12">
      <c r="A623" s="68">
        <f t="shared" si="30"/>
        <v>2026</v>
      </c>
      <c r="B623" s="68">
        <f t="shared" si="31"/>
        <v>10</v>
      </c>
      <c r="C623" s="69">
        <f t="shared" si="32"/>
        <v>46296</v>
      </c>
      <c r="E623" s="70">
        <v>1205133.9981086494</v>
      </c>
      <c r="F623" s="70">
        <v>152567.62620275046</v>
      </c>
      <c r="G623" s="70">
        <v>3353.8071551598309</v>
      </c>
      <c r="H623" s="70">
        <v>5398.0953095891055</v>
      </c>
      <c r="I623" s="70">
        <v>8</v>
      </c>
      <c r="J623" s="70">
        <f t="shared" si="29"/>
        <v>1366461.5267761487</v>
      </c>
      <c r="K623" s="70">
        <v>17</v>
      </c>
      <c r="L623" s="71">
        <f t="shared" si="33"/>
        <v>155921.43335791028</v>
      </c>
    </row>
    <row r="624" spans="1:12">
      <c r="A624" s="68">
        <f t="shared" si="30"/>
        <v>2026</v>
      </c>
      <c r="B624" s="68">
        <f t="shared" si="31"/>
        <v>11</v>
      </c>
      <c r="C624" s="69">
        <f t="shared" si="32"/>
        <v>46327</v>
      </c>
      <c r="E624" s="70">
        <v>1207172.5649913771</v>
      </c>
      <c r="F624" s="70">
        <v>152708.78615937487</v>
      </c>
      <c r="G624" s="70">
        <v>3352.6161991719068</v>
      </c>
      <c r="H624" s="70">
        <v>5411.6968026903796</v>
      </c>
      <c r="I624" s="70">
        <v>8</v>
      </c>
      <c r="J624" s="70">
        <f t="shared" si="29"/>
        <v>1368653.6641526143</v>
      </c>
      <c r="K624" s="70">
        <v>17</v>
      </c>
      <c r="L624" s="71">
        <f t="shared" si="33"/>
        <v>156061.40235854677</v>
      </c>
    </row>
    <row r="625" spans="1:12">
      <c r="A625" s="68">
        <f t="shared" si="30"/>
        <v>2026</v>
      </c>
      <c r="B625" s="68">
        <f t="shared" si="31"/>
        <v>12</v>
      </c>
      <c r="C625" s="69">
        <f t="shared" si="32"/>
        <v>46357</v>
      </c>
      <c r="E625" s="70">
        <v>1208949.7268103254</v>
      </c>
      <c r="F625" s="70">
        <v>152918.16260850895</v>
      </c>
      <c r="G625" s="70">
        <v>3351.4256069301387</v>
      </c>
      <c r="H625" s="70">
        <v>5425.8244444442953</v>
      </c>
      <c r="I625" s="70">
        <v>8</v>
      </c>
      <c r="J625" s="70">
        <f t="shared" si="29"/>
        <v>1370653.1394702089</v>
      </c>
      <c r="K625" s="70">
        <v>17</v>
      </c>
      <c r="L625" s="71">
        <f t="shared" si="33"/>
        <v>156269.58821543909</v>
      </c>
    </row>
    <row r="626" spans="1:12">
      <c r="A626" s="68">
        <f t="shared" si="30"/>
        <v>2027</v>
      </c>
      <c r="B626" s="68">
        <f t="shared" si="31"/>
        <v>1</v>
      </c>
      <c r="C626" s="69">
        <f t="shared" si="32"/>
        <v>46388</v>
      </c>
      <c r="E626" s="70">
        <v>1210774.9920783655</v>
      </c>
      <c r="F626" s="70">
        <v>153017.88440092304</v>
      </c>
      <c r="G626" s="70">
        <v>3350.236658164496</v>
      </c>
      <c r="H626" s="70">
        <v>5440.7334986228716</v>
      </c>
      <c r="I626" s="70">
        <v>8</v>
      </c>
      <c r="J626" s="70">
        <f t="shared" si="29"/>
        <v>1372591.846636076</v>
      </c>
      <c r="K626" s="70">
        <v>17</v>
      </c>
      <c r="L626" s="71">
        <f t="shared" si="33"/>
        <v>156368.12105908754</v>
      </c>
    </row>
    <row r="627" spans="1:12">
      <c r="A627" s="68">
        <f t="shared" si="30"/>
        <v>2027</v>
      </c>
      <c r="B627" s="68">
        <f t="shared" si="31"/>
        <v>2</v>
      </c>
      <c r="C627" s="69">
        <f t="shared" si="32"/>
        <v>46419</v>
      </c>
      <c r="E627" s="70">
        <v>1212356.5739483722</v>
      </c>
      <c r="F627" s="70">
        <v>153227.12302747896</v>
      </c>
      <c r="G627" s="70">
        <v>3349.0972306356994</v>
      </c>
      <c r="H627" s="70">
        <v>5454.535997578264</v>
      </c>
      <c r="I627" s="70">
        <v>8</v>
      </c>
      <c r="J627" s="70">
        <f t="shared" si="29"/>
        <v>1374395.330204065</v>
      </c>
      <c r="K627" s="70">
        <v>17</v>
      </c>
      <c r="L627" s="71">
        <f t="shared" si="33"/>
        <v>156576.22025811466</v>
      </c>
    </row>
    <row r="628" spans="1:12">
      <c r="A628" s="68">
        <f t="shared" si="30"/>
        <v>2027</v>
      </c>
      <c r="B628" s="68">
        <f t="shared" si="31"/>
        <v>3</v>
      </c>
      <c r="C628" s="69">
        <f t="shared" si="32"/>
        <v>46447</v>
      </c>
      <c r="E628" s="70">
        <v>1213783.0170333858</v>
      </c>
      <c r="F628" s="70">
        <v>153483.23233745416</v>
      </c>
      <c r="G628" s="70">
        <v>3347.940780018047</v>
      </c>
      <c r="H628" s="70">
        <v>5468.7844285677384</v>
      </c>
      <c r="I628" s="70">
        <v>8</v>
      </c>
      <c r="J628" s="70">
        <f t="shared" si="29"/>
        <v>1376090.9745794255</v>
      </c>
      <c r="K628" s="70">
        <v>17</v>
      </c>
      <c r="L628" s="71">
        <f t="shared" si="33"/>
        <v>156831.17311747221</v>
      </c>
    </row>
    <row r="629" spans="1:12">
      <c r="A629" s="68">
        <f t="shared" si="30"/>
        <v>2027</v>
      </c>
      <c r="B629" s="68">
        <f t="shared" si="31"/>
        <v>4</v>
      </c>
      <c r="C629" s="69">
        <f t="shared" si="32"/>
        <v>46478</v>
      </c>
      <c r="E629" s="70">
        <v>1215137.4515856816</v>
      </c>
      <c r="F629" s="70">
        <v>153851.86316537674</v>
      </c>
      <c r="G629" s="70">
        <v>3346.7115040211702</v>
      </c>
      <c r="H629" s="70">
        <v>5483.5833556060907</v>
      </c>
      <c r="I629" s="70">
        <v>8</v>
      </c>
      <c r="J629" s="70">
        <f t="shared" si="29"/>
        <v>1377827.6096106856</v>
      </c>
      <c r="K629" s="70">
        <v>17</v>
      </c>
      <c r="L629" s="71">
        <f t="shared" si="33"/>
        <v>157198.5746693979</v>
      </c>
    </row>
    <row r="630" spans="1:12">
      <c r="A630" s="68">
        <f t="shared" si="30"/>
        <v>2027</v>
      </c>
      <c r="B630" s="68">
        <f t="shared" si="31"/>
        <v>5</v>
      </c>
      <c r="C630" s="69">
        <f t="shared" si="32"/>
        <v>46508</v>
      </c>
      <c r="E630" s="70">
        <v>1216355.8419690523</v>
      </c>
      <c r="F630" s="70">
        <v>154198.18218751476</v>
      </c>
      <c r="G630" s="70">
        <v>3345.5052672967499</v>
      </c>
      <c r="H630" s="70">
        <v>5497.4712019738945</v>
      </c>
      <c r="I630" s="70">
        <v>8</v>
      </c>
      <c r="J630" s="70">
        <f t="shared" si="29"/>
        <v>1379405.0006258378</v>
      </c>
      <c r="K630" s="70">
        <v>17</v>
      </c>
      <c r="L630" s="71">
        <f t="shared" si="33"/>
        <v>157543.6874548115</v>
      </c>
    </row>
    <row r="631" spans="1:12">
      <c r="A631" s="68">
        <f t="shared" si="30"/>
        <v>2027</v>
      </c>
      <c r="B631" s="68">
        <f t="shared" si="31"/>
        <v>6</v>
      </c>
      <c r="C631" s="69">
        <f t="shared" si="32"/>
        <v>46539</v>
      </c>
      <c r="E631" s="70">
        <v>1217611.9453375298</v>
      </c>
      <c r="F631" s="70">
        <v>154571.2242485426</v>
      </c>
      <c r="G631" s="70">
        <v>3344.3037303533811</v>
      </c>
      <c r="H631" s="70">
        <v>5511.8259378740941</v>
      </c>
      <c r="I631" s="70">
        <v>8</v>
      </c>
      <c r="J631" s="70">
        <f t="shared" si="29"/>
        <v>1381047.2992543001</v>
      </c>
      <c r="K631" s="70">
        <v>17</v>
      </c>
      <c r="L631" s="71">
        <f t="shared" si="33"/>
        <v>157915.52797889599</v>
      </c>
    </row>
    <row r="632" spans="1:12">
      <c r="A632" s="68">
        <f t="shared" si="30"/>
        <v>2027</v>
      </c>
      <c r="B632" s="68">
        <f t="shared" si="31"/>
        <v>7</v>
      </c>
      <c r="C632" s="69">
        <f t="shared" si="32"/>
        <v>46569</v>
      </c>
      <c r="E632" s="70">
        <v>1218624.0554202804</v>
      </c>
      <c r="F632" s="70">
        <v>154949.01697272412</v>
      </c>
      <c r="G632" s="70">
        <v>3343.0932512864006</v>
      </c>
      <c r="H632" s="70">
        <v>5526.7850835254985</v>
      </c>
      <c r="I632" s="70">
        <v>8</v>
      </c>
      <c r="J632" s="70">
        <f t="shared" si="29"/>
        <v>1382450.9507278164</v>
      </c>
      <c r="K632" s="70">
        <v>17</v>
      </c>
      <c r="L632" s="71">
        <f t="shared" si="33"/>
        <v>158292.11022401051</v>
      </c>
    </row>
    <row r="633" spans="1:12">
      <c r="A633" s="68">
        <f t="shared" si="30"/>
        <v>2027</v>
      </c>
      <c r="B633" s="68">
        <f t="shared" si="31"/>
        <v>8</v>
      </c>
      <c r="C633" s="69">
        <f t="shared" si="32"/>
        <v>46600</v>
      </c>
      <c r="E633" s="70">
        <v>1220057.8641927333</v>
      </c>
      <c r="F633" s="70">
        <v>155202.49661865068</v>
      </c>
      <c r="G633" s="70">
        <v>3341.9185244960904</v>
      </c>
      <c r="H633" s="70">
        <v>5540.7712623716225</v>
      </c>
      <c r="I633" s="70">
        <v>8</v>
      </c>
      <c r="J633" s="70">
        <f t="shared" si="29"/>
        <v>1384151.0505982516</v>
      </c>
      <c r="K633" s="70">
        <v>17</v>
      </c>
      <c r="L633" s="71">
        <f t="shared" si="33"/>
        <v>158544.41514314676</v>
      </c>
    </row>
    <row r="634" spans="1:12">
      <c r="A634" s="68">
        <f t="shared" si="30"/>
        <v>2027</v>
      </c>
      <c r="B634" s="68">
        <f t="shared" si="31"/>
        <v>9</v>
      </c>
      <c r="C634" s="69">
        <f t="shared" si="32"/>
        <v>46631</v>
      </c>
      <c r="E634" s="70">
        <v>1221737.1865309342</v>
      </c>
      <c r="F634" s="70">
        <v>155467.37773424623</v>
      </c>
      <c r="G634" s="70">
        <v>3340.7372462463468</v>
      </c>
      <c r="H634" s="70">
        <v>5555.2282184143451</v>
      </c>
      <c r="I634" s="70">
        <v>8</v>
      </c>
      <c r="J634" s="70">
        <f t="shared" si="29"/>
        <v>1386108.529729841</v>
      </c>
      <c r="K634" s="70">
        <v>17</v>
      </c>
      <c r="L634" s="71">
        <f t="shared" si="33"/>
        <v>158808.11498049257</v>
      </c>
    </row>
    <row r="635" spans="1:12">
      <c r="A635" s="68">
        <f t="shared" si="30"/>
        <v>2027</v>
      </c>
      <c r="B635" s="68">
        <f t="shared" si="31"/>
        <v>10</v>
      </c>
      <c r="C635" s="69">
        <f t="shared" si="32"/>
        <v>46661</v>
      </c>
      <c r="E635" s="70">
        <v>1223875.7661727588</v>
      </c>
      <c r="F635" s="70">
        <v>155622.76780160962</v>
      </c>
      <c r="G635" s="70">
        <v>3339.5220538993685</v>
      </c>
      <c r="H635" s="70">
        <v>5570.2689471724771</v>
      </c>
      <c r="I635" s="70">
        <v>8</v>
      </c>
      <c r="J635" s="70">
        <f t="shared" si="29"/>
        <v>1388416.3249754403</v>
      </c>
      <c r="K635" s="70">
        <v>17</v>
      </c>
      <c r="L635" s="71">
        <f t="shared" si="33"/>
        <v>158962.28985550898</v>
      </c>
    </row>
    <row r="636" spans="1:12">
      <c r="A636" s="68">
        <f t="shared" si="30"/>
        <v>2027</v>
      </c>
      <c r="B636" s="68">
        <f t="shared" si="31"/>
        <v>11</v>
      </c>
      <c r="C636" s="69">
        <f t="shared" si="32"/>
        <v>46692</v>
      </c>
      <c r="E636" s="70">
        <v>1225924.5641999128</v>
      </c>
      <c r="F636" s="70">
        <v>155767.44866029467</v>
      </c>
      <c r="G636" s="70">
        <v>3338.3332455927084</v>
      </c>
      <c r="H636" s="70">
        <v>5584.3522695379415</v>
      </c>
      <c r="I636" s="70">
        <v>8</v>
      </c>
      <c r="J636" s="70">
        <f t="shared" si="29"/>
        <v>1390622.6983753382</v>
      </c>
      <c r="K636" s="70">
        <v>17</v>
      </c>
      <c r="L636" s="71">
        <f t="shared" si="33"/>
        <v>159105.78190588739</v>
      </c>
    </row>
    <row r="637" spans="1:12">
      <c r="A637" s="68">
        <f t="shared" si="30"/>
        <v>2027</v>
      </c>
      <c r="B637" s="68">
        <f t="shared" si="31"/>
        <v>12</v>
      </c>
      <c r="C637" s="69">
        <f t="shared" si="32"/>
        <v>46722</v>
      </c>
      <c r="E637" s="70">
        <v>1227707.4264127098</v>
      </c>
      <c r="F637" s="70">
        <v>155980.15627459093</v>
      </c>
      <c r="G637" s="70">
        <v>3337.1473525722618</v>
      </c>
      <c r="H637" s="70">
        <v>5598.8958178687435</v>
      </c>
      <c r="I637" s="70">
        <v>8</v>
      </c>
      <c r="J637" s="70">
        <f t="shared" si="29"/>
        <v>1392631.6258577416</v>
      </c>
      <c r="K637" s="70">
        <v>17</v>
      </c>
      <c r="L637" s="71">
        <f t="shared" si="33"/>
        <v>159317.3036271632</v>
      </c>
    </row>
    <row r="638" spans="1:12">
      <c r="A638" s="68">
        <f t="shared" si="30"/>
        <v>2028</v>
      </c>
      <c r="B638" s="68">
        <f t="shared" si="31"/>
        <v>1</v>
      </c>
      <c r="C638" s="69">
        <f t="shared" si="32"/>
        <v>46753</v>
      </c>
      <c r="E638" s="70">
        <v>1229540.9529558786</v>
      </c>
      <c r="F638" s="70">
        <v>156081.28740092221</v>
      </c>
      <c r="G638" s="70">
        <v>3335.9532481704123</v>
      </c>
      <c r="H638" s="70">
        <v>5614.2009571831386</v>
      </c>
      <c r="I638" s="70">
        <v>8</v>
      </c>
      <c r="J638" s="70">
        <f t="shared" si="29"/>
        <v>1394580.3945621543</v>
      </c>
      <c r="K638" s="70">
        <v>17</v>
      </c>
      <c r="L638" s="71">
        <f t="shared" si="33"/>
        <v>159417.24064909262</v>
      </c>
    </row>
    <row r="639" spans="1:12">
      <c r="A639" s="68">
        <f t="shared" si="30"/>
        <v>2028</v>
      </c>
      <c r="B639" s="68">
        <f t="shared" si="31"/>
        <v>2</v>
      </c>
      <c r="C639" s="69">
        <f t="shared" si="32"/>
        <v>46784</v>
      </c>
      <c r="E639" s="70">
        <v>1231127.5167143717</v>
      </c>
      <c r="F639" s="70">
        <v>156294.32352797018</v>
      </c>
      <c r="G639" s="70">
        <v>3334.8070839031193</v>
      </c>
      <c r="H639" s="70">
        <v>5628.399038883399</v>
      </c>
      <c r="I639" s="70">
        <v>8</v>
      </c>
      <c r="J639" s="70">
        <f t="shared" ref="J639:J702" si="34">SUM(E639:I639)</f>
        <v>1396393.0463651284</v>
      </c>
      <c r="K639" s="70">
        <v>17</v>
      </c>
      <c r="L639" s="71">
        <f t="shared" si="33"/>
        <v>159629.13061187329</v>
      </c>
    </row>
    <row r="640" spans="1:12">
      <c r="A640" s="68">
        <f t="shared" ref="A640:A703" si="35">IF(B640=1,A639+1,A639)</f>
        <v>2028</v>
      </c>
      <c r="B640" s="68">
        <f t="shared" ref="B640:B703" si="36">IF(B639=12,1,B639+1)</f>
        <v>3</v>
      </c>
      <c r="C640" s="69">
        <f t="shared" ref="C640:C703" si="37">DATE(A640,B640,1)</f>
        <v>46813</v>
      </c>
      <c r="E640" s="70">
        <v>1232556.8255441533</v>
      </c>
      <c r="F640" s="70">
        <v>156555.13484374297</v>
      </c>
      <c r="G640" s="70">
        <v>3333.6454248462737</v>
      </c>
      <c r="H640" s="70">
        <v>5643.0417920748405</v>
      </c>
      <c r="I640" s="70">
        <v>8</v>
      </c>
      <c r="J640" s="70">
        <f t="shared" si="34"/>
        <v>1398096.6476048175</v>
      </c>
      <c r="K640" s="70">
        <v>17</v>
      </c>
      <c r="L640" s="71">
        <f t="shared" si="33"/>
        <v>159888.78026858924</v>
      </c>
    </row>
    <row r="641" spans="1:12">
      <c r="A641" s="68">
        <f t="shared" si="35"/>
        <v>2028</v>
      </c>
      <c r="B641" s="68">
        <f t="shared" si="36"/>
        <v>4</v>
      </c>
      <c r="C641" s="69">
        <f t="shared" si="37"/>
        <v>46844</v>
      </c>
      <c r="E641" s="70">
        <v>1233912.5057262047</v>
      </c>
      <c r="F641" s="70">
        <v>156930.73656865867</v>
      </c>
      <c r="G641" s="70">
        <v>3332.4337963176104</v>
      </c>
      <c r="H641" s="70">
        <v>5658.2265160615407</v>
      </c>
      <c r="I641" s="70">
        <v>8</v>
      </c>
      <c r="J641" s="70">
        <f t="shared" si="34"/>
        <v>1399841.9026072423</v>
      </c>
      <c r="K641" s="70">
        <v>17</v>
      </c>
      <c r="L641" s="71">
        <f t="shared" si="33"/>
        <v>160263.17036497628</v>
      </c>
    </row>
    <row r="642" spans="1:12">
      <c r="A642" s="68">
        <f t="shared" si="35"/>
        <v>2028</v>
      </c>
      <c r="B642" s="68">
        <f t="shared" si="36"/>
        <v>5</v>
      </c>
      <c r="C642" s="69">
        <f t="shared" si="37"/>
        <v>46874</v>
      </c>
      <c r="E642" s="70">
        <v>1235128.6139542446</v>
      </c>
      <c r="F642" s="70">
        <v>157283.53095546344</v>
      </c>
      <c r="G642" s="70">
        <v>3331.2431472553885</v>
      </c>
      <c r="H642" s="70">
        <v>5672.4987729838667</v>
      </c>
      <c r="I642" s="70">
        <v>8</v>
      </c>
      <c r="J642" s="70">
        <f t="shared" si="34"/>
        <v>1401423.8868299474</v>
      </c>
      <c r="K642" s="70">
        <v>17</v>
      </c>
      <c r="L642" s="71">
        <f t="shared" si="33"/>
        <v>160614.77410271883</v>
      </c>
    </row>
    <row r="643" spans="1:12">
      <c r="A643" s="68">
        <f t="shared" si="35"/>
        <v>2028</v>
      </c>
      <c r="B643" s="68">
        <f t="shared" si="36"/>
        <v>6</v>
      </c>
      <c r="C643" s="69">
        <f t="shared" si="37"/>
        <v>46905</v>
      </c>
      <c r="E643" s="70">
        <v>1236381.8835232377</v>
      </c>
      <c r="F643" s="70">
        <v>157663.30388582367</v>
      </c>
      <c r="G643" s="70">
        <v>3330.0591265962644</v>
      </c>
      <c r="H643" s="70">
        <v>5687.2320470186041</v>
      </c>
      <c r="I643" s="70">
        <v>8</v>
      </c>
      <c r="J643" s="70">
        <f t="shared" si="34"/>
        <v>1403070.478582676</v>
      </c>
      <c r="K643" s="70">
        <v>17</v>
      </c>
      <c r="L643" s="71">
        <f t="shared" si="33"/>
        <v>160993.36301241993</v>
      </c>
    </row>
    <row r="644" spans="1:12">
      <c r="A644" s="68">
        <f t="shared" si="35"/>
        <v>2028</v>
      </c>
      <c r="B644" s="68">
        <f t="shared" si="36"/>
        <v>7</v>
      </c>
      <c r="C644" s="69">
        <f t="shared" si="37"/>
        <v>46935</v>
      </c>
      <c r="E644" s="70">
        <v>1237386.2098693147</v>
      </c>
      <c r="F644" s="70">
        <v>158048.21009865843</v>
      </c>
      <c r="G644" s="70">
        <v>3328.8416844732692</v>
      </c>
      <c r="H644" s="70">
        <v>5702.5590030188323</v>
      </c>
      <c r="I644" s="70">
        <v>8</v>
      </c>
      <c r="J644" s="70">
        <f t="shared" si="34"/>
        <v>1404473.8206554651</v>
      </c>
      <c r="K644" s="70">
        <v>17</v>
      </c>
      <c r="L644" s="71">
        <f t="shared" si="33"/>
        <v>161377.0517831317</v>
      </c>
    </row>
    <row r="645" spans="1:12">
      <c r="A645" s="68">
        <f t="shared" si="35"/>
        <v>2028</v>
      </c>
      <c r="B645" s="68">
        <f t="shared" si="36"/>
        <v>8</v>
      </c>
      <c r="C645" s="69">
        <f t="shared" si="37"/>
        <v>46966</v>
      </c>
      <c r="E645" s="70">
        <v>1238817.203379076</v>
      </c>
      <c r="F645" s="70">
        <v>158306.48804561023</v>
      </c>
      <c r="G645" s="70">
        <v>3327.6578512725832</v>
      </c>
      <c r="H645" s="70">
        <v>5716.9204832987862</v>
      </c>
      <c r="I645" s="70">
        <v>8</v>
      </c>
      <c r="J645" s="70">
        <f t="shared" si="34"/>
        <v>1406176.2697592576</v>
      </c>
      <c r="K645" s="70">
        <v>17</v>
      </c>
      <c r="L645" s="71">
        <f t="shared" si="33"/>
        <v>161634.14589688281</v>
      </c>
    </row>
    <row r="646" spans="1:12">
      <c r="A646" s="68">
        <f t="shared" si="35"/>
        <v>2028</v>
      </c>
      <c r="B646" s="68">
        <f t="shared" si="36"/>
        <v>9</v>
      </c>
      <c r="C646" s="69">
        <f t="shared" si="37"/>
        <v>46997</v>
      </c>
      <c r="E646" s="70">
        <v>1240497.0899786928</v>
      </c>
      <c r="F646" s="70">
        <v>158576.37906486174</v>
      </c>
      <c r="G646" s="70">
        <v>3326.4676709877522</v>
      </c>
      <c r="H646" s="70">
        <v>5731.758539805548</v>
      </c>
      <c r="I646" s="70">
        <v>8</v>
      </c>
      <c r="J646" s="70">
        <f t="shared" si="34"/>
        <v>1408139.695254348</v>
      </c>
      <c r="K646" s="70">
        <v>17</v>
      </c>
      <c r="L646" s="71">
        <f t="shared" si="33"/>
        <v>161902.84673584948</v>
      </c>
    </row>
    <row r="647" spans="1:12">
      <c r="A647" s="68">
        <f t="shared" si="35"/>
        <v>2028</v>
      </c>
      <c r="B647" s="68">
        <f t="shared" si="36"/>
        <v>10</v>
      </c>
      <c r="C647" s="69">
        <f t="shared" si="37"/>
        <v>47027</v>
      </c>
      <c r="E647" s="70">
        <v>1242643.397363164</v>
      </c>
      <c r="F647" s="70">
        <v>158734.59220277891</v>
      </c>
      <c r="G647" s="70">
        <v>3325.2648063366846</v>
      </c>
      <c r="H647" s="70">
        <v>5747.1815830028863</v>
      </c>
      <c r="I647" s="70">
        <v>8</v>
      </c>
      <c r="J647" s="70">
        <f t="shared" si="34"/>
        <v>1410458.4359552825</v>
      </c>
      <c r="K647" s="70">
        <v>17</v>
      </c>
      <c r="L647" s="71">
        <f t="shared" si="33"/>
        <v>162059.8570091156</v>
      </c>
    </row>
    <row r="648" spans="1:12">
      <c r="A648" s="68">
        <f t="shared" si="35"/>
        <v>2028</v>
      </c>
      <c r="B648" s="68">
        <f t="shared" si="36"/>
        <v>11</v>
      </c>
      <c r="C648" s="69">
        <f t="shared" si="37"/>
        <v>47058</v>
      </c>
      <c r="E648" s="70">
        <v>1244697.9928203069</v>
      </c>
      <c r="F648" s="70">
        <v>158881.81084831108</v>
      </c>
      <c r="G648" s="70">
        <v>3324.0860024388098</v>
      </c>
      <c r="H648" s="70">
        <v>5761.6574386338907</v>
      </c>
      <c r="I648" s="70">
        <v>8</v>
      </c>
      <c r="J648" s="70">
        <f t="shared" si="34"/>
        <v>1412673.5471096907</v>
      </c>
      <c r="K648" s="70">
        <v>17</v>
      </c>
      <c r="L648" s="71">
        <f t="shared" ref="L648:L709" si="38">SUM(F648:G648)</f>
        <v>162205.89685074991</v>
      </c>
    </row>
    <row r="649" spans="1:12">
      <c r="A649" s="68">
        <f t="shared" si="35"/>
        <v>2028</v>
      </c>
      <c r="B649" s="68">
        <f t="shared" si="36"/>
        <v>12</v>
      </c>
      <c r="C649" s="69">
        <f t="shared" si="37"/>
        <v>47088</v>
      </c>
      <c r="E649" s="70">
        <v>1246482.6807468359</v>
      </c>
      <c r="F649" s="70">
        <v>159098.20546600776</v>
      </c>
      <c r="G649" s="70">
        <v>3322.909353610522</v>
      </c>
      <c r="H649" s="70">
        <v>5776.6025564254996</v>
      </c>
      <c r="I649" s="70">
        <v>8</v>
      </c>
      <c r="J649" s="70">
        <f t="shared" si="34"/>
        <v>1414688.3981228799</v>
      </c>
      <c r="K649" s="70">
        <v>17</v>
      </c>
      <c r="L649" s="71">
        <f t="shared" si="38"/>
        <v>162421.11481961829</v>
      </c>
    </row>
    <row r="650" spans="1:12">
      <c r="A650" s="68">
        <f t="shared" si="35"/>
        <v>2029</v>
      </c>
      <c r="B650" s="68">
        <f t="shared" si="36"/>
        <v>1</v>
      </c>
      <c r="C650" s="69">
        <f t="shared" si="37"/>
        <v>47119</v>
      </c>
      <c r="E650" s="70">
        <v>1248319.067328925</v>
      </c>
      <c r="F650" s="70">
        <v>159200.92637118965</v>
      </c>
      <c r="G650" s="70">
        <v>3321.7043033743698</v>
      </c>
      <c r="H650" s="70">
        <v>5792.3173234026717</v>
      </c>
      <c r="I650" s="70">
        <v>8</v>
      </c>
      <c r="J650" s="70">
        <f t="shared" si="34"/>
        <v>1416642.0153268916</v>
      </c>
      <c r="K650" s="70">
        <v>17</v>
      </c>
      <c r="L650" s="71">
        <f t="shared" si="38"/>
        <v>162522.63067456402</v>
      </c>
    </row>
    <row r="651" spans="1:12">
      <c r="A651" s="68">
        <f t="shared" si="35"/>
        <v>2029</v>
      </c>
      <c r="B651" s="68">
        <f t="shared" si="36"/>
        <v>2</v>
      </c>
      <c r="C651" s="69">
        <f t="shared" si="37"/>
        <v>47150</v>
      </c>
      <c r="E651" s="70">
        <v>1249904.4168279162</v>
      </c>
      <c r="F651" s="70">
        <v>159417.7882291287</v>
      </c>
      <c r="G651" s="70">
        <v>3320.5448381084011</v>
      </c>
      <c r="H651" s="70">
        <v>5806.9190513217136</v>
      </c>
      <c r="I651" s="70">
        <v>8</v>
      </c>
      <c r="J651" s="70">
        <f t="shared" si="34"/>
        <v>1418457.668946475</v>
      </c>
      <c r="K651" s="70">
        <v>17</v>
      </c>
      <c r="L651" s="71">
        <f t="shared" si="38"/>
        <v>162738.33306723711</v>
      </c>
    </row>
    <row r="652" spans="1:12">
      <c r="A652" s="68">
        <f t="shared" si="35"/>
        <v>2029</v>
      </c>
      <c r="B652" s="68">
        <f t="shared" si="36"/>
        <v>3</v>
      </c>
      <c r="C652" s="69">
        <f t="shared" si="37"/>
        <v>47178</v>
      </c>
      <c r="E652" s="70">
        <v>1251330.7873562598</v>
      </c>
      <c r="F652" s="70">
        <v>159683.26578408611</v>
      </c>
      <c r="G652" s="70">
        <v>3319.3678517098633</v>
      </c>
      <c r="H652" s="70">
        <v>5821.9609005759557</v>
      </c>
      <c r="I652" s="70">
        <v>8</v>
      </c>
      <c r="J652" s="70">
        <f t="shared" si="34"/>
        <v>1420163.3818926318</v>
      </c>
      <c r="K652" s="70">
        <v>17</v>
      </c>
      <c r="L652" s="71">
        <f t="shared" si="38"/>
        <v>163002.63363579597</v>
      </c>
    </row>
    <row r="653" spans="1:12">
      <c r="A653" s="68">
        <f t="shared" si="35"/>
        <v>2029</v>
      </c>
      <c r="B653" s="68">
        <f t="shared" si="36"/>
        <v>4</v>
      </c>
      <c r="C653" s="69">
        <f t="shared" si="37"/>
        <v>47209</v>
      </c>
      <c r="E653" s="70">
        <v>1252683.430807357</v>
      </c>
      <c r="F653" s="70">
        <v>160066.02018043472</v>
      </c>
      <c r="G653" s="70">
        <v>3318.1569994760607</v>
      </c>
      <c r="H653" s="70">
        <v>5837.536154288342</v>
      </c>
      <c r="I653" s="70">
        <v>8</v>
      </c>
      <c r="J653" s="70">
        <f t="shared" si="34"/>
        <v>1421913.144141556</v>
      </c>
      <c r="K653" s="70">
        <v>17</v>
      </c>
      <c r="L653" s="71">
        <f t="shared" si="38"/>
        <v>163384.17717991077</v>
      </c>
    </row>
    <row r="654" spans="1:12">
      <c r="A654" s="68">
        <f t="shared" si="35"/>
        <v>2029</v>
      </c>
      <c r="B654" s="68">
        <f t="shared" si="36"/>
        <v>5</v>
      </c>
      <c r="C654" s="69">
        <f t="shared" si="37"/>
        <v>47239</v>
      </c>
      <c r="E654" s="70">
        <v>1253895.0422824668</v>
      </c>
      <c r="F654" s="70">
        <v>160425.61673398304</v>
      </c>
      <c r="G654" s="70">
        <v>3316.9648172525372</v>
      </c>
      <c r="H654" s="70">
        <v>5852.2105984999625</v>
      </c>
      <c r="I654" s="70">
        <v>8</v>
      </c>
      <c r="J654" s="70">
        <f t="shared" si="34"/>
        <v>1423497.8344322024</v>
      </c>
      <c r="K654" s="70">
        <v>17</v>
      </c>
      <c r="L654" s="71">
        <f t="shared" si="38"/>
        <v>163742.58155123558</v>
      </c>
    </row>
    <row r="655" spans="1:12">
      <c r="A655" s="68">
        <f t="shared" si="35"/>
        <v>2029</v>
      </c>
      <c r="B655" s="68">
        <f t="shared" si="36"/>
        <v>6</v>
      </c>
      <c r="C655" s="69">
        <f t="shared" si="37"/>
        <v>47270</v>
      </c>
      <c r="E655" s="70">
        <v>1255145.9551321226</v>
      </c>
      <c r="F655" s="70">
        <v>160812.68739767512</v>
      </c>
      <c r="G655" s="70">
        <v>3315.7780892436181</v>
      </c>
      <c r="H655" s="70">
        <v>5867.3589158114673</v>
      </c>
      <c r="I655" s="70">
        <v>8</v>
      </c>
      <c r="J655" s="70">
        <f t="shared" si="34"/>
        <v>1425149.7795348528</v>
      </c>
      <c r="K655" s="70">
        <v>17</v>
      </c>
      <c r="L655" s="71">
        <f t="shared" si="38"/>
        <v>164128.46548691875</v>
      </c>
    </row>
    <row r="656" spans="1:12">
      <c r="A656" s="68">
        <f t="shared" si="35"/>
        <v>2029</v>
      </c>
      <c r="B656" s="68">
        <f t="shared" si="36"/>
        <v>7</v>
      </c>
      <c r="C656" s="69">
        <f t="shared" si="37"/>
        <v>47300</v>
      </c>
      <c r="E656" s="70">
        <v>1256146.0791312547</v>
      </c>
      <c r="F656" s="70">
        <v>161205.0651784121</v>
      </c>
      <c r="G656" s="70">
        <v>3314.5569441230646</v>
      </c>
      <c r="H656" s="70">
        <v>5883.1146713715134</v>
      </c>
      <c r="I656" s="70">
        <v>8</v>
      </c>
      <c r="J656" s="70">
        <f t="shared" si="34"/>
        <v>1426556.8159251611</v>
      </c>
      <c r="K656" s="70">
        <v>17</v>
      </c>
      <c r="L656" s="71">
        <f t="shared" si="38"/>
        <v>164519.62212253516</v>
      </c>
    </row>
    <row r="657" spans="1:12">
      <c r="A657" s="68">
        <f t="shared" si="35"/>
        <v>2029</v>
      </c>
      <c r="B657" s="68">
        <f t="shared" si="36"/>
        <v>8</v>
      </c>
      <c r="C657" s="69">
        <f t="shared" si="37"/>
        <v>47331</v>
      </c>
      <c r="E657" s="70">
        <v>1257580.3732148304</v>
      </c>
      <c r="F657" s="70">
        <v>161468.24904495099</v>
      </c>
      <c r="G657" s="70">
        <v>3313.3674676222377</v>
      </c>
      <c r="H657" s="70">
        <v>5897.8940437615047</v>
      </c>
      <c r="I657" s="70">
        <v>8</v>
      </c>
      <c r="J657" s="70">
        <f t="shared" si="34"/>
        <v>1428267.8837711653</v>
      </c>
      <c r="K657" s="70">
        <v>17</v>
      </c>
      <c r="L657" s="71">
        <f t="shared" si="38"/>
        <v>164781.61651257324</v>
      </c>
    </row>
    <row r="658" spans="1:12">
      <c r="A658" s="68">
        <f t="shared" si="35"/>
        <v>2029</v>
      </c>
      <c r="B658" s="68">
        <f t="shared" si="36"/>
        <v>9</v>
      </c>
      <c r="C658" s="69">
        <f t="shared" si="37"/>
        <v>47362</v>
      </c>
      <c r="E658" s="70">
        <v>1259268.673245566</v>
      </c>
      <c r="F658" s="70">
        <v>161743.12292360576</v>
      </c>
      <c r="G658" s="70">
        <v>3312.1709180620005</v>
      </c>
      <c r="H658" s="70">
        <v>5913.1436942232313</v>
      </c>
      <c r="I658" s="70">
        <v>8</v>
      </c>
      <c r="J658" s="70">
        <f t="shared" si="34"/>
        <v>1430245.110781457</v>
      </c>
      <c r="K658" s="70">
        <v>17</v>
      </c>
      <c r="L658" s="71">
        <f t="shared" si="38"/>
        <v>165055.29384166776</v>
      </c>
    </row>
    <row r="659" spans="1:12">
      <c r="A659" s="68">
        <f t="shared" si="35"/>
        <v>2029</v>
      </c>
      <c r="B659" s="68">
        <f t="shared" si="36"/>
        <v>10</v>
      </c>
      <c r="C659" s="69">
        <f t="shared" si="37"/>
        <v>47392</v>
      </c>
      <c r="E659" s="70">
        <v>1261431.5099923962</v>
      </c>
      <c r="F659" s="70">
        <v>161904.37819420791</v>
      </c>
      <c r="G659" s="70">
        <v>3310.9496831983984</v>
      </c>
      <c r="H659" s="70">
        <v>5928.9690210547496</v>
      </c>
      <c r="I659" s="70">
        <v>8</v>
      </c>
      <c r="J659" s="70">
        <f t="shared" si="34"/>
        <v>1432583.8068908574</v>
      </c>
      <c r="K659" s="70">
        <v>17</v>
      </c>
      <c r="L659" s="71">
        <f t="shared" si="38"/>
        <v>165215.32787740629</v>
      </c>
    </row>
    <row r="660" spans="1:12">
      <c r="A660" s="68">
        <f t="shared" si="35"/>
        <v>2029</v>
      </c>
      <c r="B660" s="68">
        <f t="shared" si="36"/>
        <v>11</v>
      </c>
      <c r="C660" s="69">
        <f t="shared" si="37"/>
        <v>47423</v>
      </c>
      <c r="E660" s="70">
        <v>1263502.0152270577</v>
      </c>
      <c r="F660" s="70">
        <v>162054.60427977174</v>
      </c>
      <c r="G660" s="70">
        <v>3309.7505647526878</v>
      </c>
      <c r="H660" s="70">
        <v>5943.8568843984604</v>
      </c>
      <c r="I660" s="70">
        <v>8</v>
      </c>
      <c r="J660" s="70">
        <f t="shared" si="34"/>
        <v>1434818.2269559805</v>
      </c>
      <c r="K660" s="70">
        <v>17</v>
      </c>
      <c r="L660" s="71">
        <f t="shared" si="38"/>
        <v>165364.35484452444</v>
      </c>
    </row>
    <row r="661" spans="1:12">
      <c r="A661" s="68">
        <f t="shared" si="35"/>
        <v>2029</v>
      </c>
      <c r="B661" s="68">
        <f t="shared" si="36"/>
        <v>12</v>
      </c>
      <c r="C661" s="69">
        <f t="shared" si="37"/>
        <v>47453</v>
      </c>
      <c r="E661" s="70">
        <v>1265300.1257067386</v>
      </c>
      <c r="F661" s="70">
        <v>162275.37902455431</v>
      </c>
      <c r="G661" s="70">
        <v>3308.5544080685158</v>
      </c>
      <c r="H661" s="70">
        <v>5959.2271650649</v>
      </c>
      <c r="I661" s="70">
        <v>8</v>
      </c>
      <c r="J661" s="70">
        <f t="shared" si="34"/>
        <v>1436851.2863044264</v>
      </c>
      <c r="K661" s="70">
        <v>17</v>
      </c>
      <c r="L661" s="71">
        <f t="shared" si="38"/>
        <v>165583.93343262281</v>
      </c>
    </row>
    <row r="662" spans="1:12">
      <c r="A662" s="68">
        <f t="shared" si="35"/>
        <v>2030</v>
      </c>
      <c r="B662" s="68">
        <f t="shared" si="36"/>
        <v>1</v>
      </c>
      <c r="C662" s="69">
        <f t="shared" si="37"/>
        <v>47484</v>
      </c>
      <c r="E662" s="70">
        <v>1267153.0863338376</v>
      </c>
      <c r="F662" s="70">
        <v>162380.26755494159</v>
      </c>
      <c r="G662" s="70">
        <v>3307.3537692570767</v>
      </c>
      <c r="H662" s="70">
        <v>5975.3784757353869</v>
      </c>
      <c r="I662" s="70">
        <v>8</v>
      </c>
      <c r="J662" s="70">
        <f t="shared" si="34"/>
        <v>1438824.0861337716</v>
      </c>
      <c r="K662" s="70">
        <v>17</v>
      </c>
      <c r="L662" s="71">
        <f t="shared" si="38"/>
        <v>165687.62132419867</v>
      </c>
    </row>
    <row r="663" spans="1:12">
      <c r="A663" s="68">
        <f t="shared" si="35"/>
        <v>2030</v>
      </c>
      <c r="B663" s="68">
        <f t="shared" si="36"/>
        <v>2</v>
      </c>
      <c r="C663" s="69">
        <f t="shared" si="37"/>
        <v>47515</v>
      </c>
      <c r="E663" s="70">
        <v>1268751.6964418883</v>
      </c>
      <c r="F663" s="70">
        <v>162601.56838757335</v>
      </c>
      <c r="G663" s="70">
        <v>3306.1957481086761</v>
      </c>
      <c r="H663" s="70">
        <v>5990.4207607291146</v>
      </c>
      <c r="I663" s="70">
        <v>8</v>
      </c>
      <c r="J663" s="70">
        <f t="shared" si="34"/>
        <v>1440657.8813382995</v>
      </c>
      <c r="K663" s="70">
        <v>17</v>
      </c>
      <c r="L663" s="71">
        <f t="shared" si="38"/>
        <v>165907.76413568202</v>
      </c>
    </row>
    <row r="664" spans="1:12">
      <c r="A664" s="68">
        <f t="shared" si="35"/>
        <v>2030</v>
      </c>
      <c r="B664" s="68">
        <f t="shared" si="36"/>
        <v>3</v>
      </c>
      <c r="C664" s="69">
        <f t="shared" si="37"/>
        <v>47543</v>
      </c>
      <c r="E664" s="70">
        <v>1270189.7629604114</v>
      </c>
      <c r="F664" s="70">
        <v>162872.22276530389</v>
      </c>
      <c r="G664" s="70">
        <v>3305.0212757316708</v>
      </c>
      <c r="H664" s="70">
        <v>6005.9098665537749</v>
      </c>
      <c r="I664" s="70">
        <v>8</v>
      </c>
      <c r="J664" s="70">
        <f t="shared" si="34"/>
        <v>1442380.9168680008</v>
      </c>
      <c r="K664" s="70">
        <v>17</v>
      </c>
      <c r="L664" s="71">
        <f t="shared" si="38"/>
        <v>166177.24404103556</v>
      </c>
    </row>
    <row r="665" spans="1:12">
      <c r="A665" s="68">
        <f t="shared" si="35"/>
        <v>2030</v>
      </c>
      <c r="B665" s="68">
        <f t="shared" si="36"/>
        <v>4</v>
      </c>
      <c r="C665" s="69">
        <f t="shared" si="37"/>
        <v>47574</v>
      </c>
      <c r="E665" s="70">
        <v>1271553.0148321802</v>
      </c>
      <c r="F665" s="70">
        <v>163262.84678273907</v>
      </c>
      <c r="G665" s="70">
        <v>3303.7801371505534</v>
      </c>
      <c r="H665" s="70">
        <v>6021.9359986130639</v>
      </c>
      <c r="I665" s="70">
        <v>8</v>
      </c>
      <c r="J665" s="70">
        <f t="shared" si="34"/>
        <v>1444149.5777506828</v>
      </c>
      <c r="K665" s="70">
        <v>17</v>
      </c>
      <c r="L665" s="71">
        <f t="shared" si="38"/>
        <v>166566.62691988962</v>
      </c>
    </row>
    <row r="666" spans="1:12">
      <c r="A666" s="68">
        <f t="shared" si="35"/>
        <v>2030</v>
      </c>
      <c r="B666" s="68">
        <f t="shared" si="36"/>
        <v>5</v>
      </c>
      <c r="C666" s="69">
        <f t="shared" si="37"/>
        <v>47604</v>
      </c>
      <c r="E666" s="70">
        <v>1272772.5640770618</v>
      </c>
      <c r="F666" s="70">
        <v>163629.91684541185</v>
      </c>
      <c r="G666" s="70">
        <v>3302.5574821690084</v>
      </c>
      <c r="H666" s="70">
        <v>6037.0655428123682</v>
      </c>
      <c r="I666" s="70">
        <v>8</v>
      </c>
      <c r="J666" s="70">
        <f t="shared" si="34"/>
        <v>1445750.1039474551</v>
      </c>
      <c r="K666" s="70">
        <v>17</v>
      </c>
      <c r="L666" s="71">
        <f t="shared" si="38"/>
        <v>166932.47432758086</v>
      </c>
    </row>
    <row r="667" spans="1:12">
      <c r="A667" s="68">
        <f t="shared" si="35"/>
        <v>2030</v>
      </c>
      <c r="B667" s="68">
        <f t="shared" si="36"/>
        <v>6</v>
      </c>
      <c r="C667" s="69">
        <f t="shared" si="37"/>
        <v>47635</v>
      </c>
      <c r="E667" s="70">
        <v>1274032.0395644105</v>
      </c>
      <c r="F667" s="70">
        <v>164024.87636482221</v>
      </c>
      <c r="G667" s="70">
        <v>3301.3434921123385</v>
      </c>
      <c r="H667" s="70">
        <v>6052.6740986440927</v>
      </c>
      <c r="I667" s="70">
        <v>8</v>
      </c>
      <c r="J667" s="70">
        <f t="shared" si="34"/>
        <v>1447418.9335199893</v>
      </c>
      <c r="K667" s="70">
        <v>17</v>
      </c>
      <c r="L667" s="71">
        <f t="shared" si="38"/>
        <v>167326.21985693453</v>
      </c>
    </row>
    <row r="668" spans="1:12">
      <c r="A668" s="68">
        <f t="shared" si="35"/>
        <v>2030</v>
      </c>
      <c r="B668" s="68">
        <f t="shared" si="36"/>
        <v>7</v>
      </c>
      <c r="C668" s="69">
        <f t="shared" si="37"/>
        <v>47665</v>
      </c>
      <c r="E668" s="70">
        <v>1275036.6788539879</v>
      </c>
      <c r="F668" s="70">
        <v>164425.13539852298</v>
      </c>
      <c r="G668" s="70">
        <v>3300.1319978074707</v>
      </c>
      <c r="H668" s="70">
        <v>6068.8882959001385</v>
      </c>
      <c r="I668" s="70">
        <v>8</v>
      </c>
      <c r="J668" s="70">
        <f t="shared" si="34"/>
        <v>1448838.8345462184</v>
      </c>
      <c r="K668" s="70">
        <v>17</v>
      </c>
      <c r="L668" s="71">
        <f t="shared" si="38"/>
        <v>167725.26739633046</v>
      </c>
    </row>
    <row r="669" spans="1:12">
      <c r="A669" s="68">
        <f t="shared" si="35"/>
        <v>2030</v>
      </c>
      <c r="B669" s="68">
        <f t="shared" si="36"/>
        <v>8</v>
      </c>
      <c r="C669" s="69">
        <f t="shared" si="37"/>
        <v>47696</v>
      </c>
      <c r="E669" s="70">
        <v>1276480.9412432893</v>
      </c>
      <c r="F669" s="70">
        <v>164693.51079363405</v>
      </c>
      <c r="G669" s="70">
        <v>3298.9502900354073</v>
      </c>
      <c r="H669" s="70">
        <v>6084.1380634807692</v>
      </c>
      <c r="I669" s="70">
        <v>8</v>
      </c>
      <c r="J669" s="70">
        <f t="shared" si="34"/>
        <v>1450565.5403904396</v>
      </c>
      <c r="K669" s="70">
        <v>17</v>
      </c>
      <c r="L669" s="71">
        <f t="shared" si="38"/>
        <v>167992.46108366945</v>
      </c>
    </row>
    <row r="670" spans="1:12">
      <c r="A670" s="68">
        <f t="shared" si="35"/>
        <v>2030</v>
      </c>
      <c r="B670" s="68">
        <f t="shared" si="36"/>
        <v>9</v>
      </c>
      <c r="C670" s="69">
        <f t="shared" si="37"/>
        <v>47727</v>
      </c>
      <c r="E670" s="70">
        <v>1278182.3810425852</v>
      </c>
      <c r="F670" s="70">
        <v>164973.43598175596</v>
      </c>
      <c r="G670" s="70">
        <v>3297.7637445601918</v>
      </c>
      <c r="H670" s="70">
        <v>6099.8664499865718</v>
      </c>
      <c r="I670" s="70">
        <v>8</v>
      </c>
      <c r="J670" s="70">
        <f t="shared" si="34"/>
        <v>1452561.4472188882</v>
      </c>
      <c r="K670" s="70">
        <v>17</v>
      </c>
      <c r="L670" s="71">
        <f t="shared" si="38"/>
        <v>168271.19972631615</v>
      </c>
    </row>
    <row r="671" spans="1:12">
      <c r="A671" s="68">
        <f t="shared" si="35"/>
        <v>2030</v>
      </c>
      <c r="B671" s="68">
        <f t="shared" si="36"/>
        <v>10</v>
      </c>
      <c r="C671" s="69">
        <f t="shared" si="37"/>
        <v>47757</v>
      </c>
      <c r="E671" s="70">
        <v>1280364.6155632338</v>
      </c>
      <c r="F671" s="70">
        <v>165137.50701571372</v>
      </c>
      <c r="G671" s="70">
        <v>3296.5204455790899</v>
      </c>
      <c r="H671" s="70">
        <v>6116.1734101155935</v>
      </c>
      <c r="I671" s="70">
        <v>8</v>
      </c>
      <c r="J671" s="70">
        <f t="shared" si="34"/>
        <v>1454922.8164346423</v>
      </c>
      <c r="K671" s="70">
        <v>17</v>
      </c>
      <c r="L671" s="71">
        <f t="shared" si="38"/>
        <v>168434.0274612928</v>
      </c>
    </row>
    <row r="672" spans="1:12">
      <c r="A672" s="68">
        <f t="shared" si="35"/>
        <v>2030</v>
      </c>
      <c r="B672" s="68">
        <f t="shared" si="36"/>
        <v>11</v>
      </c>
      <c r="C672" s="69">
        <f t="shared" si="37"/>
        <v>47788</v>
      </c>
      <c r="E672" s="70">
        <v>1282451.3548481739</v>
      </c>
      <c r="F672" s="70">
        <v>165290.31645228047</v>
      </c>
      <c r="G672" s="70">
        <v>3295.2970899182346</v>
      </c>
      <c r="H672" s="70">
        <v>6131.5378005850343</v>
      </c>
      <c r="I672" s="70">
        <v>8</v>
      </c>
      <c r="J672" s="70">
        <f t="shared" si="34"/>
        <v>1457176.5061909575</v>
      </c>
      <c r="K672" s="70">
        <v>17</v>
      </c>
      <c r="L672" s="71">
        <f t="shared" si="38"/>
        <v>168585.6135421987</v>
      </c>
    </row>
    <row r="673" spans="1:12">
      <c r="A673" s="68">
        <f t="shared" si="35"/>
        <v>2030</v>
      </c>
      <c r="B673" s="68">
        <f t="shared" si="36"/>
        <v>12</v>
      </c>
      <c r="C673" s="69">
        <f t="shared" si="37"/>
        <v>47818</v>
      </c>
      <c r="E673" s="70">
        <v>1284260.267014517</v>
      </c>
      <c r="F673" s="70">
        <v>165514.8171820108</v>
      </c>
      <c r="G673" s="70">
        <v>3294.0784570967135</v>
      </c>
      <c r="H673" s="70">
        <v>6147.3745561411088</v>
      </c>
      <c r="I673" s="70">
        <v>8</v>
      </c>
      <c r="J673" s="70">
        <f t="shared" si="34"/>
        <v>1459224.5372097658</v>
      </c>
      <c r="K673" s="70">
        <v>17</v>
      </c>
      <c r="L673" s="71">
        <f t="shared" si="38"/>
        <v>168808.8956391075</v>
      </c>
    </row>
    <row r="674" spans="1:12">
      <c r="A674" s="68">
        <f t="shared" si="35"/>
        <v>2031</v>
      </c>
      <c r="B674" s="68">
        <f t="shared" si="36"/>
        <v>1</v>
      </c>
      <c r="C674" s="69">
        <f t="shared" si="37"/>
        <v>47849</v>
      </c>
      <c r="E674" s="70">
        <v>1286122.9964969028</v>
      </c>
      <c r="F674" s="70">
        <v>165619.77990540708</v>
      </c>
      <c r="G674" s="70">
        <v>3292.8646044430384</v>
      </c>
      <c r="H674" s="70">
        <v>6164.0160793037949</v>
      </c>
      <c r="I674" s="70">
        <v>8</v>
      </c>
      <c r="J674" s="70">
        <f t="shared" si="34"/>
        <v>1461207.6570860567</v>
      </c>
      <c r="K674" s="70">
        <v>17</v>
      </c>
      <c r="L674" s="71">
        <f t="shared" si="38"/>
        <v>168912.64450985013</v>
      </c>
    </row>
    <row r="675" spans="1:12">
      <c r="A675" s="68">
        <f t="shared" si="35"/>
        <v>2031</v>
      </c>
      <c r="B675" s="68">
        <f t="shared" si="36"/>
        <v>2</v>
      </c>
      <c r="C675" s="69">
        <f t="shared" si="37"/>
        <v>47880</v>
      </c>
      <c r="E675" s="70">
        <v>1287725.7717184215</v>
      </c>
      <c r="F675" s="70">
        <v>165844.91441307226</v>
      </c>
      <c r="G675" s="70">
        <v>3291.6955736944724</v>
      </c>
      <c r="H675" s="70">
        <v>6179.5107720854376</v>
      </c>
      <c r="I675" s="70">
        <v>8</v>
      </c>
      <c r="J675" s="70">
        <f t="shared" si="34"/>
        <v>1463049.8924772737</v>
      </c>
      <c r="K675" s="70">
        <v>17</v>
      </c>
      <c r="L675" s="71">
        <f t="shared" si="38"/>
        <v>169136.60998676674</v>
      </c>
    </row>
    <row r="676" spans="1:12">
      <c r="A676" s="68">
        <f t="shared" si="35"/>
        <v>2031</v>
      </c>
      <c r="B676" s="68">
        <f t="shared" si="36"/>
        <v>3</v>
      </c>
      <c r="C676" s="69">
        <f t="shared" si="37"/>
        <v>47908</v>
      </c>
      <c r="E676" s="70">
        <v>1289164.4508106697</v>
      </c>
      <c r="F676" s="70">
        <v>166120.1968443068</v>
      </c>
      <c r="G676" s="70">
        <v>3290.5111454948915</v>
      </c>
      <c r="H676" s="70">
        <v>6195.4525644487567</v>
      </c>
      <c r="I676" s="70">
        <v>8</v>
      </c>
      <c r="J676" s="70">
        <f t="shared" si="34"/>
        <v>1464778.6113649202</v>
      </c>
      <c r="K676" s="70">
        <v>17</v>
      </c>
      <c r="L676" s="71">
        <f t="shared" si="38"/>
        <v>169410.70798980168</v>
      </c>
    </row>
    <row r="677" spans="1:12">
      <c r="A677" s="68">
        <f t="shared" si="35"/>
        <v>2031</v>
      </c>
      <c r="B677" s="68">
        <f t="shared" si="36"/>
        <v>4</v>
      </c>
      <c r="C677" s="69">
        <f t="shared" si="37"/>
        <v>47939</v>
      </c>
      <c r="E677" s="70">
        <v>1290526.4934951735</v>
      </c>
      <c r="F677" s="70">
        <v>166518.05425378351</v>
      </c>
      <c r="G677" s="70">
        <v>3289.2618507429383</v>
      </c>
      <c r="H677" s="70">
        <v>6211.9264268900879</v>
      </c>
      <c r="I677" s="70">
        <v>8</v>
      </c>
      <c r="J677" s="70">
        <f t="shared" si="34"/>
        <v>1466553.73602659</v>
      </c>
      <c r="K677" s="70">
        <v>17</v>
      </c>
      <c r="L677" s="71">
        <f t="shared" si="38"/>
        <v>169807.31610452646</v>
      </c>
    </row>
    <row r="678" spans="1:12">
      <c r="A678" s="68">
        <f t="shared" si="35"/>
        <v>2031</v>
      </c>
      <c r="B678" s="68">
        <f t="shared" si="36"/>
        <v>5</v>
      </c>
      <c r="C678" s="69">
        <f t="shared" si="37"/>
        <v>47969</v>
      </c>
      <c r="E678" s="70">
        <v>1291741.1173210256</v>
      </c>
      <c r="F678" s="70">
        <v>166891.84304137871</v>
      </c>
      <c r="G678" s="70">
        <v>3288.0308642120299</v>
      </c>
      <c r="H678" s="70">
        <v>6227.4891367001719</v>
      </c>
      <c r="I678" s="70">
        <v>8</v>
      </c>
      <c r="J678" s="70">
        <f t="shared" si="34"/>
        <v>1468156.4803633166</v>
      </c>
      <c r="K678" s="70">
        <v>17</v>
      </c>
      <c r="L678" s="71">
        <f t="shared" si="38"/>
        <v>170179.87390559074</v>
      </c>
    </row>
    <row r="679" spans="1:12">
      <c r="A679" s="68">
        <f t="shared" si="35"/>
        <v>2031</v>
      </c>
      <c r="B679" s="68">
        <f t="shared" si="36"/>
        <v>6</v>
      </c>
      <c r="C679" s="69">
        <f t="shared" si="37"/>
        <v>48000</v>
      </c>
      <c r="E679" s="70">
        <v>1292994.9662932174</v>
      </c>
      <c r="F679" s="70">
        <v>167293.8365037645</v>
      </c>
      <c r="G679" s="70">
        <v>3286.8117357220167</v>
      </c>
      <c r="H679" s="70">
        <v>6243.5131842695737</v>
      </c>
      <c r="I679" s="70">
        <v>8</v>
      </c>
      <c r="J679" s="70">
        <f t="shared" si="34"/>
        <v>1469827.1277169734</v>
      </c>
      <c r="K679" s="70">
        <v>17</v>
      </c>
      <c r="L679" s="71">
        <f t="shared" si="38"/>
        <v>170580.6482394865</v>
      </c>
    </row>
    <row r="680" spans="1:12">
      <c r="A680" s="68">
        <f t="shared" si="35"/>
        <v>2031</v>
      </c>
      <c r="B680" s="68">
        <f t="shared" si="36"/>
        <v>7</v>
      </c>
      <c r="C680" s="69">
        <f t="shared" si="37"/>
        <v>48030</v>
      </c>
      <c r="E680" s="70">
        <v>1293988.6463468419</v>
      </c>
      <c r="F680" s="70">
        <v>167701.32678129111</v>
      </c>
      <c r="G680" s="70">
        <v>3285.5865491673976</v>
      </c>
      <c r="H680" s="70">
        <v>6260.1166388285965</v>
      </c>
      <c r="I680" s="70">
        <v>8</v>
      </c>
      <c r="J680" s="70">
        <f t="shared" si="34"/>
        <v>1471243.6763161288</v>
      </c>
      <c r="K680" s="70">
        <v>17</v>
      </c>
      <c r="L680" s="71">
        <f t="shared" si="38"/>
        <v>170986.91333045851</v>
      </c>
    </row>
    <row r="681" spans="1:12">
      <c r="A681" s="68">
        <f t="shared" si="35"/>
        <v>2031</v>
      </c>
      <c r="B681" s="68">
        <f t="shared" si="36"/>
        <v>8</v>
      </c>
      <c r="C681" s="69">
        <f t="shared" si="37"/>
        <v>48061</v>
      </c>
      <c r="E681" s="70">
        <v>1295426.7188294444</v>
      </c>
      <c r="F681" s="70">
        <v>167974.36868410229</v>
      </c>
      <c r="G681" s="70">
        <v>3284.3892674441095</v>
      </c>
      <c r="H681" s="70">
        <v>6275.7627365306444</v>
      </c>
      <c r="I681" s="70">
        <v>8</v>
      </c>
      <c r="J681" s="70">
        <f t="shared" si="34"/>
        <v>1472969.2395175216</v>
      </c>
      <c r="K681" s="70">
        <v>17</v>
      </c>
      <c r="L681" s="71">
        <f t="shared" si="38"/>
        <v>171258.7579515464</v>
      </c>
    </row>
    <row r="682" spans="1:12">
      <c r="A682" s="68">
        <f t="shared" si="35"/>
        <v>2031</v>
      </c>
      <c r="B682" s="68">
        <f t="shared" si="36"/>
        <v>9</v>
      </c>
      <c r="C682" s="69">
        <f t="shared" si="37"/>
        <v>48092</v>
      </c>
      <c r="E682" s="70">
        <v>1297125.2138597704</v>
      </c>
      <c r="F682" s="70">
        <v>168258.96956175953</v>
      </c>
      <c r="G682" s="70">
        <v>3283.1893501744707</v>
      </c>
      <c r="H682" s="70">
        <v>6291.8894985836796</v>
      </c>
      <c r="I682" s="70">
        <v>8</v>
      </c>
      <c r="J682" s="70">
        <f t="shared" si="34"/>
        <v>1474967.2622702883</v>
      </c>
      <c r="K682" s="70">
        <v>17</v>
      </c>
      <c r="L682" s="71">
        <f t="shared" si="38"/>
        <v>171542.15891193401</v>
      </c>
    </row>
    <row r="683" spans="1:12">
      <c r="A683" s="68">
        <f t="shared" si="35"/>
        <v>2031</v>
      </c>
      <c r="B683" s="68">
        <f t="shared" si="36"/>
        <v>10</v>
      </c>
      <c r="C683" s="69">
        <f t="shared" si="37"/>
        <v>48122</v>
      </c>
      <c r="E683" s="70">
        <v>1299311.8232936703</v>
      </c>
      <c r="F683" s="70">
        <v>168425.57820895515</v>
      </c>
      <c r="G683" s="70">
        <v>3281.9349552909994</v>
      </c>
      <c r="H683" s="70">
        <v>6308.5912505690712</v>
      </c>
      <c r="I683" s="70">
        <v>8</v>
      </c>
      <c r="J683" s="70">
        <f t="shared" si="34"/>
        <v>1477335.9277084856</v>
      </c>
      <c r="K683" s="70">
        <v>17</v>
      </c>
      <c r="L683" s="71">
        <f t="shared" si="38"/>
        <v>171707.51316424616</v>
      </c>
    </row>
    <row r="684" spans="1:12">
      <c r="A684" s="68">
        <f t="shared" si="35"/>
        <v>2031</v>
      </c>
      <c r="B684" s="68">
        <f t="shared" si="36"/>
        <v>11</v>
      </c>
      <c r="C684" s="69">
        <f t="shared" si="37"/>
        <v>48153</v>
      </c>
      <c r="E684" s="70">
        <v>1301401.0074104874</v>
      </c>
      <c r="F684" s="70">
        <v>168580.81035541161</v>
      </c>
      <c r="G684" s="70">
        <v>3280.6983529257468</v>
      </c>
      <c r="H684" s="70">
        <v>6324.3535087547016</v>
      </c>
      <c r="I684" s="70">
        <v>8</v>
      </c>
      <c r="J684" s="70">
        <f t="shared" si="34"/>
        <v>1479594.8696275793</v>
      </c>
      <c r="K684" s="70">
        <v>17</v>
      </c>
      <c r="L684" s="71">
        <f t="shared" si="38"/>
        <v>171861.50870833735</v>
      </c>
    </row>
    <row r="685" spans="1:12">
      <c r="A685" s="68">
        <f t="shared" si="35"/>
        <v>2031</v>
      </c>
      <c r="B685" s="68">
        <f t="shared" si="36"/>
        <v>12</v>
      </c>
      <c r="C685" s="69">
        <f t="shared" si="37"/>
        <v>48183</v>
      </c>
      <c r="E685" s="70">
        <v>1303208.4330310454</v>
      </c>
      <c r="F685" s="70">
        <v>168808.96932629088</v>
      </c>
      <c r="G685" s="70">
        <v>3279.4682236833155</v>
      </c>
      <c r="H685" s="70">
        <v>6340.5857019687173</v>
      </c>
      <c r="I685" s="70">
        <v>8</v>
      </c>
      <c r="J685" s="70">
        <f t="shared" si="34"/>
        <v>1481645.4562829882</v>
      </c>
      <c r="K685" s="70">
        <v>17</v>
      </c>
      <c r="L685" s="71">
        <f t="shared" si="38"/>
        <v>172088.43754997419</v>
      </c>
    </row>
    <row r="686" spans="1:12">
      <c r="A686" s="68">
        <f t="shared" si="35"/>
        <v>2032</v>
      </c>
      <c r="B686" s="68">
        <f t="shared" si="36"/>
        <v>1</v>
      </c>
      <c r="C686" s="69">
        <f t="shared" si="37"/>
        <v>48214</v>
      </c>
      <c r="E686" s="70">
        <v>1305071.7655492206</v>
      </c>
      <c r="F686" s="70">
        <v>168914.1151380268</v>
      </c>
      <c r="G686" s="70">
        <v>3278.2418780983403</v>
      </c>
      <c r="H686" s="70">
        <v>6357.6583837773078</v>
      </c>
      <c r="I686" s="70">
        <v>8</v>
      </c>
      <c r="J686" s="70">
        <f t="shared" si="34"/>
        <v>1483629.7809491232</v>
      </c>
      <c r="K686" s="70">
        <v>17</v>
      </c>
      <c r="L686" s="71">
        <f t="shared" si="38"/>
        <v>172192.35701612514</v>
      </c>
    </row>
    <row r="687" spans="1:12">
      <c r="A687" s="68">
        <f t="shared" si="35"/>
        <v>2032</v>
      </c>
      <c r="B687" s="68">
        <f t="shared" si="36"/>
        <v>2</v>
      </c>
      <c r="C687" s="69">
        <f t="shared" si="37"/>
        <v>48245</v>
      </c>
      <c r="E687" s="70">
        <v>1306672.1825270192</v>
      </c>
      <c r="F687" s="70">
        <v>169143.48270343558</v>
      </c>
      <c r="G687" s="70">
        <v>3277.0625350372911</v>
      </c>
      <c r="H687" s="70">
        <v>6373.5487136536194</v>
      </c>
      <c r="I687" s="70">
        <v>8</v>
      </c>
      <c r="J687" s="70">
        <f t="shared" si="34"/>
        <v>1485474.2764791457</v>
      </c>
      <c r="K687" s="70">
        <v>17</v>
      </c>
      <c r="L687" s="71">
        <f t="shared" si="38"/>
        <v>172420.54523847287</v>
      </c>
    </row>
    <row r="688" spans="1:12">
      <c r="A688" s="68">
        <f t="shared" si="35"/>
        <v>2032</v>
      </c>
      <c r="B688" s="68">
        <f t="shared" si="36"/>
        <v>3</v>
      </c>
      <c r="C688" s="69">
        <f t="shared" si="37"/>
        <v>48274</v>
      </c>
      <c r="E688" s="70">
        <v>1308107.1737673543</v>
      </c>
      <c r="F688" s="70">
        <v>169423.96488799839</v>
      </c>
      <c r="G688" s="70">
        <v>3275.8688395373279</v>
      </c>
      <c r="H688" s="70">
        <v>6389.8911375755342</v>
      </c>
      <c r="I688" s="70">
        <v>8</v>
      </c>
      <c r="J688" s="70">
        <f t="shared" si="34"/>
        <v>1487204.8986324654</v>
      </c>
      <c r="K688" s="70">
        <v>17</v>
      </c>
      <c r="L688" s="71">
        <f t="shared" si="38"/>
        <v>172699.8337275357</v>
      </c>
    </row>
    <row r="689" spans="1:12">
      <c r="A689" s="68">
        <f t="shared" si="35"/>
        <v>2032</v>
      </c>
      <c r="B689" s="68">
        <f t="shared" si="36"/>
        <v>4</v>
      </c>
      <c r="C689" s="69">
        <f t="shared" si="37"/>
        <v>48305</v>
      </c>
      <c r="E689" s="70">
        <v>1309465.3405121977</v>
      </c>
      <c r="F689" s="70">
        <v>169829.81818067431</v>
      </c>
      <c r="G689" s="70">
        <v>3274.6199526658302</v>
      </c>
      <c r="H689" s="70">
        <v>6406.7668260885721</v>
      </c>
      <c r="I689" s="70">
        <v>8</v>
      </c>
      <c r="J689" s="70">
        <f t="shared" si="34"/>
        <v>1488984.5454716263</v>
      </c>
      <c r="K689" s="70">
        <v>17</v>
      </c>
      <c r="L689" s="71">
        <f t="shared" si="38"/>
        <v>173104.43813334013</v>
      </c>
    </row>
    <row r="690" spans="1:12">
      <c r="A690" s="68">
        <f t="shared" si="35"/>
        <v>2032</v>
      </c>
      <c r="B690" s="68">
        <f t="shared" si="36"/>
        <v>5</v>
      </c>
      <c r="C690" s="69">
        <f t="shared" si="37"/>
        <v>48335</v>
      </c>
      <c r="E690" s="70">
        <v>1310674.088025582</v>
      </c>
      <c r="F690" s="70">
        <v>170211.18747504574</v>
      </c>
      <c r="G690" s="70">
        <v>3273.3892042041889</v>
      </c>
      <c r="H690" s="70">
        <v>6422.7413536998329</v>
      </c>
      <c r="I690" s="70">
        <v>8</v>
      </c>
      <c r="J690" s="70">
        <f t="shared" si="34"/>
        <v>1490589.4060585317</v>
      </c>
      <c r="K690" s="70">
        <v>17</v>
      </c>
      <c r="L690" s="71">
        <f t="shared" si="38"/>
        <v>173484.57667924993</v>
      </c>
    </row>
    <row r="691" spans="1:12">
      <c r="A691" s="68">
        <f t="shared" si="35"/>
        <v>2032</v>
      </c>
      <c r="B691" s="68">
        <f t="shared" si="36"/>
        <v>6</v>
      </c>
      <c r="C691" s="69">
        <f t="shared" si="37"/>
        <v>48366</v>
      </c>
      <c r="E691" s="70">
        <v>1311923.2038367935</v>
      </c>
      <c r="F691" s="70">
        <v>170621.15204983193</v>
      </c>
      <c r="G691" s="70">
        <v>3272.1734833143828</v>
      </c>
      <c r="H691" s="70">
        <v>6439.1854011172791</v>
      </c>
      <c r="I691" s="70">
        <v>8</v>
      </c>
      <c r="J691" s="70">
        <f t="shared" si="34"/>
        <v>1492263.7147710572</v>
      </c>
      <c r="K691" s="70">
        <v>17</v>
      </c>
      <c r="L691" s="71">
        <f t="shared" si="38"/>
        <v>173893.3255331463</v>
      </c>
    </row>
    <row r="692" spans="1:12">
      <c r="A692" s="68">
        <f t="shared" si="35"/>
        <v>2032</v>
      </c>
      <c r="B692" s="68">
        <f t="shared" si="36"/>
        <v>7</v>
      </c>
      <c r="C692" s="69">
        <f t="shared" si="37"/>
        <v>48396</v>
      </c>
      <c r="E692" s="70">
        <v>1312908.7841942024</v>
      </c>
      <c r="F692" s="70">
        <v>171036.87240912436</v>
      </c>
      <c r="G692" s="70">
        <v>3270.9507616554415</v>
      </c>
      <c r="H692" s="70">
        <v>6456.2110099171696</v>
      </c>
      <c r="I692" s="70">
        <v>8</v>
      </c>
      <c r="J692" s="70">
        <f t="shared" si="34"/>
        <v>1493680.8183748992</v>
      </c>
      <c r="K692" s="70">
        <v>17</v>
      </c>
      <c r="L692" s="71">
        <f t="shared" si="38"/>
        <v>174307.8231707798</v>
      </c>
    </row>
    <row r="693" spans="1:12">
      <c r="A693" s="68">
        <f t="shared" si="35"/>
        <v>2032</v>
      </c>
      <c r="B693" s="68">
        <f t="shared" si="36"/>
        <v>8</v>
      </c>
      <c r="C693" s="69">
        <f t="shared" si="37"/>
        <v>48427</v>
      </c>
      <c r="E693" s="70">
        <v>1314344.8015816966</v>
      </c>
      <c r="F693" s="70">
        <v>171315.55332286231</v>
      </c>
      <c r="G693" s="70">
        <v>3269.754087235101</v>
      </c>
      <c r="H693" s="70">
        <v>6472.2980375743327</v>
      </c>
      <c r="I693" s="70">
        <v>8</v>
      </c>
      <c r="J693" s="70">
        <f t="shared" si="34"/>
        <v>1495410.4070293684</v>
      </c>
      <c r="K693" s="70">
        <v>17</v>
      </c>
      <c r="L693" s="71">
        <f t="shared" si="38"/>
        <v>174585.30741009742</v>
      </c>
    </row>
    <row r="694" spans="1:12">
      <c r="A694" s="68">
        <f t="shared" si="35"/>
        <v>2032</v>
      </c>
      <c r="B694" s="68">
        <f t="shared" si="36"/>
        <v>9</v>
      </c>
      <c r="C694" s="69">
        <f t="shared" si="37"/>
        <v>48458</v>
      </c>
      <c r="E694" s="70">
        <v>1316045.2212974404</v>
      </c>
      <c r="F694" s="70">
        <v>171605.81259104615</v>
      </c>
      <c r="G694" s="70">
        <v>3268.5569695665745</v>
      </c>
      <c r="H694" s="70">
        <v>6488.8788913687513</v>
      </c>
      <c r="I694" s="70">
        <v>8</v>
      </c>
      <c r="J694" s="70">
        <f t="shared" si="34"/>
        <v>1497416.4697494218</v>
      </c>
      <c r="K694" s="70">
        <v>17</v>
      </c>
      <c r="L694" s="71">
        <f t="shared" si="38"/>
        <v>174874.36956061271</v>
      </c>
    </row>
    <row r="695" spans="1:12">
      <c r="A695" s="68">
        <f t="shared" si="35"/>
        <v>2032</v>
      </c>
      <c r="B695" s="68">
        <f t="shared" si="36"/>
        <v>10</v>
      </c>
      <c r="C695" s="69">
        <f t="shared" si="37"/>
        <v>48488</v>
      </c>
      <c r="E695" s="70">
        <v>1318241.0631314891</v>
      </c>
      <c r="F695" s="70">
        <v>171775.87193838359</v>
      </c>
      <c r="G695" s="70">
        <v>3267.3051954955231</v>
      </c>
      <c r="H695" s="70">
        <v>6506.0430028006585</v>
      </c>
      <c r="I695" s="70">
        <v>8</v>
      </c>
      <c r="J695" s="70">
        <f t="shared" si="34"/>
        <v>1499798.2832681688</v>
      </c>
      <c r="K695" s="70">
        <v>17</v>
      </c>
      <c r="L695" s="71">
        <f t="shared" si="38"/>
        <v>175043.1771338791</v>
      </c>
    </row>
    <row r="696" spans="1:12">
      <c r="A696" s="68">
        <f t="shared" si="35"/>
        <v>2032</v>
      </c>
      <c r="B696" s="68">
        <f t="shared" si="36"/>
        <v>11</v>
      </c>
      <c r="C696" s="69">
        <f t="shared" si="37"/>
        <v>48519</v>
      </c>
      <c r="E696" s="70">
        <v>1320337.5397981699</v>
      </c>
      <c r="F696" s="70">
        <v>171934.40883146113</v>
      </c>
      <c r="G696" s="70">
        <v>3266.0690910668559</v>
      </c>
      <c r="H696" s="70">
        <v>6522.2867621586292</v>
      </c>
      <c r="I696" s="70">
        <v>8</v>
      </c>
      <c r="J696" s="70">
        <f t="shared" si="34"/>
        <v>1502068.3044828565</v>
      </c>
      <c r="K696" s="70">
        <v>17</v>
      </c>
      <c r="L696" s="71">
        <f t="shared" si="38"/>
        <v>175200.47792252799</v>
      </c>
    </row>
    <row r="697" spans="1:12">
      <c r="A697" s="68">
        <f t="shared" si="35"/>
        <v>2032</v>
      </c>
      <c r="B697" s="68">
        <f t="shared" si="36"/>
        <v>12</v>
      </c>
      <c r="C697" s="69">
        <f t="shared" si="37"/>
        <v>48549</v>
      </c>
      <c r="E697" s="70">
        <v>1322148.3346937899</v>
      </c>
      <c r="F697" s="70">
        <v>172167.10106711838</v>
      </c>
      <c r="G697" s="70">
        <v>3264.8412041337838</v>
      </c>
      <c r="H697" s="70">
        <v>6539.0134006585195</v>
      </c>
      <c r="I697" s="70">
        <v>8</v>
      </c>
      <c r="J697" s="70">
        <f t="shared" si="34"/>
        <v>1504127.2903657006</v>
      </c>
      <c r="K697" s="70">
        <v>17</v>
      </c>
      <c r="L697" s="71">
        <f t="shared" si="38"/>
        <v>175431.94227125216</v>
      </c>
    </row>
    <row r="698" spans="1:12">
      <c r="A698" s="68">
        <f t="shared" si="35"/>
        <v>2033</v>
      </c>
      <c r="B698" s="68">
        <f t="shared" si="36"/>
        <v>1</v>
      </c>
      <c r="C698" s="69">
        <f t="shared" si="37"/>
        <v>48580</v>
      </c>
      <c r="E698" s="70">
        <v>1324015.8523205218</v>
      </c>
      <c r="F698" s="70">
        <v>172273.00306852497</v>
      </c>
      <c r="G698" s="70">
        <v>3263.6134715031276</v>
      </c>
      <c r="H698" s="70">
        <v>6556.6339063216701</v>
      </c>
      <c r="I698" s="70">
        <v>8</v>
      </c>
      <c r="J698" s="70">
        <f t="shared" si="34"/>
        <v>1506117.1027668715</v>
      </c>
      <c r="K698" s="70">
        <v>17</v>
      </c>
      <c r="L698" s="71">
        <f t="shared" si="38"/>
        <v>175536.6165400281</v>
      </c>
    </row>
    <row r="699" spans="1:12">
      <c r="A699" s="68">
        <f t="shared" si="35"/>
        <v>2033</v>
      </c>
      <c r="B699" s="68">
        <f t="shared" si="36"/>
        <v>2</v>
      </c>
      <c r="C699" s="69">
        <f t="shared" si="37"/>
        <v>48611</v>
      </c>
      <c r="E699" s="70">
        <v>1325616.3944247211</v>
      </c>
      <c r="F699" s="70">
        <v>172507.10840778262</v>
      </c>
      <c r="G699" s="70">
        <v>3262.4349082262238</v>
      </c>
      <c r="H699" s="70">
        <v>6573.033839880427</v>
      </c>
      <c r="I699" s="70">
        <v>8</v>
      </c>
      <c r="J699" s="70">
        <f t="shared" si="34"/>
        <v>1507966.9715806104</v>
      </c>
      <c r="K699" s="70">
        <v>17</v>
      </c>
      <c r="L699" s="71">
        <f t="shared" si="38"/>
        <v>175769.54331600884</v>
      </c>
    </row>
    <row r="700" spans="1:12">
      <c r="A700" s="68">
        <f t="shared" si="35"/>
        <v>2033</v>
      </c>
      <c r="B700" s="68">
        <f t="shared" si="36"/>
        <v>3</v>
      </c>
      <c r="C700" s="69">
        <f t="shared" si="37"/>
        <v>48639</v>
      </c>
      <c r="E700" s="70">
        <v>1327049.2725500369</v>
      </c>
      <c r="F700" s="70">
        <v>172793.16581326295</v>
      </c>
      <c r="G700" s="70">
        <v>3261.2430364079942</v>
      </c>
      <c r="H700" s="70">
        <v>6589.8877638541662</v>
      </c>
      <c r="I700" s="70">
        <v>8</v>
      </c>
      <c r="J700" s="70">
        <f t="shared" si="34"/>
        <v>1509701.569163562</v>
      </c>
      <c r="K700" s="70">
        <v>17</v>
      </c>
      <c r="L700" s="71">
        <f t="shared" si="38"/>
        <v>176054.40884967096</v>
      </c>
    </row>
    <row r="701" spans="1:12">
      <c r="A701" s="68">
        <f t="shared" si="35"/>
        <v>2033</v>
      </c>
      <c r="B701" s="68">
        <f t="shared" si="36"/>
        <v>4</v>
      </c>
      <c r="C701" s="69">
        <f t="shared" si="37"/>
        <v>48670</v>
      </c>
      <c r="E701" s="70">
        <v>1328404.4091015859</v>
      </c>
      <c r="F701" s="70">
        <v>173207.33856640608</v>
      </c>
      <c r="G701" s="70">
        <v>3259.9944982916495</v>
      </c>
      <c r="H701" s="70">
        <v>6607.2715582328465</v>
      </c>
      <c r="I701" s="70">
        <v>8</v>
      </c>
      <c r="J701" s="70">
        <f t="shared" si="34"/>
        <v>1511487.0137245166</v>
      </c>
      <c r="K701" s="70">
        <v>17</v>
      </c>
      <c r="L701" s="71">
        <f t="shared" si="38"/>
        <v>176467.33306469774</v>
      </c>
    </row>
    <row r="702" spans="1:12">
      <c r="A702" s="68">
        <f t="shared" si="35"/>
        <v>2033</v>
      </c>
      <c r="B702" s="68">
        <f t="shared" si="36"/>
        <v>5</v>
      </c>
      <c r="C702" s="69">
        <f t="shared" si="37"/>
        <v>48700</v>
      </c>
      <c r="E702" s="70">
        <v>1329607.5717580782</v>
      </c>
      <c r="F702" s="70">
        <v>173596.52371032344</v>
      </c>
      <c r="G702" s="70">
        <v>3258.7639295140366</v>
      </c>
      <c r="H702" s="70">
        <v>6623.759783041678</v>
      </c>
      <c r="I702" s="70">
        <v>8</v>
      </c>
      <c r="J702" s="70">
        <f t="shared" si="34"/>
        <v>1513094.6191809573</v>
      </c>
      <c r="K702" s="70">
        <v>17</v>
      </c>
      <c r="L702" s="71">
        <f t="shared" si="38"/>
        <v>176855.28763983748</v>
      </c>
    </row>
    <row r="703" spans="1:12">
      <c r="A703" s="68">
        <f t="shared" si="35"/>
        <v>2033</v>
      </c>
      <c r="B703" s="68">
        <f t="shared" si="36"/>
        <v>6</v>
      </c>
      <c r="C703" s="69">
        <f t="shared" si="37"/>
        <v>48731</v>
      </c>
      <c r="E703" s="70">
        <v>1330851.8891722958</v>
      </c>
      <c r="F703" s="70">
        <v>174014.64474251401</v>
      </c>
      <c r="G703" s="70">
        <v>3257.5515289552559</v>
      </c>
      <c r="H703" s="70">
        <v>6640.7184948989843</v>
      </c>
      <c r="I703" s="70">
        <v>8</v>
      </c>
      <c r="J703" s="70">
        <f t="shared" ref="J703:J709" si="39">SUM(E703:I703)</f>
        <v>1514772.803938664</v>
      </c>
      <c r="K703" s="70">
        <v>17</v>
      </c>
      <c r="L703" s="71">
        <f t="shared" si="38"/>
        <v>177272.19627146926</v>
      </c>
    </row>
    <row r="704" spans="1:12">
      <c r="A704" s="68">
        <f t="shared" ref="A704:A709" si="40">IF(B704=1,A703+1,A703)</f>
        <v>2033</v>
      </c>
      <c r="B704" s="68">
        <f t="shared" ref="B704:B709" si="41">IF(B703=12,1,B703+1)</f>
        <v>7</v>
      </c>
      <c r="C704" s="69">
        <f t="shared" ref="C704:C709" si="42">DATE(A704,B704,1)</f>
        <v>48761</v>
      </c>
      <c r="E704" s="70">
        <v>1331829.1302763433</v>
      </c>
      <c r="F704" s="70">
        <v>174438.76136801194</v>
      </c>
      <c r="G704" s="70">
        <v>3256.331197287182</v>
      </c>
      <c r="H704" s="70">
        <v>6658.2519614623498</v>
      </c>
      <c r="I704" s="70">
        <v>8</v>
      </c>
      <c r="J704" s="70">
        <f t="shared" si="39"/>
        <v>1516190.474803105</v>
      </c>
      <c r="K704" s="70">
        <v>17</v>
      </c>
      <c r="L704" s="71">
        <f t="shared" si="38"/>
        <v>177695.09256529913</v>
      </c>
    </row>
    <row r="705" spans="1:12">
      <c r="A705" s="68">
        <f t="shared" si="40"/>
        <v>2033</v>
      </c>
      <c r="B705" s="68">
        <f t="shared" si="41"/>
        <v>8</v>
      </c>
      <c r="C705" s="69">
        <f t="shared" si="42"/>
        <v>48792</v>
      </c>
      <c r="E705" s="70">
        <v>1333262.8407660669</v>
      </c>
      <c r="F705" s="70">
        <v>174723.19759405623</v>
      </c>
      <c r="G705" s="70">
        <v>3255.1350707622828</v>
      </c>
      <c r="H705" s="70">
        <v>6674.8567785046089</v>
      </c>
      <c r="I705" s="70">
        <v>8</v>
      </c>
      <c r="J705" s="70">
        <f t="shared" si="39"/>
        <v>1517924.03020939</v>
      </c>
      <c r="K705" s="70">
        <v>17</v>
      </c>
      <c r="L705" s="71">
        <f t="shared" si="38"/>
        <v>177978.3326648185</v>
      </c>
    </row>
    <row r="706" spans="1:12">
      <c r="A706" s="68">
        <f t="shared" si="40"/>
        <v>2033</v>
      </c>
      <c r="B706" s="68">
        <f t="shared" si="41"/>
        <v>9</v>
      </c>
      <c r="C706" s="69">
        <f t="shared" si="42"/>
        <v>48823</v>
      </c>
      <c r="E706" s="70">
        <v>1334964.939605803</v>
      </c>
      <c r="F706" s="70">
        <v>175019.22775202946</v>
      </c>
      <c r="G706" s="70">
        <v>3253.9406736396586</v>
      </c>
      <c r="H706" s="70">
        <v>6691.9565510594502</v>
      </c>
      <c r="I706" s="70">
        <v>8</v>
      </c>
      <c r="J706" s="70">
        <f t="shared" si="39"/>
        <v>1519938.0645825316</v>
      </c>
      <c r="K706" s="70">
        <v>17</v>
      </c>
      <c r="L706" s="71">
        <f t="shared" si="38"/>
        <v>178273.16842566911</v>
      </c>
    </row>
    <row r="707" spans="1:12">
      <c r="A707" s="68">
        <f t="shared" si="40"/>
        <v>2033</v>
      </c>
      <c r="B707" s="68">
        <f t="shared" si="41"/>
        <v>10</v>
      </c>
      <c r="C707" s="69">
        <f t="shared" si="42"/>
        <v>48853</v>
      </c>
      <c r="E707" s="70">
        <v>1337169.7751861725</v>
      </c>
      <c r="F707" s="70">
        <v>175192.80915638717</v>
      </c>
      <c r="G707" s="70">
        <v>3252.6914409722449</v>
      </c>
      <c r="H707" s="70">
        <v>6709.6340345626468</v>
      </c>
      <c r="I707" s="70">
        <v>8</v>
      </c>
      <c r="J707" s="70">
        <f t="shared" si="39"/>
        <v>1522332.9098180945</v>
      </c>
      <c r="K707" s="70">
        <v>17</v>
      </c>
      <c r="L707" s="71">
        <f t="shared" si="38"/>
        <v>178445.50059735941</v>
      </c>
    </row>
    <row r="708" spans="1:12">
      <c r="A708" s="68">
        <f t="shared" si="40"/>
        <v>2033</v>
      </c>
      <c r="B708" s="68">
        <f t="shared" si="41"/>
        <v>11</v>
      </c>
      <c r="C708" s="69">
        <f t="shared" si="42"/>
        <v>48884</v>
      </c>
      <c r="E708" s="70">
        <v>1339273.292584361</v>
      </c>
      <c r="F708" s="70">
        <v>175354.72084829191</v>
      </c>
      <c r="G708" s="70">
        <v>3251.4557732817348</v>
      </c>
      <c r="H708" s="70">
        <v>6726.4007688547817</v>
      </c>
      <c r="I708" s="70">
        <v>8</v>
      </c>
      <c r="J708" s="70">
        <f t="shared" si="39"/>
        <v>1524613.8699747894</v>
      </c>
      <c r="K708" s="70">
        <v>17</v>
      </c>
      <c r="L708" s="71">
        <f t="shared" si="38"/>
        <v>178606.17662157366</v>
      </c>
    </row>
    <row r="709" spans="1:12">
      <c r="A709" s="68">
        <f t="shared" si="40"/>
        <v>2033</v>
      </c>
      <c r="B709" s="68">
        <f t="shared" si="41"/>
        <v>12</v>
      </c>
      <c r="C709" s="69">
        <f t="shared" si="42"/>
        <v>48914</v>
      </c>
      <c r="E709" s="70">
        <v>1341087.2118022349</v>
      </c>
      <c r="F709" s="70">
        <v>175592.03641953456</v>
      </c>
      <c r="G709" s="70">
        <v>3250.2300514654203</v>
      </c>
      <c r="H709" s="70">
        <v>6743.6508650530895</v>
      </c>
      <c r="I709" s="70">
        <v>8</v>
      </c>
      <c r="J709" s="70">
        <f t="shared" si="39"/>
        <v>1526681.1291382879</v>
      </c>
      <c r="K709" s="70">
        <v>17</v>
      </c>
      <c r="L709" s="71">
        <f t="shared" si="38"/>
        <v>178842.26647099998</v>
      </c>
    </row>
  </sheetData>
  <mergeCells count="3">
    <mergeCell ref="E4:K4"/>
    <mergeCell ref="B39:B60"/>
    <mergeCell ref="P4:V4"/>
  </mergeCells>
  <printOptions horizontalCentered="1"/>
  <pageMargins left="0.7" right="0.7" top="0.75" bottom="0.75" header="0.3" footer="0.3"/>
  <pageSetup scale="59" orientation="landscape" horizontalDpi="300" verticalDpi="300" r:id="rId1"/>
  <headerFooter>
    <oddFooter>&amp;L&amp;A
&amp;F
&amp;R&amp;P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O49"/>
  <sheetViews>
    <sheetView topLeftCell="C1" workbookViewId="0">
      <selection activeCell="I38" sqref="I38"/>
    </sheetView>
  </sheetViews>
  <sheetFormatPr defaultRowHeight="15"/>
  <cols>
    <col min="1" max="1" width="3" bestFit="1" customWidth="1"/>
    <col min="2" max="2" width="57.140625" bestFit="1" customWidth="1"/>
    <col min="3" max="3" width="15.5703125" bestFit="1" customWidth="1"/>
    <col min="4" max="15" width="14.5703125" bestFit="1" customWidth="1"/>
  </cols>
  <sheetData>
    <row r="1" spans="1:15">
      <c r="A1" s="113" t="s">
        <v>19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</row>
    <row r="2" spans="1:15">
      <c r="A2" s="113" t="s">
        <v>142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5">
      <c r="A3" s="113" t="s">
        <v>116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5">
      <c r="A4" s="113"/>
      <c r="B4" s="113"/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</row>
    <row r="5" spans="1:15" ht="26.25">
      <c r="A5" s="115"/>
      <c r="B5" s="115" t="s">
        <v>117</v>
      </c>
      <c r="C5" s="116" t="s">
        <v>118</v>
      </c>
      <c r="D5" s="117">
        <v>40725</v>
      </c>
      <c r="E5" s="117">
        <v>40756</v>
      </c>
      <c r="F5" s="117">
        <v>40787</v>
      </c>
      <c r="G5" s="117">
        <v>40817</v>
      </c>
      <c r="H5" s="117">
        <v>40848</v>
      </c>
      <c r="I5" s="117">
        <v>40878</v>
      </c>
      <c r="J5" s="117">
        <v>40909</v>
      </c>
      <c r="K5" s="117">
        <v>40940</v>
      </c>
      <c r="L5" s="117">
        <v>40969</v>
      </c>
      <c r="M5" s="117">
        <v>41000</v>
      </c>
      <c r="N5" s="117">
        <v>41030</v>
      </c>
      <c r="O5" s="117">
        <v>41061</v>
      </c>
    </row>
    <row r="6" spans="1:15" s="41" customFormat="1">
      <c r="A6" s="118">
        <f>ROW()</f>
        <v>6</v>
      </c>
      <c r="B6" s="128" t="s">
        <v>0</v>
      </c>
      <c r="C6" s="130">
        <f>SUM(D6:O6)</f>
        <v>10765565698.500809</v>
      </c>
      <c r="D6" s="131">
        <f>SUM(D15)</f>
        <v>674685206.73225212</v>
      </c>
      <c r="E6" s="131">
        <f t="shared" ref="E6:O6" si="0">SUM(E15)</f>
        <v>663742032.49867129</v>
      </c>
      <c r="F6" s="131">
        <f t="shared" si="0"/>
        <v>670364846.94683778</v>
      </c>
      <c r="G6" s="131">
        <f t="shared" si="0"/>
        <v>700450453.13108146</v>
      </c>
      <c r="H6" s="131">
        <f t="shared" si="0"/>
        <v>934362574.90247047</v>
      </c>
      <c r="I6" s="131">
        <f t="shared" si="0"/>
        <v>1177437608.8094201</v>
      </c>
      <c r="J6" s="131">
        <f t="shared" si="0"/>
        <v>1225472256.3826892</v>
      </c>
      <c r="K6" s="131">
        <f t="shared" si="0"/>
        <v>1173019249.7575724</v>
      </c>
      <c r="L6" s="131">
        <f t="shared" si="0"/>
        <v>1080324157.3262029</v>
      </c>
      <c r="M6" s="131">
        <f t="shared" si="0"/>
        <v>963795546.04291737</v>
      </c>
      <c r="N6" s="131">
        <f t="shared" si="0"/>
        <v>778961307.98809767</v>
      </c>
      <c r="O6" s="131">
        <f t="shared" si="0"/>
        <v>722950457.98259544</v>
      </c>
    </row>
    <row r="7" spans="1:15" s="41" customFormat="1">
      <c r="A7" s="118">
        <f>ROW()</f>
        <v>7</v>
      </c>
      <c r="B7" s="128" t="s">
        <v>143</v>
      </c>
      <c r="C7" s="130">
        <f t="shared" ref="C7:C13" si="1">SUM(D7:O7)</f>
        <v>10334226645.86463</v>
      </c>
      <c r="D7" s="131">
        <f>SUM(D22,D27,D29,D33)</f>
        <v>827964464.02685726</v>
      </c>
      <c r="E7" s="131">
        <f t="shared" ref="E7:O7" si="2">SUM(E22,E27,E29,E33)</f>
        <v>854054879.96054268</v>
      </c>
      <c r="F7" s="131">
        <f t="shared" si="2"/>
        <v>863029941.41475499</v>
      </c>
      <c r="G7" s="131">
        <f t="shared" si="2"/>
        <v>827476017.14145601</v>
      </c>
      <c r="H7" s="131">
        <f t="shared" si="2"/>
        <v>871138965.08757591</v>
      </c>
      <c r="I7" s="131">
        <f t="shared" si="2"/>
        <v>916394121.36039174</v>
      </c>
      <c r="J7" s="131">
        <f t="shared" si="2"/>
        <v>919205072.12791848</v>
      </c>
      <c r="K7" s="131">
        <f t="shared" si="2"/>
        <v>888486992.31329226</v>
      </c>
      <c r="L7" s="131">
        <f t="shared" si="2"/>
        <v>906464245.38939691</v>
      </c>
      <c r="M7" s="131">
        <f t="shared" si="2"/>
        <v>837883089.2082231</v>
      </c>
      <c r="N7" s="131">
        <f t="shared" si="2"/>
        <v>797625497.38044965</v>
      </c>
      <c r="O7" s="131">
        <f t="shared" si="2"/>
        <v>824503360.45377088</v>
      </c>
    </row>
    <row r="8" spans="1:15">
      <c r="A8" s="118">
        <f>ROW()</f>
        <v>8</v>
      </c>
      <c r="B8" s="129" t="s">
        <v>144</v>
      </c>
      <c r="C8" s="133">
        <f>SUM(C6:C7)</f>
        <v>21099792344.36544</v>
      </c>
      <c r="D8" s="133">
        <f>SUM(D6:D7)</f>
        <v>1502649670.7591095</v>
      </c>
      <c r="E8" s="133">
        <f t="shared" ref="E8:O8" si="3">SUM(E6:E7)</f>
        <v>1517796912.459214</v>
      </c>
      <c r="F8" s="133">
        <f t="shared" si="3"/>
        <v>1533394788.3615928</v>
      </c>
      <c r="G8" s="133">
        <f t="shared" si="3"/>
        <v>1527926470.2725375</v>
      </c>
      <c r="H8" s="133">
        <f t="shared" si="3"/>
        <v>1805501539.9900465</v>
      </c>
      <c r="I8" s="133">
        <f t="shared" si="3"/>
        <v>2093831730.1698117</v>
      </c>
      <c r="J8" s="133">
        <f t="shared" si="3"/>
        <v>2144677328.5106077</v>
      </c>
      <c r="K8" s="133">
        <f t="shared" si="3"/>
        <v>2061506242.0708647</v>
      </c>
      <c r="L8" s="133">
        <f t="shared" si="3"/>
        <v>1986788402.7155998</v>
      </c>
      <c r="M8" s="133">
        <f t="shared" si="3"/>
        <v>1801678635.2511406</v>
      </c>
      <c r="N8" s="133">
        <f t="shared" si="3"/>
        <v>1576586805.3685474</v>
      </c>
      <c r="O8" s="133">
        <f t="shared" si="3"/>
        <v>1547453818.4363663</v>
      </c>
    </row>
    <row r="9" spans="1:15">
      <c r="A9" s="118">
        <f>ROW()</f>
        <v>9</v>
      </c>
      <c r="B9" s="129" t="s">
        <v>145</v>
      </c>
      <c r="C9" s="130">
        <f t="shared" si="1"/>
        <v>2030130144.2177331</v>
      </c>
      <c r="D9" s="132">
        <f>SUM(D35,D39,D44)</f>
        <v>179675241.19840172</v>
      </c>
      <c r="E9" s="132">
        <f t="shared" ref="E9:O9" si="4">SUM(E35,E39,E44)</f>
        <v>186928498.15620279</v>
      </c>
      <c r="F9" s="132">
        <f t="shared" si="4"/>
        <v>186042181.66690397</v>
      </c>
      <c r="G9" s="132">
        <f t="shared" si="4"/>
        <v>177458863.59282309</v>
      </c>
      <c r="H9" s="132">
        <f t="shared" si="4"/>
        <v>164410959.70552462</v>
      </c>
      <c r="I9" s="132">
        <f t="shared" si="4"/>
        <v>176898969.19229138</v>
      </c>
      <c r="J9" s="132">
        <f t="shared" si="4"/>
        <v>183415512.65701783</v>
      </c>
      <c r="K9" s="132">
        <f t="shared" si="4"/>
        <v>185410016.42364201</v>
      </c>
      <c r="L9" s="132">
        <f t="shared" si="4"/>
        <v>159660173.0172686</v>
      </c>
      <c r="M9" s="132">
        <f t="shared" si="4"/>
        <v>137194359.67411536</v>
      </c>
      <c r="N9" s="132">
        <f t="shared" si="4"/>
        <v>132167212.44120201</v>
      </c>
      <c r="O9" s="132">
        <f t="shared" si="4"/>
        <v>160868156.49233982</v>
      </c>
    </row>
    <row r="10" spans="1:15" ht="15.75" thickBot="1">
      <c r="A10" s="118">
        <f>ROW()</f>
        <v>10</v>
      </c>
      <c r="B10" s="129" t="s">
        <v>42</v>
      </c>
      <c r="C10" s="134">
        <f>SUM(C8:C9)</f>
        <v>23129922488.583172</v>
      </c>
      <c r="D10" s="134">
        <f>SUM(D8:D9)</f>
        <v>1682324911.9575112</v>
      </c>
      <c r="E10" s="134">
        <f t="shared" ref="E10:O10" si="5">SUM(E8:E9)</f>
        <v>1704725410.6154168</v>
      </c>
      <c r="F10" s="134">
        <f t="shared" si="5"/>
        <v>1719436970.0284967</v>
      </c>
      <c r="G10" s="134">
        <f t="shared" si="5"/>
        <v>1705385333.8653605</v>
      </c>
      <c r="H10" s="134">
        <f t="shared" si="5"/>
        <v>1969912499.6955712</v>
      </c>
      <c r="I10" s="134">
        <f t="shared" si="5"/>
        <v>2270730699.362103</v>
      </c>
      <c r="J10" s="134">
        <f t="shared" si="5"/>
        <v>2328092841.1676254</v>
      </c>
      <c r="K10" s="134">
        <f t="shared" si="5"/>
        <v>2246916258.4945068</v>
      </c>
      <c r="L10" s="134">
        <f t="shared" si="5"/>
        <v>2146448575.7328684</v>
      </c>
      <c r="M10" s="134">
        <f t="shared" si="5"/>
        <v>1938872994.925256</v>
      </c>
      <c r="N10" s="134">
        <f t="shared" si="5"/>
        <v>1708754017.8097494</v>
      </c>
      <c r="O10" s="134">
        <f t="shared" si="5"/>
        <v>1708321974.9287062</v>
      </c>
    </row>
    <row r="11" spans="1:15" ht="15.75" thickTop="1">
      <c r="A11" s="118">
        <f>ROW()</f>
        <v>11</v>
      </c>
      <c r="B11" s="129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</row>
    <row r="12" spans="1:15">
      <c r="A12" s="118">
        <f>ROW()</f>
        <v>12</v>
      </c>
      <c r="B12" s="129" t="s">
        <v>43</v>
      </c>
      <c r="C12" s="130">
        <f t="shared" si="1"/>
        <v>-23129922488.583172</v>
      </c>
      <c r="D12" s="130">
        <f>-D46</f>
        <v>-1682324911.9575112</v>
      </c>
      <c r="E12" s="130">
        <f t="shared" ref="E12:O12" si="6">-E46</f>
        <v>-1704725410.6154168</v>
      </c>
      <c r="F12" s="130">
        <f t="shared" si="6"/>
        <v>-1719436970.0284967</v>
      </c>
      <c r="G12" s="130">
        <f t="shared" si="6"/>
        <v>-1705385333.8653605</v>
      </c>
      <c r="H12" s="130">
        <f t="shared" si="6"/>
        <v>-1969912499.6955709</v>
      </c>
      <c r="I12" s="130">
        <f t="shared" si="6"/>
        <v>-2270730699.3621035</v>
      </c>
      <c r="J12" s="130">
        <f t="shared" si="6"/>
        <v>-2328092841.1676254</v>
      </c>
      <c r="K12" s="130">
        <f t="shared" si="6"/>
        <v>-2246916258.4945068</v>
      </c>
      <c r="L12" s="130">
        <f t="shared" si="6"/>
        <v>-2146448575.7328682</v>
      </c>
      <c r="M12" s="130">
        <f t="shared" si="6"/>
        <v>-1938872994.9252558</v>
      </c>
      <c r="N12" s="130">
        <f t="shared" si="6"/>
        <v>-1708754017.8097496</v>
      </c>
      <c r="O12" s="130">
        <f t="shared" si="6"/>
        <v>-1708321974.9287062</v>
      </c>
    </row>
    <row r="13" spans="1:15">
      <c r="A13" s="118">
        <f>ROW()</f>
        <v>13</v>
      </c>
      <c r="B13" s="129" t="s">
        <v>43</v>
      </c>
      <c r="C13" s="130">
        <f t="shared" si="1"/>
        <v>0</v>
      </c>
      <c r="D13" s="130">
        <f>SUM(D10:D12)</f>
        <v>0</v>
      </c>
      <c r="E13" s="130">
        <f t="shared" ref="E13:O13" si="7">SUM(E10:E12)</f>
        <v>0</v>
      </c>
      <c r="F13" s="130">
        <f t="shared" si="7"/>
        <v>0</v>
      </c>
      <c r="G13" s="130">
        <f t="shared" si="7"/>
        <v>0</v>
      </c>
      <c r="H13" s="130">
        <f t="shared" si="7"/>
        <v>0</v>
      </c>
      <c r="I13" s="130">
        <f t="shared" si="7"/>
        <v>0</v>
      </c>
      <c r="J13" s="130">
        <f t="shared" si="7"/>
        <v>0</v>
      </c>
      <c r="K13" s="130">
        <f t="shared" si="7"/>
        <v>0</v>
      </c>
      <c r="L13" s="130">
        <f t="shared" si="7"/>
        <v>0</v>
      </c>
      <c r="M13" s="130">
        <f t="shared" si="7"/>
        <v>0</v>
      </c>
      <c r="N13" s="130">
        <f t="shared" si="7"/>
        <v>0</v>
      </c>
      <c r="O13" s="130">
        <f t="shared" si="7"/>
        <v>0</v>
      </c>
    </row>
    <row r="14" spans="1:15">
      <c r="A14" s="118">
        <f>ROW()</f>
        <v>14</v>
      </c>
      <c r="B14" s="125"/>
      <c r="C14" s="126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</row>
    <row r="15" spans="1:15">
      <c r="A15" s="118">
        <f>ROW()</f>
        <v>15</v>
      </c>
      <c r="B15" s="119" t="s">
        <v>119</v>
      </c>
      <c r="C15" s="120">
        <v>10765565698.500809</v>
      </c>
      <c r="D15" s="120">
        <v>674685206.73225212</v>
      </c>
      <c r="E15" s="120">
        <v>663742032.49867129</v>
      </c>
      <c r="F15" s="120">
        <v>670364846.94683778</v>
      </c>
      <c r="G15" s="120">
        <v>700450453.13108146</v>
      </c>
      <c r="H15" s="120">
        <v>934362574.90247047</v>
      </c>
      <c r="I15" s="120">
        <v>1177437608.8094201</v>
      </c>
      <c r="J15" s="120">
        <v>1225472256.3826892</v>
      </c>
      <c r="K15" s="120">
        <v>1173019249.7575724</v>
      </c>
      <c r="L15" s="120">
        <v>1080324157.3262029</v>
      </c>
      <c r="M15" s="120">
        <v>963795546.04291737</v>
      </c>
      <c r="N15" s="120">
        <v>778961307.98809767</v>
      </c>
      <c r="O15" s="120">
        <v>722950457.98259544</v>
      </c>
    </row>
    <row r="16" spans="1:15">
      <c r="A16" s="118">
        <f>ROW()</f>
        <v>16</v>
      </c>
      <c r="B16" s="114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</row>
    <row r="17" spans="1:15">
      <c r="A17" s="118">
        <f>ROW()</f>
        <v>17</v>
      </c>
      <c r="B17" s="114" t="s">
        <v>120</v>
      </c>
      <c r="C17" s="120">
        <v>2631125212.6394401</v>
      </c>
      <c r="D17" s="120">
        <v>201851439.77569485</v>
      </c>
      <c r="E17" s="120">
        <v>208066651.45735717</v>
      </c>
      <c r="F17" s="120">
        <v>210058114.46282917</v>
      </c>
      <c r="G17" s="120">
        <v>201050045.05717283</v>
      </c>
      <c r="H17" s="120">
        <v>221443265.4930433</v>
      </c>
      <c r="I17" s="120">
        <v>247860358.0747728</v>
      </c>
      <c r="J17" s="120">
        <v>249125089.49063501</v>
      </c>
      <c r="K17" s="120">
        <v>241310241.86539641</v>
      </c>
      <c r="L17" s="120">
        <v>235349494.40902308</v>
      </c>
      <c r="M17" s="120">
        <v>216695538.31106982</v>
      </c>
      <c r="N17" s="120">
        <v>198072866.63105306</v>
      </c>
      <c r="O17" s="120">
        <v>200242107.61139306</v>
      </c>
    </row>
    <row r="18" spans="1:15">
      <c r="A18" s="118">
        <f>ROW()</f>
        <v>18</v>
      </c>
      <c r="B18" s="119" t="s">
        <v>121</v>
      </c>
      <c r="C18" s="120">
        <v>2945282371.7982049</v>
      </c>
      <c r="D18" s="120">
        <v>233710117.89432293</v>
      </c>
      <c r="E18" s="120">
        <v>242234959.99974424</v>
      </c>
      <c r="F18" s="120">
        <v>244972774.87680778</v>
      </c>
      <c r="G18" s="120">
        <v>237857818.70016912</v>
      </c>
      <c r="H18" s="120">
        <v>246592097.18457443</v>
      </c>
      <c r="I18" s="120">
        <v>264474845.8310411</v>
      </c>
      <c r="J18" s="120">
        <v>261245851.9540396</v>
      </c>
      <c r="K18" s="120">
        <v>249952726.35845086</v>
      </c>
      <c r="L18" s="120">
        <v>266139179.24867645</v>
      </c>
      <c r="M18" s="120">
        <v>236428571.16554126</v>
      </c>
      <c r="N18" s="120">
        <v>228534146.98428404</v>
      </c>
      <c r="O18" s="120">
        <v>233139281.60055372</v>
      </c>
    </row>
    <row r="19" spans="1:15">
      <c r="A19" s="118">
        <f>ROW()</f>
        <v>19</v>
      </c>
      <c r="B19" s="119" t="s">
        <v>122</v>
      </c>
      <c r="C19" s="120">
        <v>2003955558.5431056</v>
      </c>
      <c r="D19" s="120">
        <v>168846711.04072875</v>
      </c>
      <c r="E19" s="120">
        <v>174801850.27378663</v>
      </c>
      <c r="F19" s="120">
        <v>172811714.71099797</v>
      </c>
      <c r="G19" s="120">
        <v>166412627.36382318</v>
      </c>
      <c r="H19" s="120">
        <v>167498176.44758716</v>
      </c>
      <c r="I19" s="120">
        <v>171467380.62410522</v>
      </c>
      <c r="J19" s="120">
        <v>167855537.30062345</v>
      </c>
      <c r="K19" s="120">
        <v>162898825.63916135</v>
      </c>
      <c r="L19" s="120">
        <v>169255207.28661352</v>
      </c>
      <c r="M19" s="120">
        <v>158563096.9836739</v>
      </c>
      <c r="N19" s="120">
        <v>158676503.30009252</v>
      </c>
      <c r="O19" s="120">
        <v>164867927.57191241</v>
      </c>
    </row>
    <row r="20" spans="1:15">
      <c r="A20" s="118">
        <f>ROW()</f>
        <v>20</v>
      </c>
      <c r="B20" s="119" t="s">
        <v>123</v>
      </c>
      <c r="C20" s="120">
        <v>9419892.9399999995</v>
      </c>
      <c r="D20" s="120">
        <v>611800</v>
      </c>
      <c r="E20" s="120">
        <v>703500</v>
      </c>
      <c r="F20" s="120">
        <v>694400</v>
      </c>
      <c r="G20" s="120">
        <v>669900</v>
      </c>
      <c r="H20" s="120">
        <v>903700</v>
      </c>
      <c r="I20" s="120">
        <v>949200</v>
      </c>
      <c r="J20" s="120">
        <v>1017800</v>
      </c>
      <c r="K20" s="120">
        <v>853300</v>
      </c>
      <c r="L20" s="120">
        <v>863800</v>
      </c>
      <c r="M20" s="120">
        <v>749700</v>
      </c>
      <c r="N20" s="120">
        <v>706292.94</v>
      </c>
      <c r="O20" s="120">
        <v>696500</v>
      </c>
    </row>
    <row r="21" spans="1:15">
      <c r="A21" s="118">
        <f>ROW()</f>
        <v>21</v>
      </c>
      <c r="B21" s="119" t="s">
        <v>124</v>
      </c>
      <c r="C21" s="120">
        <v>14478484.57902379</v>
      </c>
      <c r="D21" s="120">
        <v>1888298.9502696393</v>
      </c>
      <c r="E21" s="120">
        <v>3009516.950910253</v>
      </c>
      <c r="F21" s="120">
        <v>3230577.672858255</v>
      </c>
      <c r="G21" s="120">
        <v>1662325.6716831282</v>
      </c>
      <c r="H21" s="120">
        <v>553274.80000000005</v>
      </c>
      <c r="I21" s="120">
        <v>429288.4</v>
      </c>
      <c r="J21" s="120">
        <v>338527.8</v>
      </c>
      <c r="K21" s="120">
        <v>341470.6</v>
      </c>
      <c r="L21" s="120">
        <v>425528.99</v>
      </c>
      <c r="M21" s="120">
        <v>361854.38</v>
      </c>
      <c r="N21" s="120">
        <v>822219.91656089481</v>
      </c>
      <c r="O21" s="120">
        <v>1415600.4467416191</v>
      </c>
    </row>
    <row r="22" spans="1:15">
      <c r="A22" s="118">
        <f>ROW()</f>
        <v>22</v>
      </c>
      <c r="B22" s="119" t="s">
        <v>125</v>
      </c>
      <c r="C22" s="120">
        <v>7604261520.499774</v>
      </c>
      <c r="D22" s="120">
        <v>606908367.66101611</v>
      </c>
      <c r="E22" s="120">
        <v>628816478.68179822</v>
      </c>
      <c r="F22" s="120">
        <v>631767581.7234931</v>
      </c>
      <c r="G22" s="120">
        <v>607652716.79284823</v>
      </c>
      <c r="H22" s="120">
        <v>636990513.92520487</v>
      </c>
      <c r="I22" s="120">
        <v>685181072.92991912</v>
      </c>
      <c r="J22" s="120">
        <v>679582806.54529798</v>
      </c>
      <c r="K22" s="120">
        <v>655356564.46300864</v>
      </c>
      <c r="L22" s="120">
        <v>672033209.93431306</v>
      </c>
      <c r="M22" s="120">
        <v>612798760.84028494</v>
      </c>
      <c r="N22" s="120">
        <v>586812029.77199054</v>
      </c>
      <c r="O22" s="120">
        <v>600361417.23060083</v>
      </c>
    </row>
    <row r="23" spans="1:15">
      <c r="A23" s="118">
        <f>ROW()</f>
        <v>23</v>
      </c>
      <c r="B23" s="114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</row>
    <row r="24" spans="1:15">
      <c r="A24" s="118">
        <f>ROW()</f>
        <v>24</v>
      </c>
      <c r="B24" s="114" t="s">
        <v>126</v>
      </c>
      <c r="C24" s="120">
        <v>1316011973.2474129</v>
      </c>
      <c r="D24" s="120">
        <v>109264752.00716567</v>
      </c>
      <c r="E24" s="120">
        <v>109308970.56822112</v>
      </c>
      <c r="F24" s="120">
        <v>110724072.58976224</v>
      </c>
      <c r="G24" s="120">
        <v>105334050.0122655</v>
      </c>
      <c r="H24" s="120">
        <v>111864341.65325478</v>
      </c>
      <c r="I24" s="120">
        <v>110561906.55832382</v>
      </c>
      <c r="J24" s="120">
        <v>114108406.80645806</v>
      </c>
      <c r="K24" s="120">
        <v>110908576.55663686</v>
      </c>
      <c r="L24" s="120">
        <v>118447916.88504787</v>
      </c>
      <c r="M24" s="120">
        <v>105973857.07495837</v>
      </c>
      <c r="N24" s="120">
        <v>103789168.33055656</v>
      </c>
      <c r="O24" s="120">
        <v>105725954.20476201</v>
      </c>
    </row>
    <row r="25" spans="1:15">
      <c r="A25" s="118">
        <f>ROW()</f>
        <v>25</v>
      </c>
      <c r="B25" s="119" t="s">
        <v>127</v>
      </c>
      <c r="C25" s="120">
        <v>4067400</v>
      </c>
      <c r="D25" s="120">
        <v>689400</v>
      </c>
      <c r="E25" s="120">
        <v>732000</v>
      </c>
      <c r="F25" s="120">
        <v>917400</v>
      </c>
      <c r="G25" s="120">
        <v>681600</v>
      </c>
      <c r="H25" s="120">
        <v>208200</v>
      </c>
      <c r="I25" s="120">
        <v>3000</v>
      </c>
      <c r="J25" s="120">
        <v>3000</v>
      </c>
      <c r="K25" s="120">
        <v>2400</v>
      </c>
      <c r="L25" s="120">
        <v>3000</v>
      </c>
      <c r="M25" s="120">
        <v>3000</v>
      </c>
      <c r="N25" s="120">
        <v>157200</v>
      </c>
      <c r="O25" s="120">
        <v>667200</v>
      </c>
    </row>
    <row r="26" spans="1:15">
      <c r="A26" s="118">
        <f>ROW()</f>
        <v>26</v>
      </c>
      <c r="B26" s="119" t="s">
        <v>128</v>
      </c>
      <c r="C26" s="120">
        <v>140007902.91522953</v>
      </c>
      <c r="D26" s="120">
        <v>6939762.9305474153</v>
      </c>
      <c r="E26" s="120">
        <v>5305402.904350467</v>
      </c>
      <c r="F26" s="120">
        <v>6714731.6493872916</v>
      </c>
      <c r="G26" s="120">
        <v>9498225.8485570736</v>
      </c>
      <c r="H26" s="120">
        <v>12758168.319773827</v>
      </c>
      <c r="I26" s="120">
        <v>15820387.382578345</v>
      </c>
      <c r="J26" s="120">
        <v>15982056.000179775</v>
      </c>
      <c r="K26" s="120">
        <v>17534319.673591942</v>
      </c>
      <c r="L26" s="120">
        <v>15798329.739811847</v>
      </c>
      <c r="M26" s="120">
        <v>13560984.289906304</v>
      </c>
      <c r="N26" s="120">
        <v>10588155.056057269</v>
      </c>
      <c r="O26" s="120">
        <v>9507379.1204879638</v>
      </c>
    </row>
    <row r="27" spans="1:15">
      <c r="A27" s="118">
        <f>ROW()</f>
        <v>27</v>
      </c>
      <c r="B27" s="119" t="s">
        <v>129</v>
      </c>
      <c r="C27" s="120">
        <v>1460087276.1626425</v>
      </c>
      <c r="D27" s="120">
        <v>116893914.93771309</v>
      </c>
      <c r="E27" s="120">
        <v>115346373.47257158</v>
      </c>
      <c r="F27" s="120">
        <v>118356204.23914953</v>
      </c>
      <c r="G27" s="120">
        <v>115513875.86082257</v>
      </c>
      <c r="H27" s="120">
        <v>124830709.9730286</v>
      </c>
      <c r="I27" s="120">
        <v>126385293.94090216</v>
      </c>
      <c r="J27" s="120">
        <v>130093462.80663782</v>
      </c>
      <c r="K27" s="120">
        <v>128445296.2302288</v>
      </c>
      <c r="L27" s="120">
        <v>134249246.62485972</v>
      </c>
      <c r="M27" s="120">
        <v>119537841.36486468</v>
      </c>
      <c r="N27" s="120">
        <v>114534523.38661383</v>
      </c>
      <c r="O27" s="120">
        <v>115900533.32524997</v>
      </c>
    </row>
    <row r="28" spans="1:15">
      <c r="A28" s="118">
        <f>ROW()</f>
        <v>28</v>
      </c>
      <c r="B28" s="119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</row>
    <row r="29" spans="1:15">
      <c r="A29" s="118">
        <f>ROW()</f>
        <v>29</v>
      </c>
      <c r="B29" s="114" t="s">
        <v>130</v>
      </c>
      <c r="C29" s="120">
        <v>630437049.20221198</v>
      </c>
      <c r="D29" s="120">
        <v>51543381.428128079</v>
      </c>
      <c r="E29" s="120">
        <v>57375627.806172788</v>
      </c>
      <c r="F29" s="120">
        <v>57785755.452112272</v>
      </c>
      <c r="G29" s="120">
        <v>51647424.48778522</v>
      </c>
      <c r="H29" s="120">
        <v>54583141.189342484</v>
      </c>
      <c r="I29" s="120">
        <v>49523954.489570551</v>
      </c>
      <c r="J29" s="120">
        <v>56043602.775982678</v>
      </c>
      <c r="K29" s="120">
        <v>49837131.620054804</v>
      </c>
      <c r="L29" s="120">
        <v>50590388.830224179</v>
      </c>
      <c r="M29" s="120">
        <v>51363687.003073499</v>
      </c>
      <c r="N29" s="120">
        <v>49085344.221845292</v>
      </c>
      <c r="O29" s="120">
        <v>51057609.897920102</v>
      </c>
    </row>
    <row r="30" spans="1:15">
      <c r="A30" s="118">
        <f>ROW()</f>
        <v>30</v>
      </c>
      <c r="B30" s="114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</row>
    <row r="31" spans="1:15">
      <c r="A31" s="118">
        <f>ROW()</f>
        <v>31</v>
      </c>
      <c r="B31" s="119" t="s">
        <v>131</v>
      </c>
      <c r="C31" s="120">
        <v>47486400</v>
      </c>
      <c r="D31" s="120">
        <v>4704400</v>
      </c>
      <c r="E31" s="120">
        <v>4605200</v>
      </c>
      <c r="F31" s="120">
        <v>4481200</v>
      </c>
      <c r="G31" s="120">
        <v>4301200</v>
      </c>
      <c r="H31" s="120">
        <v>5006600</v>
      </c>
      <c r="I31" s="120">
        <v>4005400</v>
      </c>
      <c r="J31" s="120">
        <v>3922800</v>
      </c>
      <c r="K31" s="120">
        <v>3898400</v>
      </c>
      <c r="L31" s="120">
        <v>3909000</v>
      </c>
      <c r="M31" s="120">
        <v>2881200</v>
      </c>
      <c r="N31" s="120">
        <v>2008800</v>
      </c>
      <c r="O31" s="120">
        <v>3762200</v>
      </c>
    </row>
    <row r="32" spans="1:15">
      <c r="A32" s="118">
        <f>ROW()</f>
        <v>32</v>
      </c>
      <c r="B32" s="119" t="s">
        <v>132</v>
      </c>
      <c r="C32" s="120">
        <v>591954400</v>
      </c>
      <c r="D32" s="120">
        <v>47914400</v>
      </c>
      <c r="E32" s="120">
        <v>47911200</v>
      </c>
      <c r="F32" s="120">
        <v>50639200</v>
      </c>
      <c r="G32" s="120">
        <v>48360800</v>
      </c>
      <c r="H32" s="120">
        <v>49728000</v>
      </c>
      <c r="I32" s="120">
        <v>51298400</v>
      </c>
      <c r="J32" s="120">
        <v>49562400</v>
      </c>
      <c r="K32" s="120">
        <v>50949600</v>
      </c>
      <c r="L32" s="120">
        <v>45682400</v>
      </c>
      <c r="M32" s="120">
        <v>51301599.999999993</v>
      </c>
      <c r="N32" s="120">
        <v>45184800</v>
      </c>
      <c r="O32" s="120">
        <v>53421600</v>
      </c>
    </row>
    <row r="33" spans="1:15">
      <c r="A33" s="118">
        <f>ROW()</f>
        <v>33</v>
      </c>
      <c r="B33" s="114" t="s">
        <v>133</v>
      </c>
      <c r="C33" s="120">
        <v>639440800</v>
      </c>
      <c r="D33" s="120">
        <v>52618800</v>
      </c>
      <c r="E33" s="120">
        <v>52516400</v>
      </c>
      <c r="F33" s="120">
        <v>55120400</v>
      </c>
      <c r="G33" s="120">
        <v>52662000</v>
      </c>
      <c r="H33" s="120">
        <v>54734600</v>
      </c>
      <c r="I33" s="120">
        <v>55303800</v>
      </c>
      <c r="J33" s="120">
        <v>53485200</v>
      </c>
      <c r="K33" s="120">
        <v>54848000</v>
      </c>
      <c r="L33" s="120">
        <v>49591400</v>
      </c>
      <c r="M33" s="120">
        <v>54182799.999999993</v>
      </c>
      <c r="N33" s="120">
        <v>47193600</v>
      </c>
      <c r="O33" s="120">
        <v>57183800</v>
      </c>
    </row>
    <row r="34" spans="1:15">
      <c r="A34" s="118">
        <f>ROW()</f>
        <v>34</v>
      </c>
      <c r="B34" s="114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</row>
    <row r="35" spans="1:15">
      <c r="A35" s="118">
        <f>ROW()</f>
        <v>35</v>
      </c>
      <c r="B35" s="114" t="s">
        <v>134</v>
      </c>
      <c r="C35" s="120">
        <v>83017069.139999971</v>
      </c>
      <c r="D35" s="120">
        <v>6931400.25</v>
      </c>
      <c r="E35" s="120">
        <v>6916221.8600000003</v>
      </c>
      <c r="F35" s="120">
        <v>6909013.8700000001</v>
      </c>
      <c r="G35" s="120">
        <v>6943093.8399999999</v>
      </c>
      <c r="H35" s="120">
        <v>6946867.5099999988</v>
      </c>
      <c r="I35" s="120">
        <v>6922567.7299999995</v>
      </c>
      <c r="J35" s="120">
        <v>6880366.9499999993</v>
      </c>
      <c r="K35" s="120">
        <v>6885373.4000000004</v>
      </c>
      <c r="L35" s="120">
        <v>6984853.6100000003</v>
      </c>
      <c r="M35" s="120">
        <v>6884691.3399999999</v>
      </c>
      <c r="N35" s="120">
        <v>6900606.709999999</v>
      </c>
      <c r="O35" s="120">
        <v>6912012.0699999994</v>
      </c>
    </row>
    <row r="36" spans="1:15">
      <c r="A36" s="118">
        <f>ROW()</f>
        <v>36</v>
      </c>
      <c r="B36" s="114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</row>
    <row r="37" spans="1:15">
      <c r="A37" s="118">
        <f>ROW()</f>
        <v>37</v>
      </c>
      <c r="B37" s="121" t="s">
        <v>135</v>
      </c>
      <c r="C37" s="120">
        <v>21182809413.505436</v>
      </c>
      <c r="D37" s="120">
        <v>1509581071.0091095</v>
      </c>
      <c r="E37" s="120">
        <v>1524713134.3192139</v>
      </c>
      <c r="F37" s="120">
        <v>1540303802.2315927</v>
      </c>
      <c r="G37" s="120">
        <v>1534869564.1125374</v>
      </c>
      <c r="H37" s="120">
        <v>1812448407.5000463</v>
      </c>
      <c r="I37" s="120">
        <v>2100754297.899812</v>
      </c>
      <c r="J37" s="120">
        <v>2151557695.4606075</v>
      </c>
      <c r="K37" s="120">
        <v>2068391615.4708648</v>
      </c>
      <c r="L37" s="120">
        <v>1993773256.3255997</v>
      </c>
      <c r="M37" s="120">
        <v>1808563326.5911405</v>
      </c>
      <c r="N37" s="120">
        <v>1583487412.0785475</v>
      </c>
      <c r="O37" s="120">
        <v>1554365830.5063663</v>
      </c>
    </row>
    <row r="38" spans="1:15">
      <c r="A38" s="118">
        <f>ROW()</f>
        <v>38</v>
      </c>
      <c r="B38" s="122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</row>
    <row r="39" spans="1:15">
      <c r="A39" s="118">
        <f>ROW()</f>
        <v>39</v>
      </c>
      <c r="B39" s="119" t="s">
        <v>136</v>
      </c>
      <c r="C39" s="120">
        <v>7536138.0777332596</v>
      </c>
      <c r="D39" s="120">
        <v>379016.9484017184</v>
      </c>
      <c r="E39" s="120">
        <v>325084.29620280402</v>
      </c>
      <c r="F39" s="120">
        <v>311671.7969039742</v>
      </c>
      <c r="G39" s="120">
        <v>373013.7528230871</v>
      </c>
      <c r="H39" s="120">
        <v>598840.19552463852</v>
      </c>
      <c r="I39" s="120">
        <v>884545.46229138214</v>
      </c>
      <c r="J39" s="120">
        <v>1010195.7070178317</v>
      </c>
      <c r="K39" s="120">
        <v>935563.02364201879</v>
      </c>
      <c r="L39" s="120">
        <v>915779.40726860124</v>
      </c>
      <c r="M39" s="120">
        <v>781246.33411537006</v>
      </c>
      <c r="N39" s="120">
        <v>568437.73120200844</v>
      </c>
      <c r="O39" s="120">
        <v>452743.42233982496</v>
      </c>
    </row>
    <row r="40" spans="1:15">
      <c r="A40" s="118">
        <f>ROW()</f>
        <v>40</v>
      </c>
      <c r="B40" s="114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</row>
    <row r="41" spans="1:15">
      <c r="A41" s="118">
        <f>ROW()</f>
        <v>41</v>
      </c>
      <c r="B41" s="119" t="s">
        <v>137</v>
      </c>
      <c r="C41" s="120">
        <v>113358931</v>
      </c>
      <c r="D41" s="120">
        <v>9357462</v>
      </c>
      <c r="E41" s="120">
        <v>9831054</v>
      </c>
      <c r="F41" s="120">
        <v>9498508</v>
      </c>
      <c r="G41" s="120">
        <v>9119150</v>
      </c>
      <c r="H41" s="120">
        <v>9358272</v>
      </c>
      <c r="I41" s="120">
        <v>8995647</v>
      </c>
      <c r="J41" s="120">
        <v>8997608</v>
      </c>
      <c r="K41" s="120">
        <v>9534041</v>
      </c>
      <c r="L41" s="120">
        <v>8967277</v>
      </c>
      <c r="M41" s="120">
        <v>9944388</v>
      </c>
      <c r="N41" s="120">
        <v>9713209</v>
      </c>
      <c r="O41" s="120">
        <v>10042315</v>
      </c>
    </row>
    <row r="42" spans="1:15">
      <c r="A42" s="118">
        <f>ROW()</f>
        <v>42</v>
      </c>
      <c r="B42" s="119" t="s">
        <v>138</v>
      </c>
      <c r="C42" s="120">
        <v>1548283436</v>
      </c>
      <c r="D42" s="120">
        <v>139982084</v>
      </c>
      <c r="E42" s="120">
        <v>144665171</v>
      </c>
      <c r="F42" s="120">
        <v>143951686</v>
      </c>
      <c r="G42" s="120">
        <v>138157735</v>
      </c>
      <c r="H42" s="120">
        <v>127769415</v>
      </c>
      <c r="I42" s="120">
        <v>136528572</v>
      </c>
      <c r="J42" s="120">
        <v>142687502</v>
      </c>
      <c r="K42" s="120">
        <v>144731261</v>
      </c>
      <c r="L42" s="120">
        <v>121893984</v>
      </c>
      <c r="M42" s="120">
        <v>95911857</v>
      </c>
      <c r="N42" s="120">
        <v>92593496</v>
      </c>
      <c r="O42" s="120">
        <v>119410673</v>
      </c>
    </row>
    <row r="43" spans="1:15">
      <c r="A43" s="118">
        <f>ROW()</f>
        <v>43</v>
      </c>
      <c r="B43" s="119" t="s">
        <v>139</v>
      </c>
      <c r="C43" s="120">
        <v>277934570</v>
      </c>
      <c r="D43" s="120">
        <v>23025278</v>
      </c>
      <c r="E43" s="120">
        <v>25190967</v>
      </c>
      <c r="F43" s="120">
        <v>25371302</v>
      </c>
      <c r="G43" s="120">
        <v>22865871</v>
      </c>
      <c r="H43" s="120">
        <v>19737565</v>
      </c>
      <c r="I43" s="120">
        <v>23567637</v>
      </c>
      <c r="J43" s="120">
        <v>23839840</v>
      </c>
      <c r="K43" s="120">
        <v>23323778</v>
      </c>
      <c r="L43" s="120">
        <v>20898279</v>
      </c>
      <c r="M43" s="120">
        <v>23672177</v>
      </c>
      <c r="N43" s="120">
        <v>22391463</v>
      </c>
      <c r="O43" s="120">
        <v>24050413</v>
      </c>
    </row>
    <row r="44" spans="1:15">
      <c r="A44" s="118">
        <f>ROW()</f>
        <v>44</v>
      </c>
      <c r="B44" s="123" t="s">
        <v>140</v>
      </c>
      <c r="C44" s="120">
        <v>1939576937</v>
      </c>
      <c r="D44" s="120">
        <v>172364824</v>
      </c>
      <c r="E44" s="120">
        <v>179687192</v>
      </c>
      <c r="F44" s="120">
        <v>178821496</v>
      </c>
      <c r="G44" s="120">
        <v>170142756</v>
      </c>
      <c r="H44" s="120">
        <v>156865252</v>
      </c>
      <c r="I44" s="120">
        <v>169091856</v>
      </c>
      <c r="J44" s="120">
        <v>175524950</v>
      </c>
      <c r="K44" s="120">
        <v>177589080</v>
      </c>
      <c r="L44" s="120">
        <v>151759540</v>
      </c>
      <c r="M44" s="120">
        <v>129528422</v>
      </c>
      <c r="N44" s="120">
        <v>124698168</v>
      </c>
      <c r="O44" s="120">
        <v>153503401</v>
      </c>
    </row>
    <row r="45" spans="1:15">
      <c r="A45" s="118">
        <f>ROW()</f>
        <v>45</v>
      </c>
      <c r="B45" s="114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</row>
    <row r="46" spans="1:15">
      <c r="A46" s="118">
        <f>ROW()</f>
        <v>46</v>
      </c>
      <c r="B46" s="114" t="s">
        <v>95</v>
      </c>
      <c r="C46" s="120">
        <v>23129922488.583168</v>
      </c>
      <c r="D46" s="120">
        <v>1682324911.9575112</v>
      </c>
      <c r="E46" s="120">
        <v>1704725410.6154168</v>
      </c>
      <c r="F46" s="120">
        <v>1719436970.0284967</v>
      </c>
      <c r="G46" s="120">
        <v>1705385333.8653605</v>
      </c>
      <c r="H46" s="120">
        <v>1969912499.6955709</v>
      </c>
      <c r="I46" s="120">
        <v>2270730699.3621035</v>
      </c>
      <c r="J46" s="120">
        <v>2328092841.1676254</v>
      </c>
      <c r="K46" s="120">
        <v>2246916258.4945068</v>
      </c>
      <c r="L46" s="120">
        <v>2146448575.7328682</v>
      </c>
      <c r="M46" s="120">
        <v>1938872994.9252558</v>
      </c>
      <c r="N46" s="120">
        <v>1708754017.8097496</v>
      </c>
      <c r="O46" s="120">
        <v>1708321974.9287062</v>
      </c>
    </row>
    <row r="47" spans="1:15">
      <c r="A47" s="118">
        <f>ROW()</f>
        <v>47</v>
      </c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</row>
    <row r="48" spans="1:15">
      <c r="A48" s="118">
        <f>ROW()</f>
        <v>48</v>
      </c>
      <c r="B48" s="114" t="s">
        <v>141</v>
      </c>
      <c r="C48" s="120">
        <v>23227477940.198997</v>
      </c>
      <c r="D48" s="124">
        <v>1661724772.46</v>
      </c>
      <c r="E48" s="124">
        <v>1699956081.6800001</v>
      </c>
      <c r="F48" s="124">
        <v>1726876246.7299998</v>
      </c>
      <c r="G48" s="124">
        <v>1712877215.5799999</v>
      </c>
      <c r="H48" s="124">
        <v>2004096721.8499999</v>
      </c>
      <c r="I48" s="124">
        <v>2289324208.0199995</v>
      </c>
      <c r="J48" s="124">
        <v>2367889766.9299994</v>
      </c>
      <c r="K48" s="124">
        <v>2235703062.9200001</v>
      </c>
      <c r="L48" s="124">
        <v>2195388179.415</v>
      </c>
      <c r="M48" s="124">
        <v>1925017016.931</v>
      </c>
      <c r="N48" s="124">
        <v>1710196803.1560001</v>
      </c>
      <c r="O48" s="124">
        <v>1698427864.5270002</v>
      </c>
    </row>
    <row r="49" spans="1:15">
      <c r="A49" s="118">
        <f>ROW()</f>
        <v>49</v>
      </c>
      <c r="B49" s="119" t="s">
        <v>851</v>
      </c>
      <c r="C49" s="120">
        <v>97555451.615827322</v>
      </c>
      <c r="D49" s="120">
        <v>-20600139.497511148</v>
      </c>
      <c r="E49" s="120">
        <v>-4769328.9354166985</v>
      </c>
      <c r="F49" s="120">
        <v>7439276.7015030384</v>
      </c>
      <c r="G49" s="120">
        <v>7491881.7146394253</v>
      </c>
      <c r="H49" s="120">
        <v>34184222.154428959</v>
      </c>
      <c r="I49" s="120">
        <v>18593508.657896042</v>
      </c>
      <c r="J49" s="120">
        <v>39796925.762373924</v>
      </c>
      <c r="K49" s="120">
        <v>-11213195.57450676</v>
      </c>
      <c r="L49" s="120">
        <v>48939603.682131767</v>
      </c>
      <c r="M49" s="120">
        <v>-13855977.994255781</v>
      </c>
      <c r="N49" s="120">
        <v>1442785.3462505341</v>
      </c>
      <c r="O49" s="120">
        <v>-9894110.4017059803</v>
      </c>
    </row>
  </sheetData>
  <pageMargins left="0.7" right="0.7" top="0.75" bottom="0.75" header="0.3" footer="0.3"/>
  <pageSetup scale="48" orientation="landscape" horizontalDpi="300" verticalDpi="300" r:id="rId1"/>
  <headerFooter>
    <oddFooter>&amp;L&amp;A
&amp;F&amp;R&amp;P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5"/>
  <sheetViews>
    <sheetView topLeftCell="E1" workbookViewId="0">
      <selection activeCell="I38" sqref="I38"/>
    </sheetView>
  </sheetViews>
  <sheetFormatPr defaultRowHeight="15"/>
  <cols>
    <col min="1" max="1" width="7.42578125" bestFit="1" customWidth="1"/>
    <col min="2" max="2" width="33.5703125" bestFit="1" customWidth="1"/>
    <col min="3" max="3" width="8" bestFit="1" customWidth="1"/>
    <col min="4" max="4" width="15.28515625" bestFit="1" customWidth="1"/>
    <col min="5" max="5" width="14.5703125" customWidth="1"/>
    <col min="6" max="6" width="14.85546875" customWidth="1"/>
    <col min="7" max="7" width="12.140625" customWidth="1"/>
    <col min="8" max="8" width="12" customWidth="1"/>
    <col min="9" max="10" width="8.85546875" bestFit="1" customWidth="1"/>
    <col min="11" max="12" width="2.5703125" customWidth="1"/>
    <col min="13" max="14" width="15.28515625" customWidth="1"/>
    <col min="15" max="15" width="13.42578125" customWidth="1"/>
  </cols>
  <sheetData>
    <row r="1" spans="1:15">
      <c r="A1" s="172"/>
      <c r="B1" s="209" t="s">
        <v>19</v>
      </c>
      <c r="C1" s="209"/>
      <c r="D1" s="209"/>
      <c r="E1" s="209"/>
      <c r="F1" s="209"/>
      <c r="G1" s="209"/>
      <c r="H1" s="209"/>
      <c r="I1" s="209"/>
      <c r="J1" s="209"/>
    </row>
    <row r="2" spans="1:15">
      <c r="A2" s="172"/>
      <c r="B2" s="209" t="s">
        <v>187</v>
      </c>
      <c r="C2" s="209"/>
      <c r="D2" s="209"/>
      <c r="E2" s="209"/>
      <c r="F2" s="209"/>
      <c r="G2" s="209"/>
      <c r="H2" s="209"/>
      <c r="I2" s="209"/>
      <c r="J2" s="209"/>
    </row>
    <row r="3" spans="1:15">
      <c r="A3" s="172"/>
      <c r="B3" s="209" t="s">
        <v>574</v>
      </c>
      <c r="C3" s="209"/>
      <c r="D3" s="209"/>
      <c r="E3" s="209"/>
      <c r="F3" s="209"/>
      <c r="G3" s="209"/>
      <c r="H3" s="209"/>
      <c r="I3" s="209"/>
      <c r="J3" s="209"/>
    </row>
    <row r="4" spans="1:15">
      <c r="A4" s="172"/>
      <c r="B4" s="209"/>
      <c r="C4" s="209"/>
      <c r="D4" s="209"/>
      <c r="E4" s="209"/>
      <c r="F4" s="209"/>
      <c r="G4" s="209"/>
      <c r="H4" s="209"/>
      <c r="I4" s="209"/>
      <c r="J4" s="209"/>
    </row>
    <row r="5" spans="1:15">
      <c r="A5" s="172"/>
      <c r="B5" s="209"/>
      <c r="C5" s="209"/>
      <c r="D5" s="209"/>
      <c r="E5" s="209"/>
      <c r="F5" s="209"/>
      <c r="G5" s="209"/>
      <c r="H5" s="209"/>
      <c r="I5" s="209"/>
      <c r="J5" s="209"/>
    </row>
    <row r="6" spans="1:15" ht="51.75">
      <c r="A6" s="352" t="s">
        <v>17</v>
      </c>
      <c r="B6" s="352" t="s">
        <v>185</v>
      </c>
      <c r="C6" s="352" t="s">
        <v>184</v>
      </c>
      <c r="D6" s="353" t="s">
        <v>575</v>
      </c>
      <c r="E6" s="353" t="s">
        <v>576</v>
      </c>
      <c r="F6" s="353" t="s">
        <v>580</v>
      </c>
      <c r="G6" s="353" t="s">
        <v>180</v>
      </c>
      <c r="H6" s="353" t="s">
        <v>179</v>
      </c>
      <c r="I6" s="352" t="s">
        <v>178</v>
      </c>
      <c r="J6" s="353" t="s">
        <v>177</v>
      </c>
      <c r="M6" s="168" t="s">
        <v>176</v>
      </c>
      <c r="N6" s="168" t="s">
        <v>175</v>
      </c>
      <c r="O6" s="168" t="s">
        <v>579</v>
      </c>
    </row>
    <row r="7" spans="1:15">
      <c r="A7" s="204"/>
      <c r="B7" s="204" t="s">
        <v>15</v>
      </c>
      <c r="C7" s="203" t="s">
        <v>14</v>
      </c>
      <c r="D7" s="203" t="s">
        <v>13</v>
      </c>
      <c r="E7" s="203" t="s">
        <v>12</v>
      </c>
      <c r="F7" s="203" t="s">
        <v>11</v>
      </c>
      <c r="G7" s="203" t="s">
        <v>173</v>
      </c>
      <c r="H7" s="203" t="s">
        <v>9</v>
      </c>
      <c r="I7" s="203" t="s">
        <v>8</v>
      </c>
      <c r="J7" s="203" t="s">
        <v>7</v>
      </c>
      <c r="M7" s="141"/>
      <c r="N7" s="141"/>
      <c r="O7" s="141"/>
    </row>
    <row r="8" spans="1:15">
      <c r="A8" s="354">
        <v>1</v>
      </c>
      <c r="B8" s="355" t="s">
        <v>0</v>
      </c>
      <c r="C8" s="204"/>
      <c r="D8" s="204"/>
      <c r="E8" s="203"/>
      <c r="F8" s="356"/>
      <c r="G8" s="203"/>
      <c r="H8" s="203"/>
      <c r="I8" s="203"/>
      <c r="J8" s="203"/>
      <c r="M8" s="141"/>
      <c r="N8" s="141"/>
      <c r="O8" s="141"/>
    </row>
    <row r="9" spans="1:15">
      <c r="A9" s="354">
        <v>2</v>
      </c>
      <c r="B9" s="197" t="s">
        <v>0</v>
      </c>
      <c r="C9" s="351">
        <v>7</v>
      </c>
      <c r="D9" s="163">
        <v>10732747750.487839</v>
      </c>
      <c r="E9" s="156">
        <v>1083315595.6361177</v>
      </c>
      <c r="F9" s="156">
        <v>1119309801.5515518</v>
      </c>
      <c r="G9" s="156">
        <v>35994205.915434122</v>
      </c>
      <c r="H9" s="156"/>
      <c r="I9" s="156"/>
      <c r="J9" s="357"/>
      <c r="M9" s="156">
        <f>+F9</f>
        <v>1119309801.5515518</v>
      </c>
      <c r="N9" s="156">
        <f>-SUM('p14 2011 GRC ERF - COS'!E10,'p14 2011 GRC ERF - COS'!E13)</f>
        <v>-757357197</v>
      </c>
      <c r="O9" s="156">
        <f>SUM(M9:N9)</f>
        <v>361952604.55155182</v>
      </c>
    </row>
    <row r="10" spans="1:15">
      <c r="A10" s="354">
        <v>3</v>
      </c>
      <c r="B10" s="180" t="s">
        <v>172</v>
      </c>
      <c r="C10" s="172"/>
      <c r="D10" s="147">
        <v>10732747750.487839</v>
      </c>
      <c r="E10" s="149">
        <v>1083315595.6361177</v>
      </c>
      <c r="F10" s="149">
        <v>1119309801.5515518</v>
      </c>
      <c r="G10" s="149">
        <v>35994205.915434122</v>
      </c>
      <c r="H10" s="149">
        <v>35995000.493578732</v>
      </c>
      <c r="I10" s="149">
        <v>794.57814460992813</v>
      </c>
      <c r="J10" s="358">
        <v>3.3225964862343277E-2</v>
      </c>
      <c r="M10" s="149">
        <f>SUM(M9:M9)</f>
        <v>1119309801.5515518</v>
      </c>
      <c r="N10" s="149">
        <f>SUM(N9:N9)</f>
        <v>-757357197</v>
      </c>
      <c r="O10" s="149">
        <f>SUM(O9:O9)</f>
        <v>361952604.55155182</v>
      </c>
    </row>
    <row r="11" spans="1:15">
      <c r="A11" s="354">
        <v>4</v>
      </c>
      <c r="B11" s="172"/>
      <c r="C11" s="172"/>
      <c r="D11" s="157"/>
      <c r="E11" s="155"/>
      <c r="F11" s="155"/>
      <c r="G11" s="155"/>
      <c r="H11" s="155"/>
      <c r="I11" s="155"/>
      <c r="J11" s="359"/>
      <c r="M11" s="155"/>
      <c r="N11" s="155"/>
      <c r="O11" s="155"/>
    </row>
    <row r="12" spans="1:15">
      <c r="A12" s="354">
        <v>5</v>
      </c>
      <c r="B12" s="172" t="s">
        <v>171</v>
      </c>
      <c r="C12" s="172"/>
      <c r="D12" s="157"/>
      <c r="E12" s="155"/>
      <c r="F12" s="155"/>
      <c r="G12" s="155"/>
      <c r="H12" s="155"/>
      <c r="I12" s="155"/>
      <c r="J12" s="359"/>
      <c r="M12" s="155"/>
      <c r="N12" s="155"/>
      <c r="O12" s="155"/>
    </row>
    <row r="13" spans="1:15">
      <c r="A13" s="354">
        <v>6</v>
      </c>
      <c r="B13" s="195" t="s">
        <v>170</v>
      </c>
      <c r="C13" s="351">
        <v>24</v>
      </c>
      <c r="D13" s="157">
        <v>2594865425.6283207</v>
      </c>
      <c r="E13" s="155">
        <v>245723262.34999925</v>
      </c>
      <c r="F13" s="155">
        <v>253887407.47326398</v>
      </c>
      <c r="G13" s="156">
        <v>8164145.12326473</v>
      </c>
      <c r="H13" s="156"/>
      <c r="I13" s="156"/>
      <c r="J13" s="359"/>
      <c r="M13" s="155">
        <f>+F13</f>
        <v>253887407.47326398</v>
      </c>
      <c r="N13" s="155">
        <f>-SUM('p14 2011 GRC ERF - COS'!F10,'p14 2011 GRC ERF - COS'!F13)</f>
        <v>-171496587</v>
      </c>
      <c r="O13" s="155">
        <f>SUM(M13:N13)</f>
        <v>82390820.473263979</v>
      </c>
    </row>
    <row r="14" spans="1:15">
      <c r="A14" s="354">
        <v>7</v>
      </c>
      <c r="B14" s="195" t="s">
        <v>169</v>
      </c>
      <c r="C14" s="351">
        <v>25</v>
      </c>
      <c r="D14" s="157">
        <v>2917644775.4625382</v>
      </c>
      <c r="E14" s="155">
        <v>257383372.25405166</v>
      </c>
      <c r="F14" s="155">
        <v>263797490.25973216</v>
      </c>
      <c r="G14" s="156">
        <v>6414118.0056805015</v>
      </c>
      <c r="H14" s="156"/>
      <c r="I14" s="156"/>
      <c r="J14" s="359"/>
      <c r="M14" s="155">
        <f>+F14</f>
        <v>263797490.25973216</v>
      </c>
      <c r="N14" s="155">
        <f>-SUM('p14 2011 GRC ERF - COS'!G10,'p14 2011 GRC ERF - COS'!G13)</f>
        <v>-189830139</v>
      </c>
      <c r="O14" s="155">
        <f>SUM(M14:N14)</f>
        <v>73967351.259732157</v>
      </c>
    </row>
    <row r="15" spans="1:15">
      <c r="A15" s="354">
        <v>8</v>
      </c>
      <c r="B15" s="195" t="s">
        <v>167</v>
      </c>
      <c r="C15" s="351">
        <v>26</v>
      </c>
      <c r="D15" s="157">
        <v>1976940593.334866</v>
      </c>
      <c r="E15" s="155">
        <v>158481695.40832275</v>
      </c>
      <c r="F15" s="155">
        <v>163746843.10331252</v>
      </c>
      <c r="G15" s="156">
        <v>5265147.6949897707</v>
      </c>
      <c r="H15" s="156"/>
      <c r="I15" s="156"/>
      <c r="J15" s="359"/>
      <c r="M15" s="155">
        <f>+F15</f>
        <v>163746843.10331252</v>
      </c>
      <c r="N15" s="155">
        <f>-SUM('p14 2011 GRC ERF - COS'!H10,'p14 2011 GRC ERF - COS'!H13)</f>
        <v>-127062906</v>
      </c>
      <c r="O15" s="155">
        <f>SUM(M15:N15)</f>
        <v>36683937.103312522</v>
      </c>
    </row>
    <row r="16" spans="1:15">
      <c r="A16" s="354">
        <v>9</v>
      </c>
      <c r="B16" s="195" t="s">
        <v>166</v>
      </c>
      <c r="C16" s="351" t="s">
        <v>165</v>
      </c>
      <c r="D16" s="157">
        <v>9800136</v>
      </c>
      <c r="E16" s="155">
        <v>771403.31799999997</v>
      </c>
      <c r="F16" s="155">
        <v>797239.33548000001</v>
      </c>
      <c r="G16" s="156">
        <v>25836.017480000039</v>
      </c>
      <c r="H16" s="156"/>
      <c r="I16" s="156"/>
      <c r="J16" s="359"/>
      <c r="M16" s="155">
        <f>+F16</f>
        <v>797239.33548000001</v>
      </c>
      <c r="N16" s="155"/>
      <c r="O16" s="155">
        <f>SUM(M16:N16)</f>
        <v>797239.33548000001</v>
      </c>
    </row>
    <row r="17" spans="1:15">
      <c r="A17" s="354">
        <v>10</v>
      </c>
      <c r="B17" s="197" t="s">
        <v>162</v>
      </c>
      <c r="C17" s="351">
        <v>29</v>
      </c>
      <c r="D17" s="157">
        <v>14465705.34056692</v>
      </c>
      <c r="E17" s="155">
        <v>1182201.8943712383</v>
      </c>
      <c r="F17" s="155">
        <v>1211666.1484256294</v>
      </c>
      <c r="G17" s="156">
        <v>29464.254054391058</v>
      </c>
      <c r="H17" s="156"/>
      <c r="I17" s="156"/>
      <c r="J17" s="359"/>
      <c r="M17" s="155">
        <f>+F17</f>
        <v>1211666.1484256294</v>
      </c>
      <c r="N17" s="155"/>
      <c r="O17" s="155">
        <f>SUM(M17:N17)</f>
        <v>1211666.1484256294</v>
      </c>
    </row>
    <row r="18" spans="1:15">
      <c r="A18" s="354">
        <v>11</v>
      </c>
      <c r="B18" s="176" t="s">
        <v>164</v>
      </c>
      <c r="C18" s="172"/>
      <c r="D18" s="147">
        <v>7513716635.7662907</v>
      </c>
      <c r="E18" s="149">
        <v>663541935.22474492</v>
      </c>
      <c r="F18" s="149">
        <v>683440646.32021415</v>
      </c>
      <c r="G18" s="149">
        <v>19898711.095469393</v>
      </c>
      <c r="H18" s="149">
        <v>19899487.628988415</v>
      </c>
      <c r="I18" s="149">
        <v>776.53351902216673</v>
      </c>
      <c r="J18" s="358">
        <v>2.9988626248210824E-2</v>
      </c>
      <c r="M18" s="149">
        <f>SUM(M13:M17)</f>
        <v>683440646.32021415</v>
      </c>
      <c r="N18" s="149">
        <f>SUM(N13:N17)</f>
        <v>-488389632</v>
      </c>
      <c r="O18" s="149">
        <f>SUM(O13:O17)</f>
        <v>195051014.3202143</v>
      </c>
    </row>
    <row r="19" spans="1:15">
      <c r="A19" s="354">
        <v>12</v>
      </c>
      <c r="B19" s="172"/>
      <c r="C19" s="172"/>
      <c r="D19" s="157"/>
      <c r="E19" s="155"/>
      <c r="F19" s="155"/>
      <c r="G19" s="155"/>
      <c r="H19" s="155"/>
      <c r="I19" s="155"/>
      <c r="J19" s="359"/>
      <c r="M19" s="155"/>
      <c r="N19" s="155"/>
      <c r="O19" s="155"/>
    </row>
    <row r="20" spans="1:15">
      <c r="A20" s="354">
        <v>13</v>
      </c>
      <c r="B20" s="172" t="s">
        <v>163</v>
      </c>
      <c r="C20" s="172"/>
      <c r="D20" s="157"/>
      <c r="E20" s="155"/>
      <c r="F20" s="155"/>
      <c r="G20" s="155"/>
      <c r="H20" s="155"/>
      <c r="I20" s="155"/>
      <c r="J20" s="359"/>
      <c r="M20" s="155"/>
      <c r="N20" s="155"/>
      <c r="O20" s="155"/>
    </row>
    <row r="21" spans="1:15">
      <c r="A21" s="354">
        <v>14</v>
      </c>
      <c r="B21" s="195" t="s">
        <v>157</v>
      </c>
      <c r="C21" s="351">
        <v>31</v>
      </c>
      <c r="D21" s="157">
        <v>1307178282.9575965</v>
      </c>
      <c r="E21" s="155">
        <v>103852808.26126488</v>
      </c>
      <c r="F21" s="155">
        <v>107303823.69519724</v>
      </c>
      <c r="G21" s="156">
        <v>3451015.433932364</v>
      </c>
      <c r="H21" s="156"/>
      <c r="I21" s="156"/>
      <c r="J21" s="359"/>
      <c r="M21" s="155">
        <f>+F21</f>
        <v>107303823.69519724</v>
      </c>
      <c r="N21" s="155">
        <f>-SUM('p14 2011 GRC ERF - COS'!I10,'p14 2011 GRC ERF - COS'!I13)</f>
        <v>-79687669</v>
      </c>
      <c r="O21" s="155">
        <f>SUM(M21:N21)</f>
        <v>27616154.69519724</v>
      </c>
    </row>
    <row r="22" spans="1:15">
      <c r="A22" s="354">
        <v>15</v>
      </c>
      <c r="B22" s="197" t="s">
        <v>162</v>
      </c>
      <c r="C22" s="351">
        <v>35</v>
      </c>
      <c r="D22" s="157">
        <v>4638422</v>
      </c>
      <c r="E22" s="155">
        <v>256356.70069999996</v>
      </c>
      <c r="F22" s="155">
        <v>264872.88430799998</v>
      </c>
      <c r="G22" s="156">
        <v>8516.1836080000212</v>
      </c>
      <c r="H22" s="156"/>
      <c r="I22" s="156"/>
      <c r="J22" s="359"/>
      <c r="M22" s="155">
        <f>+F22</f>
        <v>264872.88430799998</v>
      </c>
      <c r="N22" s="155">
        <f>-SUM('p14 2011 GRC ERF - COS'!J10,'p14 2011 GRC ERF - COS'!J13)</f>
        <v>-244759</v>
      </c>
      <c r="O22" s="155">
        <f>SUM(M22:N22)</f>
        <v>20113.884307999979</v>
      </c>
    </row>
    <row r="23" spans="1:15">
      <c r="A23" s="354">
        <v>16</v>
      </c>
      <c r="B23" s="197" t="s">
        <v>161</v>
      </c>
      <c r="C23" s="351">
        <v>43</v>
      </c>
      <c r="D23" s="157">
        <v>148958013.30767041</v>
      </c>
      <c r="E23" s="155">
        <v>12686206.607833235</v>
      </c>
      <c r="F23" s="155">
        <v>13107736.076231809</v>
      </c>
      <c r="G23" s="156">
        <v>421529.46839857474</v>
      </c>
      <c r="H23" s="156"/>
      <c r="I23" s="156"/>
      <c r="J23" s="359"/>
      <c r="M23" s="155">
        <f>+F23</f>
        <v>13107736.076231809</v>
      </c>
      <c r="N23" s="155">
        <f>-SUM('p14 2011 GRC ERF - COS'!K10,'p14 2011 GRC ERF - COS'!K13)</f>
        <v>-7794875</v>
      </c>
      <c r="O23" s="155">
        <f>SUM(M23:N23)</f>
        <v>5312861.0762318093</v>
      </c>
    </row>
    <row r="24" spans="1:15">
      <c r="A24" s="354">
        <v>17</v>
      </c>
      <c r="B24" s="180" t="s">
        <v>160</v>
      </c>
      <c r="C24" s="172"/>
      <c r="D24" s="147">
        <v>1460774718.2652669</v>
      </c>
      <c r="E24" s="149">
        <v>116795371.56979811</v>
      </c>
      <c r="F24" s="149">
        <v>120676432.65573704</v>
      </c>
      <c r="G24" s="149">
        <v>3881061.0859389389</v>
      </c>
      <c r="H24" s="149">
        <v>3880724.5776185808</v>
      </c>
      <c r="I24" s="149">
        <v>-336.50832035811618</v>
      </c>
      <c r="J24" s="358">
        <v>3.322957950966042E-2</v>
      </c>
      <c r="M24" s="149">
        <f>SUM(M21:M23)</f>
        <v>120676432.65573704</v>
      </c>
      <c r="N24" s="149">
        <f>SUM(N21:N23)</f>
        <v>-87727303</v>
      </c>
      <c r="O24" s="149">
        <f>SUM(O21:O23)</f>
        <v>32949129.65573705</v>
      </c>
    </row>
    <row r="25" spans="1:15">
      <c r="A25" s="354">
        <v>18</v>
      </c>
      <c r="B25" s="172"/>
      <c r="C25" s="172"/>
      <c r="D25" s="172"/>
      <c r="E25" s="172"/>
      <c r="F25" s="172"/>
      <c r="G25" s="172"/>
      <c r="H25" s="172"/>
      <c r="I25" s="172"/>
      <c r="J25" s="359"/>
      <c r="M25" s="137"/>
      <c r="N25" s="137"/>
      <c r="O25" s="137"/>
    </row>
    <row r="26" spans="1:15">
      <c r="A26" s="354">
        <v>19</v>
      </c>
      <c r="B26" s="172" t="s">
        <v>130</v>
      </c>
      <c r="C26" s="351">
        <v>40</v>
      </c>
      <c r="D26" s="147">
        <v>770709198.26613879</v>
      </c>
      <c r="E26" s="149">
        <v>53013428.433875032</v>
      </c>
      <c r="F26" s="149">
        <v>54025585.936321057</v>
      </c>
      <c r="G26" s="149">
        <v>1012157.5024460256</v>
      </c>
      <c r="H26" s="160">
        <v>1012157.5024460314</v>
      </c>
      <c r="I26" s="160">
        <v>5.8207660913467407E-9</v>
      </c>
      <c r="J26" s="358">
        <v>1.9092473970222748E-2</v>
      </c>
      <c r="M26" s="149">
        <f>+F26</f>
        <v>54025585.936321057</v>
      </c>
      <c r="N26" s="149">
        <f>-SUM('p14 2011 GRC ERF - COS'!L10,'p14 2011 GRC ERF - COS'!L13)</f>
        <v>-46627303</v>
      </c>
      <c r="O26" s="149">
        <f>SUM(M26:N26)</f>
        <v>7398282.9363210574</v>
      </c>
    </row>
    <row r="27" spans="1:15">
      <c r="A27" s="354">
        <v>20</v>
      </c>
      <c r="B27" s="172"/>
      <c r="C27" s="172"/>
      <c r="D27" s="172"/>
      <c r="E27" s="172"/>
      <c r="F27" s="172"/>
      <c r="G27" s="172"/>
      <c r="H27" s="172"/>
      <c r="I27" s="172"/>
      <c r="J27" s="359"/>
      <c r="M27" s="137"/>
      <c r="N27" s="137"/>
      <c r="O27" s="137"/>
    </row>
    <row r="28" spans="1:15">
      <c r="A28" s="354">
        <v>21</v>
      </c>
      <c r="B28" s="172" t="s">
        <v>159</v>
      </c>
      <c r="C28" s="172"/>
      <c r="D28" s="157"/>
      <c r="E28" s="155"/>
      <c r="F28" s="155"/>
      <c r="G28" s="155"/>
      <c r="H28" s="155"/>
      <c r="I28" s="155"/>
      <c r="J28" s="359"/>
      <c r="M28" s="155"/>
      <c r="N28" s="155"/>
      <c r="O28" s="155"/>
    </row>
    <row r="29" spans="1:15">
      <c r="A29" s="354">
        <v>22</v>
      </c>
      <c r="B29" s="195" t="s">
        <v>158</v>
      </c>
      <c r="C29" s="351">
        <v>46</v>
      </c>
      <c r="D29" s="157">
        <v>52203084</v>
      </c>
      <c r="E29" s="155">
        <v>3397745.8055400001</v>
      </c>
      <c r="F29" s="155">
        <v>3511283.1556080002</v>
      </c>
      <c r="G29" s="156">
        <v>113537.35006800015</v>
      </c>
      <c r="H29" s="156"/>
      <c r="I29" s="156"/>
      <c r="J29" s="359"/>
      <c r="M29" s="155">
        <f>+F29</f>
        <v>3511283.1556080002</v>
      </c>
      <c r="N29" s="155"/>
      <c r="O29" s="155">
        <f>SUM(M29:N29)</f>
        <v>3511283.1556080002</v>
      </c>
    </row>
    <row r="30" spans="1:15">
      <c r="A30" s="354">
        <v>23</v>
      </c>
      <c r="B30" s="195" t="s">
        <v>157</v>
      </c>
      <c r="C30" s="351">
        <v>49</v>
      </c>
      <c r="D30" s="157">
        <v>524321194.58399999</v>
      </c>
      <c r="E30" s="155">
        <v>33040358.741007939</v>
      </c>
      <c r="F30" s="155">
        <v>34137552.220976204</v>
      </c>
      <c r="G30" s="156">
        <v>1097193.4799682647</v>
      </c>
      <c r="H30" s="156"/>
      <c r="I30" s="156"/>
      <c r="J30" s="359"/>
      <c r="M30" s="155">
        <f>+F30</f>
        <v>34137552.220976204</v>
      </c>
      <c r="N30" s="155">
        <f>-SUM('p14 2011 GRC ERF - COS'!M10,'p14 2011 GRC ERF - COS'!M13)</f>
        <v>-34307896</v>
      </c>
      <c r="O30" s="155">
        <f>SUM(M30:N30)</f>
        <v>-170343.77902379632</v>
      </c>
    </row>
    <row r="31" spans="1:15">
      <c r="A31" s="354">
        <v>24</v>
      </c>
      <c r="B31" s="176" t="s">
        <v>156</v>
      </c>
      <c r="C31" s="172"/>
      <c r="D31" s="147">
        <v>576524278.58399999</v>
      </c>
      <c r="E31" s="149">
        <v>36438104.546547942</v>
      </c>
      <c r="F31" s="149">
        <v>37648835.376584202</v>
      </c>
      <c r="G31" s="149">
        <v>1210730.8300362648</v>
      </c>
      <c r="H31" s="149">
        <v>1210717.9075252835</v>
      </c>
      <c r="I31" s="149">
        <v>-12.922510981326923</v>
      </c>
      <c r="J31" s="358">
        <v>3.3227052973889296E-2</v>
      </c>
      <c r="M31" s="149">
        <f>SUM(M29:M30)</f>
        <v>37648835.376584202</v>
      </c>
      <c r="N31" s="149">
        <f>SUM(N29:N30)</f>
        <v>-34307896</v>
      </c>
      <c r="O31" s="149">
        <f>SUM(O29:O30)</f>
        <v>3340939.3765842039</v>
      </c>
    </row>
    <row r="32" spans="1:15">
      <c r="A32" s="354">
        <v>25</v>
      </c>
      <c r="B32" s="172"/>
      <c r="C32" s="172"/>
      <c r="D32" s="172"/>
      <c r="E32" s="172"/>
      <c r="F32" s="172"/>
      <c r="G32" s="172"/>
      <c r="H32" s="172"/>
      <c r="I32" s="172"/>
      <c r="J32" s="359"/>
      <c r="M32" s="137"/>
      <c r="N32" s="137"/>
      <c r="O32" s="137"/>
    </row>
    <row r="33" spans="1:15">
      <c r="A33" s="354">
        <v>26</v>
      </c>
      <c r="B33" s="172" t="s">
        <v>134</v>
      </c>
      <c r="C33" s="351" t="s">
        <v>155</v>
      </c>
      <c r="D33" s="147">
        <v>81494849.34449999</v>
      </c>
      <c r="E33" s="149">
        <v>16975573.845897056</v>
      </c>
      <c r="F33" s="149">
        <v>17539860.206565436</v>
      </c>
      <c r="G33" s="149">
        <v>564286.36066837981</v>
      </c>
      <c r="H33" s="160">
        <v>564042.27117495658</v>
      </c>
      <c r="I33" s="160">
        <v>-244.08949342323467</v>
      </c>
      <c r="J33" s="358">
        <v>3.3241077196619548E-2</v>
      </c>
      <c r="M33" s="149">
        <f>+F33</f>
        <v>17539860.206565436</v>
      </c>
      <c r="N33" s="149">
        <f>-SUM('p14 2011 GRC ERF - COS'!O10,'p14 2011 GRC ERF - COS'!O13)</f>
        <v>-5457629</v>
      </c>
      <c r="O33" s="149">
        <f>SUM(M33:N33)</f>
        <v>12082231.206565436</v>
      </c>
    </row>
    <row r="34" spans="1:15">
      <c r="A34" s="354">
        <v>27</v>
      </c>
      <c r="B34" s="172"/>
      <c r="C34" s="351"/>
      <c r="D34" s="172"/>
      <c r="E34" s="172"/>
      <c r="F34" s="172"/>
      <c r="G34" s="172"/>
      <c r="H34" s="172"/>
      <c r="I34" s="172"/>
      <c r="J34" s="359"/>
      <c r="M34" s="137"/>
      <c r="N34" s="137"/>
      <c r="O34" s="137"/>
    </row>
    <row r="35" spans="1:15">
      <c r="A35" s="354">
        <v>28</v>
      </c>
      <c r="B35" s="197" t="s">
        <v>154</v>
      </c>
      <c r="C35" s="351">
        <v>449</v>
      </c>
      <c r="D35" s="157">
        <v>1790584112.9986</v>
      </c>
      <c r="E35" s="155">
        <v>6384327.8802250018</v>
      </c>
      <c r="F35" s="155">
        <v>6590152.8713306924</v>
      </c>
      <c r="G35" s="156">
        <v>205824.9911056906</v>
      </c>
      <c r="H35" s="156"/>
      <c r="I35" s="156"/>
      <c r="J35" s="359"/>
      <c r="M35" s="155">
        <v>0</v>
      </c>
      <c r="N35" s="155">
        <v>0</v>
      </c>
      <c r="O35" s="155">
        <f>SUM(M35:N35)</f>
        <v>0</v>
      </c>
    </row>
    <row r="36" spans="1:15">
      <c r="A36" s="354">
        <v>29</v>
      </c>
      <c r="B36" s="197" t="s">
        <v>153</v>
      </c>
      <c r="C36" s="351">
        <v>459</v>
      </c>
      <c r="D36" s="157">
        <v>164329390.99970001</v>
      </c>
      <c r="E36" s="155">
        <v>649191.25969078904</v>
      </c>
      <c r="F36" s="155">
        <v>677106.45964776236</v>
      </c>
      <c r="G36" s="156">
        <v>27915.199956973316</v>
      </c>
      <c r="H36" s="156"/>
      <c r="I36" s="156"/>
      <c r="J36" s="359"/>
      <c r="M36" s="155">
        <v>0</v>
      </c>
      <c r="N36" s="155">
        <v>0</v>
      </c>
      <c r="O36" s="155">
        <f>SUM(M36:N36)</f>
        <v>0</v>
      </c>
    </row>
    <row r="37" spans="1:15">
      <c r="A37" s="354">
        <v>30</v>
      </c>
      <c r="B37" s="180" t="s">
        <v>152</v>
      </c>
      <c r="C37" s="172"/>
      <c r="D37" s="147">
        <v>1954913503.9983001</v>
      </c>
      <c r="E37" s="149">
        <v>7033519.1399157904</v>
      </c>
      <c r="F37" s="149">
        <v>7267259.330978455</v>
      </c>
      <c r="G37" s="149">
        <v>233740.19106266391</v>
      </c>
      <c r="H37" s="149">
        <v>233700.61866800985</v>
      </c>
      <c r="I37" s="149">
        <v>-39.572394654067466</v>
      </c>
      <c r="J37" s="358">
        <v>3.3232324589289791E-2</v>
      </c>
      <c r="M37" s="149">
        <f>SUM(M35:M36)</f>
        <v>0</v>
      </c>
      <c r="N37" s="149">
        <f>SUM(N35:N36)</f>
        <v>0</v>
      </c>
      <c r="O37" s="149">
        <f>SUM(O35:O36)</f>
        <v>0</v>
      </c>
    </row>
    <row r="38" spans="1:15">
      <c r="A38" s="354">
        <v>31</v>
      </c>
      <c r="B38" s="172"/>
      <c r="C38" s="172"/>
      <c r="D38" s="172"/>
      <c r="E38" s="174"/>
      <c r="F38" s="172"/>
      <c r="G38" s="172"/>
      <c r="H38" s="172"/>
      <c r="I38" s="172"/>
      <c r="J38" s="359"/>
      <c r="M38" s="137"/>
      <c r="N38" s="137"/>
      <c r="O38" s="137"/>
    </row>
    <row r="39" spans="1:15" ht="15.75" thickBot="1">
      <c r="A39" s="354">
        <v>32</v>
      </c>
      <c r="B39" s="176" t="s">
        <v>151</v>
      </c>
      <c r="C39" s="172"/>
      <c r="D39" s="187">
        <v>23090880934.712334</v>
      </c>
      <c r="E39" s="142">
        <v>1977113528.3968964</v>
      </c>
      <c r="F39" s="142">
        <v>2039908421.3779521</v>
      </c>
      <c r="G39" s="142">
        <v>62794892.981055789</v>
      </c>
      <c r="H39" s="142">
        <v>62795831.000000022</v>
      </c>
      <c r="I39" s="142">
        <v>938.01894422117039</v>
      </c>
      <c r="J39" s="360">
        <v>3.1760893888562784E-2</v>
      </c>
      <c r="M39" s="142">
        <f>SUM(M10,M18,M24,M26,M31,M33,M37)</f>
        <v>2032641162.0469737</v>
      </c>
      <c r="N39" s="142">
        <f>SUM(N10,N18,N24,N26,N31,N33,N37)</f>
        <v>-1419866960</v>
      </c>
      <c r="O39" s="142">
        <f>SUM(O10,O18,O24,O26,O31,O33,O37)</f>
        <v>612774202.04697371</v>
      </c>
    </row>
    <row r="40" spans="1:15" ht="15.75" thickTop="1">
      <c r="A40" s="354">
        <v>33</v>
      </c>
      <c r="B40" s="172"/>
      <c r="C40" s="172"/>
      <c r="D40" s="361"/>
      <c r="E40" s="150"/>
      <c r="F40" s="150"/>
      <c r="G40" s="150"/>
      <c r="H40" s="150"/>
      <c r="I40" s="150"/>
      <c r="J40" s="362"/>
      <c r="M40" s="150"/>
      <c r="N40" s="150"/>
      <c r="O40" s="150"/>
    </row>
    <row r="41" spans="1:15">
      <c r="A41" s="354">
        <v>34</v>
      </c>
      <c r="B41" s="176" t="s">
        <v>577</v>
      </c>
      <c r="C41" s="172"/>
      <c r="D41" s="147">
        <v>7332573.9088840308</v>
      </c>
      <c r="E41" s="147">
        <v>1217755.077158185</v>
      </c>
      <c r="F41" s="147">
        <v>1741294.077158185</v>
      </c>
      <c r="G41" s="149">
        <v>523539</v>
      </c>
      <c r="H41" s="149">
        <v>523538</v>
      </c>
      <c r="I41" s="149">
        <v>-1</v>
      </c>
      <c r="J41" s="358">
        <v>0.42992142658255811</v>
      </c>
      <c r="M41" s="147">
        <v>0</v>
      </c>
      <c r="N41" s="147">
        <v>0</v>
      </c>
      <c r="O41" s="147">
        <f>SUM(M41:N41)</f>
        <v>0</v>
      </c>
    </row>
    <row r="42" spans="1:15">
      <c r="A42" s="354">
        <v>35</v>
      </c>
      <c r="B42" s="172"/>
      <c r="C42" s="172"/>
      <c r="D42" s="172"/>
      <c r="E42" s="172"/>
      <c r="F42" s="172"/>
      <c r="G42" s="172"/>
      <c r="H42" s="172"/>
      <c r="I42" s="172"/>
      <c r="J42" s="359"/>
      <c r="M42" s="137"/>
      <c r="N42" s="137"/>
      <c r="O42" s="137"/>
    </row>
    <row r="43" spans="1:15" ht="15.75" thickBot="1">
      <c r="A43" s="354">
        <v>36</v>
      </c>
      <c r="B43" s="176" t="s">
        <v>149</v>
      </c>
      <c r="C43" s="172"/>
      <c r="D43" s="144">
        <v>23098213508.621216</v>
      </c>
      <c r="E43" s="142">
        <v>1978331283.4740546</v>
      </c>
      <c r="F43" s="142">
        <v>2041649715.4551103</v>
      </c>
      <c r="G43" s="142">
        <v>63318431.981055789</v>
      </c>
      <c r="H43" s="142">
        <v>63319369.000000022</v>
      </c>
      <c r="I43" s="142">
        <v>937.01894422117039</v>
      </c>
      <c r="J43" s="360">
        <v>3.2005980247082413E-2</v>
      </c>
      <c r="M43" s="142">
        <f>SUM(M39,M41)</f>
        <v>2032641162.0469737</v>
      </c>
      <c r="N43" s="142">
        <f>SUM(N39,N41)</f>
        <v>-1419866960</v>
      </c>
      <c r="O43" s="142">
        <f>SUM(O39,O41)</f>
        <v>612774202.04697371</v>
      </c>
    </row>
    <row r="44" spans="1:15" ht="15.75" thickTop="1">
      <c r="A44" s="354">
        <v>36</v>
      </c>
    </row>
    <row r="45" spans="1:15">
      <c r="A45" s="354">
        <v>36</v>
      </c>
      <c r="B45" t="s">
        <v>582</v>
      </c>
      <c r="D45" s="71">
        <f>SUM(D18,D24,D26,D31)</f>
        <v>10321724830.881695</v>
      </c>
      <c r="M45" s="71">
        <f>SUM(M18,M24,M26,M31)</f>
        <v>895791500.28885639</v>
      </c>
      <c r="N45" s="71">
        <f>SUM(N18,N24,N26,N31)</f>
        <v>-657052134</v>
      </c>
      <c r="O45" s="71">
        <f>SUM(O18,O24,O26,O31)</f>
        <v>238739366.2888566</v>
      </c>
    </row>
  </sheetData>
  <printOptions horizontalCentered="1"/>
  <pageMargins left="0.7" right="0.7" top="0.75" bottom="0.75" header="0.3" footer="0.3"/>
  <pageSetup scale="66" orientation="landscape" blackAndWhite="1" horizontalDpi="300" verticalDpi="300" r:id="rId1"/>
  <headerFooter alignWithMargins="0">
    <oddFooter>&amp;L&amp;A
&amp;F
&amp;R&amp;P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9"/>
  <sheetViews>
    <sheetView topLeftCell="C1" workbookViewId="0">
      <selection activeCell="I38" sqref="I38"/>
    </sheetView>
  </sheetViews>
  <sheetFormatPr defaultRowHeight="15"/>
  <cols>
    <col min="1" max="1" width="3" bestFit="1" customWidth="1"/>
    <col min="2" max="2" width="46" bestFit="1" customWidth="1"/>
    <col min="3" max="3" width="15" bestFit="1" customWidth="1"/>
    <col min="4" max="12" width="13.42578125" bestFit="1" customWidth="1"/>
    <col min="13" max="14" width="13.7109375" customWidth="1"/>
    <col min="15" max="15" width="13.42578125" bestFit="1" customWidth="1"/>
  </cols>
  <sheetData>
    <row r="1" spans="1:15">
      <c r="A1" s="113" t="s">
        <v>19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</row>
    <row r="2" spans="1:15">
      <c r="A2" s="113" t="s">
        <v>361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5">
      <c r="A3" s="113" t="s">
        <v>362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5">
      <c r="A4" s="113"/>
      <c r="B4" s="113"/>
      <c r="C4" s="113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</row>
    <row r="5" spans="1:15" ht="26.25">
      <c r="A5" s="284"/>
      <c r="B5" s="285" t="s">
        <v>117</v>
      </c>
      <c r="C5" s="286" t="s">
        <v>363</v>
      </c>
      <c r="D5" s="287">
        <v>40725</v>
      </c>
      <c r="E5" s="287">
        <v>40756</v>
      </c>
      <c r="F5" s="287">
        <v>40787</v>
      </c>
      <c r="G5" s="287">
        <v>40817</v>
      </c>
      <c r="H5" s="287">
        <v>40848</v>
      </c>
      <c r="I5" s="287">
        <v>40878</v>
      </c>
      <c r="J5" s="287">
        <v>40909</v>
      </c>
      <c r="K5" s="287">
        <v>40940</v>
      </c>
      <c r="L5" s="287">
        <v>40969</v>
      </c>
      <c r="M5" s="287">
        <v>41000</v>
      </c>
      <c r="N5" s="287">
        <v>41030</v>
      </c>
      <c r="O5" s="287">
        <v>41061</v>
      </c>
    </row>
    <row r="6" spans="1:15">
      <c r="A6" s="118">
        <f>ROW(A6)</f>
        <v>6</v>
      </c>
      <c r="B6" s="119" t="s">
        <v>119</v>
      </c>
      <c r="C6" s="288">
        <f>SUM(D6:O6)</f>
        <v>1121865803.5727985</v>
      </c>
      <c r="D6" s="288">
        <v>70532785.624170154</v>
      </c>
      <c r="E6" s="288">
        <v>69473658.273258507</v>
      </c>
      <c r="F6" s="288">
        <v>70093234.256959066</v>
      </c>
      <c r="G6" s="288">
        <v>73025834.315062717</v>
      </c>
      <c r="H6" s="288">
        <v>97114258.418869689</v>
      </c>
      <c r="I6" s="288">
        <v>122559183.2941</v>
      </c>
      <c r="J6" s="288">
        <v>127559644.9689533</v>
      </c>
      <c r="K6" s="288">
        <v>122122479.9563413</v>
      </c>
      <c r="L6" s="288">
        <v>112382438.50721908</v>
      </c>
      <c r="M6" s="288">
        <v>100370228.25337978</v>
      </c>
      <c r="N6" s="288">
        <v>81207629.986718401</v>
      </c>
      <c r="O6" s="288">
        <v>75424427.717766583</v>
      </c>
    </row>
    <row r="7" spans="1:15">
      <c r="A7" s="118">
        <f t="shared" ref="A7:A39" si="0">ROW(A7)</f>
        <v>7</v>
      </c>
      <c r="B7" s="114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  <c r="O7" s="288"/>
    </row>
    <row r="8" spans="1:15">
      <c r="A8" s="118">
        <f t="shared" si="0"/>
        <v>8</v>
      </c>
      <c r="B8" s="114" t="s">
        <v>120</v>
      </c>
      <c r="C8" s="288">
        <f>SUM(D8:O8)</f>
        <v>255193427.62283036</v>
      </c>
      <c r="D8" s="288">
        <v>19376666.674177222</v>
      </c>
      <c r="E8" s="288">
        <v>19929012.5576424</v>
      </c>
      <c r="F8" s="288">
        <v>20090710.00471786</v>
      </c>
      <c r="G8" s="288">
        <v>19557308.370393343</v>
      </c>
      <c r="H8" s="288">
        <v>21775062.599212401</v>
      </c>
      <c r="I8" s="288">
        <v>24163420.723568756</v>
      </c>
      <c r="J8" s="288">
        <v>24275911.491954081</v>
      </c>
      <c r="K8" s="288">
        <v>23562206.46693695</v>
      </c>
      <c r="L8" s="288">
        <v>23051670.92586834</v>
      </c>
      <c r="M8" s="288">
        <v>21069556.061803117</v>
      </c>
      <c r="N8" s="288">
        <v>19085217.281779759</v>
      </c>
      <c r="O8" s="288">
        <v>19256684.464776121</v>
      </c>
    </row>
    <row r="9" spans="1:15">
      <c r="A9" s="118">
        <f t="shared" si="0"/>
        <v>9</v>
      </c>
      <c r="B9" s="119" t="s">
        <v>121</v>
      </c>
      <c r="C9" s="288">
        <f>SUM(D9:O9)</f>
        <v>267976751.42130464</v>
      </c>
      <c r="D9" s="288">
        <v>20226225.915294558</v>
      </c>
      <c r="E9" s="288">
        <v>20765921.049051393</v>
      </c>
      <c r="F9" s="288">
        <v>21132946.017505813</v>
      </c>
      <c r="G9" s="288">
        <v>21675605.353729866</v>
      </c>
      <c r="H9" s="288">
        <v>23367106.470109329</v>
      </c>
      <c r="I9" s="288">
        <v>25056407.56790046</v>
      </c>
      <c r="J9" s="288">
        <v>24695767.420081571</v>
      </c>
      <c r="K9" s="288">
        <v>23759635.712727867</v>
      </c>
      <c r="L9" s="288">
        <v>25245534.30328444</v>
      </c>
      <c r="M9" s="288">
        <v>21808245.459292438</v>
      </c>
      <c r="N9" s="288">
        <v>20019041.017735124</v>
      </c>
      <c r="O9" s="288">
        <v>20224315.134591784</v>
      </c>
    </row>
    <row r="10" spans="1:15">
      <c r="A10" s="118">
        <f t="shared" si="0"/>
        <v>10</v>
      </c>
      <c r="B10" s="119" t="s">
        <v>122</v>
      </c>
      <c r="C10" s="288">
        <f>SUM(D10:O10)</f>
        <v>158322058.58551434</v>
      </c>
      <c r="D10" s="288">
        <v>12709675.60964291</v>
      </c>
      <c r="E10" s="288">
        <v>13069958.5457715</v>
      </c>
      <c r="F10" s="288">
        <v>13011650.631593429</v>
      </c>
      <c r="G10" s="288">
        <v>13202059.693317268</v>
      </c>
      <c r="H10" s="288">
        <v>13734891.033896605</v>
      </c>
      <c r="I10" s="288">
        <v>14130396.058659378</v>
      </c>
      <c r="J10" s="288">
        <v>13778781.509680597</v>
      </c>
      <c r="K10" s="288">
        <v>13399671.129368419</v>
      </c>
      <c r="L10" s="288">
        <v>13974727.219877463</v>
      </c>
      <c r="M10" s="288">
        <v>12673405.146956773</v>
      </c>
      <c r="N10" s="288">
        <v>12042204.814505013</v>
      </c>
      <c r="O10" s="288">
        <v>12594637.19224498</v>
      </c>
    </row>
    <row r="11" spans="1:15">
      <c r="A11" s="118">
        <f t="shared" si="0"/>
        <v>11</v>
      </c>
      <c r="B11" s="119" t="s">
        <v>123</v>
      </c>
      <c r="C11" s="288">
        <f>SUM(D11:O11)</f>
        <v>762756.79243696108</v>
      </c>
      <c r="D11" s="288">
        <v>47121.667014133462</v>
      </c>
      <c r="E11" s="288">
        <v>53006.830806887374</v>
      </c>
      <c r="F11" s="288">
        <v>52354.814277931415</v>
      </c>
      <c r="G11" s="288">
        <v>56805.095526032906</v>
      </c>
      <c r="H11" s="288">
        <v>76666.335910342881</v>
      </c>
      <c r="I11" s="288">
        <v>78688.782416488495</v>
      </c>
      <c r="J11" s="288">
        <v>82507.196816391923</v>
      </c>
      <c r="K11" s="288">
        <v>72434.200996692947</v>
      </c>
      <c r="L11" s="288">
        <v>73576.854857836035</v>
      </c>
      <c r="M11" s="288">
        <v>60414.626665482021</v>
      </c>
      <c r="N11" s="288">
        <v>55423.045157935099</v>
      </c>
      <c r="O11" s="288">
        <v>53757.341990806548</v>
      </c>
    </row>
    <row r="12" spans="1:15">
      <c r="A12" s="118">
        <f t="shared" si="0"/>
        <v>12</v>
      </c>
      <c r="B12" s="119" t="s">
        <v>124</v>
      </c>
      <c r="C12" s="288">
        <f>SUM(D12:O12)</f>
        <v>1334068.4626491645</v>
      </c>
      <c r="D12" s="288">
        <v>154624.51943032944</v>
      </c>
      <c r="E12" s="288">
        <v>232044.7622317065</v>
      </c>
      <c r="F12" s="288">
        <v>248594.87361574839</v>
      </c>
      <c r="G12" s="288">
        <v>151676.67532051372</v>
      </c>
      <c r="H12" s="288">
        <v>77286.729767157114</v>
      </c>
      <c r="I12" s="288">
        <v>64551.258514266578</v>
      </c>
      <c r="J12" s="288">
        <v>47927.02703114121</v>
      </c>
      <c r="K12" s="288">
        <v>48929.076479038551</v>
      </c>
      <c r="L12" s="288">
        <v>60576.357777543104</v>
      </c>
      <c r="M12" s="288">
        <v>50500.603217505653</v>
      </c>
      <c r="N12" s="288">
        <v>78332.069942696064</v>
      </c>
      <c r="O12" s="288">
        <v>119024.50932151824</v>
      </c>
    </row>
    <row r="13" spans="1:15">
      <c r="A13" s="118">
        <f t="shared" si="0"/>
        <v>13</v>
      </c>
      <c r="B13" s="119" t="s">
        <v>125</v>
      </c>
      <c r="C13" s="288">
        <f>SUM(C8:C12)</f>
        <v>683589062.88473535</v>
      </c>
      <c r="D13" s="288">
        <f t="shared" ref="D13:O13" si="1">SUM(D8:D12)</f>
        <v>52514314.385559157</v>
      </c>
      <c r="E13" s="288">
        <f t="shared" si="1"/>
        <v>54049943.745503888</v>
      </c>
      <c r="F13" s="288">
        <f t="shared" si="1"/>
        <v>54536256.341710784</v>
      </c>
      <c r="G13" s="288">
        <f t="shared" si="1"/>
        <v>54643455.18828702</v>
      </c>
      <c r="H13" s="288">
        <f t="shared" si="1"/>
        <v>59031013.168895833</v>
      </c>
      <c r="I13" s="288">
        <f t="shared" si="1"/>
        <v>63493464.391059346</v>
      </c>
      <c r="J13" s="288">
        <f t="shared" si="1"/>
        <v>62880894.645563781</v>
      </c>
      <c r="K13" s="288">
        <f t="shared" si="1"/>
        <v>60842876.586508967</v>
      </c>
      <c r="L13" s="288">
        <f t="shared" si="1"/>
        <v>62406085.661665633</v>
      </c>
      <c r="M13" s="288">
        <f t="shared" si="1"/>
        <v>55662121.897935316</v>
      </c>
      <c r="N13" s="288">
        <f t="shared" si="1"/>
        <v>51280218.229120523</v>
      </c>
      <c r="O13" s="288">
        <f t="shared" si="1"/>
        <v>52248418.642925203</v>
      </c>
    </row>
    <row r="14" spans="1:15">
      <c r="A14" s="118">
        <f t="shared" si="0"/>
        <v>14</v>
      </c>
      <c r="B14" s="114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</row>
    <row r="15" spans="1:15">
      <c r="A15" s="118">
        <f t="shared" si="0"/>
        <v>15</v>
      </c>
      <c r="B15" s="114" t="s">
        <v>126</v>
      </c>
      <c r="C15" s="288">
        <f>SUM(D15:O15)</f>
        <v>106625918.17026976</v>
      </c>
      <c r="D15" s="288">
        <v>8530026.005038321</v>
      </c>
      <c r="E15" s="288">
        <v>8455275.5941676311</v>
      </c>
      <c r="F15" s="288">
        <v>8613286.3532306496</v>
      </c>
      <c r="G15" s="288">
        <v>8616431.7989402525</v>
      </c>
      <c r="H15" s="288">
        <v>9492064.1896609031</v>
      </c>
      <c r="I15" s="288">
        <v>9295594.4612372722</v>
      </c>
      <c r="J15" s="288">
        <v>9566481.9934767894</v>
      </c>
      <c r="K15" s="288">
        <v>9291683.7786700483</v>
      </c>
      <c r="L15" s="288">
        <v>9909304.9512595907</v>
      </c>
      <c r="M15" s="288">
        <v>8563660.5097711496</v>
      </c>
      <c r="N15" s="288">
        <v>8072960.7678665873</v>
      </c>
      <c r="O15" s="288">
        <v>8219147.7669505673</v>
      </c>
    </row>
    <row r="16" spans="1:15">
      <c r="A16" s="118">
        <f t="shared" si="0"/>
        <v>16</v>
      </c>
      <c r="B16" s="119" t="s">
        <v>127</v>
      </c>
      <c r="C16" s="288">
        <f>SUM(D16:O16)</f>
        <v>206395.08967348424</v>
      </c>
      <c r="D16" s="288">
        <v>33722.148967714777</v>
      </c>
      <c r="E16" s="288">
        <v>36313.084806142127</v>
      </c>
      <c r="F16" s="288">
        <v>45223.132279502403</v>
      </c>
      <c r="G16" s="288">
        <v>34005.74538768029</v>
      </c>
      <c r="H16" s="288">
        <v>12623.376533347282</v>
      </c>
      <c r="I16" s="288">
        <v>480.55827257032189</v>
      </c>
      <c r="J16" s="288">
        <v>480.55827257032189</v>
      </c>
      <c r="K16" s="288">
        <v>454.19304073110931</v>
      </c>
      <c r="L16" s="288">
        <v>480.55827257032189</v>
      </c>
      <c r="M16" s="288">
        <v>480.55827257032189</v>
      </c>
      <c r="N16" s="288">
        <v>9408.3722971815077</v>
      </c>
      <c r="O16" s="288">
        <v>32722.803270903511</v>
      </c>
    </row>
    <row r="17" spans="1:15">
      <c r="A17" s="118">
        <f t="shared" si="0"/>
        <v>17</v>
      </c>
      <c r="B17" s="119" t="s">
        <v>128</v>
      </c>
      <c r="C17" s="288">
        <f>SUM(D17:O17)</f>
        <v>12511095.476477874</v>
      </c>
      <c r="D17" s="288">
        <v>653236.11312153528</v>
      </c>
      <c r="E17" s="288">
        <v>507949.91407705395</v>
      </c>
      <c r="F17" s="288">
        <v>631283.16674728342</v>
      </c>
      <c r="G17" s="288">
        <v>876067.58888621407</v>
      </c>
      <c r="H17" s="288">
        <v>1148016.3713385179</v>
      </c>
      <c r="I17" s="288">
        <v>1358479.8075687194</v>
      </c>
      <c r="J17" s="288">
        <v>1405523.4517693918</v>
      </c>
      <c r="K17" s="288">
        <v>1472361.2540793486</v>
      </c>
      <c r="L17" s="288">
        <v>1372076.1636786428</v>
      </c>
      <c r="M17" s="288">
        <v>1213067.691587152</v>
      </c>
      <c r="N17" s="288">
        <v>988470.40497040655</v>
      </c>
      <c r="O17" s="288">
        <v>884563.54865360784</v>
      </c>
    </row>
    <row r="18" spans="1:15">
      <c r="A18" s="118">
        <f t="shared" si="0"/>
        <v>18</v>
      </c>
      <c r="B18" s="119" t="s">
        <v>129</v>
      </c>
      <c r="C18" s="288">
        <f>SUM(C15:C17)</f>
        <v>119343408.73642112</v>
      </c>
      <c r="D18" s="288">
        <f t="shared" ref="D18:O18" si="2">SUM(D15:D17)</f>
        <v>9216984.2671275716</v>
      </c>
      <c r="E18" s="288">
        <f t="shared" si="2"/>
        <v>8999538.5930508282</v>
      </c>
      <c r="F18" s="288">
        <f t="shared" si="2"/>
        <v>9289792.652257435</v>
      </c>
      <c r="G18" s="288">
        <f t="shared" si="2"/>
        <v>9526505.1332141478</v>
      </c>
      <c r="H18" s="288">
        <f t="shared" si="2"/>
        <v>10652703.93753277</v>
      </c>
      <c r="I18" s="288">
        <f t="shared" si="2"/>
        <v>10654554.827078562</v>
      </c>
      <c r="J18" s="288">
        <f t="shared" si="2"/>
        <v>10972486.003518751</v>
      </c>
      <c r="K18" s="288">
        <f t="shared" si="2"/>
        <v>10764499.225790128</v>
      </c>
      <c r="L18" s="288">
        <f t="shared" si="2"/>
        <v>11281861.673210803</v>
      </c>
      <c r="M18" s="288">
        <f t="shared" si="2"/>
        <v>9777208.7596308719</v>
      </c>
      <c r="N18" s="288">
        <f t="shared" si="2"/>
        <v>9070839.5451341756</v>
      </c>
      <c r="O18" s="288">
        <f t="shared" si="2"/>
        <v>9136434.1188750789</v>
      </c>
    </row>
    <row r="19" spans="1:15">
      <c r="A19" s="118">
        <f t="shared" si="0"/>
        <v>19</v>
      </c>
      <c r="B19" s="119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</row>
    <row r="20" spans="1:15">
      <c r="A20" s="118">
        <f t="shared" si="0"/>
        <v>20</v>
      </c>
      <c r="B20" s="114" t="s">
        <v>130</v>
      </c>
      <c r="C20" s="288">
        <f>SUM(D20:O20)</f>
        <v>50927221.934074394</v>
      </c>
      <c r="D20" s="288">
        <v>4182935.0566837052</v>
      </c>
      <c r="E20" s="288">
        <v>4590977.5074661486</v>
      </c>
      <c r="F20" s="288">
        <v>4664196.3812750736</v>
      </c>
      <c r="G20" s="288">
        <v>4210933.0440873234</v>
      </c>
      <c r="H20" s="288">
        <v>4363715.9604984894</v>
      </c>
      <c r="I20" s="288">
        <v>4006177.7695388002</v>
      </c>
      <c r="J20" s="288">
        <v>4435786.0679366384</v>
      </c>
      <c r="K20" s="288">
        <v>4046543.5712133185</v>
      </c>
      <c r="L20" s="288">
        <v>4069899.7617854723</v>
      </c>
      <c r="M20" s="288">
        <v>4123488.0916062091</v>
      </c>
      <c r="N20" s="288">
        <v>4094937.4000102836</v>
      </c>
      <c r="O20" s="288">
        <v>4137631.3219729369</v>
      </c>
    </row>
    <row r="21" spans="1:15">
      <c r="A21" s="118">
        <f t="shared" si="0"/>
        <v>21</v>
      </c>
      <c r="B21" s="114"/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</row>
    <row r="22" spans="1:15">
      <c r="A22" s="118">
        <f t="shared" si="0"/>
        <v>22</v>
      </c>
      <c r="B22" s="119" t="s">
        <v>131</v>
      </c>
      <c r="C22" s="288">
        <f>SUM(D22:O22)</f>
        <v>3194491.1971328552</v>
      </c>
      <c r="D22" s="288">
        <v>304634.69841295684</v>
      </c>
      <c r="E22" s="288">
        <v>308005.62922420684</v>
      </c>
      <c r="F22" s="288">
        <v>292919.89023235283</v>
      </c>
      <c r="G22" s="288">
        <v>283107.95917398104</v>
      </c>
      <c r="H22" s="288">
        <v>320464.66985933937</v>
      </c>
      <c r="I22" s="288">
        <v>272772.63911731739</v>
      </c>
      <c r="J22" s="288">
        <v>261610.62604524274</v>
      </c>
      <c r="K22" s="288">
        <v>264332.94586534327</v>
      </c>
      <c r="L22" s="288">
        <v>267641.43369679252</v>
      </c>
      <c r="M22" s="288">
        <v>205357.14440124496</v>
      </c>
      <c r="N22" s="288">
        <v>156680.96546092888</v>
      </c>
      <c r="O22" s="288">
        <v>256962.59564314861</v>
      </c>
    </row>
    <row r="23" spans="1:15">
      <c r="A23" s="118">
        <f t="shared" si="0"/>
        <v>23</v>
      </c>
      <c r="B23" s="119" t="s">
        <v>132</v>
      </c>
      <c r="C23" s="288">
        <f>SUM(D23:O23)</f>
        <v>38233544.043126792</v>
      </c>
      <c r="D23" s="288">
        <v>3085572.6363346246</v>
      </c>
      <c r="E23" s="288">
        <v>3086884.2045735912</v>
      </c>
      <c r="F23" s="288">
        <v>3236120.9188210373</v>
      </c>
      <c r="G23" s="288">
        <v>3131692.8147826795</v>
      </c>
      <c r="H23" s="288">
        <v>3198492.3400426935</v>
      </c>
      <c r="I23" s="288">
        <v>3265089.7328776214</v>
      </c>
      <c r="J23" s="288">
        <v>3161628.6220684675</v>
      </c>
      <c r="K23" s="288">
        <v>3243593.019499993</v>
      </c>
      <c r="L23" s="288">
        <v>2993694.1814469658</v>
      </c>
      <c r="M23" s="288">
        <v>3414838.1804098319</v>
      </c>
      <c r="N23" s="288">
        <v>2971092.0736897369</v>
      </c>
      <c r="O23" s="288">
        <v>3444845.3185795564</v>
      </c>
    </row>
    <row r="24" spans="1:15">
      <c r="A24" s="118">
        <f t="shared" si="0"/>
        <v>24</v>
      </c>
      <c r="B24" s="114" t="s">
        <v>133</v>
      </c>
      <c r="C24" s="288">
        <f>SUM(C22:C23)</f>
        <v>41428035.240259647</v>
      </c>
      <c r="D24" s="288">
        <f t="shared" ref="D24:O24" si="3">SUM(D22:D23)</f>
        <v>3390207.3347475813</v>
      </c>
      <c r="E24" s="288">
        <f t="shared" si="3"/>
        <v>3394889.833797798</v>
      </c>
      <c r="F24" s="288">
        <f t="shared" si="3"/>
        <v>3529040.8090533903</v>
      </c>
      <c r="G24" s="288">
        <f t="shared" si="3"/>
        <v>3414800.7739566606</v>
      </c>
      <c r="H24" s="288">
        <f t="shared" si="3"/>
        <v>3518957.009902033</v>
      </c>
      <c r="I24" s="288">
        <f t="shared" si="3"/>
        <v>3537862.3719949387</v>
      </c>
      <c r="J24" s="288">
        <f t="shared" si="3"/>
        <v>3423239.2481137104</v>
      </c>
      <c r="K24" s="288">
        <f t="shared" si="3"/>
        <v>3507925.9653653363</v>
      </c>
      <c r="L24" s="288">
        <f t="shared" si="3"/>
        <v>3261335.6151437582</v>
      </c>
      <c r="M24" s="288">
        <f t="shared" si="3"/>
        <v>3620195.3248110767</v>
      </c>
      <c r="N24" s="288">
        <f t="shared" si="3"/>
        <v>3127773.039150666</v>
      </c>
      <c r="O24" s="288">
        <f t="shared" si="3"/>
        <v>3701807.9142227052</v>
      </c>
    </row>
    <row r="25" spans="1:15">
      <c r="A25" s="118">
        <f t="shared" si="0"/>
        <v>25</v>
      </c>
      <c r="B25" s="114"/>
      <c r="C25" s="288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</row>
    <row r="26" spans="1:15">
      <c r="A26" s="118">
        <f t="shared" si="0"/>
        <v>26</v>
      </c>
      <c r="B26" s="114" t="s">
        <v>134</v>
      </c>
      <c r="C26" s="288">
        <f>SUM(D26:O26)</f>
        <v>17740772.303783998</v>
      </c>
      <c r="D26" s="288">
        <v>1481242.2897545029</v>
      </c>
      <c r="E26" s="288">
        <v>1477998.6633085497</v>
      </c>
      <c r="F26" s="288">
        <v>1476458.3137071647</v>
      </c>
      <c r="G26" s="288">
        <v>1483741.213406625</v>
      </c>
      <c r="H26" s="288">
        <v>1484547.6478051546</v>
      </c>
      <c r="I26" s="288">
        <v>1479354.7776101704</v>
      </c>
      <c r="J26" s="288">
        <v>1470336.4584045198</v>
      </c>
      <c r="K26" s="288">
        <v>1471406.3382547772</v>
      </c>
      <c r="L26" s="288">
        <v>1492665.2886444419</v>
      </c>
      <c r="M26" s="288">
        <v>1471260.5818304312</v>
      </c>
      <c r="N26" s="288">
        <v>1474661.7011210232</v>
      </c>
      <c r="O26" s="288">
        <v>1477099.0299366366</v>
      </c>
    </row>
    <row r="27" spans="1:15">
      <c r="A27" s="118">
        <f t="shared" si="0"/>
        <v>27</v>
      </c>
      <c r="B27" s="114"/>
      <c r="C27" s="288"/>
      <c r="D27" s="288"/>
      <c r="E27" s="288"/>
      <c r="F27" s="288"/>
      <c r="G27" s="288"/>
      <c r="H27" s="288"/>
      <c r="I27" s="288"/>
      <c r="J27" s="288"/>
      <c r="K27" s="288"/>
      <c r="L27" s="288"/>
      <c r="M27" s="288"/>
      <c r="N27" s="288"/>
      <c r="O27" s="288"/>
    </row>
    <row r="28" spans="1:15">
      <c r="A28" s="118">
        <f t="shared" si="0"/>
        <v>28</v>
      </c>
      <c r="B28" s="121" t="s">
        <v>135</v>
      </c>
      <c r="C28" s="288">
        <f t="shared" ref="C28:O28" si="4">SUM(C26,C24,C18,C20,C13,C6)</f>
        <v>2034894304.6720729</v>
      </c>
      <c r="D28" s="288">
        <f t="shared" si="4"/>
        <v>141318468.95804268</v>
      </c>
      <c r="E28" s="288">
        <f t="shared" si="4"/>
        <v>141987006.61638573</v>
      </c>
      <c r="F28" s="288">
        <f t="shared" si="4"/>
        <v>143588978.75496292</v>
      </c>
      <c r="G28" s="288">
        <f t="shared" si="4"/>
        <v>146305269.6680145</v>
      </c>
      <c r="H28" s="288">
        <f t="shared" si="4"/>
        <v>176165196.14350396</v>
      </c>
      <c r="I28" s="288">
        <f t="shared" si="4"/>
        <v>205730597.43138182</v>
      </c>
      <c r="J28" s="288">
        <f t="shared" si="4"/>
        <v>210742387.39249068</v>
      </c>
      <c r="K28" s="288">
        <f t="shared" si="4"/>
        <v>202755731.6434738</v>
      </c>
      <c r="L28" s="288">
        <f t="shared" si="4"/>
        <v>194894286.50766918</v>
      </c>
      <c r="M28" s="288">
        <f t="shared" si="4"/>
        <v>175024502.90919369</v>
      </c>
      <c r="N28" s="288">
        <f t="shared" si="4"/>
        <v>150256059.90125507</v>
      </c>
      <c r="O28" s="288">
        <f t="shared" si="4"/>
        <v>146125818.74569914</v>
      </c>
    </row>
    <row r="29" spans="1:15">
      <c r="A29" s="118">
        <f t="shared" si="0"/>
        <v>29</v>
      </c>
      <c r="B29" s="122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288"/>
      <c r="N29" s="288"/>
      <c r="O29" s="288"/>
    </row>
    <row r="30" spans="1:15">
      <c r="A30" s="118">
        <f t="shared" si="0"/>
        <v>30</v>
      </c>
      <c r="B30" s="119" t="s">
        <v>136</v>
      </c>
      <c r="C30" s="288">
        <f>SUM(D30:O30)</f>
        <v>346795.3620115259</v>
      </c>
      <c r="D30" s="288">
        <v>18020.04958966736</v>
      </c>
      <c r="E30" s="288">
        <v>15200.062517391851</v>
      </c>
      <c r="F30" s="288">
        <v>14876.955282861696</v>
      </c>
      <c r="G30" s="288">
        <v>18266.776077977775</v>
      </c>
      <c r="H30" s="288">
        <v>27829.727969273546</v>
      </c>
      <c r="I30" s="288">
        <v>39769.489728000073</v>
      </c>
      <c r="J30" s="288">
        <v>45186.725926210005</v>
      </c>
      <c r="K30" s="288">
        <v>42294.507354512614</v>
      </c>
      <c r="L30" s="288">
        <v>41058.726796902163</v>
      </c>
      <c r="M30" s="288">
        <v>35994.166382322932</v>
      </c>
      <c r="N30" s="288">
        <v>26930.034394465136</v>
      </c>
      <c r="O30" s="288">
        <v>21368.139991940727</v>
      </c>
    </row>
    <row r="31" spans="1:15">
      <c r="A31" s="118">
        <f t="shared" si="0"/>
        <v>31</v>
      </c>
      <c r="B31" s="114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</row>
    <row r="32" spans="1:15">
      <c r="A32" s="118">
        <f t="shared" si="0"/>
        <v>32</v>
      </c>
      <c r="B32" s="119" t="s">
        <v>137</v>
      </c>
      <c r="C32" s="288">
        <f>SUM(D32:O32)</f>
        <v>972759.42887861095</v>
      </c>
      <c r="D32" s="288">
        <v>78754.33898690647</v>
      </c>
      <c r="E32" s="288">
        <v>80521.200932163731</v>
      </c>
      <c r="F32" s="288">
        <v>79155.097717864337</v>
      </c>
      <c r="G32" s="288">
        <v>78136.918024887214</v>
      </c>
      <c r="H32" s="288">
        <v>77882.712678841635</v>
      </c>
      <c r="I32" s="288">
        <v>78196.236745651913</v>
      </c>
      <c r="J32" s="288">
        <v>80393.538669000554</v>
      </c>
      <c r="K32" s="288">
        <v>82544.538666404187</v>
      </c>
      <c r="L32" s="288">
        <v>84212.308272883951</v>
      </c>
      <c r="M32" s="288">
        <v>83320.949437898948</v>
      </c>
      <c r="N32" s="288">
        <v>83901.935354684625</v>
      </c>
      <c r="O32" s="288">
        <v>85739.65339142333</v>
      </c>
    </row>
    <row r="33" spans="1:15">
      <c r="A33" s="118">
        <f t="shared" si="0"/>
        <v>33</v>
      </c>
      <c r="B33" s="119" t="s">
        <v>138</v>
      </c>
      <c r="C33" s="288">
        <f>SUM(D33:O33)</f>
        <v>5447640.8711778875</v>
      </c>
      <c r="D33" s="288">
        <v>471438.55305028491</v>
      </c>
      <c r="E33" s="288">
        <v>479558.75381447416</v>
      </c>
      <c r="F33" s="288">
        <v>481021.1216210323</v>
      </c>
      <c r="G33" s="288">
        <v>470772.55120930099</v>
      </c>
      <c r="H33" s="288">
        <v>425514.37774023786</v>
      </c>
      <c r="I33" s="288">
        <v>468118.6624061187</v>
      </c>
      <c r="J33" s="288">
        <v>470015.11506771552</v>
      </c>
      <c r="K33" s="288">
        <v>490892.93234332668</v>
      </c>
      <c r="L33" s="288">
        <v>474718.83595520415</v>
      </c>
      <c r="M33" s="288">
        <v>372671.79431206069</v>
      </c>
      <c r="N33" s="288">
        <v>357688.80725416966</v>
      </c>
      <c r="O33" s="288">
        <v>485229.3664039615</v>
      </c>
    </row>
    <row r="34" spans="1:15">
      <c r="A34" s="118">
        <f t="shared" si="0"/>
        <v>34</v>
      </c>
      <c r="B34" s="119" t="s">
        <v>139</v>
      </c>
      <c r="C34" s="288">
        <f>SUM(D34:O34)</f>
        <v>988609.59598883335</v>
      </c>
      <c r="D34" s="288">
        <v>79720.849379529274</v>
      </c>
      <c r="E34" s="288">
        <v>84694.487019493608</v>
      </c>
      <c r="F34" s="288">
        <v>86218.03335248334</v>
      </c>
      <c r="G34" s="288">
        <v>91482.912372972758</v>
      </c>
      <c r="H34" s="288">
        <v>77450.975495964216</v>
      </c>
      <c r="I34" s="288">
        <v>79495.898260480913</v>
      </c>
      <c r="J34" s="288">
        <v>77050.019769916064</v>
      </c>
      <c r="K34" s="288">
        <v>79271.840863361969</v>
      </c>
      <c r="L34" s="288">
        <v>77935.479995182264</v>
      </c>
      <c r="M34" s="288">
        <v>82761.2054246357</v>
      </c>
      <c r="N34" s="288">
        <v>84449.94978742284</v>
      </c>
      <c r="O34" s="288">
        <v>88077.944267390485</v>
      </c>
    </row>
    <row r="35" spans="1:15">
      <c r="A35" s="118">
        <f t="shared" si="0"/>
        <v>35</v>
      </c>
      <c r="B35" s="123" t="s">
        <v>140</v>
      </c>
      <c r="C35" s="288">
        <f t="shared" ref="C35:O35" si="5">SUM(C32:C34)</f>
        <v>7409009.8960453318</v>
      </c>
      <c r="D35" s="288">
        <f t="shared" si="5"/>
        <v>629913.74141672067</v>
      </c>
      <c r="E35" s="288">
        <f t="shared" si="5"/>
        <v>644774.44176613144</v>
      </c>
      <c r="F35" s="288">
        <f t="shared" si="5"/>
        <v>646394.25269137998</v>
      </c>
      <c r="G35" s="288">
        <f t="shared" si="5"/>
        <v>640392.3816071609</v>
      </c>
      <c r="H35" s="288">
        <f t="shared" si="5"/>
        <v>580848.0659150437</v>
      </c>
      <c r="I35" s="288">
        <f t="shared" si="5"/>
        <v>625810.79741225159</v>
      </c>
      <c r="J35" s="288">
        <f t="shared" si="5"/>
        <v>627458.67350663221</v>
      </c>
      <c r="K35" s="288">
        <f t="shared" si="5"/>
        <v>652709.31187309278</v>
      </c>
      <c r="L35" s="288">
        <f t="shared" si="5"/>
        <v>636866.62422327034</v>
      </c>
      <c r="M35" s="288">
        <f t="shared" si="5"/>
        <v>538753.9491745953</v>
      </c>
      <c r="N35" s="288">
        <f t="shared" si="5"/>
        <v>526040.6923962771</v>
      </c>
      <c r="O35" s="288">
        <f t="shared" si="5"/>
        <v>659046.96406277537</v>
      </c>
    </row>
    <row r="36" spans="1:15">
      <c r="A36" s="118">
        <f t="shared" si="0"/>
        <v>36</v>
      </c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</row>
    <row r="37" spans="1:15">
      <c r="A37" s="118">
        <f t="shared" si="0"/>
        <v>37</v>
      </c>
      <c r="B37" s="114" t="s">
        <v>364</v>
      </c>
      <c r="C37" s="288">
        <f t="shared" ref="C37:O37" si="6">SUM(C28,C30,C35)</f>
        <v>2042650109.9301298</v>
      </c>
      <c r="D37" s="288">
        <f t="shared" si="6"/>
        <v>141966402.74904907</v>
      </c>
      <c r="E37" s="288">
        <f t="shared" si="6"/>
        <v>142646981.12066928</v>
      </c>
      <c r="F37" s="288">
        <f t="shared" si="6"/>
        <v>144250249.96293718</v>
      </c>
      <c r="G37" s="288">
        <f t="shared" si="6"/>
        <v>146963928.82569966</v>
      </c>
      <c r="H37" s="288">
        <f t="shared" si="6"/>
        <v>176773873.93738827</v>
      </c>
      <c r="I37" s="288">
        <f t="shared" si="6"/>
        <v>206396177.71852207</v>
      </c>
      <c r="J37" s="288">
        <f t="shared" si="6"/>
        <v>211415032.79192352</v>
      </c>
      <c r="K37" s="288">
        <f t="shared" si="6"/>
        <v>203450735.46270138</v>
      </c>
      <c r="L37" s="288">
        <f t="shared" si="6"/>
        <v>195572211.85868934</v>
      </c>
      <c r="M37" s="288">
        <f t="shared" si="6"/>
        <v>175599251.02475059</v>
      </c>
      <c r="N37" s="288">
        <f t="shared" si="6"/>
        <v>150809030.62804583</v>
      </c>
      <c r="O37" s="288">
        <f t="shared" si="6"/>
        <v>146806233.84975386</v>
      </c>
    </row>
    <row r="38" spans="1:15">
      <c r="A38" s="118">
        <f t="shared" si="0"/>
        <v>38</v>
      </c>
    </row>
    <row r="39" spans="1:15">
      <c r="A39" s="118">
        <f t="shared" si="0"/>
        <v>39</v>
      </c>
      <c r="B39" t="s">
        <v>365</v>
      </c>
      <c r="C39" s="288">
        <f>SUM(D39:O39)</f>
        <v>895287728.79549062</v>
      </c>
      <c r="D39" s="282">
        <f>SUM(D13,D18,D20,D24)</f>
        <v>69304441.044118017</v>
      </c>
      <c r="E39" s="282">
        <f t="shared" ref="E39:O39" si="7">SUM(E13,E18,E20,E24)</f>
        <v>71035349.67981866</v>
      </c>
      <c r="F39" s="282">
        <f t="shared" si="7"/>
        <v>72019286.184296682</v>
      </c>
      <c r="G39" s="282">
        <f t="shared" si="7"/>
        <v>71795694.139545143</v>
      </c>
      <c r="H39" s="282">
        <f t="shared" si="7"/>
        <v>77566390.076829135</v>
      </c>
      <c r="I39" s="282">
        <f t="shared" si="7"/>
        <v>81692059.359671652</v>
      </c>
      <c r="J39" s="282">
        <f t="shared" si="7"/>
        <v>81712405.965132877</v>
      </c>
      <c r="K39" s="282">
        <f t="shared" si="7"/>
        <v>79161845.348877758</v>
      </c>
      <c r="L39" s="282">
        <f t="shared" si="7"/>
        <v>81019182.711805671</v>
      </c>
      <c r="M39" s="282">
        <f t="shared" si="7"/>
        <v>73183014.073983476</v>
      </c>
      <c r="N39" s="282">
        <f t="shared" si="7"/>
        <v>67573768.213415638</v>
      </c>
      <c r="O39" s="282">
        <f t="shared" si="7"/>
        <v>69224291.997995928</v>
      </c>
    </row>
  </sheetData>
  <printOptions horizontalCentered="1"/>
  <pageMargins left="0.7" right="0.7" top="0.75" bottom="0.75" header="0.3" footer="0.3"/>
  <pageSetup scale="54" orientation="landscape" blackAndWhite="1" horizontalDpi="300" verticalDpi="300" r:id="rId1"/>
  <headerFooter alignWithMargins="0">
    <oddFooter>&amp;L&amp;A
&amp;F
&amp;R&amp;P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4"/>
  <sheetViews>
    <sheetView tabSelected="1" zoomScaleNormal="100" workbookViewId="0">
      <pane xSplit="3" ySplit="6" topLeftCell="O7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4.28515625" style="137" bestFit="1" customWidth="1"/>
    <col min="2" max="2" width="34.140625" style="137" bestFit="1" customWidth="1"/>
    <col min="3" max="3" width="8" style="137" bestFit="1" customWidth="1"/>
    <col min="4" max="4" width="14.140625" style="137" customWidth="1"/>
    <col min="5" max="5" width="15.140625" style="137" bestFit="1" customWidth="1"/>
    <col min="6" max="6" width="13.5703125" style="137" customWidth="1"/>
    <col min="7" max="7" width="13.28515625" style="137" customWidth="1"/>
    <col min="8" max="8" width="12.5703125" style="137" bestFit="1" customWidth="1"/>
    <col min="9" max="9" width="10.7109375" style="137" bestFit="1" customWidth="1"/>
    <col min="10" max="10" width="8.140625" style="137" bestFit="1" customWidth="1"/>
    <col min="11" max="11" width="3" style="137" customWidth="1"/>
    <col min="12" max="12" width="3.28515625" style="137" customWidth="1"/>
    <col min="13" max="14" width="18.42578125" style="137" customWidth="1"/>
    <col min="15" max="15" width="18" style="137" customWidth="1"/>
    <col min="16" max="16" width="9.140625" style="137" customWidth="1"/>
    <col min="17" max="17" width="12.85546875" style="137" customWidth="1"/>
    <col min="18" max="18" width="13.5703125" style="137" bestFit="1" customWidth="1"/>
    <col min="19" max="19" width="5.7109375" style="137" customWidth="1"/>
    <col min="20" max="21" width="12.7109375" style="137" bestFit="1" customWidth="1"/>
    <col min="22" max="22" width="18.7109375" style="137" bestFit="1" customWidth="1"/>
    <col min="23" max="23" width="16.28515625" style="137" bestFit="1" customWidth="1"/>
    <col min="24" max="24" width="14" style="137" bestFit="1" customWidth="1"/>
    <col min="25" max="25" width="10.28515625" style="137" customWidth="1"/>
    <col min="26" max="16384" width="9.140625" style="137"/>
  </cols>
  <sheetData>
    <row r="1" spans="1:25">
      <c r="B1" s="171" t="s">
        <v>19</v>
      </c>
      <c r="C1" s="171"/>
      <c r="D1" s="171"/>
      <c r="E1" s="171"/>
      <c r="F1" s="171"/>
      <c r="G1" s="171"/>
      <c r="H1" s="171"/>
      <c r="I1" s="171"/>
      <c r="J1" s="171"/>
      <c r="T1" s="531" t="s">
        <v>19</v>
      </c>
      <c r="U1" s="531"/>
      <c r="V1" s="531"/>
      <c r="W1" s="531"/>
      <c r="X1" s="531"/>
      <c r="Y1" s="531"/>
    </row>
    <row r="2" spans="1:25">
      <c r="B2" s="171" t="s">
        <v>187</v>
      </c>
      <c r="C2" s="171"/>
      <c r="D2" s="171"/>
      <c r="E2" s="171"/>
      <c r="F2" s="171"/>
      <c r="G2" s="171"/>
      <c r="H2" s="171"/>
      <c r="I2" s="171"/>
      <c r="J2" s="171"/>
      <c r="T2" s="531" t="s">
        <v>187</v>
      </c>
      <c r="U2" s="531"/>
      <c r="V2" s="531"/>
      <c r="W2" s="531"/>
      <c r="X2" s="531"/>
      <c r="Y2" s="531"/>
    </row>
    <row r="3" spans="1:25">
      <c r="B3" s="171" t="s">
        <v>186</v>
      </c>
      <c r="C3" s="171"/>
      <c r="D3" s="171"/>
      <c r="E3" s="171"/>
      <c r="F3" s="171"/>
      <c r="G3" s="171"/>
      <c r="H3" s="171"/>
      <c r="I3" s="171"/>
      <c r="J3" s="171"/>
      <c r="T3" s="531" t="s">
        <v>855</v>
      </c>
      <c r="U3" s="531"/>
      <c r="V3" s="531"/>
      <c r="W3" s="531"/>
      <c r="X3" s="531"/>
      <c r="Y3" s="531"/>
    </row>
    <row r="4" spans="1:25">
      <c r="B4" s="171"/>
      <c r="C4" s="171"/>
      <c r="D4" s="171"/>
      <c r="E4" s="171"/>
      <c r="F4" s="171"/>
      <c r="G4" s="171"/>
      <c r="H4" s="171"/>
      <c r="I4" s="171"/>
      <c r="J4" s="171"/>
    </row>
    <row r="5" spans="1:25">
      <c r="B5" s="171"/>
      <c r="C5" s="171"/>
      <c r="D5" s="171"/>
      <c r="E5" s="171"/>
      <c r="F5" s="171"/>
      <c r="G5" s="171"/>
      <c r="H5" s="171"/>
      <c r="I5" s="171"/>
      <c r="J5" s="171"/>
    </row>
    <row r="6" spans="1:25" s="141" customFormat="1" ht="51">
      <c r="A6" s="170" t="s">
        <v>17</v>
      </c>
      <c r="B6" s="170" t="s">
        <v>185</v>
      </c>
      <c r="C6" s="170" t="s">
        <v>184</v>
      </c>
      <c r="D6" s="169" t="s">
        <v>183</v>
      </c>
      <c r="E6" s="169" t="s">
        <v>182</v>
      </c>
      <c r="F6" s="169" t="s">
        <v>181</v>
      </c>
      <c r="G6" s="169" t="s">
        <v>180</v>
      </c>
      <c r="H6" s="169" t="s">
        <v>179</v>
      </c>
      <c r="I6" s="170" t="s">
        <v>178</v>
      </c>
      <c r="J6" s="500" t="s">
        <v>177</v>
      </c>
      <c r="K6" s="514"/>
      <c r="L6" s="514"/>
      <c r="M6" s="500" t="s">
        <v>176</v>
      </c>
      <c r="N6" s="500" t="s">
        <v>175</v>
      </c>
      <c r="O6" s="500" t="s">
        <v>174</v>
      </c>
      <c r="P6" s="514"/>
      <c r="Q6" s="514" t="s">
        <v>570</v>
      </c>
      <c r="R6" s="514"/>
      <c r="S6" s="514"/>
      <c r="T6" s="500" t="s">
        <v>856</v>
      </c>
      <c r="U6" s="500" t="s">
        <v>857</v>
      </c>
      <c r="V6" s="500" t="s">
        <v>858</v>
      </c>
      <c r="W6" s="500" t="s">
        <v>859</v>
      </c>
      <c r="X6" s="500" t="s">
        <v>860</v>
      </c>
      <c r="Y6" s="500" t="s">
        <v>861</v>
      </c>
    </row>
    <row r="7" spans="1:25" s="141" customFormat="1">
      <c r="A7" s="166"/>
      <c r="B7" s="166" t="s">
        <v>15</v>
      </c>
      <c r="C7" s="164" t="s">
        <v>14</v>
      </c>
      <c r="D7" s="164" t="s">
        <v>13</v>
      </c>
      <c r="E7" s="164" t="s">
        <v>12</v>
      </c>
      <c r="F7" s="164" t="s">
        <v>11</v>
      </c>
      <c r="G7" s="164" t="s">
        <v>173</v>
      </c>
      <c r="H7" s="164" t="s">
        <v>9</v>
      </c>
      <c r="I7" s="164" t="s">
        <v>8</v>
      </c>
      <c r="J7" s="164" t="s">
        <v>7</v>
      </c>
      <c r="T7" s="164"/>
    </row>
    <row r="8" spans="1:25" s="141" customFormat="1">
      <c r="A8" s="141">
        <v>1</v>
      </c>
      <c r="B8" s="167" t="s">
        <v>0</v>
      </c>
      <c r="C8" s="166"/>
      <c r="D8" s="166"/>
      <c r="E8" s="164"/>
      <c r="F8" s="165"/>
      <c r="G8" s="164"/>
      <c r="H8" s="164"/>
      <c r="I8" s="164"/>
      <c r="J8" s="164"/>
      <c r="T8" s="165"/>
    </row>
    <row r="9" spans="1:25">
      <c r="A9" s="141">
        <f t="shared" ref="A9:A43" si="0">+A8+1</f>
        <v>2</v>
      </c>
      <c r="B9" s="159" t="s">
        <v>0</v>
      </c>
      <c r="C9" s="158">
        <v>7</v>
      </c>
      <c r="D9" s="163">
        <v>10773318324.189205</v>
      </c>
      <c r="E9" s="156">
        <v>1103310394.6475513</v>
      </c>
      <c r="F9" s="156">
        <v>1121865803.5727987</v>
      </c>
      <c r="G9" s="156">
        <f>+F9-E9</f>
        <v>18555408.925247431</v>
      </c>
      <c r="H9" s="156"/>
      <c r="I9" s="156"/>
      <c r="J9" s="162"/>
      <c r="M9" s="156">
        <f>+F9</f>
        <v>1121865803.5727987</v>
      </c>
      <c r="N9" s="156">
        <f>-'2013 ERF Sch 7 Rate Design'!K26</f>
        <v>-748825188.99999988</v>
      </c>
      <c r="O9" s="156">
        <f>SUM(M9:N9)</f>
        <v>373040614.57279885</v>
      </c>
      <c r="Q9" s="341">
        <f>ROUND(-N9/D9,6)</f>
        <v>6.9506999999999999E-2</v>
      </c>
      <c r="R9" s="137" t="s">
        <v>0</v>
      </c>
      <c r="T9" s="341">
        <f>+F9/D9</f>
        <v>0.10413372832898538</v>
      </c>
      <c r="U9" s="341">
        <f>+'JAP-18 Page 1'!$D$34</f>
        <v>1.6310000000000005E-3</v>
      </c>
      <c r="V9" s="501">
        <v>10580958000</v>
      </c>
      <c r="W9" s="156">
        <f>+V9*T9</f>
        <v>1101834605.8324044</v>
      </c>
      <c r="X9" s="156">
        <f>+V9*U9</f>
        <v>17257542.498000007</v>
      </c>
      <c r="Y9" s="502">
        <f>+X9/W9</f>
        <v>1.5662552625094243E-2</v>
      </c>
    </row>
    <row r="10" spans="1:25">
      <c r="A10" s="141">
        <f t="shared" si="0"/>
        <v>3</v>
      </c>
      <c r="B10" s="154" t="s">
        <v>172</v>
      </c>
      <c r="D10" s="147">
        <f>SUM(D9:D9)</f>
        <v>10773318324.189205</v>
      </c>
      <c r="E10" s="149">
        <f>SUM(E9:E9)</f>
        <v>1103310394.6475513</v>
      </c>
      <c r="F10" s="149">
        <f>SUM(F9:F9)</f>
        <v>1121865803.5727987</v>
      </c>
      <c r="G10" s="149">
        <f>SUM(G9:G9)</f>
        <v>18555408.925247431</v>
      </c>
      <c r="H10" s="149">
        <v>18554383.742600631</v>
      </c>
      <c r="I10" s="149">
        <f>+H10-G10</f>
        <v>-1025.1826467998326</v>
      </c>
      <c r="J10" s="148">
        <f>+G10/E10</f>
        <v>1.6817940821789223E-2</v>
      </c>
      <c r="M10" s="149">
        <f>SUM(M9:M9)</f>
        <v>1121865803.5727987</v>
      </c>
      <c r="N10" s="149">
        <f>SUM(N9:N9)</f>
        <v>-748825188.99999988</v>
      </c>
      <c r="O10" s="149">
        <f>SUM(O9:O9)</f>
        <v>373040614.57279885</v>
      </c>
      <c r="V10" s="503">
        <f t="shared" ref="V10:X10" si="1">SUM(V9:V9)</f>
        <v>10580958000</v>
      </c>
      <c r="W10" s="149">
        <f t="shared" si="1"/>
        <v>1101834605.8324044</v>
      </c>
      <c r="X10" s="149">
        <f t="shared" si="1"/>
        <v>17257542.498000007</v>
      </c>
      <c r="Y10" s="504">
        <f>+X10/W10</f>
        <v>1.5662552625094243E-2</v>
      </c>
    </row>
    <row r="11" spans="1:25">
      <c r="A11" s="141">
        <f t="shared" si="0"/>
        <v>4</v>
      </c>
      <c r="D11" s="157"/>
      <c r="E11" s="155"/>
      <c r="F11" s="155"/>
      <c r="G11" s="155"/>
      <c r="H11" s="155"/>
      <c r="I11" s="155"/>
      <c r="J11" s="146"/>
      <c r="M11" s="155"/>
      <c r="N11" s="155"/>
      <c r="O11" s="155"/>
      <c r="V11" s="501"/>
      <c r="W11" s="155"/>
      <c r="X11" s="155"/>
      <c r="Y11" s="505"/>
    </row>
    <row r="12" spans="1:25">
      <c r="A12" s="141">
        <f t="shared" si="0"/>
        <v>5</v>
      </c>
      <c r="B12" s="137" t="s">
        <v>171</v>
      </c>
      <c r="D12" s="157"/>
      <c r="E12" s="155"/>
      <c r="F12" s="155"/>
      <c r="G12" s="155"/>
      <c r="H12" s="155"/>
      <c r="I12" s="155"/>
      <c r="J12" s="146"/>
      <c r="M12" s="155"/>
      <c r="N12" s="155"/>
      <c r="O12" s="155"/>
      <c r="Q12" s="341">
        <f>-SUM(N18,N24,N26,N31)/SUM(D18,D24,D26,D31)</f>
        <v>6.2904516364659574E-2</v>
      </c>
      <c r="R12" s="137" t="s">
        <v>40</v>
      </c>
      <c r="T12" s="341"/>
      <c r="U12" s="341"/>
      <c r="V12" s="501"/>
      <c r="W12" s="155"/>
      <c r="X12" s="155"/>
      <c r="Y12" s="505"/>
    </row>
    <row r="13" spans="1:25">
      <c r="A13" s="141">
        <f t="shared" si="0"/>
        <v>6</v>
      </c>
      <c r="B13" s="161" t="s">
        <v>170</v>
      </c>
      <c r="C13" s="158">
        <v>24</v>
      </c>
      <c r="D13" s="157">
        <v>2628609328.6135774</v>
      </c>
      <c r="E13" s="155">
        <v>250925818.36911696</v>
      </c>
      <c r="F13" s="155">
        <v>255193427.62283033</v>
      </c>
      <c r="G13" s="156">
        <f>+F13-E13</f>
        <v>4267609.2537133694</v>
      </c>
      <c r="H13" s="156"/>
      <c r="I13" s="156"/>
      <c r="J13" s="146">
        <f t="shared" ref="J13:J18" si="2">+G13/E13</f>
        <v>1.7007453762432807E-2</v>
      </c>
      <c r="M13" s="155">
        <f>+F13</f>
        <v>255193427.62283033</v>
      </c>
      <c r="N13" s="155">
        <f>-'2013 ERF Sch 24 Rate Design'!K26</f>
        <v>-171325933</v>
      </c>
      <c r="O13" s="155">
        <f>SUM(M13:N13)</f>
        <v>83867494.622830331</v>
      </c>
      <c r="Q13" s="341">
        <f>-N13/D13</f>
        <v>6.5177404316054621E-2</v>
      </c>
      <c r="R13" s="137" t="s">
        <v>692</v>
      </c>
      <c r="T13" s="341">
        <f t="shared" ref="T13:T17" si="3">+F13/D13</f>
        <v>9.7083056369364887E-2</v>
      </c>
      <c r="U13" s="341">
        <f>+'JAP-18 Page 1'!$E$34</f>
        <v>3.3800000000000149E-4</v>
      </c>
      <c r="V13" s="501">
        <v>2638016000</v>
      </c>
      <c r="W13" s="155">
        <f t="shared" ref="W13:W15" si="4">+V13*T13</f>
        <v>256106656.03128648</v>
      </c>
      <c r="X13" s="155">
        <f t="shared" ref="X13:X15" si="5">+V13*U13</f>
        <v>891649.4080000039</v>
      </c>
      <c r="Y13" s="505">
        <f t="shared" ref="Y13:Y15" si="6">+X13/W13</f>
        <v>3.4815549967240145E-3</v>
      </c>
    </row>
    <row r="14" spans="1:25">
      <c r="A14" s="141">
        <f t="shared" si="0"/>
        <v>7</v>
      </c>
      <c r="B14" s="161" t="s">
        <v>169</v>
      </c>
      <c r="C14" s="158" t="s">
        <v>168</v>
      </c>
      <c r="D14" s="157">
        <v>2945691715.3514032</v>
      </c>
      <c r="E14" s="155">
        <v>264028724.47142363</v>
      </c>
      <c r="F14" s="155">
        <v>267976751.42130464</v>
      </c>
      <c r="G14" s="156">
        <f>+F14-E14</f>
        <v>3948026.9498810172</v>
      </c>
      <c r="H14" s="156"/>
      <c r="I14" s="156"/>
      <c r="J14" s="146">
        <f t="shared" si="2"/>
        <v>1.4953020576775616E-2</v>
      </c>
      <c r="M14" s="155">
        <f>+F14</f>
        <v>267976751.42130464</v>
      </c>
      <c r="N14" s="155">
        <f>-'2013 ERF Sch 25 Rate Design'!K35</f>
        <v>-188607997.70305297</v>
      </c>
      <c r="O14" s="155">
        <f>SUM(M14:N14)</f>
        <v>79368753.718251675</v>
      </c>
      <c r="Q14" s="341">
        <f>-N14/D14</f>
        <v>6.4028423857162925E-2</v>
      </c>
      <c r="R14" s="145" t="s">
        <v>693</v>
      </c>
      <c r="T14" s="341">
        <f t="shared" si="3"/>
        <v>9.0972436125868195E-2</v>
      </c>
      <c r="U14" s="341">
        <f>+'JAP-18 Page 1'!$E$34</f>
        <v>3.3800000000000149E-4</v>
      </c>
      <c r="V14" s="501">
        <v>2958661000</v>
      </c>
      <c r="W14" s="155">
        <f t="shared" si="4"/>
        <v>269156598.84059733</v>
      </c>
      <c r="X14" s="155">
        <f t="shared" si="5"/>
        <v>1000027.4180000044</v>
      </c>
      <c r="Y14" s="505">
        <f t="shared" si="6"/>
        <v>3.7154111112551649E-3</v>
      </c>
    </row>
    <row r="15" spans="1:25">
      <c r="A15" s="141">
        <f t="shared" si="0"/>
        <v>8</v>
      </c>
      <c r="B15" s="161" t="s">
        <v>167</v>
      </c>
      <c r="C15" s="158">
        <v>26</v>
      </c>
      <c r="D15" s="157">
        <v>1920784840.495358</v>
      </c>
      <c r="E15" s="155">
        <v>156245092.89873809</v>
      </c>
      <c r="F15" s="155">
        <v>158322058.58551434</v>
      </c>
      <c r="G15" s="156">
        <f>+F15-E15</f>
        <v>2076965.6867762506</v>
      </c>
      <c r="H15" s="156"/>
      <c r="I15" s="156"/>
      <c r="J15" s="146">
        <f t="shared" si="2"/>
        <v>1.3292997867922323E-2</v>
      </c>
      <c r="M15" s="155">
        <f>+F15</f>
        <v>158322058.58551434</v>
      </c>
      <c r="N15" s="155">
        <f>-'2013 ERF Sch 26 Rate Design'!K29</f>
        <v>-122133113.00000001</v>
      </c>
      <c r="O15" s="155">
        <f>SUM(M15:N15)</f>
        <v>36188945.585514322</v>
      </c>
      <c r="Q15" s="341">
        <f>-N15/D15</f>
        <v>6.3585004642426626E-2</v>
      </c>
      <c r="R15" s="145" t="s">
        <v>694</v>
      </c>
      <c r="T15" s="341">
        <f>SUM(F15:F16)/SUM(D15:D16)</f>
        <v>8.2418600155743316E-2</v>
      </c>
      <c r="U15" s="341">
        <f>+'JAP-18 Page 1'!$E$34</f>
        <v>3.3800000000000149E-4</v>
      </c>
      <c r="V15" s="501">
        <v>2024236000</v>
      </c>
      <c r="W15" s="155">
        <f t="shared" si="4"/>
        <v>166834697.50486124</v>
      </c>
      <c r="X15" s="155">
        <f t="shared" si="5"/>
        <v>684191.76800000307</v>
      </c>
      <c r="Y15" s="505">
        <f t="shared" si="6"/>
        <v>4.101016025039198E-3</v>
      </c>
    </row>
    <row r="16" spans="1:25">
      <c r="A16" s="141">
        <f t="shared" si="0"/>
        <v>9</v>
      </c>
      <c r="B16" s="161" t="s">
        <v>166</v>
      </c>
      <c r="C16" s="158" t="s">
        <v>165</v>
      </c>
      <c r="D16" s="157">
        <v>9420417.5087180194</v>
      </c>
      <c r="E16" s="155">
        <v>752613.2315852124</v>
      </c>
      <c r="F16" s="155">
        <v>762756.79243696108</v>
      </c>
      <c r="G16" s="156">
        <f>+F16-E16</f>
        <v>10143.560851748683</v>
      </c>
      <c r="H16" s="156"/>
      <c r="I16" s="156"/>
      <c r="J16" s="146">
        <f t="shared" si="2"/>
        <v>1.3477787030641925E-2</v>
      </c>
      <c r="M16" s="155">
        <f>+F16</f>
        <v>762756.79243696108</v>
      </c>
      <c r="N16" s="155">
        <v>0</v>
      </c>
      <c r="O16" s="155">
        <f>SUM(M16:N16)</f>
        <v>762756.79243696108</v>
      </c>
      <c r="Q16" s="341"/>
      <c r="T16" s="341"/>
      <c r="U16" s="341"/>
      <c r="V16" s="501"/>
      <c r="W16" s="155"/>
      <c r="X16" s="155"/>
      <c r="Y16" s="505"/>
    </row>
    <row r="17" spans="1:25">
      <c r="A17" s="141">
        <f t="shared" si="0"/>
        <v>10</v>
      </c>
      <c r="B17" s="159" t="s">
        <v>162</v>
      </c>
      <c r="C17" s="158">
        <v>29</v>
      </c>
      <c r="D17" s="157">
        <v>14768958.13686467</v>
      </c>
      <c r="E17" s="155">
        <v>1305839.7369340712</v>
      </c>
      <c r="F17" s="155">
        <v>1334068.4626491645</v>
      </c>
      <c r="G17" s="156">
        <f>+F17-E17</f>
        <v>28228.725715093315</v>
      </c>
      <c r="H17" s="156"/>
      <c r="I17" s="156"/>
      <c r="J17" s="146">
        <f t="shared" si="2"/>
        <v>2.1617297220078789E-2</v>
      </c>
      <c r="M17" s="155">
        <f>+F17</f>
        <v>1334068.4626491645</v>
      </c>
      <c r="N17" s="155">
        <f>-'2013 ERF Sch 29 Rate Design'!K39</f>
        <v>-763494.29694704048</v>
      </c>
      <c r="O17" s="155">
        <f>SUM(M17:N17)</f>
        <v>570574.16570212401</v>
      </c>
      <c r="Q17" s="341">
        <f>-N17/D17</f>
        <v>5.1695880635025226E-2</v>
      </c>
      <c r="R17" s="145" t="s">
        <v>695</v>
      </c>
      <c r="T17" s="341">
        <f t="shared" si="3"/>
        <v>9.0329219589241547E-2</v>
      </c>
      <c r="U17" s="341">
        <f>+'JAP-18 Page 1'!$E$34</f>
        <v>3.3800000000000149E-4</v>
      </c>
      <c r="V17" s="501">
        <v>15511000</v>
      </c>
      <c r="W17" s="155">
        <f>+V17*T17</f>
        <v>1401096.5250487255</v>
      </c>
      <c r="X17" s="155">
        <f>+V17*U17</f>
        <v>5242.7180000000235</v>
      </c>
      <c r="Y17" s="505">
        <f>+X17/W17</f>
        <v>3.7418678201472941E-3</v>
      </c>
    </row>
    <row r="18" spans="1:25">
      <c r="A18" s="141">
        <f t="shared" si="0"/>
        <v>11</v>
      </c>
      <c r="B18" s="145" t="s">
        <v>164</v>
      </c>
      <c r="D18" s="147">
        <f>SUM(D13:D17)</f>
        <v>7519275260.1059217</v>
      </c>
      <c r="E18" s="149">
        <f>SUM(E13:E17)</f>
        <v>673258088.707798</v>
      </c>
      <c r="F18" s="149">
        <f>SUM(F13:F17)</f>
        <v>683589062.88473535</v>
      </c>
      <c r="G18" s="149">
        <f>SUM(G13:G17)</f>
        <v>10330974.17693748</v>
      </c>
      <c r="H18" s="149">
        <v>10330416.236077199</v>
      </c>
      <c r="I18" s="149">
        <f>+H18-G18</f>
        <v>-557.94086028076708</v>
      </c>
      <c r="J18" s="148">
        <f t="shared" si="2"/>
        <v>1.5344745722648488E-2</v>
      </c>
      <c r="M18" s="149">
        <f>SUM(M13:M17)</f>
        <v>683589062.88473535</v>
      </c>
      <c r="N18" s="149">
        <f>SUM(N13:N17)</f>
        <v>-482830538.00000006</v>
      </c>
      <c r="O18" s="149">
        <f>SUM(O13:O17)</f>
        <v>200758524.88473544</v>
      </c>
      <c r="V18" s="503">
        <f t="shared" ref="V18:X18" si="7">SUM(V13:V17)</f>
        <v>7636424000</v>
      </c>
      <c r="W18" s="149">
        <f t="shared" si="7"/>
        <v>693499048.90179372</v>
      </c>
      <c r="X18" s="149">
        <f t="shared" si="7"/>
        <v>2581111.3120000111</v>
      </c>
      <c r="Y18" s="504">
        <f>+X18/W18</f>
        <v>3.7218671259713894E-3</v>
      </c>
    </row>
    <row r="19" spans="1:25">
      <c r="A19" s="141">
        <f t="shared" si="0"/>
        <v>12</v>
      </c>
      <c r="D19" s="157"/>
      <c r="E19" s="155"/>
      <c r="F19" s="155"/>
      <c r="G19" s="155"/>
      <c r="H19" s="155"/>
      <c r="I19" s="155"/>
      <c r="J19" s="146"/>
      <c r="M19" s="155"/>
      <c r="N19" s="155"/>
      <c r="O19" s="155"/>
      <c r="V19" s="501"/>
      <c r="W19" s="155"/>
      <c r="X19" s="155"/>
      <c r="Y19" s="505"/>
    </row>
    <row r="20" spans="1:25">
      <c r="A20" s="141">
        <f t="shared" si="0"/>
        <v>13</v>
      </c>
      <c r="B20" s="137" t="s">
        <v>163</v>
      </c>
      <c r="D20" s="157"/>
      <c r="E20" s="155"/>
      <c r="F20" s="155"/>
      <c r="G20" s="155"/>
      <c r="H20" s="155"/>
      <c r="I20" s="155"/>
      <c r="J20" s="146"/>
      <c r="M20" s="155"/>
      <c r="N20" s="155"/>
      <c r="O20" s="155"/>
      <c r="V20" s="501"/>
      <c r="W20" s="155"/>
      <c r="X20" s="155"/>
      <c r="Y20" s="505"/>
    </row>
    <row r="21" spans="1:25">
      <c r="A21" s="141">
        <f t="shared" si="0"/>
        <v>14</v>
      </c>
      <c r="B21" s="161" t="s">
        <v>157</v>
      </c>
      <c r="C21" s="158">
        <v>31</v>
      </c>
      <c r="D21" s="157">
        <v>1302770304.3664393</v>
      </c>
      <c r="E21" s="155">
        <v>105202384.09456107</v>
      </c>
      <c r="F21" s="155">
        <v>106625918.17026979</v>
      </c>
      <c r="G21" s="156">
        <f>+F21-E21</f>
        <v>1423534.0757087171</v>
      </c>
      <c r="H21" s="156"/>
      <c r="I21" s="156"/>
      <c r="J21" s="146">
        <f>+G21/E21</f>
        <v>1.3531386079893159E-2</v>
      </c>
      <c r="M21" s="155">
        <f>+F21</f>
        <v>106625918.17026979</v>
      </c>
      <c r="N21" s="155">
        <f>-'2013 ERF Sch 31 Rate Design'!K28</f>
        <v>-78509632</v>
      </c>
      <c r="O21" s="155">
        <f>SUM(M21:N21)</f>
        <v>28116286.170269787</v>
      </c>
      <c r="Q21" s="341"/>
      <c r="T21" s="341">
        <f t="shared" ref="T21:T23" si="8">+F21/D21</f>
        <v>8.1845523967576078E-2</v>
      </c>
      <c r="U21" s="341">
        <f>+'JAP-18 Page 1'!$E$34</f>
        <v>3.3800000000000149E-4</v>
      </c>
      <c r="V21" s="501">
        <v>1334332000</v>
      </c>
      <c r="W21" s="155">
        <f t="shared" ref="W21:W23" si="9">+V21*T21</f>
        <v>109209101.68670373</v>
      </c>
      <c r="X21" s="155">
        <f t="shared" ref="X21:X23" si="10">+V21*U21</f>
        <v>451004.21600000199</v>
      </c>
      <c r="Y21" s="505">
        <f t="shared" ref="Y21:Y23" si="11">+X21/W21</f>
        <v>4.1297310300549067E-3</v>
      </c>
    </row>
    <row r="22" spans="1:25">
      <c r="A22" s="141">
        <f t="shared" si="0"/>
        <v>15</v>
      </c>
      <c r="B22" s="159" t="s">
        <v>162</v>
      </c>
      <c r="C22" s="158">
        <v>35</v>
      </c>
      <c r="D22" s="157">
        <v>3996208.5311257807</v>
      </c>
      <c r="E22" s="155">
        <v>206393.56493416507</v>
      </c>
      <c r="F22" s="155">
        <v>206395.08967348427</v>
      </c>
      <c r="G22" s="156">
        <f>+F22-E22</f>
        <v>1.5247393191966694</v>
      </c>
      <c r="H22" s="156"/>
      <c r="I22" s="156"/>
      <c r="J22" s="146">
        <f>+G22/E22</f>
        <v>7.3875332289697458E-6</v>
      </c>
      <c r="M22" s="155">
        <f>+F22</f>
        <v>206395.08967348427</v>
      </c>
      <c r="N22" s="155">
        <f>-'2013 ERF Sch 35 Rate Design'!K28</f>
        <v>-206389.99999999997</v>
      </c>
      <c r="O22" s="155">
        <f>SUM(M22:N22)</f>
        <v>5.0896734842972364</v>
      </c>
      <c r="Q22" s="341"/>
      <c r="T22" s="341">
        <f t="shared" si="8"/>
        <v>5.1647727606281911E-2</v>
      </c>
      <c r="U22" s="341">
        <f>+'JAP-18 Page 1'!$E$34</f>
        <v>3.3800000000000149E-4</v>
      </c>
      <c r="V22" s="501">
        <v>4435000</v>
      </c>
      <c r="W22" s="155">
        <f t="shared" si="9"/>
        <v>229057.67193386029</v>
      </c>
      <c r="X22" s="155">
        <f t="shared" si="10"/>
        <v>1499.0300000000066</v>
      </c>
      <c r="Y22" s="505">
        <f t="shared" si="11"/>
        <v>6.544334391178336E-3</v>
      </c>
    </row>
    <row r="23" spans="1:25">
      <c r="A23" s="141">
        <f t="shared" si="0"/>
        <v>16</v>
      </c>
      <c r="B23" s="159" t="s">
        <v>161</v>
      </c>
      <c r="C23" s="158">
        <v>43</v>
      </c>
      <c r="D23" s="157">
        <v>140153953.96218738</v>
      </c>
      <c r="E23" s="155">
        <v>12252379.211762527</v>
      </c>
      <c r="F23" s="155">
        <v>12511095.476477874</v>
      </c>
      <c r="G23" s="156">
        <f>+F23-E23</f>
        <v>258716.26471534744</v>
      </c>
      <c r="H23" s="156"/>
      <c r="I23" s="156"/>
      <c r="J23" s="146">
        <f>+G23/E23</f>
        <v>2.1115593979247286E-2</v>
      </c>
      <c r="M23" s="155">
        <f>+F23</f>
        <v>12511095.476477874</v>
      </c>
      <c r="N23" s="155">
        <f>-'2013 ERF Sch 43 Rate Design'!K25</f>
        <v>-7202217.9999999991</v>
      </c>
      <c r="O23" s="155">
        <f>SUM(M23:N23)</f>
        <v>5308877.4764778754</v>
      </c>
      <c r="Q23" s="341"/>
      <c r="T23" s="341">
        <f t="shared" si="8"/>
        <v>8.9266803559843094E-2</v>
      </c>
      <c r="U23" s="341">
        <f>+'JAP-18 Page 1'!$E$34</f>
        <v>3.3800000000000149E-4</v>
      </c>
      <c r="V23" s="501">
        <v>151024000</v>
      </c>
      <c r="W23" s="155">
        <f t="shared" si="9"/>
        <v>13481429.740821743</v>
      </c>
      <c r="X23" s="155">
        <f t="shared" si="10"/>
        <v>51046.112000000227</v>
      </c>
      <c r="Y23" s="505">
        <f t="shared" si="11"/>
        <v>3.7864019604265486E-3</v>
      </c>
    </row>
    <row r="24" spans="1:25">
      <c r="A24" s="141">
        <f t="shared" si="0"/>
        <v>17</v>
      </c>
      <c r="B24" s="154" t="s">
        <v>160</v>
      </c>
      <c r="D24" s="147">
        <f>SUM(D21:D23)</f>
        <v>1446920466.8597524</v>
      </c>
      <c r="E24" s="149">
        <f>SUM(E21:E23)</f>
        <v>117661156.87125777</v>
      </c>
      <c r="F24" s="149">
        <f>SUM(F21:F23)</f>
        <v>119343408.73642115</v>
      </c>
      <c r="G24" s="149">
        <f>SUM(G21:G23)</f>
        <v>1682251.8651633838</v>
      </c>
      <c r="H24" s="149">
        <v>1682815.8056604285</v>
      </c>
      <c r="I24" s="149">
        <f>+H24-G24</f>
        <v>563.94049704470672</v>
      </c>
      <c r="J24" s="148">
        <f>+G24/E24</f>
        <v>1.4297427544453489E-2</v>
      </c>
      <c r="M24" s="149">
        <f>SUM(M21:M23)</f>
        <v>119343408.73642115</v>
      </c>
      <c r="N24" s="149">
        <f>SUM(N21:N23)</f>
        <v>-85918240</v>
      </c>
      <c r="O24" s="149">
        <f>SUM(O21:O23)</f>
        <v>33425168.736421149</v>
      </c>
      <c r="V24" s="503">
        <f t="shared" ref="V24:X24" si="12">SUM(V21:V23)</f>
        <v>1489791000</v>
      </c>
      <c r="W24" s="149">
        <f t="shared" si="12"/>
        <v>122919589.09945934</v>
      </c>
      <c r="X24" s="149">
        <f t="shared" si="12"/>
        <v>503549.35800000222</v>
      </c>
      <c r="Y24" s="504">
        <f>+X24/W24</f>
        <v>4.0965753440044411E-3</v>
      </c>
    </row>
    <row r="25" spans="1:25">
      <c r="A25" s="141">
        <f t="shared" si="0"/>
        <v>18</v>
      </c>
      <c r="J25" s="146"/>
      <c r="V25" s="501"/>
      <c r="Y25" s="506"/>
    </row>
    <row r="26" spans="1:25">
      <c r="A26" s="141">
        <f t="shared" si="0"/>
        <v>19</v>
      </c>
      <c r="B26" s="137" t="s">
        <v>130</v>
      </c>
      <c r="C26" s="158">
        <v>40</v>
      </c>
      <c r="D26" s="147">
        <v>730711794.98402095</v>
      </c>
      <c r="E26" s="149">
        <v>50543089.225257844</v>
      </c>
      <c r="F26" s="149">
        <v>50927221.934074402</v>
      </c>
      <c r="G26" s="149">
        <f>+F26-E26</f>
        <v>384132.70881655812</v>
      </c>
      <c r="H26" s="160">
        <v>384423.49403176096</v>
      </c>
      <c r="I26" s="160">
        <f>+H26-G26</f>
        <v>290.78521520283539</v>
      </c>
      <c r="J26" s="148">
        <f>+G26/E26</f>
        <v>7.6001034900058289E-3</v>
      </c>
      <c r="M26" s="149">
        <f>+F26</f>
        <v>50927221.934074402</v>
      </c>
      <c r="N26" s="149">
        <f>-'2013 ERF Sch 40 Rate Design'!K20</f>
        <v>-43751538</v>
      </c>
      <c r="O26" s="149">
        <f>SUM(M26:N26)</f>
        <v>7175683.9340744019</v>
      </c>
      <c r="Q26" s="341"/>
      <c r="T26" s="341">
        <f>+F26/D26</f>
        <v>6.9695360446710819E-2</v>
      </c>
      <c r="U26" s="341">
        <f>+'JAP-18 Page 1'!$E$34</f>
        <v>3.3800000000000149E-4</v>
      </c>
      <c r="V26" s="501">
        <v>757246000</v>
      </c>
      <c r="W26" s="149">
        <f>+V26*T26</f>
        <v>52776532.916829981</v>
      </c>
      <c r="X26" s="149">
        <f>+V26*U26</f>
        <v>255949.14800000112</v>
      </c>
      <c r="Y26" s="504">
        <f>+X26/W26</f>
        <v>4.849677192765748E-3</v>
      </c>
    </row>
    <row r="27" spans="1:25">
      <c r="A27" s="141">
        <f t="shared" si="0"/>
        <v>20</v>
      </c>
      <c r="J27" s="146"/>
      <c r="V27" s="501"/>
      <c r="Y27" s="506"/>
    </row>
    <row r="28" spans="1:25">
      <c r="A28" s="141">
        <f t="shared" si="0"/>
        <v>21</v>
      </c>
      <c r="B28" s="137" t="s">
        <v>159</v>
      </c>
      <c r="D28" s="157"/>
      <c r="E28" s="155"/>
      <c r="F28" s="155"/>
      <c r="G28" s="155"/>
      <c r="H28" s="155"/>
      <c r="I28" s="155"/>
      <c r="J28" s="146"/>
      <c r="M28" s="155"/>
      <c r="N28" s="155"/>
      <c r="O28" s="155"/>
      <c r="V28" s="501"/>
      <c r="W28" s="155"/>
      <c r="X28" s="155"/>
      <c r="Y28" s="505"/>
    </row>
    <row r="29" spans="1:25">
      <c r="A29" s="141">
        <f t="shared" si="0"/>
        <v>22</v>
      </c>
      <c r="B29" s="161" t="s">
        <v>158</v>
      </c>
      <c r="C29" s="158">
        <v>46</v>
      </c>
      <c r="D29" s="157">
        <v>47487199.342808411</v>
      </c>
      <c r="E29" s="155">
        <v>3176873.4461766738</v>
      </c>
      <c r="F29" s="155">
        <v>3194491.1971328552</v>
      </c>
      <c r="G29" s="156">
        <f>+F29-E29</f>
        <v>17617.750956181437</v>
      </c>
      <c r="H29" s="156"/>
      <c r="I29" s="156"/>
      <c r="J29" s="146">
        <f>+G29/E29</f>
        <v>5.5456256771525391E-3</v>
      </c>
      <c r="M29" s="155">
        <f>+F29</f>
        <v>3194491.1971328552</v>
      </c>
      <c r="N29" s="155">
        <f>-'2013 ERF Sch 46 Rate Design'!K21</f>
        <v>-2922324.3775489125</v>
      </c>
      <c r="O29" s="155">
        <f>SUM(M29:N29)</f>
        <v>272166.81958394265</v>
      </c>
      <c r="Q29" s="341"/>
      <c r="T29" s="341">
        <f t="shared" ref="T29:T30" si="13">+F29/D29</f>
        <v>6.7270574835798097E-2</v>
      </c>
      <c r="U29" s="341">
        <f>+'JAP-18 Page 1'!$E$34</f>
        <v>3.3800000000000149E-4</v>
      </c>
      <c r="V29" s="501">
        <v>55205000</v>
      </c>
      <c r="W29" s="155">
        <f t="shared" ref="W29:W30" si="14">+V29*T29</f>
        <v>3713672.083810234</v>
      </c>
      <c r="X29" s="155">
        <f t="shared" ref="X29:X30" si="15">+V29*U29</f>
        <v>18659.290000000081</v>
      </c>
      <c r="Y29" s="505">
        <f t="shared" ref="Y29:Y30" si="16">+X29/W29</f>
        <v>5.0244850861618394E-3</v>
      </c>
    </row>
    <row r="30" spans="1:25">
      <c r="A30" s="141">
        <f t="shared" si="0"/>
        <v>23</v>
      </c>
      <c r="B30" s="161" t="s">
        <v>157</v>
      </c>
      <c r="C30" s="158">
        <v>49</v>
      </c>
      <c r="D30" s="157">
        <v>592457361.48273063</v>
      </c>
      <c r="E30" s="155">
        <v>38013980.18390882</v>
      </c>
      <c r="F30" s="155">
        <v>38233544.043126799</v>
      </c>
      <c r="G30" s="156">
        <f>+F30-E30</f>
        <v>219563.85921797901</v>
      </c>
      <c r="H30" s="156"/>
      <c r="I30" s="156"/>
      <c r="J30" s="146">
        <f>+G30/E30</f>
        <v>5.7758713545844271E-3</v>
      </c>
      <c r="M30" s="155">
        <f>+F30</f>
        <v>38233544.043126799</v>
      </c>
      <c r="N30" s="155">
        <f>-'2013 ERF Sch 49 Rate Design'!K21</f>
        <v>-34812040.622451074</v>
      </c>
      <c r="O30" s="155">
        <f>SUM(M30:N30)</f>
        <v>3421503.4206757247</v>
      </c>
      <c r="Q30" s="341"/>
      <c r="T30" s="341">
        <f t="shared" si="13"/>
        <v>6.4533832354518317E-2</v>
      </c>
      <c r="U30" s="341">
        <f>+'JAP-18 Page 1'!$E$34</f>
        <v>3.3800000000000149E-4</v>
      </c>
      <c r="V30" s="501">
        <v>547971000</v>
      </c>
      <c r="W30" s="155">
        <f t="shared" si="14"/>
        <v>35362668.649137758</v>
      </c>
      <c r="X30" s="155">
        <f t="shared" si="15"/>
        <v>185214.19800000082</v>
      </c>
      <c r="Y30" s="505">
        <f t="shared" si="16"/>
        <v>5.2375628049360148E-3</v>
      </c>
    </row>
    <row r="31" spans="1:25">
      <c r="A31" s="141">
        <f t="shared" si="0"/>
        <v>24</v>
      </c>
      <c r="B31" s="145" t="s">
        <v>156</v>
      </c>
      <c r="D31" s="147">
        <f>SUM(D29:D30)</f>
        <v>639944560.82553899</v>
      </c>
      <c r="E31" s="149">
        <f>SUM(E29:E30)</f>
        <v>41190853.630085491</v>
      </c>
      <c r="F31" s="149">
        <f>SUM(F29:F30)</f>
        <v>41428035.240259655</v>
      </c>
      <c r="G31" s="149">
        <f>SUM(G29:G30)</f>
        <v>237181.61017416045</v>
      </c>
      <c r="H31" s="149">
        <v>237162.54805031573</v>
      </c>
      <c r="I31" s="149">
        <f>+H31-G31</f>
        <v>-19.06212384472019</v>
      </c>
      <c r="J31" s="148">
        <f>+G31/E31</f>
        <v>5.7581134953931809E-3</v>
      </c>
      <c r="M31" s="149">
        <f>SUM(M29:M30)</f>
        <v>41428035.240259655</v>
      </c>
      <c r="N31" s="149">
        <f>SUM(N29:N30)</f>
        <v>-37734364.999999985</v>
      </c>
      <c r="O31" s="149">
        <f>SUM(O29:O30)</f>
        <v>3693670.2402596674</v>
      </c>
      <c r="V31" s="503">
        <f t="shared" ref="V31:X31" si="17">SUM(V29:V30)</f>
        <v>603176000</v>
      </c>
      <c r="W31" s="149">
        <f t="shared" si="17"/>
        <v>39076340.73294799</v>
      </c>
      <c r="X31" s="149">
        <f t="shared" si="17"/>
        <v>203873.48800000089</v>
      </c>
      <c r="Y31" s="504">
        <f>+X31/W31</f>
        <v>5.2173126801533113E-3</v>
      </c>
    </row>
    <row r="32" spans="1:25">
      <c r="A32" s="141">
        <f t="shared" si="0"/>
        <v>25</v>
      </c>
      <c r="J32" s="146"/>
      <c r="V32" s="501"/>
      <c r="Y32" s="506"/>
    </row>
    <row r="33" spans="1:25">
      <c r="A33" s="141">
        <f t="shared" si="0"/>
        <v>26</v>
      </c>
      <c r="B33" s="137" t="s">
        <v>134</v>
      </c>
      <c r="C33" s="158" t="s">
        <v>155</v>
      </c>
      <c r="D33" s="147">
        <v>83017069.140000001</v>
      </c>
      <c r="E33" s="149">
        <v>17239399.446425438</v>
      </c>
      <c r="F33" s="149">
        <v>17740772.303783998</v>
      </c>
      <c r="G33" s="149">
        <f>+F33-E33</f>
        <v>501372.85735855997</v>
      </c>
      <c r="H33" s="160">
        <v>499942.58394633775</v>
      </c>
      <c r="I33" s="160">
        <f>+H33-G33</f>
        <v>-1430.2734122222173</v>
      </c>
      <c r="J33" s="148">
        <f>+G33/E33</f>
        <v>2.9082965384998886E-2</v>
      </c>
      <c r="M33" s="149">
        <f>+F33</f>
        <v>17740772.303783998</v>
      </c>
      <c r="N33" s="149">
        <f>-'p14 2011 GRC ERF - COS'!O50</f>
        <v>-5325900</v>
      </c>
      <c r="O33" s="149">
        <f>SUM(M33:N33)</f>
        <v>12414872.303783998</v>
      </c>
      <c r="P33" s="340">
        <f>+O33/M33</f>
        <v>0.69979322721683213</v>
      </c>
      <c r="Q33" s="145" t="s">
        <v>571</v>
      </c>
      <c r="T33" s="341">
        <f t="shared" ref="T33:T37" si="18">+F33/D33</f>
        <v>0.21370029666870022</v>
      </c>
      <c r="U33" s="507">
        <f>+'JAP-12'!$F$32-1</f>
        <v>2.0999999999999908E-2</v>
      </c>
      <c r="V33" s="503">
        <v>83858000</v>
      </c>
      <c r="W33" s="149">
        <f t="shared" ref="W33" si="19">+V33*T33</f>
        <v>17920479.478043862</v>
      </c>
      <c r="X33" s="149">
        <f>+W33*U33</f>
        <v>376330.06903891946</v>
      </c>
      <c r="Y33" s="504">
        <f t="shared" ref="Y33" si="20">+X33/W33</f>
        <v>2.0999999999999908E-2</v>
      </c>
    </row>
    <row r="34" spans="1:25">
      <c r="A34" s="141">
        <f t="shared" si="0"/>
        <v>27</v>
      </c>
      <c r="C34" s="158"/>
      <c r="J34" s="146"/>
      <c r="V34" s="501"/>
      <c r="Y34" s="506"/>
    </row>
    <row r="35" spans="1:25">
      <c r="A35" s="141">
        <f t="shared" si="0"/>
        <v>28</v>
      </c>
      <c r="B35" s="159" t="s">
        <v>154</v>
      </c>
      <c r="C35" s="158">
        <v>449</v>
      </c>
      <c r="D35" s="157">
        <v>1673348972.000103</v>
      </c>
      <c r="E35" s="155">
        <v>6253360.3000564966</v>
      </c>
      <c r="F35" s="155">
        <v>6420400.3000564966</v>
      </c>
      <c r="G35" s="156">
        <f>+F35-E35</f>
        <v>167040</v>
      </c>
      <c r="H35" s="156"/>
      <c r="I35" s="156"/>
      <c r="J35" s="146"/>
      <c r="M35" s="155">
        <v>0</v>
      </c>
      <c r="N35" s="155">
        <v>0</v>
      </c>
      <c r="O35" s="155">
        <f>SUM(M35:N35)</f>
        <v>0</v>
      </c>
      <c r="T35" s="341"/>
      <c r="U35" s="341"/>
      <c r="V35" s="501"/>
      <c r="W35" s="155"/>
      <c r="X35" s="155"/>
      <c r="Y35" s="505"/>
    </row>
    <row r="36" spans="1:25">
      <c r="A36" s="141">
        <f t="shared" si="0"/>
        <v>29</v>
      </c>
      <c r="B36" s="159" t="s">
        <v>153</v>
      </c>
      <c r="C36" s="158">
        <v>459</v>
      </c>
      <c r="D36" s="157">
        <v>279892674.99989706</v>
      </c>
      <c r="E36" s="155">
        <v>946849.59598883346</v>
      </c>
      <c r="F36" s="155">
        <v>988609.59598883346</v>
      </c>
      <c r="G36" s="156">
        <f>+F36-E36</f>
        <v>41760</v>
      </c>
      <c r="H36" s="156"/>
      <c r="I36" s="156"/>
      <c r="J36" s="146"/>
      <c r="M36" s="155">
        <v>0</v>
      </c>
      <c r="N36" s="155">
        <v>0</v>
      </c>
      <c r="O36" s="155">
        <f>SUM(M36:N36)</f>
        <v>0</v>
      </c>
      <c r="T36" s="341"/>
      <c r="U36" s="341"/>
      <c r="V36" s="501"/>
      <c r="W36" s="155"/>
      <c r="X36" s="155"/>
      <c r="Y36" s="505"/>
    </row>
    <row r="37" spans="1:25">
      <c r="A37" s="141">
        <f t="shared" si="0"/>
        <v>30</v>
      </c>
      <c r="B37" s="154" t="s">
        <v>152</v>
      </c>
      <c r="D37" s="147">
        <f>SUM(D35:D36)</f>
        <v>1953241647</v>
      </c>
      <c r="E37" s="149">
        <f>SUM(E35:E36)</f>
        <v>7200209.89604533</v>
      </c>
      <c r="F37" s="149">
        <f>SUM(F35:F36)</f>
        <v>7409009.89604533</v>
      </c>
      <c r="G37" s="149">
        <f>SUM(G35:G36)</f>
        <v>208800</v>
      </c>
      <c r="H37" s="149">
        <v>208806.08698531459</v>
      </c>
      <c r="I37" s="149">
        <f>+H37-G37</f>
        <v>6.0869853145850357</v>
      </c>
      <c r="J37" s="148">
        <f>+G37/E37</f>
        <v>2.899915461001798E-2</v>
      </c>
      <c r="M37" s="149">
        <f>SUM(M35:M36)</f>
        <v>0</v>
      </c>
      <c r="N37" s="149">
        <f>SUM(N35:N36)</f>
        <v>0</v>
      </c>
      <c r="O37" s="149">
        <f>SUM(O35:O36)</f>
        <v>0</v>
      </c>
      <c r="Q37" s="145" t="s">
        <v>862</v>
      </c>
      <c r="R37" s="510">
        <v>6958403.65204533</v>
      </c>
      <c r="T37" s="341">
        <f t="shared" si="18"/>
        <v>3.7931865252949573E-3</v>
      </c>
      <c r="U37" s="507">
        <f>+'JAP-12'!$F$12-1</f>
        <v>3.0000000000000027E-2</v>
      </c>
      <c r="V37" s="503">
        <v>2059818000</v>
      </c>
      <c r="W37" s="149">
        <f t="shared" ref="W37" si="21">+V37*T37</f>
        <v>7813273.882160008</v>
      </c>
      <c r="X37" s="149">
        <f>(W37-R37)*U37</f>
        <v>25646.106903440359</v>
      </c>
      <c r="Y37" s="504">
        <f t="shared" ref="Y37:Y39" si="22">+X37/W37</f>
        <v>3.2823765415414311E-3</v>
      </c>
    </row>
    <row r="38" spans="1:25">
      <c r="A38" s="141">
        <f t="shared" si="0"/>
        <v>31</v>
      </c>
      <c r="E38" s="138"/>
      <c r="J38" s="146"/>
      <c r="V38" s="501"/>
      <c r="Y38" s="506"/>
    </row>
    <row r="39" spans="1:25" ht="13.5" thickBot="1">
      <c r="A39" s="141">
        <f t="shared" si="0"/>
        <v>32</v>
      </c>
      <c r="B39" s="145" t="s">
        <v>151</v>
      </c>
      <c r="D39" s="153">
        <f t="shared" ref="D39:I39" si="23">SUM(D10,D18,D24,D26,D31,D33,D37)</f>
        <v>23146429123.104439</v>
      </c>
      <c r="E39" s="142">
        <f t="shared" si="23"/>
        <v>2010403192.4244213</v>
      </c>
      <c r="F39" s="142">
        <f t="shared" si="23"/>
        <v>2042303314.5681186</v>
      </c>
      <c r="G39" s="142">
        <f t="shared" si="23"/>
        <v>31900122.143697571</v>
      </c>
      <c r="H39" s="142">
        <f t="shared" si="23"/>
        <v>31897950.497351985</v>
      </c>
      <c r="I39" s="142">
        <f t="shared" si="23"/>
        <v>-2171.64634558541</v>
      </c>
      <c r="J39" s="143">
        <f>+G39/E39</f>
        <v>1.5867524615909512E-2</v>
      </c>
      <c r="M39" s="142">
        <f>SUM(M10,M18,M24,M26,M31,M33,M37)</f>
        <v>2034894304.6720731</v>
      </c>
      <c r="N39" s="142">
        <f>SUM(N10,N18,N24,N26,N31,N33,N37)</f>
        <v>-1404385770</v>
      </c>
      <c r="O39" s="142">
        <f>SUM(O10,O18,O24,O26,O31,O33,O37)</f>
        <v>630508534.67207348</v>
      </c>
      <c r="V39" s="508">
        <f t="shared" ref="V39:X39" si="24">SUM(V10,V18,V24,V26,V31,V33,V37)</f>
        <v>23211271000</v>
      </c>
      <c r="W39" s="142">
        <f t="shared" si="24"/>
        <v>2035839870.8436394</v>
      </c>
      <c r="X39" s="142">
        <f t="shared" si="24"/>
        <v>21204001.979942385</v>
      </c>
      <c r="Y39" s="509">
        <f t="shared" si="22"/>
        <v>1.041535843934306E-2</v>
      </c>
    </row>
    <row r="40" spans="1:25" ht="13.5" thickTop="1">
      <c r="A40" s="141">
        <f t="shared" si="0"/>
        <v>33</v>
      </c>
      <c r="D40" s="152"/>
      <c r="E40" s="150"/>
      <c r="F40" s="150"/>
      <c r="G40" s="150"/>
      <c r="H40" s="150"/>
      <c r="I40" s="150"/>
      <c r="J40" s="151"/>
      <c r="M40" s="150"/>
      <c r="N40" s="150"/>
      <c r="O40" s="150"/>
    </row>
    <row r="41" spans="1:25">
      <c r="A41" s="141">
        <f t="shared" si="0"/>
        <v>34</v>
      </c>
      <c r="B41" s="145" t="s">
        <v>150</v>
      </c>
      <c r="D41" s="147">
        <v>7536138.0777332596</v>
      </c>
      <c r="E41" s="147">
        <v>343372.05205154669</v>
      </c>
      <c r="F41" s="147">
        <v>346795.37725152582</v>
      </c>
      <c r="G41" s="149">
        <f>+F41-E41</f>
        <v>3423.3251999791246</v>
      </c>
      <c r="H41" s="149">
        <v>3423.3251999791491</v>
      </c>
      <c r="I41" s="149">
        <f>+H41-G41</f>
        <v>2.4556356947869062E-11</v>
      </c>
      <c r="J41" s="148">
        <f>+G41/E41</f>
        <v>9.9697257814832813E-3</v>
      </c>
      <c r="M41" s="147">
        <v>0</v>
      </c>
      <c r="N41" s="147">
        <v>0</v>
      </c>
      <c r="O41" s="147">
        <f>SUM(M41:N41)</f>
        <v>0</v>
      </c>
    </row>
    <row r="42" spans="1:25">
      <c r="A42" s="141">
        <f t="shared" si="0"/>
        <v>35</v>
      </c>
      <c r="J42" s="146"/>
    </row>
    <row r="43" spans="1:25" ht="13.5" thickBot="1">
      <c r="A43" s="141">
        <f t="shared" si="0"/>
        <v>36</v>
      </c>
      <c r="B43" s="145" t="s">
        <v>149</v>
      </c>
      <c r="D43" s="144">
        <f t="shared" ref="D43:I43" si="25">SUM(D39,D41)</f>
        <v>23153965261.182171</v>
      </c>
      <c r="E43" s="142">
        <f t="shared" si="25"/>
        <v>2010746564.4764729</v>
      </c>
      <c r="F43" s="142">
        <f t="shared" si="25"/>
        <v>2042650109.9453702</v>
      </c>
      <c r="G43" s="142">
        <f t="shared" si="25"/>
        <v>31903545.468897551</v>
      </c>
      <c r="H43" s="142">
        <f t="shared" si="25"/>
        <v>31901373.822551966</v>
      </c>
      <c r="I43" s="142">
        <f t="shared" si="25"/>
        <v>-2171.6463455853855</v>
      </c>
      <c r="J43" s="143">
        <f>+G43/E43</f>
        <v>1.5866517458008988E-2</v>
      </c>
      <c r="M43" s="142">
        <f>SUM(M39,M41)</f>
        <v>2034894304.6720731</v>
      </c>
      <c r="N43" s="142">
        <f>SUM(N39,N41)</f>
        <v>-1404385770</v>
      </c>
      <c r="O43" s="142">
        <f>SUM(O39,O41)</f>
        <v>630508534.67207348</v>
      </c>
    </row>
    <row r="44" spans="1:25" ht="13.5" thickTop="1">
      <c r="A44" s="141"/>
      <c r="D44" s="140"/>
      <c r="E44" s="139"/>
      <c r="F44" s="138"/>
      <c r="G44" s="138"/>
      <c r="H44" s="138"/>
      <c r="I44" s="138"/>
    </row>
  </sheetData>
  <mergeCells count="3">
    <mergeCell ref="T1:Y1"/>
    <mergeCell ref="T2:Y2"/>
    <mergeCell ref="T3:Y3"/>
  </mergeCells>
  <printOptions horizontalCentered="1"/>
  <pageMargins left="0.7" right="0.7" top="0.75" bottom="0.75" header="0.3" footer="0.3"/>
  <pageSetup scale="58" fitToWidth="2" orientation="landscape" blackAndWhite="1" horizontalDpi="300" verticalDpi="300" r:id="rId1"/>
  <headerFooter alignWithMargins="0">
    <oddFooter>&amp;L&amp;A
&amp;F
&amp;R&amp;P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Q106"/>
  <sheetViews>
    <sheetView zoomScale="125" zoomScaleNormal="100" workbookViewId="0">
      <pane xSplit="2" ySplit="5" topLeftCell="C6" activePane="bottomRight" state="frozenSplit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ColWidth="13.140625" defaultRowHeight="12.75"/>
  <cols>
    <col min="1" max="1" width="4.140625" style="410" bestFit="1" customWidth="1"/>
    <col min="2" max="2" width="37.5703125" style="410" bestFit="1" customWidth="1"/>
    <col min="3" max="3" width="15.5703125" style="410" bestFit="1" customWidth="1"/>
    <col min="4" max="4" width="12.42578125" style="410" bestFit="1" customWidth="1"/>
    <col min="5" max="6" width="15.5703125" style="410" bestFit="1" customWidth="1"/>
    <col min="7" max="10" width="12.85546875" style="410" bestFit="1" customWidth="1"/>
    <col min="11" max="12" width="14.5703125" style="410" bestFit="1" customWidth="1"/>
    <col min="13" max="14" width="13.7109375" style="410" customWidth="1"/>
    <col min="15" max="17" width="12.85546875" style="410" bestFit="1" customWidth="1"/>
    <col min="18" max="16384" width="13.140625" style="410"/>
  </cols>
  <sheetData>
    <row r="1" spans="1:17">
      <c r="A1" s="409" t="s">
        <v>19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</row>
    <row r="2" spans="1:17">
      <c r="A2" s="409" t="s">
        <v>361</v>
      </c>
      <c r="B2" s="409"/>
      <c r="C2" s="409"/>
      <c r="D2" s="409"/>
      <c r="E2" s="409"/>
      <c r="F2" s="409"/>
      <c r="G2" s="409"/>
      <c r="H2" s="409"/>
      <c r="I2" s="409"/>
      <c r="J2" s="409"/>
      <c r="K2" s="409"/>
      <c r="L2" s="409"/>
      <c r="M2" s="409"/>
      <c r="N2" s="409"/>
      <c r="O2" s="409"/>
      <c r="P2" s="409"/>
      <c r="Q2" s="409"/>
    </row>
    <row r="3" spans="1:17">
      <c r="A3" s="409" t="s">
        <v>362</v>
      </c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</row>
    <row r="4" spans="1:17">
      <c r="A4" s="409"/>
      <c r="B4" s="409"/>
      <c r="C4" s="409"/>
      <c r="D4" s="409"/>
      <c r="E4" s="409"/>
    </row>
    <row r="5" spans="1:17" ht="25.5">
      <c r="A5" s="411"/>
      <c r="B5" s="412" t="s">
        <v>117</v>
      </c>
      <c r="C5" s="413" t="s">
        <v>683</v>
      </c>
      <c r="D5" s="413" t="s">
        <v>684</v>
      </c>
      <c r="E5" s="414" t="s">
        <v>363</v>
      </c>
      <c r="F5" s="415">
        <v>40725</v>
      </c>
      <c r="G5" s="415">
        <v>40756</v>
      </c>
      <c r="H5" s="415">
        <v>40787</v>
      </c>
      <c r="I5" s="415">
        <v>40817</v>
      </c>
      <c r="J5" s="415">
        <v>40848</v>
      </c>
      <c r="K5" s="415">
        <v>40878</v>
      </c>
      <c r="L5" s="415">
        <v>40909</v>
      </c>
      <c r="M5" s="415">
        <v>40940</v>
      </c>
      <c r="N5" s="415">
        <v>40969</v>
      </c>
      <c r="O5" s="415">
        <v>41000</v>
      </c>
      <c r="P5" s="415">
        <v>41030</v>
      </c>
      <c r="Q5" s="415">
        <v>41061</v>
      </c>
    </row>
    <row r="6" spans="1:17">
      <c r="A6" s="416">
        <f>ROW(A6)</f>
        <v>6</v>
      </c>
      <c r="B6" s="417" t="s">
        <v>119</v>
      </c>
      <c r="C6" s="288">
        <f>+D6+E6</f>
        <v>1121865803.5727987</v>
      </c>
      <c r="D6" s="288">
        <v>4781997.7694288911</v>
      </c>
      <c r="E6" s="288">
        <f>SUM(F6:Q6)</f>
        <v>1117083805.8033698</v>
      </c>
      <c r="F6" s="288">
        <v>70232136.809978455</v>
      </c>
      <c r="G6" s="288">
        <v>69177524.031677425</v>
      </c>
      <c r="H6" s="288">
        <v>69794459.048015743</v>
      </c>
      <c r="I6" s="288">
        <v>72714558.781310648</v>
      </c>
      <c r="J6" s="288">
        <v>96700305.015833601</v>
      </c>
      <c r="K6" s="288">
        <v>122036769.88309404</v>
      </c>
      <c r="L6" s="288">
        <v>127015916.89045402</v>
      </c>
      <c r="M6" s="288">
        <v>121601928.01074448</v>
      </c>
      <c r="N6" s="288">
        <v>111903403.87709397</v>
      </c>
      <c r="O6" s="288">
        <v>99942396.148955017</v>
      </c>
      <c r="P6" s="288">
        <v>80861479.222321838</v>
      </c>
      <c r="Q6" s="288">
        <v>75102928.083890453</v>
      </c>
    </row>
    <row r="7" spans="1:17">
      <c r="A7" s="416">
        <f t="shared" ref="A7:A70" si="0">ROW(A7)</f>
        <v>7</v>
      </c>
      <c r="B7" s="418" t="s">
        <v>685</v>
      </c>
      <c r="C7" s="288"/>
      <c r="D7" s="288"/>
      <c r="E7" s="288">
        <f t="shared" ref="E7:E12" si="1">SUM(F7:Q7)</f>
        <v>93138648.479999989</v>
      </c>
      <c r="F7" s="288">
        <v>7738450.8000000007</v>
      </c>
      <c r="G7" s="288">
        <v>7776148.4400000004</v>
      </c>
      <c r="H7" s="288">
        <v>7759057.9899999993</v>
      </c>
      <c r="I7" s="288">
        <v>7732660</v>
      </c>
      <c r="J7" s="288">
        <v>7739617.9400000004</v>
      </c>
      <c r="K7" s="288">
        <v>7735071</v>
      </c>
      <c r="L7" s="288">
        <v>7730660.0100000007</v>
      </c>
      <c r="M7" s="288">
        <v>7746728.5099999998</v>
      </c>
      <c r="N7" s="288">
        <v>7794934.9800000004</v>
      </c>
      <c r="O7" s="288">
        <v>7788438.7999999998</v>
      </c>
      <c r="P7" s="288">
        <v>7807296.7999999998</v>
      </c>
      <c r="Q7" s="288">
        <v>7789583.21</v>
      </c>
    </row>
    <row r="8" spans="1:17">
      <c r="A8" s="416">
        <f t="shared" si="0"/>
        <v>8</v>
      </c>
      <c r="B8" s="418" t="s">
        <v>686</v>
      </c>
      <c r="C8" s="288"/>
      <c r="D8" s="288"/>
      <c r="E8" s="288">
        <f t="shared" si="1"/>
        <v>1023945157.3233697</v>
      </c>
      <c r="F8" s="288">
        <v>62493686.009978466</v>
      </c>
      <c r="G8" s="288">
        <v>61401375.591677427</v>
      </c>
      <c r="H8" s="288">
        <v>62035401.058015749</v>
      </c>
      <c r="I8" s="288">
        <v>64981898.78131064</v>
      </c>
      <c r="J8" s="288">
        <v>88960687.075833604</v>
      </c>
      <c r="K8" s="288">
        <v>114301698.88309404</v>
      </c>
      <c r="L8" s="288">
        <v>119285256.88045402</v>
      </c>
      <c r="M8" s="288">
        <v>113855199.50074449</v>
      </c>
      <c r="N8" s="288">
        <v>104108468.89709397</v>
      </c>
      <c r="O8" s="288">
        <v>92153957.34895502</v>
      </c>
      <c r="P8" s="288">
        <v>73054182.422321826</v>
      </c>
      <c r="Q8" s="288">
        <v>67313344.87389046</v>
      </c>
    </row>
    <row r="9" spans="1:17">
      <c r="A9" s="416">
        <f t="shared" si="0"/>
        <v>9</v>
      </c>
      <c r="B9" s="418" t="s">
        <v>687</v>
      </c>
      <c r="C9" s="288"/>
      <c r="D9" s="288"/>
      <c r="E9" s="288">
        <f t="shared" si="1"/>
        <v>4781998</v>
      </c>
      <c r="F9" s="288">
        <f>ROUND($D6/$E6*F6,0)</f>
        <v>300649</v>
      </c>
      <c r="G9" s="288">
        <f t="shared" ref="G9:Q9" si="2">ROUND($D6/$E6*G6,0)</f>
        <v>296134</v>
      </c>
      <c r="H9" s="288">
        <f t="shared" si="2"/>
        <v>298775</v>
      </c>
      <c r="I9" s="288">
        <f t="shared" si="2"/>
        <v>311276</v>
      </c>
      <c r="J9" s="288">
        <f t="shared" si="2"/>
        <v>413953</v>
      </c>
      <c r="K9" s="288">
        <f t="shared" si="2"/>
        <v>522413</v>
      </c>
      <c r="L9" s="288">
        <f t="shared" si="2"/>
        <v>543728</v>
      </c>
      <c r="M9" s="288">
        <f t="shared" si="2"/>
        <v>520552</v>
      </c>
      <c r="N9" s="288">
        <f t="shared" si="2"/>
        <v>479035</v>
      </c>
      <c r="O9" s="288">
        <f t="shared" si="2"/>
        <v>427832</v>
      </c>
      <c r="P9" s="288">
        <f t="shared" si="2"/>
        <v>346151</v>
      </c>
      <c r="Q9" s="288">
        <f t="shared" si="2"/>
        <v>321500</v>
      </c>
    </row>
    <row r="10" spans="1:17">
      <c r="A10" s="416">
        <f t="shared" si="0"/>
        <v>10</v>
      </c>
      <c r="B10" s="419" t="s">
        <v>688</v>
      </c>
      <c r="C10" s="288"/>
      <c r="D10" s="288"/>
      <c r="E10" s="120">
        <f t="shared" si="1"/>
        <v>11813461</v>
      </c>
      <c r="F10" s="120">
        <v>981605</v>
      </c>
      <c r="G10" s="120">
        <v>986288</v>
      </c>
      <c r="H10" s="120">
        <v>984143</v>
      </c>
      <c r="I10" s="120">
        <v>980915</v>
      </c>
      <c r="J10" s="120">
        <v>981683</v>
      </c>
      <c r="K10" s="120">
        <v>981120</v>
      </c>
      <c r="L10" s="120">
        <v>980542</v>
      </c>
      <c r="M10" s="120">
        <v>982612</v>
      </c>
      <c r="N10" s="120">
        <v>988501</v>
      </c>
      <c r="O10" s="120">
        <v>987915</v>
      </c>
      <c r="P10" s="120">
        <v>990095</v>
      </c>
      <c r="Q10" s="120">
        <v>988042</v>
      </c>
    </row>
    <row r="11" spans="1:17">
      <c r="A11" s="416">
        <f t="shared" si="0"/>
        <v>11</v>
      </c>
      <c r="B11" s="419" t="s">
        <v>689</v>
      </c>
      <c r="C11" s="120">
        <f>+D11+E11</f>
        <v>10773318324.189205</v>
      </c>
      <c r="D11" s="120">
        <v>7752625.688396737</v>
      </c>
      <c r="E11" s="120">
        <f t="shared" si="1"/>
        <v>10765565698.500809</v>
      </c>
      <c r="F11" s="120">
        <v>674685206.73225212</v>
      </c>
      <c r="G11" s="120">
        <v>663742032.49867129</v>
      </c>
      <c r="H11" s="120">
        <v>670364846.94683778</v>
      </c>
      <c r="I11" s="120">
        <v>700450453.13108146</v>
      </c>
      <c r="J11" s="120">
        <v>934362574.90247047</v>
      </c>
      <c r="K11" s="120">
        <v>1177437608.8094201</v>
      </c>
      <c r="L11" s="120">
        <v>1225472256.3826892</v>
      </c>
      <c r="M11" s="120">
        <v>1173019249.7575724</v>
      </c>
      <c r="N11" s="120">
        <v>1080324157.3262029</v>
      </c>
      <c r="O11" s="120">
        <v>963795546.04291737</v>
      </c>
      <c r="P11" s="120">
        <v>778961307.98809767</v>
      </c>
      <c r="Q11" s="120">
        <v>722950457.98259544</v>
      </c>
    </row>
    <row r="12" spans="1:17">
      <c r="A12" s="416">
        <f t="shared" si="0"/>
        <v>12</v>
      </c>
      <c r="B12" s="418" t="s">
        <v>684</v>
      </c>
      <c r="C12" s="288"/>
      <c r="D12" s="120"/>
      <c r="E12" s="120">
        <f t="shared" si="1"/>
        <v>7752625.688396737</v>
      </c>
      <c r="F12" s="120">
        <f>+$D11/$E11*F11</f>
        <v>485862.24001420761</v>
      </c>
      <c r="G12" s="120">
        <f t="shared" ref="G12:Q12" si="3">+$D11/$E11*G11</f>
        <v>477981.71278026258</v>
      </c>
      <c r="H12" s="120">
        <f t="shared" si="3"/>
        <v>482751.01175240026</v>
      </c>
      <c r="I12" s="120">
        <f t="shared" si="3"/>
        <v>504416.61204569804</v>
      </c>
      <c r="J12" s="120">
        <f t="shared" si="3"/>
        <v>672864.15812539833</v>
      </c>
      <c r="K12" s="120">
        <f t="shared" si="3"/>
        <v>847910.20817526733</v>
      </c>
      <c r="L12" s="120">
        <f t="shared" si="3"/>
        <v>882501.48309187195</v>
      </c>
      <c r="M12" s="120">
        <f t="shared" si="3"/>
        <v>844728.40753002255</v>
      </c>
      <c r="N12" s="120">
        <f t="shared" si="3"/>
        <v>777975.72820989916</v>
      </c>
      <c r="O12" s="120">
        <f t="shared" si="3"/>
        <v>694059.77520114987</v>
      </c>
      <c r="P12" s="120">
        <f t="shared" si="3"/>
        <v>560954.77150974306</v>
      </c>
      <c r="Q12" s="120">
        <f t="shared" si="3"/>
        <v>520619.57996081555</v>
      </c>
    </row>
    <row r="13" spans="1:17">
      <c r="A13" s="416">
        <f t="shared" si="0"/>
        <v>13</v>
      </c>
      <c r="B13" s="418" t="s">
        <v>690</v>
      </c>
      <c r="C13" s="288"/>
      <c r="D13" s="120"/>
      <c r="E13" s="120">
        <f>SUM(E11:E12)</f>
        <v>10773318324.189205</v>
      </c>
      <c r="F13" s="120">
        <f t="shared" ref="F13:Q13" si="4">SUM(F11:F12)</f>
        <v>675171068.97226632</v>
      </c>
      <c r="G13" s="120">
        <f t="shared" si="4"/>
        <v>664220014.21145153</v>
      </c>
      <c r="H13" s="120">
        <f t="shared" si="4"/>
        <v>670847597.95859015</v>
      </c>
      <c r="I13" s="120">
        <f t="shared" si="4"/>
        <v>700954869.74312711</v>
      </c>
      <c r="J13" s="120">
        <f t="shared" si="4"/>
        <v>935035439.06059587</v>
      </c>
      <c r="K13" s="120">
        <f t="shared" si="4"/>
        <v>1178285519.0175953</v>
      </c>
      <c r="L13" s="120">
        <f t="shared" si="4"/>
        <v>1226354757.8657811</v>
      </c>
      <c r="M13" s="120">
        <f t="shared" si="4"/>
        <v>1173863978.1651025</v>
      </c>
      <c r="N13" s="120">
        <f t="shared" si="4"/>
        <v>1081102133.0544128</v>
      </c>
      <c r="O13" s="120">
        <f t="shared" si="4"/>
        <v>964489605.81811857</v>
      </c>
      <c r="P13" s="120">
        <f t="shared" si="4"/>
        <v>779522262.75960743</v>
      </c>
      <c r="Q13" s="120">
        <f t="shared" si="4"/>
        <v>723471077.56255627</v>
      </c>
    </row>
    <row r="14" spans="1:17">
      <c r="A14" s="416">
        <f t="shared" si="0"/>
        <v>14</v>
      </c>
    </row>
    <row r="15" spans="1:17">
      <c r="A15" s="416">
        <f t="shared" si="0"/>
        <v>15</v>
      </c>
      <c r="B15" s="410" t="s">
        <v>59</v>
      </c>
      <c r="C15" s="420">
        <f>SUM(C24,C32,C40,C48,C56,C64,C72,C80,C88,C96,C102)</f>
        <v>895287728.7954905</v>
      </c>
      <c r="D15" s="420">
        <f>SUM(D24,D32,D40,D48,D56,D64,D72,D80,D88,D96,D102)</f>
        <v>1163748.6079739691</v>
      </c>
      <c r="E15" s="288">
        <f t="shared" ref="E15:E21" si="5">SUM(F15:Q15)</f>
        <v>894123980.18751669</v>
      </c>
      <c r="F15" s="420">
        <f t="shared" ref="F15:Q15" si="6">SUM(F24,F32,F40,F48,F56,F64,F72,F80,F88,F96,F102)</f>
        <v>69215768.265139565</v>
      </c>
      <c r="G15" s="420">
        <f t="shared" si="6"/>
        <v>70941483.012884423</v>
      </c>
      <c r="H15" s="420">
        <f t="shared" si="6"/>
        <v>71920689.804026946</v>
      </c>
      <c r="I15" s="420">
        <f t="shared" si="6"/>
        <v>71693687.379633665</v>
      </c>
      <c r="J15" s="420">
        <f t="shared" si="6"/>
        <v>77464058.471094579</v>
      </c>
      <c r="K15" s="420">
        <f t="shared" si="6"/>
        <v>81588855.702034652</v>
      </c>
      <c r="L15" s="420">
        <f t="shared" si="6"/>
        <v>81614320.701464832</v>
      </c>
      <c r="M15" s="420">
        <f t="shared" si="6"/>
        <v>79066077.500878498</v>
      </c>
      <c r="N15" s="420">
        <f t="shared" si="6"/>
        <v>80907185.281217813</v>
      </c>
      <c r="O15" s="420">
        <f t="shared" si="6"/>
        <v>73090330.591417</v>
      </c>
      <c r="P15" s="420">
        <f t="shared" si="6"/>
        <v>67487157.553226441</v>
      </c>
      <c r="Q15" s="420">
        <f t="shared" si="6"/>
        <v>69134365.924498305</v>
      </c>
    </row>
    <row r="16" spans="1:17">
      <c r="A16" s="416">
        <f t="shared" si="0"/>
        <v>16</v>
      </c>
      <c r="B16" s="418" t="s">
        <v>685</v>
      </c>
      <c r="E16" s="288">
        <f t="shared" si="5"/>
        <v>31407936.850000001</v>
      </c>
      <c r="F16" s="420">
        <f t="shared" ref="F16:Q16" si="7">SUM(F25,F33,F41,F49,F57,F65,F73,F81,F89)</f>
        <v>2603825.66</v>
      </c>
      <c r="G16" s="420">
        <f t="shared" si="7"/>
        <v>2620187.5500000007</v>
      </c>
      <c r="H16" s="420">
        <f t="shared" si="7"/>
        <v>2608117.6800000002</v>
      </c>
      <c r="I16" s="420">
        <f t="shared" si="7"/>
        <v>2586083.3100000005</v>
      </c>
      <c r="J16" s="420">
        <f t="shared" si="7"/>
        <v>2611271.5300000003</v>
      </c>
      <c r="K16" s="420">
        <f t="shared" si="7"/>
        <v>2628095.79</v>
      </c>
      <c r="L16" s="420">
        <f t="shared" si="7"/>
        <v>2628707.4200000004</v>
      </c>
      <c r="M16" s="420">
        <f t="shared" si="7"/>
        <v>2574132.7100000004</v>
      </c>
      <c r="N16" s="420">
        <f t="shared" si="7"/>
        <v>2656838.0600000005</v>
      </c>
      <c r="O16" s="420">
        <f t="shared" si="7"/>
        <v>2619310.33</v>
      </c>
      <c r="P16" s="420">
        <f t="shared" si="7"/>
        <v>2641653.3300000005</v>
      </c>
      <c r="Q16" s="420">
        <f t="shared" si="7"/>
        <v>2629713.4800000004</v>
      </c>
    </row>
    <row r="17" spans="1:17">
      <c r="A17" s="416">
        <f t="shared" si="0"/>
        <v>17</v>
      </c>
      <c r="B17" s="419" t="s">
        <v>691</v>
      </c>
      <c r="E17" s="288">
        <f t="shared" si="5"/>
        <v>862716043.33751655</v>
      </c>
      <c r="F17" s="420">
        <f t="shared" ref="F17:Q17" si="8">SUM(F26,F34,F42,F50,F58,F66,F74,F82,F90,F97,F103)</f>
        <v>66611942.605139561</v>
      </c>
      <c r="G17" s="420">
        <f t="shared" si="8"/>
        <v>68321295.462884396</v>
      </c>
      <c r="H17" s="420">
        <f t="shared" si="8"/>
        <v>69312572.124026909</v>
      </c>
      <c r="I17" s="420">
        <f t="shared" si="8"/>
        <v>69107604.069633663</v>
      </c>
      <c r="J17" s="420">
        <f t="shared" si="8"/>
        <v>74852786.941094577</v>
      </c>
      <c r="K17" s="420">
        <f t="shared" si="8"/>
        <v>78960759.912034646</v>
      </c>
      <c r="L17" s="420">
        <f t="shared" si="8"/>
        <v>78985613.281464815</v>
      </c>
      <c r="M17" s="420">
        <f t="shared" si="8"/>
        <v>76491944.790878505</v>
      </c>
      <c r="N17" s="420">
        <f t="shared" si="8"/>
        <v>78250347.221217811</v>
      </c>
      <c r="O17" s="420">
        <f t="shared" si="8"/>
        <v>70471020.261417001</v>
      </c>
      <c r="P17" s="420">
        <f t="shared" si="8"/>
        <v>64845504.223226458</v>
      </c>
      <c r="Q17" s="420">
        <f t="shared" si="8"/>
        <v>66504652.444498308</v>
      </c>
    </row>
    <row r="18" spans="1:17">
      <c r="A18" s="416">
        <f t="shared" si="0"/>
        <v>18</v>
      </c>
      <c r="B18" s="418" t="s">
        <v>687</v>
      </c>
      <c r="E18" s="288">
        <f t="shared" si="5"/>
        <v>1163748</v>
      </c>
      <c r="F18" s="420">
        <f t="shared" ref="F18:Q18" si="9">SUM(F27,F35,F43,F51,F59,F67,F75,F83,F91,F98,F104)</f>
        <v>88672</v>
      </c>
      <c r="G18" s="420">
        <f t="shared" si="9"/>
        <v>93866</v>
      </c>
      <c r="H18" s="420">
        <f t="shared" si="9"/>
        <v>98596</v>
      </c>
      <c r="I18" s="420">
        <f t="shared" si="9"/>
        <v>102008</v>
      </c>
      <c r="J18" s="420">
        <f t="shared" si="9"/>
        <v>102332</v>
      </c>
      <c r="K18" s="420">
        <f t="shared" si="9"/>
        <v>103203</v>
      </c>
      <c r="L18" s="420">
        <f t="shared" si="9"/>
        <v>98084</v>
      </c>
      <c r="M18" s="420">
        <f t="shared" si="9"/>
        <v>95767</v>
      </c>
      <c r="N18" s="420">
        <f t="shared" si="9"/>
        <v>111998</v>
      </c>
      <c r="O18" s="420">
        <f t="shared" si="9"/>
        <v>92685</v>
      </c>
      <c r="P18" s="420">
        <f t="shared" si="9"/>
        <v>86612</v>
      </c>
      <c r="Q18" s="420">
        <f t="shared" si="9"/>
        <v>89925</v>
      </c>
    </row>
    <row r="19" spans="1:17">
      <c r="A19" s="416">
        <f t="shared" si="0"/>
        <v>19</v>
      </c>
      <c r="B19" s="419" t="s">
        <v>688</v>
      </c>
      <c r="E19" s="120">
        <f t="shared" si="5"/>
        <v>1609693</v>
      </c>
      <c r="F19" s="120">
        <f t="shared" ref="F19:Q19" si="10">SUM(F28,F36,F44,F52,F60,F68,F76,F84,F92)</f>
        <v>133685</v>
      </c>
      <c r="G19" s="120">
        <f t="shared" si="10"/>
        <v>134402</v>
      </c>
      <c r="H19" s="120">
        <f t="shared" si="10"/>
        <v>133738</v>
      </c>
      <c r="I19" s="120">
        <f t="shared" si="10"/>
        <v>131775</v>
      </c>
      <c r="J19" s="120">
        <f t="shared" si="10"/>
        <v>134191</v>
      </c>
      <c r="K19" s="120">
        <f t="shared" si="10"/>
        <v>134722</v>
      </c>
      <c r="L19" s="120">
        <f t="shared" si="10"/>
        <v>134407</v>
      </c>
      <c r="M19" s="120">
        <f t="shared" si="10"/>
        <v>132951</v>
      </c>
      <c r="N19" s="120">
        <f t="shared" si="10"/>
        <v>134956</v>
      </c>
      <c r="O19" s="120">
        <f t="shared" si="10"/>
        <v>134471</v>
      </c>
      <c r="P19" s="120">
        <f t="shared" si="10"/>
        <v>135783</v>
      </c>
      <c r="Q19" s="120">
        <f t="shared" si="10"/>
        <v>134612</v>
      </c>
    </row>
    <row r="20" spans="1:17">
      <c r="A20" s="416">
        <f t="shared" si="0"/>
        <v>20</v>
      </c>
      <c r="B20" s="419" t="s">
        <v>689</v>
      </c>
      <c r="C20" s="120">
        <f>SUM(C29,C37,C45,C53,C61,C69,C77,C85,C93,C99,C105)</f>
        <v>10336852082.77523</v>
      </c>
      <c r="D20" s="120">
        <f>SUM(D29,D37,D45,D53,D61,D69,D77,D85,D93,D99,D105)</f>
        <v>2625436.9106032704</v>
      </c>
      <c r="E20" s="120">
        <f t="shared" si="5"/>
        <v>10334226645.86463</v>
      </c>
      <c r="F20" s="120">
        <f t="shared" ref="F20:Q20" si="11">SUM(F29,F37,F45,F53,F61,F69,F77,F85,F93,F99,F105)</f>
        <v>827964464.02685726</v>
      </c>
      <c r="G20" s="120">
        <f t="shared" si="11"/>
        <v>854054879.96054268</v>
      </c>
      <c r="H20" s="120">
        <f t="shared" si="11"/>
        <v>863029941.41475487</v>
      </c>
      <c r="I20" s="120">
        <f t="shared" si="11"/>
        <v>827476017.14145613</v>
      </c>
      <c r="J20" s="120">
        <f t="shared" si="11"/>
        <v>871138965.08757591</v>
      </c>
      <c r="K20" s="120">
        <f t="shared" si="11"/>
        <v>916394121.36039186</v>
      </c>
      <c r="L20" s="120">
        <f t="shared" si="11"/>
        <v>919205072.12791848</v>
      </c>
      <c r="M20" s="120">
        <f t="shared" si="11"/>
        <v>888486992.31329226</v>
      </c>
      <c r="N20" s="120">
        <f t="shared" si="11"/>
        <v>906464245.38939703</v>
      </c>
      <c r="O20" s="120">
        <f t="shared" si="11"/>
        <v>837883089.20822299</v>
      </c>
      <c r="P20" s="120">
        <f t="shared" si="11"/>
        <v>797625497.38044953</v>
      </c>
      <c r="Q20" s="120">
        <f t="shared" si="11"/>
        <v>824503360.45377088</v>
      </c>
    </row>
    <row r="21" spans="1:17">
      <c r="A21" s="416">
        <f t="shared" si="0"/>
        <v>21</v>
      </c>
      <c r="B21" s="418" t="s">
        <v>684</v>
      </c>
      <c r="E21" s="120">
        <f t="shared" si="5"/>
        <v>2625436.9106032704</v>
      </c>
      <c r="F21" s="120">
        <f t="shared" ref="F21:Q21" si="12">SUM(F30,F38,F46,F54,F62,F70,F78,F86,F94,F100,F106)</f>
        <v>220386.64980415229</v>
      </c>
      <c r="G21" s="120">
        <f t="shared" si="12"/>
        <v>244970.49103879122</v>
      </c>
      <c r="H21" s="120">
        <f t="shared" si="12"/>
        <v>252404.50214689627</v>
      </c>
      <c r="I21" s="120">
        <f t="shared" si="12"/>
        <v>224564.59036243035</v>
      </c>
      <c r="J21" s="120">
        <f t="shared" si="12"/>
        <v>209345.43386785281</v>
      </c>
      <c r="K21" s="120">
        <f t="shared" si="12"/>
        <v>215065.84034374609</v>
      </c>
      <c r="L21" s="120">
        <f t="shared" si="12"/>
        <v>206493.31632199429</v>
      </c>
      <c r="M21" s="120">
        <f t="shared" si="12"/>
        <v>201124.21398048961</v>
      </c>
      <c r="N21" s="120">
        <f t="shared" si="12"/>
        <v>226590.90608284736</v>
      </c>
      <c r="O21" s="120">
        <f t="shared" si="12"/>
        <v>200780.89524425362</v>
      </c>
      <c r="P21" s="120">
        <f t="shared" si="12"/>
        <v>205265.80291591183</v>
      </c>
      <c r="Q21" s="120">
        <f t="shared" si="12"/>
        <v>218444.26849390479</v>
      </c>
    </row>
    <row r="22" spans="1:17">
      <c r="A22" s="416">
        <f t="shared" si="0"/>
        <v>22</v>
      </c>
      <c r="B22" s="418" t="s">
        <v>690</v>
      </c>
      <c r="C22" s="288"/>
      <c r="D22" s="120"/>
      <c r="E22" s="120">
        <f>SUM(E20:E21)</f>
        <v>10336852082.775232</v>
      </c>
      <c r="F22" s="120">
        <f t="shared" ref="F22:Q22" si="13">SUM(F20:F21)</f>
        <v>828184850.67666137</v>
      </c>
      <c r="G22" s="120">
        <f t="shared" si="13"/>
        <v>854299850.45158148</v>
      </c>
      <c r="H22" s="120">
        <f t="shared" si="13"/>
        <v>863282345.91690171</v>
      </c>
      <c r="I22" s="120">
        <f t="shared" si="13"/>
        <v>827700581.73181856</v>
      </c>
      <c r="J22" s="120">
        <f t="shared" si="13"/>
        <v>871348310.52144372</v>
      </c>
      <c r="K22" s="120">
        <f t="shared" si="13"/>
        <v>916609187.20073557</v>
      </c>
      <c r="L22" s="120">
        <f t="shared" si="13"/>
        <v>919411565.44424045</v>
      </c>
      <c r="M22" s="120">
        <f t="shared" si="13"/>
        <v>888688116.5272727</v>
      </c>
      <c r="N22" s="120">
        <f t="shared" si="13"/>
        <v>906690836.29547989</v>
      </c>
      <c r="O22" s="120">
        <f t="shared" si="13"/>
        <v>838083870.10346723</v>
      </c>
      <c r="P22" s="120">
        <f t="shared" si="13"/>
        <v>797830763.18336546</v>
      </c>
      <c r="Q22" s="120">
        <f t="shared" si="13"/>
        <v>824721804.72226477</v>
      </c>
    </row>
    <row r="23" spans="1:17">
      <c r="A23" s="416">
        <f t="shared" si="0"/>
        <v>23</v>
      </c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8"/>
      <c r="Q23" s="288"/>
    </row>
    <row r="24" spans="1:17">
      <c r="A24" s="416">
        <f t="shared" si="0"/>
        <v>24</v>
      </c>
      <c r="B24" s="410" t="s">
        <v>120</v>
      </c>
      <c r="C24" s="288">
        <f t="shared" ref="C24:C48" si="14">+D24+E24</f>
        <v>255193427.62283036</v>
      </c>
      <c r="D24" s="288">
        <v>-1706359.997017401</v>
      </c>
      <c r="E24" s="288">
        <f>SUM(F24:Q24)</f>
        <v>256899787.61984777</v>
      </c>
      <c r="F24" s="288">
        <v>19506229.4501325</v>
      </c>
      <c r="G24" s="288">
        <v>20062268.614137236</v>
      </c>
      <c r="H24" s="288">
        <v>20225047.256985955</v>
      </c>
      <c r="I24" s="288">
        <v>19688079.013522506</v>
      </c>
      <c r="J24" s="288">
        <v>21920662.33545154</v>
      </c>
      <c r="K24" s="288">
        <v>24324990.301977877</v>
      </c>
      <c r="L24" s="288">
        <v>24438233.243916392</v>
      </c>
      <c r="M24" s="288">
        <v>23719756.004678451</v>
      </c>
      <c r="N24" s="288">
        <v>23205806.749422722</v>
      </c>
      <c r="O24" s="288">
        <v>21210438.403302573</v>
      </c>
      <c r="P24" s="288">
        <v>19212831.270930555</v>
      </c>
      <c r="Q24" s="288">
        <v>19385444.975389447</v>
      </c>
    </row>
    <row r="25" spans="1:17">
      <c r="A25" s="416">
        <f t="shared" si="0"/>
        <v>25</v>
      </c>
      <c r="B25" s="418" t="s">
        <v>685</v>
      </c>
      <c r="C25" s="288"/>
      <c r="D25" s="288"/>
      <c r="E25" s="288">
        <f t="shared" ref="E25:E30" si="15">SUM(F25:Q25)</f>
        <v>22104120.550000001</v>
      </c>
      <c r="F25" s="288">
        <v>1832069.3599999999</v>
      </c>
      <c r="G25" s="288">
        <v>1843275.03</v>
      </c>
      <c r="H25" s="288">
        <v>1832234.6600000001</v>
      </c>
      <c r="I25" s="288">
        <v>1812255.25</v>
      </c>
      <c r="J25" s="288">
        <v>1842573.65</v>
      </c>
      <c r="K25" s="288">
        <v>1850389.9500000002</v>
      </c>
      <c r="L25" s="288">
        <v>1841732.6400000001</v>
      </c>
      <c r="M25" s="288">
        <v>1830213.51</v>
      </c>
      <c r="N25" s="288">
        <v>1852864.1</v>
      </c>
      <c r="O25" s="288">
        <v>1850384.98</v>
      </c>
      <c r="P25" s="288">
        <v>1863731.03</v>
      </c>
      <c r="Q25" s="288">
        <v>1852396.3900000001</v>
      </c>
    </row>
    <row r="26" spans="1:17">
      <c r="A26" s="416">
        <f t="shared" si="0"/>
        <v>26</v>
      </c>
      <c r="B26" s="418" t="s">
        <v>686</v>
      </c>
      <c r="C26" s="288"/>
      <c r="D26" s="288"/>
      <c r="E26" s="288">
        <f t="shared" si="15"/>
        <v>234795667.06984767</v>
      </c>
      <c r="F26" s="288">
        <v>17674160.090132501</v>
      </c>
      <c r="G26" s="288">
        <v>18218993.584137235</v>
      </c>
      <c r="H26" s="288">
        <v>18392812.596985955</v>
      </c>
      <c r="I26" s="288">
        <v>17875823.763522506</v>
      </c>
      <c r="J26" s="288">
        <v>20078088.685451541</v>
      </c>
      <c r="K26" s="288">
        <v>22474600.351977877</v>
      </c>
      <c r="L26" s="288">
        <v>22596500.603916392</v>
      </c>
      <c r="M26" s="288">
        <v>21889542.494678449</v>
      </c>
      <c r="N26" s="288">
        <v>21352942.64942272</v>
      </c>
      <c r="O26" s="288">
        <v>19360053.423302572</v>
      </c>
      <c r="P26" s="288">
        <v>17349100.240930554</v>
      </c>
      <c r="Q26" s="288">
        <v>17533048.585389446</v>
      </c>
    </row>
    <row r="27" spans="1:17">
      <c r="A27" s="416">
        <f t="shared" si="0"/>
        <v>27</v>
      </c>
      <c r="B27" s="418" t="s">
        <v>687</v>
      </c>
      <c r="C27" s="288"/>
      <c r="D27" s="288"/>
      <c r="E27" s="288">
        <f t="shared" si="15"/>
        <v>-1706362</v>
      </c>
      <c r="F27" s="288">
        <f>ROUND($D24/$E24*F24,0)</f>
        <v>-129563</v>
      </c>
      <c r="G27" s="288">
        <f t="shared" ref="G27:Q27" si="16">ROUND($D24/$E24*G24,0)</f>
        <v>-133256</v>
      </c>
      <c r="H27" s="288">
        <f t="shared" si="16"/>
        <v>-134337</v>
      </c>
      <c r="I27" s="288">
        <f t="shared" si="16"/>
        <v>-130771</v>
      </c>
      <c r="J27" s="288">
        <f t="shared" si="16"/>
        <v>-145600</v>
      </c>
      <c r="K27" s="288">
        <f t="shared" si="16"/>
        <v>-161570</v>
      </c>
      <c r="L27" s="288">
        <f t="shared" si="16"/>
        <v>-162322</v>
      </c>
      <c r="M27" s="288">
        <f t="shared" si="16"/>
        <v>-157550</v>
      </c>
      <c r="N27" s="288">
        <f t="shared" si="16"/>
        <v>-154136</v>
      </c>
      <c r="O27" s="288">
        <f t="shared" si="16"/>
        <v>-140882</v>
      </c>
      <c r="P27" s="288">
        <f t="shared" si="16"/>
        <v>-127614</v>
      </c>
      <c r="Q27" s="288">
        <f t="shared" si="16"/>
        <v>-128761</v>
      </c>
    </row>
    <row r="28" spans="1:17">
      <c r="A28" s="416">
        <f t="shared" si="0"/>
        <v>28</v>
      </c>
      <c r="B28" s="419" t="s">
        <v>688</v>
      </c>
      <c r="C28" s="288"/>
      <c r="D28" s="288"/>
      <c r="E28" s="120">
        <f t="shared" si="15"/>
        <v>1492039</v>
      </c>
      <c r="F28" s="120">
        <v>123875</v>
      </c>
      <c r="G28" s="120">
        <v>124518</v>
      </c>
      <c r="H28" s="120">
        <v>123845</v>
      </c>
      <c r="I28" s="120">
        <v>121924</v>
      </c>
      <c r="J28" s="120">
        <v>124520</v>
      </c>
      <c r="K28" s="120">
        <v>124884</v>
      </c>
      <c r="L28" s="120">
        <v>124479</v>
      </c>
      <c r="M28" s="120">
        <v>123648</v>
      </c>
      <c r="N28" s="120">
        <v>124808</v>
      </c>
      <c r="O28" s="120">
        <v>124771</v>
      </c>
      <c r="P28" s="120">
        <v>125951</v>
      </c>
      <c r="Q28" s="120">
        <v>124816</v>
      </c>
    </row>
    <row r="29" spans="1:17">
      <c r="A29" s="416">
        <f t="shared" si="0"/>
        <v>29</v>
      </c>
      <c r="B29" s="419" t="s">
        <v>689</v>
      </c>
      <c r="C29" s="120">
        <f>+D29+E29</f>
        <v>2628609328.6135769</v>
      </c>
      <c r="D29" s="120">
        <v>-2515884.0258630943</v>
      </c>
      <c r="E29" s="120">
        <f t="shared" si="15"/>
        <v>2631125212.6394401</v>
      </c>
      <c r="F29" s="120">
        <v>201851439.77569485</v>
      </c>
      <c r="G29" s="120">
        <v>208066651.45735717</v>
      </c>
      <c r="H29" s="120">
        <v>210058114.46282917</v>
      </c>
      <c r="I29" s="120">
        <v>201050045.05717283</v>
      </c>
      <c r="J29" s="120">
        <v>221443265.4930433</v>
      </c>
      <c r="K29" s="120">
        <v>247860358.0747728</v>
      </c>
      <c r="L29" s="120">
        <v>249125089.49063501</v>
      </c>
      <c r="M29" s="120">
        <v>241310241.86539641</v>
      </c>
      <c r="N29" s="120">
        <v>235349494.40902308</v>
      </c>
      <c r="O29" s="120">
        <v>216695538.31106982</v>
      </c>
      <c r="P29" s="120">
        <v>198072866.63105306</v>
      </c>
      <c r="Q29" s="120">
        <v>200242107.61139306</v>
      </c>
    </row>
    <row r="30" spans="1:17">
      <c r="A30" s="416">
        <f t="shared" si="0"/>
        <v>30</v>
      </c>
      <c r="B30" s="418" t="s">
        <v>684</v>
      </c>
      <c r="C30" s="288"/>
      <c r="D30" s="120"/>
      <c r="E30" s="120">
        <f t="shared" si="15"/>
        <v>-2515884.0258630952</v>
      </c>
      <c r="F30" s="120">
        <f>+$D29/$E29*F29</f>
        <v>-193010.50762981264</v>
      </c>
      <c r="G30" s="120">
        <f t="shared" ref="G30:Q30" si="17">+$D29/$E29*G29</f>
        <v>-198953.49799459492</v>
      </c>
      <c r="H30" s="120">
        <f t="shared" si="17"/>
        <v>-200857.73650802477</v>
      </c>
      <c r="I30" s="120">
        <f t="shared" si="17"/>
        <v>-192244.21336108874</v>
      </c>
      <c r="J30" s="120">
        <f t="shared" si="17"/>
        <v>-211744.22699937629</v>
      </c>
      <c r="K30" s="120">
        <f t="shared" si="17"/>
        <v>-237004.27198577483</v>
      </c>
      <c r="L30" s="120">
        <f t="shared" si="17"/>
        <v>-238213.6091738682</v>
      </c>
      <c r="M30" s="120">
        <f t="shared" si="17"/>
        <v>-230741.04564460591</v>
      </c>
      <c r="N30" s="120">
        <f t="shared" si="17"/>
        <v>-225041.37417490425</v>
      </c>
      <c r="O30" s="120">
        <f t="shared" si="17"/>
        <v>-207204.44648307748</v>
      </c>
      <c r="P30" s="120">
        <f t="shared" si="17"/>
        <v>-189397.43297662155</v>
      </c>
      <c r="Q30" s="120">
        <f t="shared" si="17"/>
        <v>-191471.66293134508</v>
      </c>
    </row>
    <row r="31" spans="1:17">
      <c r="A31" s="416">
        <f t="shared" si="0"/>
        <v>31</v>
      </c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288"/>
      <c r="N31" s="288"/>
      <c r="O31" s="288"/>
      <c r="P31" s="288"/>
      <c r="Q31" s="288"/>
    </row>
    <row r="32" spans="1:17">
      <c r="A32" s="416">
        <f t="shared" si="0"/>
        <v>32</v>
      </c>
      <c r="B32" s="417" t="s">
        <v>121</v>
      </c>
      <c r="C32" s="288">
        <f t="shared" si="14"/>
        <v>267976751.42130464</v>
      </c>
      <c r="D32" s="288">
        <v>2305336.1335852211</v>
      </c>
      <c r="E32" s="288">
        <f>SUM(F32:Q32)</f>
        <v>265671415.28771943</v>
      </c>
      <c r="F32" s="288">
        <v>20052224.81556752</v>
      </c>
      <c r="G32" s="288">
        <v>20587277.088753909</v>
      </c>
      <c r="H32" s="288">
        <v>20951144.634345271</v>
      </c>
      <c r="I32" s="288">
        <v>21489135.60971567</v>
      </c>
      <c r="J32" s="288">
        <v>23166085.170324314</v>
      </c>
      <c r="K32" s="288">
        <v>24840853.638547443</v>
      </c>
      <c r="L32" s="288">
        <v>24483315.986596491</v>
      </c>
      <c r="M32" s="288">
        <v>23555237.583267525</v>
      </c>
      <c r="N32" s="288">
        <v>25028353.36451887</v>
      </c>
      <c r="O32" s="288">
        <v>21620634.646038115</v>
      </c>
      <c r="P32" s="288">
        <v>19846822.277217023</v>
      </c>
      <c r="Q32" s="288">
        <v>20050330.472827271</v>
      </c>
    </row>
    <row r="33" spans="1:17">
      <c r="A33" s="416">
        <f t="shared" si="0"/>
        <v>33</v>
      </c>
      <c r="B33" s="418" t="s">
        <v>685</v>
      </c>
      <c r="C33" s="288"/>
      <c r="D33" s="288"/>
      <c r="E33" s="288">
        <f t="shared" ref="E33:E38" si="18">SUM(F33:Q33)</f>
        <v>4882508.3</v>
      </c>
      <c r="F33" s="288">
        <v>404641.58</v>
      </c>
      <c r="G33" s="288">
        <v>406490.5</v>
      </c>
      <c r="H33" s="288">
        <v>404043.4</v>
      </c>
      <c r="I33" s="288">
        <v>404478.44</v>
      </c>
      <c r="J33" s="288">
        <v>399638.62000000005</v>
      </c>
      <c r="K33" s="288">
        <v>413342.38</v>
      </c>
      <c r="L33" s="288">
        <v>418889.14</v>
      </c>
      <c r="M33" s="288">
        <v>390176.5</v>
      </c>
      <c r="N33" s="288">
        <v>426121.68</v>
      </c>
      <c r="O33" s="288">
        <v>406544.88</v>
      </c>
      <c r="P33" s="288">
        <v>405566.04000000004</v>
      </c>
      <c r="Q33" s="288">
        <v>402575.14000000007</v>
      </c>
    </row>
    <row r="34" spans="1:17">
      <c r="A34" s="416">
        <f t="shared" si="0"/>
        <v>34</v>
      </c>
      <c r="B34" s="419" t="s">
        <v>691</v>
      </c>
      <c r="C34" s="288"/>
      <c r="D34" s="288"/>
      <c r="E34" s="288">
        <f t="shared" si="18"/>
        <v>260788906.98771942</v>
      </c>
      <c r="F34" s="288">
        <v>19647583.235567518</v>
      </c>
      <c r="G34" s="288">
        <v>20180786.588753905</v>
      </c>
      <c r="H34" s="288">
        <v>20547101.234345268</v>
      </c>
      <c r="I34" s="288">
        <v>21084657.169715669</v>
      </c>
      <c r="J34" s="288">
        <v>22766446.550324317</v>
      </c>
      <c r="K34" s="288">
        <v>24427511.258547444</v>
      </c>
      <c r="L34" s="288">
        <v>24064426.846596491</v>
      </c>
      <c r="M34" s="288">
        <v>23165061.083267525</v>
      </c>
      <c r="N34" s="288">
        <v>24602231.68451887</v>
      </c>
      <c r="O34" s="288">
        <v>21214089.76603812</v>
      </c>
      <c r="P34" s="288">
        <v>19441256.237217024</v>
      </c>
      <c r="Q34" s="288">
        <v>19647755.33282727</v>
      </c>
    </row>
    <row r="35" spans="1:17">
      <c r="A35" s="416">
        <f t="shared" si="0"/>
        <v>35</v>
      </c>
      <c r="B35" s="418" t="s">
        <v>687</v>
      </c>
      <c r="C35" s="288"/>
      <c r="D35" s="288"/>
      <c r="E35" s="288">
        <f t="shared" si="18"/>
        <v>2305336</v>
      </c>
      <c r="F35" s="288">
        <f>ROUND($D32/$E32*F32,0)</f>
        <v>174001</v>
      </c>
      <c r="G35" s="288">
        <f t="shared" ref="G35:Q35" si="19">ROUND($D32/$E32*G32,0)</f>
        <v>178644</v>
      </c>
      <c r="H35" s="288">
        <f t="shared" si="19"/>
        <v>181801</v>
      </c>
      <c r="I35" s="288">
        <f t="shared" si="19"/>
        <v>186470</v>
      </c>
      <c r="J35" s="288">
        <f t="shared" si="19"/>
        <v>201021</v>
      </c>
      <c r="K35" s="288">
        <f t="shared" si="19"/>
        <v>215554</v>
      </c>
      <c r="L35" s="288">
        <f t="shared" si="19"/>
        <v>212451</v>
      </c>
      <c r="M35" s="288">
        <f t="shared" si="19"/>
        <v>204398</v>
      </c>
      <c r="N35" s="288">
        <f t="shared" si="19"/>
        <v>217181</v>
      </c>
      <c r="O35" s="288">
        <f t="shared" si="19"/>
        <v>187611</v>
      </c>
      <c r="P35" s="288">
        <f t="shared" si="19"/>
        <v>172219</v>
      </c>
      <c r="Q35" s="288">
        <f t="shared" si="19"/>
        <v>173985</v>
      </c>
    </row>
    <row r="36" spans="1:17">
      <c r="A36" s="416">
        <f t="shared" si="0"/>
        <v>36</v>
      </c>
      <c r="B36" s="419" t="s">
        <v>688</v>
      </c>
      <c r="C36" s="288"/>
      <c r="D36" s="288"/>
      <c r="E36" s="120">
        <f t="shared" si="18"/>
        <v>89785</v>
      </c>
      <c r="F36" s="120">
        <v>7441</v>
      </c>
      <c r="G36" s="120">
        <v>7475</v>
      </c>
      <c r="H36" s="120">
        <v>7430</v>
      </c>
      <c r="I36" s="120">
        <v>7438</v>
      </c>
      <c r="J36" s="120">
        <v>7349</v>
      </c>
      <c r="K36" s="120">
        <v>7601</v>
      </c>
      <c r="L36" s="120">
        <v>7703</v>
      </c>
      <c r="M36" s="120">
        <v>7175</v>
      </c>
      <c r="N36" s="120">
        <v>7836</v>
      </c>
      <c r="O36" s="120">
        <v>7476</v>
      </c>
      <c r="P36" s="120">
        <v>7458</v>
      </c>
      <c r="Q36" s="120">
        <v>7403</v>
      </c>
    </row>
    <row r="37" spans="1:17">
      <c r="A37" s="416">
        <f t="shared" si="0"/>
        <v>37</v>
      </c>
      <c r="B37" s="419" t="s">
        <v>689</v>
      </c>
      <c r="C37" s="120">
        <f>+D37+E37</f>
        <v>2945691715.3514028</v>
      </c>
      <c r="D37" s="120">
        <v>4153694.5531976414</v>
      </c>
      <c r="E37" s="120">
        <f t="shared" si="18"/>
        <v>2941538020.7982049</v>
      </c>
      <c r="F37" s="120">
        <v>233446065.89432293</v>
      </c>
      <c r="G37" s="120">
        <v>241968446.99974424</v>
      </c>
      <c r="H37" s="120">
        <v>244703549.87680778</v>
      </c>
      <c r="I37" s="120">
        <v>237610943.70016912</v>
      </c>
      <c r="J37" s="120">
        <v>246351437.18457443</v>
      </c>
      <c r="K37" s="120">
        <v>264208786.8310411</v>
      </c>
      <c r="L37" s="120">
        <v>261000428.9540396</v>
      </c>
      <c r="M37" s="120">
        <v>249588530.35845086</v>
      </c>
      <c r="N37" s="120">
        <v>265735967.24867645</v>
      </c>
      <c r="O37" s="120">
        <v>236051927.16554126</v>
      </c>
      <c r="P37" s="120">
        <v>228140429.98428404</v>
      </c>
      <c r="Q37" s="120">
        <v>232731506.60055372</v>
      </c>
    </row>
    <row r="38" spans="1:17">
      <c r="A38" s="416">
        <f t="shared" si="0"/>
        <v>38</v>
      </c>
      <c r="B38" s="418" t="s">
        <v>684</v>
      </c>
      <c r="C38" s="288"/>
      <c r="D38" s="120"/>
      <c r="E38" s="120">
        <f t="shared" si="18"/>
        <v>4153694.5531976419</v>
      </c>
      <c r="F38" s="120">
        <f>+$D37/$E37*F37</f>
        <v>329645.11949688906</v>
      </c>
      <c r="G38" s="120">
        <f t="shared" ref="G38:Q38" si="20">+$D37/$E37*G37</f>
        <v>341679.42526739789</v>
      </c>
      <c r="H38" s="120">
        <f t="shared" si="20"/>
        <v>345541.61635334254</v>
      </c>
      <c r="I38" s="120">
        <f t="shared" si="20"/>
        <v>335526.27083151729</v>
      </c>
      <c r="J38" s="120">
        <f t="shared" si="20"/>
        <v>347868.56928958115</v>
      </c>
      <c r="K38" s="120">
        <f t="shared" si="20"/>
        <v>373084.62138091086</v>
      </c>
      <c r="L38" s="120">
        <f t="shared" si="20"/>
        <v>368554.15516079596</v>
      </c>
      <c r="M38" s="120">
        <f t="shared" si="20"/>
        <v>352439.61212141073</v>
      </c>
      <c r="N38" s="120">
        <f t="shared" si="20"/>
        <v>375241.12622213014</v>
      </c>
      <c r="O38" s="120">
        <f t="shared" si="20"/>
        <v>333324.81076455832</v>
      </c>
      <c r="P38" s="120">
        <f t="shared" si="20"/>
        <v>322153.12353254721</v>
      </c>
      <c r="Q38" s="120">
        <f t="shared" si="20"/>
        <v>328636.10277656105</v>
      </c>
    </row>
    <row r="39" spans="1:17">
      <c r="A39" s="416">
        <f t="shared" si="0"/>
        <v>39</v>
      </c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</row>
    <row r="40" spans="1:17">
      <c r="A40" s="416">
        <f t="shared" si="0"/>
        <v>40</v>
      </c>
      <c r="B40" s="417" t="s">
        <v>122</v>
      </c>
      <c r="C40" s="288">
        <f t="shared" si="14"/>
        <v>158322058.58551434</v>
      </c>
      <c r="D40" s="288">
        <v>-32670.585227588119</v>
      </c>
      <c r="E40" s="288">
        <f>SUM(F40:Q40)</f>
        <v>158354729.17074192</v>
      </c>
      <c r="F40" s="288">
        <v>12712298.317709805</v>
      </c>
      <c r="G40" s="288">
        <v>13072655.600107489</v>
      </c>
      <c r="H40" s="288">
        <v>13014335.653786223</v>
      </c>
      <c r="I40" s="288">
        <v>13204784.007416287</v>
      </c>
      <c r="J40" s="288">
        <v>13737725.300530853</v>
      </c>
      <c r="K40" s="288">
        <v>14133311.939825013</v>
      </c>
      <c r="L40" s="288">
        <v>13781624.833344186</v>
      </c>
      <c r="M40" s="288">
        <v>13402436.221621292</v>
      </c>
      <c r="N40" s="288">
        <v>13977610.97796366</v>
      </c>
      <c r="O40" s="288">
        <v>12676020.370423906</v>
      </c>
      <c r="P40" s="288">
        <v>12044689.786480714</v>
      </c>
      <c r="Q40" s="288">
        <v>12597236.161532495</v>
      </c>
    </row>
    <row r="41" spans="1:17">
      <c r="A41" s="416">
        <f t="shared" si="0"/>
        <v>41</v>
      </c>
      <c r="B41" s="418" t="s">
        <v>685</v>
      </c>
      <c r="C41" s="288"/>
      <c r="D41" s="288"/>
      <c r="E41" s="288">
        <f t="shared" ref="E41:E46" si="21">SUM(F41:Q41)</f>
        <v>1077651.1399999999</v>
      </c>
      <c r="F41" s="288">
        <v>90450.069999999992</v>
      </c>
      <c r="G41" s="288">
        <v>89453.68</v>
      </c>
      <c r="H41" s="288">
        <v>89121.549999999988</v>
      </c>
      <c r="I41" s="288">
        <v>88014.45</v>
      </c>
      <c r="J41" s="288">
        <v>87350.189999999988</v>
      </c>
      <c r="K41" s="288">
        <v>91335.749999999985</v>
      </c>
      <c r="L41" s="288">
        <v>88346.579999999987</v>
      </c>
      <c r="M41" s="288">
        <v>88235.87</v>
      </c>
      <c r="N41" s="288">
        <v>92664.27</v>
      </c>
      <c r="O41" s="288">
        <v>90671.489999999991</v>
      </c>
      <c r="P41" s="288">
        <v>89010.84</v>
      </c>
      <c r="Q41" s="288">
        <v>92996.4</v>
      </c>
    </row>
    <row r="42" spans="1:17">
      <c r="A42" s="416">
        <f t="shared" si="0"/>
        <v>42</v>
      </c>
      <c r="B42" s="419" t="s">
        <v>691</v>
      </c>
      <c r="C42" s="288"/>
      <c r="D42" s="288"/>
      <c r="E42" s="288">
        <f t="shared" si="21"/>
        <v>157277078.0307419</v>
      </c>
      <c r="F42" s="288">
        <v>12621848.247709805</v>
      </c>
      <c r="G42" s="288">
        <v>12983201.920107489</v>
      </c>
      <c r="H42" s="288">
        <v>12925214.103786223</v>
      </c>
      <c r="I42" s="288">
        <v>13116769.557416288</v>
      </c>
      <c r="J42" s="288">
        <v>13650375.110530855</v>
      </c>
      <c r="K42" s="288">
        <v>14041976.189825013</v>
      </c>
      <c r="L42" s="288">
        <v>13693278.253344186</v>
      </c>
      <c r="M42" s="288">
        <v>13314200.351621291</v>
      </c>
      <c r="N42" s="288">
        <v>13884946.707963658</v>
      </c>
      <c r="O42" s="288">
        <v>12585348.880423905</v>
      </c>
      <c r="P42" s="288">
        <v>11955678.946480714</v>
      </c>
      <c r="Q42" s="288">
        <v>12504239.761532495</v>
      </c>
    </row>
    <row r="43" spans="1:17">
      <c r="A43" s="416">
        <f t="shared" si="0"/>
        <v>43</v>
      </c>
      <c r="B43" s="418" t="s">
        <v>687</v>
      </c>
      <c r="C43" s="288"/>
      <c r="D43" s="288"/>
      <c r="E43" s="288">
        <f t="shared" si="21"/>
        <v>-32670</v>
      </c>
      <c r="F43" s="288">
        <f>ROUND($D40/$E40*F40,0)</f>
        <v>-2623</v>
      </c>
      <c r="G43" s="288">
        <f t="shared" ref="G43:Q43" si="22">ROUND($D40/$E40*G40,0)</f>
        <v>-2697</v>
      </c>
      <c r="H43" s="288">
        <f t="shared" si="22"/>
        <v>-2685</v>
      </c>
      <c r="I43" s="288">
        <f t="shared" si="22"/>
        <v>-2724</v>
      </c>
      <c r="J43" s="288">
        <f t="shared" si="22"/>
        <v>-2834</v>
      </c>
      <c r="K43" s="288">
        <f t="shared" si="22"/>
        <v>-2916</v>
      </c>
      <c r="L43" s="288">
        <f t="shared" si="22"/>
        <v>-2843</v>
      </c>
      <c r="M43" s="288">
        <f t="shared" si="22"/>
        <v>-2765</v>
      </c>
      <c r="N43" s="288">
        <f t="shared" si="22"/>
        <v>-2884</v>
      </c>
      <c r="O43" s="288">
        <f t="shared" si="22"/>
        <v>-2615</v>
      </c>
      <c r="P43" s="288">
        <f t="shared" si="22"/>
        <v>-2485</v>
      </c>
      <c r="Q43" s="288">
        <f t="shared" si="22"/>
        <v>-2599</v>
      </c>
    </row>
    <row r="44" spans="1:17">
      <c r="A44" s="416">
        <f t="shared" si="0"/>
        <v>44</v>
      </c>
      <c r="B44" s="419" t="s">
        <v>688</v>
      </c>
      <c r="C44" s="288"/>
      <c r="D44" s="288"/>
      <c r="E44" s="120">
        <f t="shared" si="21"/>
        <v>9734</v>
      </c>
      <c r="F44" s="120">
        <v>817</v>
      </c>
      <c r="G44" s="120">
        <v>808</v>
      </c>
      <c r="H44" s="120">
        <v>805</v>
      </c>
      <c r="I44" s="120">
        <v>795</v>
      </c>
      <c r="J44" s="120">
        <v>789</v>
      </c>
      <c r="K44" s="120">
        <v>825</v>
      </c>
      <c r="L44" s="120">
        <v>798</v>
      </c>
      <c r="M44" s="120">
        <v>797</v>
      </c>
      <c r="N44" s="120">
        <v>837</v>
      </c>
      <c r="O44" s="120">
        <v>819</v>
      </c>
      <c r="P44" s="120">
        <v>804</v>
      </c>
      <c r="Q44" s="120">
        <v>840</v>
      </c>
    </row>
    <row r="45" spans="1:17">
      <c r="A45" s="416">
        <f t="shared" si="0"/>
        <v>45</v>
      </c>
      <c r="B45" s="419" t="s">
        <v>689</v>
      </c>
      <c r="C45" s="120">
        <f>+D45+E45</f>
        <v>1920784840.4953573</v>
      </c>
      <c r="D45" s="120">
        <v>-145898.04774843185</v>
      </c>
      <c r="E45" s="120">
        <f t="shared" si="21"/>
        <v>1920930738.5431056</v>
      </c>
      <c r="F45" s="120">
        <v>161813451.04072875</v>
      </c>
      <c r="G45" s="120">
        <v>167148730.27378663</v>
      </c>
      <c r="H45" s="120">
        <v>165035294.71099797</v>
      </c>
      <c r="I45" s="120">
        <v>159214787.36382318</v>
      </c>
      <c r="J45" s="120">
        <v>160245496.44758716</v>
      </c>
      <c r="K45" s="120">
        <v>164626900.62410522</v>
      </c>
      <c r="L45" s="120">
        <v>161001257.30062345</v>
      </c>
      <c r="M45" s="120">
        <v>156413065.63916135</v>
      </c>
      <c r="N45" s="120">
        <v>162620287.28661352</v>
      </c>
      <c r="O45" s="120">
        <v>152187196.9836739</v>
      </c>
      <c r="P45" s="120">
        <v>151742303.30009252</v>
      </c>
      <c r="Q45" s="120">
        <v>158881967.57191241</v>
      </c>
    </row>
    <row r="46" spans="1:17">
      <c r="A46" s="416">
        <f t="shared" si="0"/>
        <v>46</v>
      </c>
      <c r="B46" s="418" t="s">
        <v>684</v>
      </c>
      <c r="C46" s="288"/>
      <c r="D46" s="120"/>
      <c r="E46" s="120">
        <f t="shared" si="21"/>
        <v>-145898.04774843188</v>
      </c>
      <c r="F46" s="120">
        <f>+$D45/$E45*F45</f>
        <v>-12290.014487552027</v>
      </c>
      <c r="G46" s="120">
        <f t="shared" ref="G46:Q46" si="23">+$D45/$E45*G45</f>
        <v>-12695.238272396173</v>
      </c>
      <c r="H46" s="120">
        <f t="shared" si="23"/>
        <v>-12534.719146710864</v>
      </c>
      <c r="I46" s="120">
        <f t="shared" si="23"/>
        <v>-12092.641438327548</v>
      </c>
      <c r="J46" s="120">
        <f t="shared" si="23"/>
        <v>-12170.925595116976</v>
      </c>
      <c r="K46" s="120">
        <f t="shared" si="23"/>
        <v>-12503.700901860013</v>
      </c>
      <c r="L46" s="120">
        <f t="shared" si="23"/>
        <v>-12228.32695312029</v>
      </c>
      <c r="M46" s="120">
        <f t="shared" si="23"/>
        <v>-11879.84577539149</v>
      </c>
      <c r="N46" s="120">
        <f t="shared" si="23"/>
        <v>-12351.295110931787</v>
      </c>
      <c r="O46" s="120">
        <f t="shared" si="23"/>
        <v>-11558.88366337671</v>
      </c>
      <c r="P46" s="120">
        <f t="shared" si="23"/>
        <v>-11525.093210349047</v>
      </c>
      <c r="Q46" s="120">
        <f t="shared" si="23"/>
        <v>-12067.36319329897</v>
      </c>
    </row>
    <row r="47" spans="1:17">
      <c r="A47" s="416">
        <f t="shared" si="0"/>
        <v>47</v>
      </c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</row>
    <row r="48" spans="1:17">
      <c r="A48" s="416">
        <f t="shared" si="0"/>
        <v>48</v>
      </c>
      <c r="B48" s="417" t="s">
        <v>123</v>
      </c>
      <c r="C48" s="288">
        <f t="shared" si="14"/>
        <v>762756.79243696097</v>
      </c>
      <c r="D48" s="288">
        <v>1471.8130052010758</v>
      </c>
      <c r="E48" s="288">
        <f>SUM(F48:Q48)</f>
        <v>761284.97943175992</v>
      </c>
      <c r="F48" s="288">
        <v>47030.741200000004</v>
      </c>
      <c r="G48" s="288">
        <v>52904.548999999999</v>
      </c>
      <c r="H48" s="288">
        <v>52253.790600000008</v>
      </c>
      <c r="I48" s="288">
        <v>56695.484600000003</v>
      </c>
      <c r="J48" s="288">
        <v>76518.400799999989</v>
      </c>
      <c r="K48" s="288">
        <v>78536.944800000012</v>
      </c>
      <c r="L48" s="288">
        <v>82347.991200000004</v>
      </c>
      <c r="M48" s="288">
        <v>72294.43220000001</v>
      </c>
      <c r="N48" s="288">
        <v>73434.881200000003</v>
      </c>
      <c r="O48" s="288">
        <v>60298.050800000005</v>
      </c>
      <c r="P48" s="288">
        <v>55316.101031759994</v>
      </c>
      <c r="Q48" s="288">
        <v>53653.612000000008</v>
      </c>
    </row>
    <row r="49" spans="1:17">
      <c r="A49" s="416">
        <f t="shared" si="0"/>
        <v>49</v>
      </c>
      <c r="B49" s="418" t="s">
        <v>685</v>
      </c>
      <c r="C49" s="288"/>
      <c r="D49" s="288"/>
      <c r="E49" s="288">
        <f t="shared" ref="E49:E54" si="24">SUM(F49:Q49)</f>
        <v>4291.4399999999996</v>
      </c>
      <c r="F49" s="288">
        <v>357.62</v>
      </c>
      <c r="G49" s="288">
        <v>357.62</v>
      </c>
      <c r="H49" s="288">
        <v>357.62</v>
      </c>
      <c r="I49" s="288">
        <v>357.62</v>
      </c>
      <c r="J49" s="288">
        <v>357.62</v>
      </c>
      <c r="K49" s="288">
        <v>357.62</v>
      </c>
      <c r="L49" s="288">
        <v>357.62</v>
      </c>
      <c r="M49" s="288">
        <v>357.62</v>
      </c>
      <c r="N49" s="288">
        <v>357.62</v>
      </c>
      <c r="O49" s="288">
        <v>357.62</v>
      </c>
      <c r="P49" s="288">
        <v>357.62</v>
      </c>
      <c r="Q49" s="288">
        <v>357.62</v>
      </c>
    </row>
    <row r="50" spans="1:17">
      <c r="A50" s="416">
        <f t="shared" si="0"/>
        <v>50</v>
      </c>
      <c r="B50" s="419" t="s">
        <v>691</v>
      </c>
      <c r="C50" s="288"/>
      <c r="D50" s="288"/>
      <c r="E50" s="288">
        <f t="shared" si="24"/>
        <v>756993.53943175985</v>
      </c>
      <c r="F50" s="288">
        <v>46673.121200000001</v>
      </c>
      <c r="G50" s="288">
        <v>52546.929000000004</v>
      </c>
      <c r="H50" s="288">
        <v>51896.170600000005</v>
      </c>
      <c r="I50" s="288">
        <v>56337.864600000001</v>
      </c>
      <c r="J50" s="288">
        <v>76160.780799999993</v>
      </c>
      <c r="K50" s="288">
        <v>78179.324800000002</v>
      </c>
      <c r="L50" s="288">
        <v>81990.371199999994</v>
      </c>
      <c r="M50" s="288">
        <v>71936.8122</v>
      </c>
      <c r="N50" s="288">
        <v>73077.261200000008</v>
      </c>
      <c r="O50" s="288">
        <v>59940.430800000002</v>
      </c>
      <c r="P50" s="288">
        <v>54958.481031759999</v>
      </c>
      <c r="Q50" s="288">
        <v>53295.992000000006</v>
      </c>
    </row>
    <row r="51" spans="1:17">
      <c r="A51" s="416">
        <f t="shared" si="0"/>
        <v>51</v>
      </c>
      <c r="B51" s="418" t="s">
        <v>687</v>
      </c>
      <c r="C51" s="288"/>
      <c r="D51" s="288"/>
      <c r="E51" s="288">
        <f t="shared" si="24"/>
        <v>1473</v>
      </c>
      <c r="F51" s="288">
        <f>ROUND($D48/$E48*F48,0)</f>
        <v>91</v>
      </c>
      <c r="G51" s="288">
        <f t="shared" ref="G51:Q51" si="25">ROUND($D48/$E48*G48,0)</f>
        <v>102</v>
      </c>
      <c r="H51" s="288">
        <f t="shared" si="25"/>
        <v>101</v>
      </c>
      <c r="I51" s="288">
        <f t="shared" si="25"/>
        <v>110</v>
      </c>
      <c r="J51" s="288">
        <f t="shared" si="25"/>
        <v>148</v>
      </c>
      <c r="K51" s="288">
        <f t="shared" si="25"/>
        <v>152</v>
      </c>
      <c r="L51" s="288">
        <f t="shared" si="25"/>
        <v>159</v>
      </c>
      <c r="M51" s="288">
        <f t="shared" si="25"/>
        <v>140</v>
      </c>
      <c r="N51" s="288">
        <f t="shared" si="25"/>
        <v>142</v>
      </c>
      <c r="O51" s="288">
        <f t="shared" si="25"/>
        <v>117</v>
      </c>
      <c r="P51" s="288">
        <f t="shared" si="25"/>
        <v>107</v>
      </c>
      <c r="Q51" s="288">
        <f t="shared" si="25"/>
        <v>104</v>
      </c>
    </row>
    <row r="52" spans="1:17">
      <c r="A52" s="416">
        <f t="shared" si="0"/>
        <v>52</v>
      </c>
      <c r="B52" s="419" t="s">
        <v>688</v>
      </c>
      <c r="C52" s="288"/>
      <c r="D52" s="288"/>
      <c r="E52" s="120">
        <f t="shared" si="24"/>
        <v>12</v>
      </c>
      <c r="F52" s="120">
        <v>1</v>
      </c>
      <c r="G52" s="120">
        <v>1</v>
      </c>
      <c r="H52" s="120">
        <v>1</v>
      </c>
      <c r="I52" s="120">
        <v>1</v>
      </c>
      <c r="J52" s="120">
        <v>1</v>
      </c>
      <c r="K52" s="120">
        <v>1</v>
      </c>
      <c r="L52" s="120">
        <v>1</v>
      </c>
      <c r="M52" s="120">
        <v>1</v>
      </c>
      <c r="N52" s="120">
        <v>1</v>
      </c>
      <c r="O52" s="120">
        <v>1</v>
      </c>
      <c r="P52" s="120">
        <v>1</v>
      </c>
      <c r="Q52" s="120">
        <v>1</v>
      </c>
    </row>
    <row r="53" spans="1:17">
      <c r="A53" s="416">
        <f t="shared" si="0"/>
        <v>53</v>
      </c>
      <c r="B53" s="419" t="s">
        <v>689</v>
      </c>
      <c r="C53" s="120">
        <f>+D53+E53</f>
        <v>9420417.5087180194</v>
      </c>
      <c r="D53" s="120">
        <v>524.56871802056412</v>
      </c>
      <c r="E53" s="120">
        <f t="shared" si="24"/>
        <v>9419892.9399999995</v>
      </c>
      <c r="F53" s="120">
        <v>611800</v>
      </c>
      <c r="G53" s="120">
        <v>703500</v>
      </c>
      <c r="H53" s="120">
        <v>694400</v>
      </c>
      <c r="I53" s="120">
        <v>669900</v>
      </c>
      <c r="J53" s="120">
        <v>903700</v>
      </c>
      <c r="K53" s="120">
        <v>949200</v>
      </c>
      <c r="L53" s="120">
        <v>1017800</v>
      </c>
      <c r="M53" s="120">
        <v>853300</v>
      </c>
      <c r="N53" s="120">
        <v>863800</v>
      </c>
      <c r="O53" s="120">
        <v>749700</v>
      </c>
      <c r="P53" s="120">
        <v>706292.94</v>
      </c>
      <c r="Q53" s="120">
        <v>696500</v>
      </c>
    </row>
    <row r="54" spans="1:17">
      <c r="A54" s="416">
        <f t="shared" si="0"/>
        <v>54</v>
      </c>
      <c r="B54" s="418" t="s">
        <v>684</v>
      </c>
      <c r="C54" s="288"/>
      <c r="D54" s="120"/>
      <c r="E54" s="120">
        <f t="shared" si="24"/>
        <v>524.56871802056412</v>
      </c>
      <c r="F54" s="120">
        <f>+$D53/$E53*F53</f>
        <v>34.069510527258828</v>
      </c>
      <c r="G54" s="120">
        <f t="shared" ref="G54:Q54" si="26">+$D53/$E53*G53</f>
        <v>39.17603899301502</v>
      </c>
      <c r="H54" s="120">
        <f t="shared" si="26"/>
        <v>38.669284259772034</v>
      </c>
      <c r="I54" s="120">
        <f t="shared" si="26"/>
        <v>37.30494459334863</v>
      </c>
      <c r="J54" s="120">
        <f t="shared" si="26"/>
        <v>50.324643124360584</v>
      </c>
      <c r="K54" s="120">
        <f t="shared" si="26"/>
        <v>52.85841679057549</v>
      </c>
      <c r="L54" s="120">
        <f t="shared" si="26"/>
        <v>56.678567856561031</v>
      </c>
      <c r="M54" s="120">
        <f t="shared" si="26"/>
        <v>47.518001524860999</v>
      </c>
      <c r="N54" s="120">
        <f t="shared" si="26"/>
        <v>48.102718524756746</v>
      </c>
      <c r="O54" s="120">
        <f t="shared" si="26"/>
        <v>41.748793792556299</v>
      </c>
      <c r="P54" s="120">
        <f t="shared" si="26"/>
        <v>39.331570373747283</v>
      </c>
      <c r="Q54" s="120">
        <f t="shared" si="26"/>
        <v>38.786227659751184</v>
      </c>
    </row>
    <row r="55" spans="1:17">
      <c r="A55" s="416">
        <f t="shared" si="0"/>
        <v>55</v>
      </c>
      <c r="C55" s="288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</row>
    <row r="56" spans="1:17">
      <c r="A56" s="416">
        <f t="shared" si="0"/>
        <v>56</v>
      </c>
      <c r="B56" s="417" t="s">
        <v>124</v>
      </c>
      <c r="C56" s="288">
        <f>+D56+E56</f>
        <v>1334068.4626491645</v>
      </c>
      <c r="D56" s="288">
        <v>111939.1590482043</v>
      </c>
      <c r="E56" s="288">
        <f>SUM(F56:Q56)</f>
        <v>1222129.3036009602</v>
      </c>
      <c r="F56" s="288">
        <v>141650.26873940698</v>
      </c>
      <c r="G56" s="288">
        <v>212574.32553899183</v>
      </c>
      <c r="H56" s="288">
        <v>227735.7484093986</v>
      </c>
      <c r="I56" s="288">
        <v>138949.77264800007</v>
      </c>
      <c r="J56" s="288">
        <v>70801.746591300005</v>
      </c>
      <c r="K56" s="288">
        <v>59134.884620500008</v>
      </c>
      <c r="L56" s="288">
        <v>43905.5609282</v>
      </c>
      <c r="M56" s="288">
        <v>44823.530303999993</v>
      </c>
      <c r="N56" s="288">
        <v>55493.510279329988</v>
      </c>
      <c r="O56" s="288">
        <v>46263.193209049998</v>
      </c>
      <c r="P56" s="288">
        <v>71759.374251743022</v>
      </c>
      <c r="Q56" s="288">
        <v>109037.3880810398</v>
      </c>
    </row>
    <row r="57" spans="1:17">
      <c r="A57" s="416">
        <f t="shared" si="0"/>
        <v>57</v>
      </c>
      <c r="B57" s="418" t="s">
        <v>685</v>
      </c>
      <c r="C57" s="288"/>
      <c r="D57" s="288"/>
      <c r="E57" s="288">
        <f t="shared" ref="E57:E62" si="27">SUM(F57:Q57)</f>
        <v>180376.33</v>
      </c>
      <c r="F57" s="288">
        <v>16205.970000000001</v>
      </c>
      <c r="G57" s="288">
        <v>16877.13</v>
      </c>
      <c r="H57" s="288">
        <v>18379.95</v>
      </c>
      <c r="I57" s="288">
        <v>17409.05</v>
      </c>
      <c r="J57" s="288">
        <v>14976.369999999999</v>
      </c>
      <c r="K57" s="288">
        <v>13663.43</v>
      </c>
      <c r="L57" s="288">
        <v>13062.69</v>
      </c>
      <c r="M57" s="288">
        <v>11514.2</v>
      </c>
      <c r="N57" s="288">
        <v>13812.1</v>
      </c>
      <c r="O57" s="288">
        <v>12989.87</v>
      </c>
      <c r="P57" s="288">
        <v>15676.11</v>
      </c>
      <c r="Q57" s="288">
        <v>15809.460000000001</v>
      </c>
    </row>
    <row r="58" spans="1:17">
      <c r="A58" s="416">
        <f t="shared" si="0"/>
        <v>58</v>
      </c>
      <c r="B58" s="419" t="s">
        <v>691</v>
      </c>
      <c r="C58" s="288"/>
      <c r="D58" s="288"/>
      <c r="E58" s="288">
        <f t="shared" si="27"/>
        <v>1041752.9736009602</v>
      </c>
      <c r="F58" s="288">
        <v>125444.29873940699</v>
      </c>
      <c r="G58" s="288">
        <v>195697.19553899183</v>
      </c>
      <c r="H58" s="288">
        <v>209355.79840939859</v>
      </c>
      <c r="I58" s="288">
        <v>121540.72264800008</v>
      </c>
      <c r="J58" s="288">
        <v>55825.376591300002</v>
      </c>
      <c r="K58" s="288">
        <v>45471.454620500008</v>
      </c>
      <c r="L58" s="288">
        <v>30842.870928199998</v>
      </c>
      <c r="M58" s="288">
        <v>33309.330303999988</v>
      </c>
      <c r="N58" s="288">
        <v>41681.41027932999</v>
      </c>
      <c r="O58" s="288">
        <v>33273.323209049995</v>
      </c>
      <c r="P58" s="288">
        <v>56083.264251743029</v>
      </c>
      <c r="Q58" s="288">
        <v>93227.92808103979</v>
      </c>
    </row>
    <row r="59" spans="1:17">
      <c r="A59" s="416">
        <f t="shared" si="0"/>
        <v>59</v>
      </c>
      <c r="B59" s="418" t="s">
        <v>687</v>
      </c>
      <c r="C59" s="288"/>
      <c r="D59" s="288"/>
      <c r="E59" s="288">
        <f t="shared" si="27"/>
        <v>111938</v>
      </c>
      <c r="F59" s="288">
        <f>ROUND($D56/$E56*F56,0)</f>
        <v>12974</v>
      </c>
      <c r="G59" s="288">
        <f t="shared" ref="G59:Q59" si="28">ROUND($D56/$E56*G56,0)</f>
        <v>19470</v>
      </c>
      <c r="H59" s="288">
        <f t="shared" si="28"/>
        <v>20859</v>
      </c>
      <c r="I59" s="288">
        <f t="shared" si="28"/>
        <v>12727</v>
      </c>
      <c r="J59" s="288">
        <f t="shared" si="28"/>
        <v>6485</v>
      </c>
      <c r="K59" s="288">
        <f t="shared" si="28"/>
        <v>5416</v>
      </c>
      <c r="L59" s="288">
        <f t="shared" si="28"/>
        <v>4021</v>
      </c>
      <c r="M59" s="288">
        <f t="shared" si="28"/>
        <v>4106</v>
      </c>
      <c r="N59" s="288">
        <f t="shared" si="28"/>
        <v>5083</v>
      </c>
      <c r="O59" s="288">
        <f t="shared" si="28"/>
        <v>4237</v>
      </c>
      <c r="P59" s="288">
        <f t="shared" si="28"/>
        <v>6573</v>
      </c>
      <c r="Q59" s="288">
        <f t="shared" si="28"/>
        <v>9987</v>
      </c>
    </row>
    <row r="60" spans="1:17">
      <c r="A60" s="416">
        <f t="shared" si="0"/>
        <v>60</v>
      </c>
      <c r="B60" s="419" t="s">
        <v>688</v>
      </c>
      <c r="C60" s="288"/>
      <c r="D60" s="288"/>
      <c r="E60" s="120">
        <f t="shared" si="27"/>
        <v>8847</v>
      </c>
      <c r="F60" s="120">
        <v>781</v>
      </c>
      <c r="G60" s="120">
        <v>820</v>
      </c>
      <c r="H60" s="120">
        <v>877</v>
      </c>
      <c r="I60" s="120">
        <v>839</v>
      </c>
      <c r="J60" s="120">
        <v>745</v>
      </c>
      <c r="K60" s="120">
        <v>673</v>
      </c>
      <c r="L60" s="120">
        <v>641</v>
      </c>
      <c r="M60" s="120">
        <v>581</v>
      </c>
      <c r="N60" s="120">
        <v>677</v>
      </c>
      <c r="O60" s="120">
        <v>643</v>
      </c>
      <c r="P60" s="120">
        <v>793</v>
      </c>
      <c r="Q60" s="120">
        <v>777</v>
      </c>
    </row>
    <row r="61" spans="1:17">
      <c r="A61" s="416">
        <f t="shared" si="0"/>
        <v>61</v>
      </c>
      <c r="B61" s="419" t="s">
        <v>689</v>
      </c>
      <c r="C61" s="120">
        <f>+D61+E61</f>
        <v>14768958.136864673</v>
      </c>
      <c r="D61" s="120">
        <v>290473.55784088286</v>
      </c>
      <c r="E61" s="120">
        <f t="shared" si="27"/>
        <v>14478484.57902379</v>
      </c>
      <c r="F61" s="120">
        <v>1888298.9502696393</v>
      </c>
      <c r="G61" s="120">
        <v>3009516.950910253</v>
      </c>
      <c r="H61" s="120">
        <v>3230577.672858255</v>
      </c>
      <c r="I61" s="120">
        <v>1662325.6716831282</v>
      </c>
      <c r="J61" s="120">
        <v>553274.80000000005</v>
      </c>
      <c r="K61" s="120">
        <v>429288.4</v>
      </c>
      <c r="L61" s="120">
        <v>338527.8</v>
      </c>
      <c r="M61" s="120">
        <v>341470.6</v>
      </c>
      <c r="N61" s="120">
        <v>425528.99</v>
      </c>
      <c r="O61" s="120">
        <v>361854.38</v>
      </c>
      <c r="P61" s="120">
        <v>822219.91656089481</v>
      </c>
      <c r="Q61" s="120">
        <v>1415600.4467416191</v>
      </c>
    </row>
    <row r="62" spans="1:17">
      <c r="A62" s="416">
        <f t="shared" si="0"/>
        <v>62</v>
      </c>
      <c r="B62" s="418" t="s">
        <v>684</v>
      </c>
      <c r="C62" s="288"/>
      <c r="D62" s="120"/>
      <c r="E62" s="120">
        <f t="shared" si="27"/>
        <v>290473.55784088286</v>
      </c>
      <c r="F62" s="120">
        <f>+$D61/$E61*F61</f>
        <v>37883.862178966323</v>
      </c>
      <c r="G62" s="120">
        <f t="shared" ref="G62:Q62" si="29">+$D61/$E61*G61</f>
        <v>60378.217854363917</v>
      </c>
      <c r="H62" s="120">
        <f t="shared" si="29"/>
        <v>64813.232724369038</v>
      </c>
      <c r="I62" s="120">
        <f t="shared" si="29"/>
        <v>33350.289493943055</v>
      </c>
      <c r="J62" s="120">
        <f t="shared" si="29"/>
        <v>11100.035970100049</v>
      </c>
      <c r="K62" s="120">
        <f t="shared" si="29"/>
        <v>8612.5677177899615</v>
      </c>
      <c r="L62" s="120">
        <f t="shared" si="29"/>
        <v>6791.6896935823479</v>
      </c>
      <c r="M62" s="120">
        <f t="shared" si="29"/>
        <v>6850.7294073969115</v>
      </c>
      <c r="N62" s="120">
        <f t="shared" si="29"/>
        <v>8537.1448244531348</v>
      </c>
      <c r="O62" s="120">
        <f t="shared" si="29"/>
        <v>7259.6775308368487</v>
      </c>
      <c r="P62" s="120">
        <f t="shared" si="29"/>
        <v>16495.728070677702</v>
      </c>
      <c r="Q62" s="120">
        <f t="shared" si="29"/>
        <v>28400.382374403584</v>
      </c>
    </row>
    <row r="63" spans="1:17">
      <c r="A63" s="416">
        <f t="shared" si="0"/>
        <v>63</v>
      </c>
      <c r="C63" s="288"/>
      <c r="D63" s="288"/>
      <c r="E63" s="288"/>
      <c r="F63" s="288"/>
      <c r="G63" s="288"/>
      <c r="H63" s="288"/>
      <c r="I63" s="288"/>
      <c r="J63" s="288"/>
      <c r="K63" s="288"/>
      <c r="L63" s="288"/>
      <c r="M63" s="288"/>
      <c r="N63" s="288"/>
      <c r="O63" s="288"/>
      <c r="P63" s="288"/>
      <c r="Q63" s="288"/>
    </row>
    <row r="64" spans="1:17">
      <c r="A64" s="416">
        <f t="shared" si="0"/>
        <v>64</v>
      </c>
      <c r="B64" s="410" t="s">
        <v>126</v>
      </c>
      <c r="C64" s="288">
        <f t="shared" ref="C64:C80" si="30">+D64+E64</f>
        <v>106625918.17026976</v>
      </c>
      <c r="D64" s="288">
        <v>245253.92617302411</v>
      </c>
      <c r="E64" s="288">
        <f>SUM(F64:Q64)</f>
        <v>106380664.24409673</v>
      </c>
      <c r="F64" s="288">
        <v>8510405.8000825904</v>
      </c>
      <c r="G64" s="288">
        <v>8435827.3251920417</v>
      </c>
      <c r="H64" s="288">
        <v>8593474.6382964905</v>
      </c>
      <c r="I64" s="288">
        <v>8596612.8490586895</v>
      </c>
      <c r="J64" s="288">
        <v>9470231.1677282508</v>
      </c>
      <c r="K64" s="288">
        <v>9274213.3460557815</v>
      </c>
      <c r="L64" s="288">
        <v>9544477.8006048743</v>
      </c>
      <c r="M64" s="288">
        <v>9270311.658583466</v>
      </c>
      <c r="N64" s="288">
        <v>9886512.2195612695</v>
      </c>
      <c r="O64" s="288">
        <v>8543962.9409391489</v>
      </c>
      <c r="P64" s="288">
        <v>8054391.8743167249</v>
      </c>
      <c r="Q64" s="288">
        <v>8200242.6236774102</v>
      </c>
    </row>
    <row r="65" spans="1:17">
      <c r="A65" s="416">
        <f t="shared" si="0"/>
        <v>65</v>
      </c>
      <c r="B65" s="418" t="s">
        <v>685</v>
      </c>
      <c r="C65" s="288"/>
      <c r="D65" s="288"/>
      <c r="E65" s="288">
        <f t="shared" ref="E65:E70" si="31">SUM(F65:Q65)</f>
        <v>2119256.12</v>
      </c>
      <c r="F65" s="288">
        <v>173803.32</v>
      </c>
      <c r="G65" s="288">
        <v>175949.04</v>
      </c>
      <c r="H65" s="288">
        <v>177021.9</v>
      </c>
      <c r="I65" s="288">
        <v>177737.14</v>
      </c>
      <c r="J65" s="288">
        <v>181313.34</v>
      </c>
      <c r="K65" s="288">
        <v>176664.28</v>
      </c>
      <c r="L65" s="288">
        <v>176306.66</v>
      </c>
      <c r="M65" s="288">
        <v>168439.02000000002</v>
      </c>
      <c r="N65" s="288">
        <v>184531.92</v>
      </c>
      <c r="O65" s="288">
        <v>172372.84</v>
      </c>
      <c r="P65" s="288">
        <v>177737.14</v>
      </c>
      <c r="Q65" s="288">
        <v>177379.52000000002</v>
      </c>
    </row>
    <row r="66" spans="1:17">
      <c r="A66" s="416">
        <f t="shared" si="0"/>
        <v>66</v>
      </c>
      <c r="B66" s="419" t="s">
        <v>691</v>
      </c>
      <c r="C66" s="288"/>
      <c r="D66" s="288"/>
      <c r="E66" s="288">
        <f t="shared" si="31"/>
        <v>104261408.12409672</v>
      </c>
      <c r="F66" s="288">
        <v>8336602.4800825911</v>
      </c>
      <c r="G66" s="288">
        <v>8259878.2851920426</v>
      </c>
      <c r="H66" s="288">
        <v>8416452.7382964902</v>
      </c>
      <c r="I66" s="288">
        <v>8418875.709058689</v>
      </c>
      <c r="J66" s="288">
        <v>9288917.8277282491</v>
      </c>
      <c r="K66" s="288">
        <v>9097549.0660557803</v>
      </c>
      <c r="L66" s="288">
        <v>9368171.1406048741</v>
      </c>
      <c r="M66" s="288">
        <v>9101872.6385834664</v>
      </c>
      <c r="N66" s="288">
        <v>9701980.2995612696</v>
      </c>
      <c r="O66" s="288">
        <v>8371590.1009391509</v>
      </c>
      <c r="P66" s="288">
        <v>7876654.7343167244</v>
      </c>
      <c r="Q66" s="288">
        <v>8022863.1036774106</v>
      </c>
    </row>
    <row r="67" spans="1:17">
      <c r="A67" s="416">
        <f t="shared" si="0"/>
        <v>67</v>
      </c>
      <c r="B67" s="418" t="s">
        <v>687</v>
      </c>
      <c r="C67" s="288"/>
      <c r="D67" s="288"/>
      <c r="E67" s="288">
        <f t="shared" si="31"/>
        <v>245254</v>
      </c>
      <c r="F67" s="288">
        <f>ROUND($D64/$E64*F64,0)</f>
        <v>19620</v>
      </c>
      <c r="G67" s="288">
        <f t="shared" ref="G67:Q67" si="32">ROUND($D64/$E64*G64,0)</f>
        <v>19448</v>
      </c>
      <c r="H67" s="288">
        <f t="shared" si="32"/>
        <v>19812</v>
      </c>
      <c r="I67" s="288">
        <f t="shared" si="32"/>
        <v>19819</v>
      </c>
      <c r="J67" s="288">
        <f t="shared" si="32"/>
        <v>21833</v>
      </c>
      <c r="K67" s="288">
        <f t="shared" si="32"/>
        <v>21381</v>
      </c>
      <c r="L67" s="288">
        <f t="shared" si="32"/>
        <v>22004</v>
      </c>
      <c r="M67" s="288">
        <f t="shared" si="32"/>
        <v>21372</v>
      </c>
      <c r="N67" s="288">
        <f t="shared" si="32"/>
        <v>22793</v>
      </c>
      <c r="O67" s="288">
        <f t="shared" si="32"/>
        <v>19698</v>
      </c>
      <c r="P67" s="288">
        <f t="shared" si="32"/>
        <v>18569</v>
      </c>
      <c r="Q67" s="288">
        <f t="shared" si="32"/>
        <v>18905</v>
      </c>
    </row>
    <row r="68" spans="1:17">
      <c r="A68" s="416">
        <f t="shared" si="0"/>
        <v>68</v>
      </c>
      <c r="B68" s="419" t="s">
        <v>688</v>
      </c>
      <c r="C68" s="288"/>
      <c r="D68" s="288"/>
      <c r="E68" s="120">
        <f t="shared" si="31"/>
        <v>5926</v>
      </c>
      <c r="F68" s="120">
        <v>486</v>
      </c>
      <c r="G68" s="120">
        <v>492</v>
      </c>
      <c r="H68" s="120">
        <v>495</v>
      </c>
      <c r="I68" s="120">
        <v>497</v>
      </c>
      <c r="J68" s="120">
        <v>507</v>
      </c>
      <c r="K68" s="120">
        <v>494</v>
      </c>
      <c r="L68" s="120">
        <v>493</v>
      </c>
      <c r="M68" s="120">
        <v>471</v>
      </c>
      <c r="N68" s="120">
        <v>516</v>
      </c>
      <c r="O68" s="120">
        <v>482</v>
      </c>
      <c r="P68" s="120">
        <v>497</v>
      </c>
      <c r="Q68" s="120">
        <v>496</v>
      </c>
    </row>
    <row r="69" spans="1:17">
      <c r="A69" s="416">
        <f t="shared" si="0"/>
        <v>69</v>
      </c>
      <c r="B69" s="419" t="s">
        <v>689</v>
      </c>
      <c r="C69" s="120">
        <f>+D69+E69</f>
        <v>1302770304.3664393</v>
      </c>
      <c r="D69" s="120">
        <v>371131.11902641098</v>
      </c>
      <c r="E69" s="120">
        <f t="shared" si="31"/>
        <v>1302399173.2474129</v>
      </c>
      <c r="F69" s="120">
        <v>108472752.00716567</v>
      </c>
      <c r="G69" s="120">
        <v>108024970.56822112</v>
      </c>
      <c r="H69" s="120">
        <v>109476072.58976224</v>
      </c>
      <c r="I69" s="120">
        <v>104177250.0122655</v>
      </c>
      <c r="J69" s="120">
        <v>110640341.65325478</v>
      </c>
      <c r="K69" s="120">
        <v>109455506.55832382</v>
      </c>
      <c r="L69" s="120">
        <v>112913206.80645806</v>
      </c>
      <c r="M69" s="120">
        <v>109785376.55663686</v>
      </c>
      <c r="N69" s="120">
        <v>117408716.88504787</v>
      </c>
      <c r="O69" s="120">
        <v>104850657.07495837</v>
      </c>
      <c r="P69" s="120">
        <v>102589168.33055656</v>
      </c>
      <c r="Q69" s="120">
        <v>104605154.20476201</v>
      </c>
    </row>
    <row r="70" spans="1:17">
      <c r="A70" s="416">
        <f t="shared" si="0"/>
        <v>70</v>
      </c>
      <c r="B70" s="418" t="s">
        <v>684</v>
      </c>
      <c r="C70" s="288"/>
      <c r="D70" s="120"/>
      <c r="E70" s="120">
        <f t="shared" si="31"/>
        <v>371131.11902641092</v>
      </c>
      <c r="F70" s="120">
        <f>+$D69/$E69*F69</f>
        <v>30910.349655639824</v>
      </c>
      <c r="G70" s="120">
        <f t="shared" ref="G70:Q70" si="33">+$D69/$E69*G69</f>
        <v>30782.75004568278</v>
      </c>
      <c r="H70" s="120">
        <f t="shared" si="33"/>
        <v>31196.255465632654</v>
      </c>
      <c r="I70" s="120">
        <f t="shared" si="33"/>
        <v>29686.30521911542</v>
      </c>
      <c r="J70" s="120">
        <f t="shared" si="33"/>
        <v>31528.025086849801</v>
      </c>
      <c r="K70" s="120">
        <f t="shared" si="33"/>
        <v>31190.394977989188</v>
      </c>
      <c r="L70" s="120">
        <f t="shared" si="33"/>
        <v>32175.69978215938</v>
      </c>
      <c r="M70" s="120">
        <f t="shared" si="33"/>
        <v>31284.394593561658</v>
      </c>
      <c r="N70" s="120">
        <f t="shared" si="33"/>
        <v>33456.738437843938</v>
      </c>
      <c r="O70" s="120">
        <f t="shared" si="33"/>
        <v>29878.199011641664</v>
      </c>
      <c r="P70" s="120">
        <f t="shared" si="33"/>
        <v>29233.766132985314</v>
      </c>
      <c r="Q70" s="120">
        <f t="shared" si="33"/>
        <v>29808.240617309311</v>
      </c>
    </row>
    <row r="71" spans="1:17">
      <c r="A71" s="416">
        <f t="shared" ref="A71:A106" si="34">ROW(A71)</f>
        <v>71</v>
      </c>
      <c r="C71" s="288"/>
      <c r="D71" s="288"/>
      <c r="E71" s="288"/>
      <c r="F71" s="288"/>
      <c r="G71" s="288"/>
      <c r="H71" s="288"/>
      <c r="I71" s="288"/>
      <c r="J71" s="288"/>
      <c r="K71" s="288"/>
      <c r="L71" s="288"/>
      <c r="M71" s="288"/>
      <c r="N71" s="288"/>
      <c r="O71" s="288"/>
      <c r="P71" s="288"/>
      <c r="Q71" s="288"/>
    </row>
    <row r="72" spans="1:17">
      <c r="A72" s="416">
        <f t="shared" si="34"/>
        <v>72</v>
      </c>
      <c r="B72" s="417" t="s">
        <v>127</v>
      </c>
      <c r="C72" s="288">
        <f t="shared" si="30"/>
        <v>206395.08967348427</v>
      </c>
      <c r="D72" s="288">
        <v>-21615.267926515735</v>
      </c>
      <c r="E72" s="288">
        <f>SUM(F72:Q72)</f>
        <v>228010.35760000002</v>
      </c>
      <c r="F72" s="288">
        <v>37253.789600000004</v>
      </c>
      <c r="G72" s="288">
        <v>40116.068000000007</v>
      </c>
      <c r="H72" s="288">
        <v>49959.243600000009</v>
      </c>
      <c r="I72" s="288">
        <v>37567.086400000007</v>
      </c>
      <c r="J72" s="288">
        <v>13945.392800000001</v>
      </c>
      <c r="K72" s="288">
        <v>530.88599999999997</v>
      </c>
      <c r="L72" s="288">
        <v>530.88599999999997</v>
      </c>
      <c r="M72" s="288">
        <v>501.75960000000003</v>
      </c>
      <c r="N72" s="288">
        <v>530.88599999999997</v>
      </c>
      <c r="O72" s="288">
        <v>530.88599999999997</v>
      </c>
      <c r="P72" s="288">
        <v>10393.6888</v>
      </c>
      <c r="Q72" s="288">
        <v>36149.784800000001</v>
      </c>
    </row>
    <row r="73" spans="1:17">
      <c r="A73" s="416">
        <f t="shared" si="34"/>
        <v>73</v>
      </c>
      <c r="B73" s="418" t="s">
        <v>685</v>
      </c>
      <c r="C73" s="288"/>
      <c r="D73" s="288"/>
      <c r="E73" s="288">
        <f t="shared" ref="E73:E78" si="35">SUM(F73:Q73)</f>
        <v>4291.4399999999996</v>
      </c>
      <c r="F73" s="288">
        <v>357.62</v>
      </c>
      <c r="G73" s="288">
        <v>357.62</v>
      </c>
      <c r="H73" s="288">
        <v>357.62</v>
      </c>
      <c r="I73" s="288">
        <v>357.62</v>
      </c>
      <c r="J73" s="288">
        <v>357.62</v>
      </c>
      <c r="K73" s="288">
        <v>357.62</v>
      </c>
      <c r="L73" s="288">
        <v>357.62</v>
      </c>
      <c r="M73" s="288">
        <v>357.62</v>
      </c>
      <c r="N73" s="288">
        <v>357.62</v>
      </c>
      <c r="O73" s="288">
        <v>357.62</v>
      </c>
      <c r="P73" s="288">
        <v>357.62</v>
      </c>
      <c r="Q73" s="288">
        <v>357.62</v>
      </c>
    </row>
    <row r="74" spans="1:17">
      <c r="A74" s="416">
        <f t="shared" si="34"/>
        <v>74</v>
      </c>
      <c r="B74" s="419" t="s">
        <v>691</v>
      </c>
      <c r="C74" s="288"/>
      <c r="D74" s="288"/>
      <c r="E74" s="288">
        <f t="shared" si="35"/>
        <v>223718.91760000004</v>
      </c>
      <c r="F74" s="288">
        <v>36896.169600000001</v>
      </c>
      <c r="G74" s="288">
        <v>39758.448000000004</v>
      </c>
      <c r="H74" s="288">
        <v>49601.623600000006</v>
      </c>
      <c r="I74" s="288">
        <v>37209.466400000005</v>
      </c>
      <c r="J74" s="288">
        <v>13587.772800000001</v>
      </c>
      <c r="K74" s="288">
        <v>173.26599999999999</v>
      </c>
      <c r="L74" s="288">
        <v>173.26599999999999</v>
      </c>
      <c r="M74" s="288">
        <v>144.1396</v>
      </c>
      <c r="N74" s="288">
        <v>173.26599999999999</v>
      </c>
      <c r="O74" s="288">
        <v>173.26599999999999</v>
      </c>
      <c r="P74" s="288">
        <v>10036.068799999999</v>
      </c>
      <c r="Q74" s="288">
        <v>35792.164799999999</v>
      </c>
    </row>
    <row r="75" spans="1:17">
      <c r="A75" s="416">
        <f t="shared" si="34"/>
        <v>75</v>
      </c>
      <c r="B75" s="418" t="s">
        <v>687</v>
      </c>
      <c r="C75" s="288"/>
      <c r="D75" s="288"/>
      <c r="E75" s="288">
        <f t="shared" si="35"/>
        <v>-21614</v>
      </c>
      <c r="F75" s="288">
        <f>ROUND($D72/$E72*F72,0)</f>
        <v>-3532</v>
      </c>
      <c r="G75" s="288">
        <f t="shared" ref="G75:Q75" si="36">ROUND($D72/$E72*G72,0)</f>
        <v>-3803</v>
      </c>
      <c r="H75" s="288">
        <f t="shared" si="36"/>
        <v>-4736</v>
      </c>
      <c r="I75" s="288">
        <f t="shared" si="36"/>
        <v>-3561</v>
      </c>
      <c r="J75" s="288">
        <f t="shared" si="36"/>
        <v>-1322</v>
      </c>
      <c r="K75" s="288">
        <f t="shared" si="36"/>
        <v>-50</v>
      </c>
      <c r="L75" s="288">
        <f t="shared" si="36"/>
        <v>-50</v>
      </c>
      <c r="M75" s="288">
        <f t="shared" si="36"/>
        <v>-48</v>
      </c>
      <c r="N75" s="288">
        <f t="shared" si="36"/>
        <v>-50</v>
      </c>
      <c r="O75" s="288">
        <f t="shared" si="36"/>
        <v>-50</v>
      </c>
      <c r="P75" s="288">
        <f t="shared" si="36"/>
        <v>-985</v>
      </c>
      <c r="Q75" s="288">
        <f t="shared" si="36"/>
        <v>-3427</v>
      </c>
    </row>
    <row r="76" spans="1:17">
      <c r="A76" s="416">
        <f t="shared" si="34"/>
        <v>76</v>
      </c>
      <c r="B76" s="419" t="s">
        <v>688</v>
      </c>
      <c r="C76" s="288"/>
      <c r="D76" s="288"/>
      <c r="E76" s="120">
        <f t="shared" si="35"/>
        <v>12</v>
      </c>
      <c r="F76" s="120">
        <v>1</v>
      </c>
      <c r="G76" s="120">
        <v>1</v>
      </c>
      <c r="H76" s="120">
        <v>1</v>
      </c>
      <c r="I76" s="120">
        <v>1</v>
      </c>
      <c r="J76" s="120">
        <v>1</v>
      </c>
      <c r="K76" s="120">
        <v>1</v>
      </c>
      <c r="L76" s="120">
        <v>1</v>
      </c>
      <c r="M76" s="120">
        <v>1</v>
      </c>
      <c r="N76" s="120">
        <v>1</v>
      </c>
      <c r="O76" s="120">
        <v>1</v>
      </c>
      <c r="P76" s="120">
        <v>1</v>
      </c>
      <c r="Q76" s="120">
        <v>1</v>
      </c>
    </row>
    <row r="77" spans="1:17">
      <c r="A77" s="416">
        <f t="shared" si="34"/>
        <v>77</v>
      </c>
      <c r="B77" s="419" t="s">
        <v>689</v>
      </c>
      <c r="C77" s="120">
        <f>+D77+E77</f>
        <v>3996208.5311257807</v>
      </c>
      <c r="D77" s="120">
        <v>-71191.468874219427</v>
      </c>
      <c r="E77" s="120">
        <f t="shared" si="35"/>
        <v>4067400</v>
      </c>
      <c r="F77" s="120">
        <v>689400</v>
      </c>
      <c r="G77" s="120">
        <v>732000</v>
      </c>
      <c r="H77" s="120">
        <v>917400</v>
      </c>
      <c r="I77" s="120">
        <v>681600</v>
      </c>
      <c r="J77" s="120">
        <v>208200</v>
      </c>
      <c r="K77" s="120">
        <v>3000</v>
      </c>
      <c r="L77" s="120">
        <v>3000</v>
      </c>
      <c r="M77" s="120">
        <v>2400</v>
      </c>
      <c r="N77" s="120">
        <v>3000</v>
      </c>
      <c r="O77" s="120">
        <v>3000</v>
      </c>
      <c r="P77" s="120">
        <v>157200</v>
      </c>
      <c r="Q77" s="120">
        <v>667200</v>
      </c>
    </row>
    <row r="78" spans="1:17">
      <c r="A78" s="416">
        <f t="shared" si="34"/>
        <v>78</v>
      </c>
      <c r="B78" s="418" t="s">
        <v>684</v>
      </c>
      <c r="C78" s="288"/>
      <c r="D78" s="120"/>
      <c r="E78" s="120">
        <f t="shared" si="35"/>
        <v>-71191.468874219412</v>
      </c>
      <c r="F78" s="120">
        <f>+$D77/$E77*F77</f>
        <v>-12066.528652674158</v>
      </c>
      <c r="G78" s="120">
        <f t="shared" ref="G78:Q78" si="37">+$D77/$E77*G77</f>
        <v>-12812.154008931655</v>
      </c>
      <c r="H78" s="120">
        <f t="shared" si="37"/>
        <v>-16057.199573488935</v>
      </c>
      <c r="I78" s="120">
        <f t="shared" si="37"/>
        <v>-11930.005700119968</v>
      </c>
      <c r="J78" s="120">
        <f t="shared" si="37"/>
        <v>-3644.1126566387579</v>
      </c>
      <c r="K78" s="120">
        <f t="shared" si="37"/>
        <v>-52.508827905457608</v>
      </c>
      <c r="L78" s="120">
        <f t="shared" si="37"/>
        <v>-52.508827905457608</v>
      </c>
      <c r="M78" s="120">
        <f t="shared" si="37"/>
        <v>-42.007062324366082</v>
      </c>
      <c r="N78" s="120">
        <f t="shared" si="37"/>
        <v>-52.508827905457608</v>
      </c>
      <c r="O78" s="120">
        <f t="shared" si="37"/>
        <v>-52.508827905457608</v>
      </c>
      <c r="P78" s="120">
        <f t="shared" si="37"/>
        <v>-2751.4625822459784</v>
      </c>
      <c r="Q78" s="120">
        <f t="shared" si="37"/>
        <v>-11677.963326173771</v>
      </c>
    </row>
    <row r="79" spans="1:17">
      <c r="A79" s="416">
        <f t="shared" si="34"/>
        <v>79</v>
      </c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</row>
    <row r="80" spans="1:17">
      <c r="A80" s="416">
        <f t="shared" si="34"/>
        <v>80</v>
      </c>
      <c r="B80" s="417" t="s">
        <v>128</v>
      </c>
      <c r="C80" s="288">
        <f t="shared" si="30"/>
        <v>12511095.476477876</v>
      </c>
      <c r="D80" s="288">
        <v>113666.40900229411</v>
      </c>
      <c r="E80" s="288">
        <f>SUM(F80:Q80)</f>
        <v>12397429.067475582</v>
      </c>
      <c r="F80" s="288">
        <v>647301.30083041813</v>
      </c>
      <c r="G80" s="288">
        <v>503335.06297990476</v>
      </c>
      <c r="H80" s="288">
        <v>625547.80242505693</v>
      </c>
      <c r="I80" s="288">
        <v>868108.29730705428</v>
      </c>
      <c r="J80" s="288">
        <v>1137586.3575438643</v>
      </c>
      <c r="K80" s="288">
        <v>1346137.6811962705</v>
      </c>
      <c r="L80" s="288">
        <v>1392753.9222080915</v>
      </c>
      <c r="M80" s="288">
        <v>1458984.4864877365</v>
      </c>
      <c r="N80" s="288">
        <v>1359610.5110348584</v>
      </c>
      <c r="O80" s="288">
        <v>1202046.6703953105</v>
      </c>
      <c r="P80" s="288">
        <v>979489.90589666273</v>
      </c>
      <c r="Q80" s="288">
        <v>876527.06917035102</v>
      </c>
    </row>
    <row r="81" spans="1:17">
      <c r="A81" s="416">
        <f t="shared" si="34"/>
        <v>81</v>
      </c>
      <c r="B81" s="418" t="s">
        <v>685</v>
      </c>
      <c r="C81" s="288"/>
      <c r="D81" s="288"/>
      <c r="E81" s="288">
        <f t="shared" ref="E81:E86" si="38">SUM(F81:Q81)</f>
        <v>744207.22000000009</v>
      </c>
      <c r="F81" s="288">
        <v>62225.88</v>
      </c>
      <c r="G81" s="288">
        <v>63298.74</v>
      </c>
      <c r="H81" s="288">
        <v>62225.88</v>
      </c>
      <c r="I81" s="288">
        <v>61510.64</v>
      </c>
      <c r="J81" s="288">
        <v>60795.4</v>
      </c>
      <c r="K81" s="288">
        <v>60795.4</v>
      </c>
      <c r="L81" s="288">
        <v>65444.46</v>
      </c>
      <c r="M81" s="288">
        <v>61153.020000000004</v>
      </c>
      <c r="N81" s="288">
        <v>62225.88</v>
      </c>
      <c r="O81" s="288">
        <v>61510.64</v>
      </c>
      <c r="P81" s="288">
        <v>61510.64</v>
      </c>
      <c r="Q81" s="288">
        <v>61510.64</v>
      </c>
    </row>
    <row r="82" spans="1:17">
      <c r="A82" s="416">
        <f t="shared" si="34"/>
        <v>82</v>
      </c>
      <c r="B82" s="419" t="s">
        <v>691</v>
      </c>
      <c r="C82" s="288"/>
      <c r="D82" s="288"/>
      <c r="E82" s="288">
        <f t="shared" si="38"/>
        <v>11653221.847475581</v>
      </c>
      <c r="F82" s="288">
        <v>585075.42083041812</v>
      </c>
      <c r="G82" s="288">
        <v>440036.32297990477</v>
      </c>
      <c r="H82" s="288">
        <v>563321.92242505692</v>
      </c>
      <c r="I82" s="288">
        <v>806597.65730705427</v>
      </c>
      <c r="J82" s="288">
        <v>1076790.9575438644</v>
      </c>
      <c r="K82" s="288">
        <v>1285342.2811962704</v>
      </c>
      <c r="L82" s="288">
        <v>1327309.4622080915</v>
      </c>
      <c r="M82" s="288">
        <v>1397831.4664877364</v>
      </c>
      <c r="N82" s="288">
        <v>1297384.6310348585</v>
      </c>
      <c r="O82" s="288">
        <v>1140536.0303953106</v>
      </c>
      <c r="P82" s="288">
        <v>917979.26589666284</v>
      </c>
      <c r="Q82" s="288">
        <v>815016.42917035089</v>
      </c>
    </row>
    <row r="83" spans="1:17">
      <c r="A83" s="416">
        <f t="shared" si="34"/>
        <v>83</v>
      </c>
      <c r="B83" s="418" t="s">
        <v>687</v>
      </c>
      <c r="C83" s="288"/>
      <c r="D83" s="288"/>
      <c r="E83" s="288">
        <f t="shared" si="38"/>
        <v>113666</v>
      </c>
      <c r="F83" s="288">
        <f>ROUND($D80/$E80*F80,0)</f>
        <v>5935</v>
      </c>
      <c r="G83" s="288">
        <f t="shared" ref="G83:Q83" si="39">ROUND($D80/$E80*G80,0)</f>
        <v>4615</v>
      </c>
      <c r="H83" s="288">
        <f t="shared" si="39"/>
        <v>5735</v>
      </c>
      <c r="I83" s="288">
        <f t="shared" si="39"/>
        <v>7959</v>
      </c>
      <c r="J83" s="288">
        <f t="shared" si="39"/>
        <v>10430</v>
      </c>
      <c r="K83" s="288">
        <f t="shared" si="39"/>
        <v>12342</v>
      </c>
      <c r="L83" s="288">
        <f t="shared" si="39"/>
        <v>12770</v>
      </c>
      <c r="M83" s="288">
        <f t="shared" si="39"/>
        <v>13377</v>
      </c>
      <c r="N83" s="288">
        <f t="shared" si="39"/>
        <v>12466</v>
      </c>
      <c r="O83" s="288">
        <f t="shared" si="39"/>
        <v>11021</v>
      </c>
      <c r="P83" s="288">
        <f t="shared" si="39"/>
        <v>8980</v>
      </c>
      <c r="Q83" s="288">
        <f t="shared" si="39"/>
        <v>8036</v>
      </c>
    </row>
    <row r="84" spans="1:17">
      <c r="A84" s="416">
        <f t="shared" si="34"/>
        <v>84</v>
      </c>
      <c r="B84" s="419" t="s">
        <v>688</v>
      </c>
      <c r="C84" s="288"/>
      <c r="D84" s="288"/>
      <c r="E84" s="120">
        <f t="shared" si="38"/>
        <v>2081</v>
      </c>
      <c r="F84" s="120">
        <v>174</v>
      </c>
      <c r="G84" s="120">
        <v>177</v>
      </c>
      <c r="H84" s="120">
        <v>174</v>
      </c>
      <c r="I84" s="120">
        <v>172</v>
      </c>
      <c r="J84" s="120">
        <v>170</v>
      </c>
      <c r="K84" s="120">
        <v>170</v>
      </c>
      <c r="L84" s="120">
        <v>183</v>
      </c>
      <c r="M84" s="120">
        <v>171</v>
      </c>
      <c r="N84" s="120">
        <v>174</v>
      </c>
      <c r="O84" s="120">
        <v>172</v>
      </c>
      <c r="P84" s="120">
        <v>172</v>
      </c>
      <c r="Q84" s="120">
        <v>172</v>
      </c>
    </row>
    <row r="85" spans="1:17">
      <c r="A85" s="416">
        <f t="shared" si="34"/>
        <v>85</v>
      </c>
      <c r="B85" s="419" t="s">
        <v>689</v>
      </c>
      <c r="C85" s="120">
        <f>+D85+E85</f>
        <v>140153953.96218738</v>
      </c>
      <c r="D85" s="120">
        <v>146051.04695785453</v>
      </c>
      <c r="E85" s="120">
        <f t="shared" si="38"/>
        <v>140007902.91522953</v>
      </c>
      <c r="F85" s="120">
        <v>6939762.9305474153</v>
      </c>
      <c r="G85" s="120">
        <v>5305402.904350467</v>
      </c>
      <c r="H85" s="120">
        <v>6714731.6493872916</v>
      </c>
      <c r="I85" s="120">
        <v>9498225.8485570736</v>
      </c>
      <c r="J85" s="120">
        <v>12758168.319773827</v>
      </c>
      <c r="K85" s="120">
        <v>15820387.382578345</v>
      </c>
      <c r="L85" s="120">
        <v>15982056.000179775</v>
      </c>
      <c r="M85" s="120">
        <v>17534319.673591942</v>
      </c>
      <c r="N85" s="120">
        <v>15798329.739811847</v>
      </c>
      <c r="O85" s="120">
        <v>13560984.289906304</v>
      </c>
      <c r="P85" s="120">
        <v>10588155.056057269</v>
      </c>
      <c r="Q85" s="120">
        <v>9507379.1204879638</v>
      </c>
    </row>
    <row r="86" spans="1:17">
      <c r="A86" s="416">
        <f t="shared" si="34"/>
        <v>86</v>
      </c>
      <c r="B86" s="418" t="s">
        <v>684</v>
      </c>
      <c r="C86" s="288"/>
      <c r="D86" s="120"/>
      <c r="E86" s="120">
        <f t="shared" si="38"/>
        <v>146051.0469578545</v>
      </c>
      <c r="F86" s="120">
        <f>+$D85/$E85*F85</f>
        <v>7239.3030717661541</v>
      </c>
      <c r="G86" s="120">
        <f t="shared" ref="G86:Q86" si="40">+$D85/$E85*G85</f>
        <v>5534.3993630329669</v>
      </c>
      <c r="H86" s="120">
        <f t="shared" si="40"/>
        <v>7004.5587928549648</v>
      </c>
      <c r="I86" s="120">
        <f t="shared" si="40"/>
        <v>9908.196612757205</v>
      </c>
      <c r="J86" s="120">
        <f t="shared" si="40"/>
        <v>13308.84758338032</v>
      </c>
      <c r="K86" s="120">
        <f t="shared" si="40"/>
        <v>16503.240834221953</v>
      </c>
      <c r="L86" s="120">
        <f t="shared" si="40"/>
        <v>16671.88753465296</v>
      </c>
      <c r="M86" s="120">
        <f t="shared" si="40"/>
        <v>18291.151375735972</v>
      </c>
      <c r="N86" s="120">
        <f t="shared" si="40"/>
        <v>16480.231120110173</v>
      </c>
      <c r="O86" s="120">
        <f t="shared" si="40"/>
        <v>14146.315401345757</v>
      </c>
      <c r="P86" s="120">
        <f t="shared" si="40"/>
        <v>11045.170301747676</v>
      </c>
      <c r="Q86" s="120">
        <f t="shared" si="40"/>
        <v>9917.7449662484069</v>
      </c>
    </row>
    <row r="87" spans="1:17">
      <c r="A87" s="416">
        <f t="shared" si="34"/>
        <v>87</v>
      </c>
      <c r="B87" s="417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288"/>
      <c r="Q87" s="288"/>
    </row>
    <row r="88" spans="1:17">
      <c r="A88" s="416">
        <f t="shared" si="34"/>
        <v>88</v>
      </c>
      <c r="B88" s="410" t="s">
        <v>130</v>
      </c>
      <c r="C88" s="288">
        <f>+D88+E88</f>
        <v>50927221.934074394</v>
      </c>
      <c r="D88" s="288">
        <v>-54024.34572342808</v>
      </c>
      <c r="E88" s="288">
        <f>SUM(F88:Q88)</f>
        <v>50981246.279797822</v>
      </c>
      <c r="F88" s="288">
        <v>4187372.3756863684</v>
      </c>
      <c r="G88" s="288">
        <v>4595847.6838993514</v>
      </c>
      <c r="H88" s="288">
        <v>4669144.229366025</v>
      </c>
      <c r="I88" s="288">
        <v>4215400.0637666313</v>
      </c>
      <c r="J88" s="288">
        <v>4368345.0545416316</v>
      </c>
      <c r="K88" s="288">
        <v>4010427.5818127007</v>
      </c>
      <c r="L88" s="288">
        <v>4440491.6150092743</v>
      </c>
      <c r="M88" s="288">
        <v>4050836.2041230644</v>
      </c>
      <c r="N88" s="288">
        <v>4074217.1712855431</v>
      </c>
      <c r="O88" s="288">
        <v>4127862.3483943716</v>
      </c>
      <c r="P88" s="288">
        <v>4099281.3698050692</v>
      </c>
      <c r="Q88" s="288">
        <v>4142020.5821077959</v>
      </c>
    </row>
    <row r="89" spans="1:17">
      <c r="A89" s="416">
        <f t="shared" si="34"/>
        <v>89</v>
      </c>
      <c r="B89" s="418" t="s">
        <v>685</v>
      </c>
      <c r="C89" s="288"/>
      <c r="D89" s="288"/>
      <c r="E89" s="288">
        <f t="shared" ref="E89:E94" si="41">SUM(F89:Q89)</f>
        <v>291234.31</v>
      </c>
      <c r="F89" s="288">
        <v>23714.240000000002</v>
      </c>
      <c r="G89" s="288">
        <v>24128.19</v>
      </c>
      <c r="H89" s="288">
        <v>24375.100000000002</v>
      </c>
      <c r="I89" s="288">
        <v>23963.100000000002</v>
      </c>
      <c r="J89" s="288">
        <v>23908.720000000001</v>
      </c>
      <c r="K89" s="288">
        <v>21189.359999999997</v>
      </c>
      <c r="L89" s="288">
        <v>24210.01</v>
      </c>
      <c r="M89" s="288">
        <v>23685.35</v>
      </c>
      <c r="N89" s="288">
        <v>23902.87</v>
      </c>
      <c r="O89" s="288">
        <v>24120.39</v>
      </c>
      <c r="P89" s="288">
        <v>27706.289999999997</v>
      </c>
      <c r="Q89" s="288">
        <v>26330.69</v>
      </c>
    </row>
    <row r="90" spans="1:17">
      <c r="A90" s="416">
        <f t="shared" si="34"/>
        <v>90</v>
      </c>
      <c r="B90" s="419" t="s">
        <v>691</v>
      </c>
      <c r="C90" s="288"/>
      <c r="D90" s="288"/>
      <c r="E90" s="288">
        <f t="shared" si="41"/>
        <v>50690011.96979782</v>
      </c>
      <c r="F90" s="288">
        <v>4163658.1356863682</v>
      </c>
      <c r="G90" s="288">
        <v>4571719.493899351</v>
      </c>
      <c r="H90" s="288">
        <v>4644769.1293660253</v>
      </c>
      <c r="I90" s="288">
        <v>4191436.9637666312</v>
      </c>
      <c r="J90" s="288">
        <v>4344436.3345416319</v>
      </c>
      <c r="K90" s="288">
        <v>3989238.2218127009</v>
      </c>
      <c r="L90" s="288">
        <v>4416281.6050092746</v>
      </c>
      <c r="M90" s="288">
        <v>4027150.8541230643</v>
      </c>
      <c r="N90" s="288">
        <v>4050314.3012855425</v>
      </c>
      <c r="O90" s="288">
        <v>4103741.958394371</v>
      </c>
      <c r="P90" s="288">
        <v>4071575.0798050687</v>
      </c>
      <c r="Q90" s="288">
        <v>4115689.8921077959</v>
      </c>
    </row>
    <row r="91" spans="1:17">
      <c r="A91" s="416">
        <f t="shared" si="34"/>
        <v>91</v>
      </c>
      <c r="B91" s="418" t="s">
        <v>687</v>
      </c>
      <c r="C91" s="288"/>
      <c r="D91" s="288"/>
      <c r="E91" s="288">
        <f t="shared" si="41"/>
        <v>-54024</v>
      </c>
      <c r="F91" s="288">
        <f>ROUND($D88/$E88*F88,0)</f>
        <v>-4437</v>
      </c>
      <c r="G91" s="288">
        <f t="shared" ref="G91:Q91" si="42">ROUND($D88/$E88*G88,0)</f>
        <v>-4870</v>
      </c>
      <c r="H91" s="288">
        <f t="shared" si="42"/>
        <v>-4948</v>
      </c>
      <c r="I91" s="288">
        <f t="shared" si="42"/>
        <v>-4467</v>
      </c>
      <c r="J91" s="288">
        <f t="shared" si="42"/>
        <v>-4629</v>
      </c>
      <c r="K91" s="288">
        <f t="shared" si="42"/>
        <v>-4250</v>
      </c>
      <c r="L91" s="288">
        <f t="shared" si="42"/>
        <v>-4706</v>
      </c>
      <c r="M91" s="288">
        <f t="shared" si="42"/>
        <v>-4293</v>
      </c>
      <c r="N91" s="288">
        <f t="shared" si="42"/>
        <v>-4317</v>
      </c>
      <c r="O91" s="288">
        <f t="shared" si="42"/>
        <v>-4374</v>
      </c>
      <c r="P91" s="288">
        <f t="shared" si="42"/>
        <v>-4344</v>
      </c>
      <c r="Q91" s="288">
        <f t="shared" si="42"/>
        <v>-4389</v>
      </c>
    </row>
    <row r="92" spans="1:17">
      <c r="A92" s="416">
        <f t="shared" si="34"/>
        <v>92</v>
      </c>
      <c r="B92" s="419" t="s">
        <v>688</v>
      </c>
      <c r="C92" s="288"/>
      <c r="D92" s="288"/>
      <c r="E92" s="120">
        <f t="shared" si="41"/>
        <v>1257</v>
      </c>
      <c r="F92" s="120">
        <v>109</v>
      </c>
      <c r="G92" s="120">
        <v>110</v>
      </c>
      <c r="H92" s="120">
        <v>110</v>
      </c>
      <c r="I92" s="120">
        <v>108</v>
      </c>
      <c r="J92" s="120">
        <v>109</v>
      </c>
      <c r="K92" s="120">
        <v>73</v>
      </c>
      <c r="L92" s="120">
        <v>108</v>
      </c>
      <c r="M92" s="120">
        <v>106</v>
      </c>
      <c r="N92" s="120">
        <v>106</v>
      </c>
      <c r="O92" s="120">
        <v>106</v>
      </c>
      <c r="P92" s="120">
        <v>106</v>
      </c>
      <c r="Q92" s="120">
        <v>106</v>
      </c>
    </row>
    <row r="93" spans="1:17">
      <c r="A93" s="416">
        <f t="shared" si="34"/>
        <v>93</v>
      </c>
      <c r="B93" s="419" t="s">
        <v>689</v>
      </c>
      <c r="C93" s="120">
        <f>+D93+E93</f>
        <v>730711794.98402095</v>
      </c>
      <c r="D93" s="120">
        <v>-107225.21819087629</v>
      </c>
      <c r="E93" s="120">
        <f t="shared" si="41"/>
        <v>730819020.20221186</v>
      </c>
      <c r="F93" s="120">
        <v>59632693.428128079</v>
      </c>
      <c r="G93" s="120">
        <v>66579260.806172788</v>
      </c>
      <c r="H93" s="120">
        <v>67079400.452112272</v>
      </c>
      <c r="I93" s="120">
        <v>60248939.48778522</v>
      </c>
      <c r="J93" s="120">
        <v>63300481.189342484</v>
      </c>
      <c r="K93" s="120">
        <v>57736893.489570551</v>
      </c>
      <c r="L93" s="120">
        <v>64338505.775982678</v>
      </c>
      <c r="M93" s="120">
        <v>57810287.620054804</v>
      </c>
      <c r="N93" s="120">
        <v>58667720.830224179</v>
      </c>
      <c r="O93" s="120">
        <v>59239431.003073499</v>
      </c>
      <c r="P93" s="120">
        <v>57613261.221845292</v>
      </c>
      <c r="Q93" s="120">
        <v>58572144.897920102</v>
      </c>
    </row>
    <row r="94" spans="1:17">
      <c r="A94" s="416">
        <f t="shared" si="34"/>
        <v>94</v>
      </c>
      <c r="B94" s="418" t="s">
        <v>684</v>
      </c>
      <c r="C94" s="288"/>
      <c r="D94" s="120"/>
      <c r="E94" s="120">
        <f t="shared" si="41"/>
        <v>-107225.21819087629</v>
      </c>
      <c r="F94" s="120">
        <f>+$D93/$E93*F93</f>
        <v>-8749.2640275994218</v>
      </c>
      <c r="G94" s="120">
        <f t="shared" ref="G94:Q94" si="43">+$D93/$E93*G93</f>
        <v>-9768.459180159045</v>
      </c>
      <c r="H94" s="120">
        <f t="shared" si="43"/>
        <v>-9841.8392936746041</v>
      </c>
      <c r="I94" s="120">
        <f t="shared" si="43"/>
        <v>-8839.6791870019806</v>
      </c>
      <c r="J94" s="120">
        <f t="shared" si="43"/>
        <v>-9287.3990953829925</v>
      </c>
      <c r="K94" s="120">
        <f t="shared" si="43"/>
        <v>-8471.1136833434175</v>
      </c>
      <c r="L94" s="120">
        <f t="shared" si="43"/>
        <v>-9439.697283735004</v>
      </c>
      <c r="M94" s="120">
        <f t="shared" si="43"/>
        <v>-8481.882015088433</v>
      </c>
      <c r="N94" s="120">
        <f t="shared" si="43"/>
        <v>-8607.6839722119294</v>
      </c>
      <c r="O94" s="120">
        <f t="shared" si="43"/>
        <v>-8691.5648597246127</v>
      </c>
      <c r="P94" s="120">
        <f t="shared" si="43"/>
        <v>-8452.9744498043056</v>
      </c>
      <c r="Q94" s="120">
        <f t="shared" si="43"/>
        <v>-8593.661143150548</v>
      </c>
    </row>
    <row r="95" spans="1:17">
      <c r="A95" s="416">
        <f t="shared" si="34"/>
        <v>95</v>
      </c>
      <c r="B95" s="417"/>
      <c r="C95" s="288"/>
      <c r="D95" s="288"/>
      <c r="E95" s="288"/>
      <c r="F95" s="288"/>
      <c r="G95" s="288"/>
      <c r="H95" s="288"/>
      <c r="I95" s="288"/>
      <c r="J95" s="288"/>
      <c r="K95" s="288"/>
      <c r="L95" s="288"/>
      <c r="M95" s="288"/>
      <c r="N95" s="288"/>
      <c r="O95" s="288"/>
      <c r="P95" s="288"/>
      <c r="Q95" s="288"/>
    </row>
    <row r="96" spans="1:17">
      <c r="A96" s="416">
        <f t="shared" si="34"/>
        <v>96</v>
      </c>
      <c r="B96" s="417" t="s">
        <v>131</v>
      </c>
      <c r="C96" s="288">
        <f t="shared" ref="C96:C102" si="44">+D96+E96</f>
        <v>3194491.1971328552</v>
      </c>
      <c r="D96" s="288">
        <v>316.14953285545357</v>
      </c>
      <c r="E96" s="288">
        <f>SUM(F96:Q96)</f>
        <v>3194175.0475999997</v>
      </c>
      <c r="F96" s="288">
        <v>304604.54959999997</v>
      </c>
      <c r="G96" s="288">
        <v>307975.14679999999</v>
      </c>
      <c r="H96" s="288">
        <v>292890.9008</v>
      </c>
      <c r="I96" s="288">
        <v>283079.94079999998</v>
      </c>
      <c r="J96" s="288">
        <v>320432.95439999999</v>
      </c>
      <c r="K96" s="288">
        <v>272745.64359999995</v>
      </c>
      <c r="L96" s="288">
        <v>261584.7352</v>
      </c>
      <c r="M96" s="288">
        <v>264306.7856</v>
      </c>
      <c r="N96" s="288">
        <v>267614.946</v>
      </c>
      <c r="O96" s="288">
        <v>205336.82080000002</v>
      </c>
      <c r="P96" s="288">
        <v>156665.45919999998</v>
      </c>
      <c r="Q96" s="288">
        <v>256937.1648</v>
      </c>
    </row>
    <row r="97" spans="1:17">
      <c r="A97" s="416">
        <f t="shared" si="34"/>
        <v>97</v>
      </c>
      <c r="B97" s="419" t="s">
        <v>691</v>
      </c>
      <c r="C97" s="288"/>
      <c r="D97" s="288"/>
      <c r="E97" s="288">
        <f t="shared" ref="E97:E100" si="45">SUM(F97:Q97)</f>
        <v>3194175.0475999997</v>
      </c>
      <c r="F97" s="288">
        <v>304604.54959999997</v>
      </c>
      <c r="G97" s="288">
        <v>307975.14679999999</v>
      </c>
      <c r="H97" s="288">
        <v>292890.9008</v>
      </c>
      <c r="I97" s="288">
        <v>283079.94079999998</v>
      </c>
      <c r="J97" s="288">
        <v>320432.95439999999</v>
      </c>
      <c r="K97" s="288">
        <v>272745.64359999995</v>
      </c>
      <c r="L97" s="288">
        <v>261584.7352</v>
      </c>
      <c r="M97" s="288">
        <v>264306.7856</v>
      </c>
      <c r="N97" s="288">
        <v>267614.946</v>
      </c>
      <c r="O97" s="288">
        <v>205336.82080000002</v>
      </c>
      <c r="P97" s="288">
        <v>156665.45919999998</v>
      </c>
      <c r="Q97" s="288">
        <v>256937.1648</v>
      </c>
    </row>
    <row r="98" spans="1:17">
      <c r="A98" s="416">
        <f t="shared" si="34"/>
        <v>98</v>
      </c>
      <c r="B98" s="418" t="s">
        <v>687</v>
      </c>
      <c r="C98" s="288"/>
      <c r="D98" s="288"/>
      <c r="E98" s="288">
        <f t="shared" si="45"/>
        <v>315</v>
      </c>
      <c r="F98" s="288">
        <f>ROUND($D96/$E96*F96,0)</f>
        <v>30</v>
      </c>
      <c r="G98" s="288">
        <f t="shared" ref="G98:Q98" si="46">ROUND($D96/$E96*G96,0)</f>
        <v>30</v>
      </c>
      <c r="H98" s="288">
        <f t="shared" si="46"/>
        <v>29</v>
      </c>
      <c r="I98" s="288">
        <f t="shared" si="46"/>
        <v>28</v>
      </c>
      <c r="J98" s="288">
        <f t="shared" si="46"/>
        <v>32</v>
      </c>
      <c r="K98" s="288">
        <f t="shared" si="46"/>
        <v>27</v>
      </c>
      <c r="L98" s="288">
        <f t="shared" si="46"/>
        <v>26</v>
      </c>
      <c r="M98" s="288">
        <f t="shared" si="46"/>
        <v>26</v>
      </c>
      <c r="N98" s="288">
        <f t="shared" si="46"/>
        <v>26</v>
      </c>
      <c r="O98" s="288">
        <f t="shared" si="46"/>
        <v>20</v>
      </c>
      <c r="P98" s="288">
        <f t="shared" si="46"/>
        <v>16</v>
      </c>
      <c r="Q98" s="288">
        <f t="shared" si="46"/>
        <v>25</v>
      </c>
    </row>
    <row r="99" spans="1:17">
      <c r="A99" s="416">
        <f t="shared" si="34"/>
        <v>99</v>
      </c>
      <c r="B99" s="419" t="s">
        <v>689</v>
      </c>
      <c r="C99" s="120">
        <f>+D99+E99</f>
        <v>47487199.342808411</v>
      </c>
      <c r="D99" s="120">
        <v>799.34280841228826</v>
      </c>
      <c r="E99" s="120">
        <f t="shared" si="45"/>
        <v>47486400</v>
      </c>
      <c r="F99" s="120">
        <v>4704400</v>
      </c>
      <c r="G99" s="120">
        <v>4605200</v>
      </c>
      <c r="H99" s="120">
        <v>4481200</v>
      </c>
      <c r="I99" s="120">
        <v>4301200</v>
      </c>
      <c r="J99" s="120">
        <v>5006600</v>
      </c>
      <c r="K99" s="120">
        <v>4005400</v>
      </c>
      <c r="L99" s="120">
        <v>3922800</v>
      </c>
      <c r="M99" s="120">
        <v>3898400</v>
      </c>
      <c r="N99" s="120">
        <v>3909000</v>
      </c>
      <c r="O99" s="120">
        <v>2881200</v>
      </c>
      <c r="P99" s="120">
        <v>2008800</v>
      </c>
      <c r="Q99" s="120">
        <v>3762200</v>
      </c>
    </row>
    <row r="100" spans="1:17">
      <c r="A100" s="416">
        <f t="shared" si="34"/>
        <v>100</v>
      </c>
      <c r="B100" s="418" t="s">
        <v>684</v>
      </c>
      <c r="C100" s="288"/>
      <c r="D100" s="120"/>
      <c r="E100" s="120">
        <f t="shared" si="45"/>
        <v>799.34280841228826</v>
      </c>
      <c r="F100" s="120">
        <f>+$D99/$E99*F99</f>
        <v>79.189584973692874</v>
      </c>
      <c r="G100" s="120">
        <f t="shared" ref="G100:Q100" si="47">+$D99/$E99*G99</f>
        <v>77.519742522075163</v>
      </c>
      <c r="H100" s="120">
        <f t="shared" si="47"/>
        <v>75.432439457553031</v>
      </c>
      <c r="I100" s="120">
        <f t="shared" si="47"/>
        <v>72.402483396149933</v>
      </c>
      <c r="J100" s="120">
        <f t="shared" si="47"/>
        <v>84.276544539004064</v>
      </c>
      <c r="K100" s="120">
        <f t="shared" si="47"/>
        <v>67.423255601910853</v>
      </c>
      <c r="L100" s="120">
        <f t="shared" si="47"/>
        <v>66.03284243151144</v>
      </c>
      <c r="M100" s="120">
        <f t="shared" si="47"/>
        <v>65.622115054299016</v>
      </c>
      <c r="N100" s="120">
        <f t="shared" si="47"/>
        <v>65.800545800137201</v>
      </c>
      <c r="O100" s="120">
        <f t="shared" si="47"/>
        <v>48.499496689525529</v>
      </c>
      <c r="P100" s="120">
        <f t="shared" si="47"/>
        <v>33.814309645258533</v>
      </c>
      <c r="Q100" s="120">
        <f t="shared" si="47"/>
        <v>63.329448301170672</v>
      </c>
    </row>
    <row r="101" spans="1:17">
      <c r="A101" s="416">
        <f t="shared" si="34"/>
        <v>101</v>
      </c>
      <c r="B101" s="417"/>
      <c r="C101" s="288"/>
      <c r="D101" s="288"/>
      <c r="E101" s="288"/>
      <c r="F101" s="288"/>
      <c r="G101" s="288"/>
      <c r="H101" s="288"/>
      <c r="I101" s="288"/>
      <c r="J101" s="288"/>
      <c r="K101" s="288"/>
      <c r="L101" s="288"/>
      <c r="M101" s="288"/>
      <c r="N101" s="288"/>
      <c r="O101" s="288"/>
      <c r="P101" s="288"/>
      <c r="Q101" s="288"/>
    </row>
    <row r="102" spans="1:17">
      <c r="A102" s="416">
        <f t="shared" si="34"/>
        <v>102</v>
      </c>
      <c r="B102" s="417" t="s">
        <v>132</v>
      </c>
      <c r="C102" s="288">
        <f t="shared" si="44"/>
        <v>38233544.043126799</v>
      </c>
      <c r="D102" s="288">
        <v>200435.21352210184</v>
      </c>
      <c r="E102" s="288">
        <f>SUM(F102:Q102)</f>
        <v>38033108.8296047</v>
      </c>
      <c r="F102" s="288">
        <v>3069396.8559909537</v>
      </c>
      <c r="G102" s="288">
        <v>3070701.5484754853</v>
      </c>
      <c r="H102" s="288">
        <v>3219155.9054125082</v>
      </c>
      <c r="I102" s="288">
        <v>3115275.2543988302</v>
      </c>
      <c r="J102" s="288">
        <v>3181724.5903828107</v>
      </c>
      <c r="K102" s="288">
        <v>3247972.8535990501</v>
      </c>
      <c r="L102" s="288">
        <v>3145054.126457308</v>
      </c>
      <c r="M102" s="288">
        <v>3226588.8344129673</v>
      </c>
      <c r="N102" s="288">
        <v>2978000.0639515705</v>
      </c>
      <c r="O102" s="288">
        <v>3396936.2611145186</v>
      </c>
      <c r="P102" s="288">
        <v>2955516.4452961958</v>
      </c>
      <c r="Q102" s="288">
        <v>3426786.0901124994</v>
      </c>
    </row>
    <row r="103" spans="1:17">
      <c r="A103" s="416">
        <f t="shared" si="34"/>
        <v>103</v>
      </c>
      <c r="B103" s="419" t="s">
        <v>691</v>
      </c>
      <c r="C103" s="288"/>
      <c r="D103" s="288"/>
      <c r="E103" s="288">
        <f t="shared" ref="E103:E106" si="48">SUM(F103:Q103)</f>
        <v>38033108.8296047</v>
      </c>
      <c r="F103" s="288">
        <v>3069396.8559909537</v>
      </c>
      <c r="G103" s="288">
        <v>3070701.5484754853</v>
      </c>
      <c r="H103" s="288">
        <v>3219155.9054125082</v>
      </c>
      <c r="I103" s="288">
        <v>3115275.2543988302</v>
      </c>
      <c r="J103" s="288">
        <v>3181724.5903828107</v>
      </c>
      <c r="K103" s="288">
        <v>3247972.8535990501</v>
      </c>
      <c r="L103" s="288">
        <v>3145054.126457308</v>
      </c>
      <c r="M103" s="288">
        <v>3226588.8344129673</v>
      </c>
      <c r="N103" s="288">
        <v>2978000.0639515705</v>
      </c>
      <c r="O103" s="288">
        <v>3396936.2611145186</v>
      </c>
      <c r="P103" s="288">
        <v>2955516.4452961958</v>
      </c>
      <c r="Q103" s="288">
        <v>3426786.0901124994</v>
      </c>
    </row>
    <row r="104" spans="1:17">
      <c r="A104" s="416">
        <f t="shared" si="34"/>
        <v>104</v>
      </c>
      <c r="B104" s="418" t="s">
        <v>687</v>
      </c>
      <c r="C104" s="288"/>
      <c r="D104" s="288"/>
      <c r="E104" s="288">
        <f t="shared" si="48"/>
        <v>200436</v>
      </c>
      <c r="F104" s="288">
        <f>ROUND($D102/$E102*F102,0)</f>
        <v>16176</v>
      </c>
      <c r="G104" s="288">
        <f t="shared" ref="G104:Q104" si="49">ROUND($D102/$E102*G102,0)</f>
        <v>16183</v>
      </c>
      <c r="H104" s="288">
        <f t="shared" si="49"/>
        <v>16965</v>
      </c>
      <c r="I104" s="288">
        <f t="shared" si="49"/>
        <v>16418</v>
      </c>
      <c r="J104" s="288">
        <f t="shared" si="49"/>
        <v>16768</v>
      </c>
      <c r="K104" s="288">
        <f t="shared" si="49"/>
        <v>17117</v>
      </c>
      <c r="L104" s="288">
        <f t="shared" si="49"/>
        <v>16574</v>
      </c>
      <c r="M104" s="288">
        <f t="shared" si="49"/>
        <v>17004</v>
      </c>
      <c r="N104" s="288">
        <f t="shared" si="49"/>
        <v>15694</v>
      </c>
      <c r="O104" s="288">
        <f t="shared" si="49"/>
        <v>17902</v>
      </c>
      <c r="P104" s="288">
        <f t="shared" si="49"/>
        <v>15576</v>
      </c>
      <c r="Q104" s="288">
        <f t="shared" si="49"/>
        <v>18059</v>
      </c>
    </row>
    <row r="105" spans="1:17">
      <c r="A105" s="416">
        <f t="shared" si="34"/>
        <v>105</v>
      </c>
      <c r="B105" s="419" t="s">
        <v>689</v>
      </c>
      <c r="C105" s="120">
        <f>+D105+E105</f>
        <v>592457361.48273063</v>
      </c>
      <c r="D105" s="120">
        <v>502961.48273066949</v>
      </c>
      <c r="E105" s="120">
        <f t="shared" si="48"/>
        <v>591954400</v>
      </c>
      <c r="F105" s="120">
        <v>47914400</v>
      </c>
      <c r="G105" s="120">
        <v>47911200</v>
      </c>
      <c r="H105" s="120">
        <v>50639200</v>
      </c>
      <c r="I105" s="120">
        <v>48360800</v>
      </c>
      <c r="J105" s="120">
        <v>49728000</v>
      </c>
      <c r="K105" s="120">
        <v>51298400</v>
      </c>
      <c r="L105" s="120">
        <v>49562400</v>
      </c>
      <c r="M105" s="120">
        <v>50949600</v>
      </c>
      <c r="N105" s="120">
        <v>45682400</v>
      </c>
      <c r="O105" s="120">
        <v>51301599.999999993</v>
      </c>
      <c r="P105" s="120">
        <v>45184800</v>
      </c>
      <c r="Q105" s="120">
        <v>53421600</v>
      </c>
    </row>
    <row r="106" spans="1:17">
      <c r="A106" s="416">
        <f t="shared" si="34"/>
        <v>106</v>
      </c>
      <c r="B106" s="418" t="s">
        <v>684</v>
      </c>
      <c r="C106" s="288"/>
      <c r="D106" s="120"/>
      <c r="E106" s="120">
        <f t="shared" si="48"/>
        <v>502961.48273066949</v>
      </c>
      <c r="F106" s="120">
        <f>+$D105/$E105*F105</f>
        <v>40711.071103028189</v>
      </c>
      <c r="G106" s="120">
        <f t="shared" ref="G106:Q106" si="50">+$D105/$E105*G105</f>
        <v>40708.352182880393</v>
      </c>
      <c r="H106" s="120">
        <f t="shared" si="50"/>
        <v>43026.231608878858</v>
      </c>
      <c r="I106" s="120">
        <f t="shared" si="50"/>
        <v>41090.360463646117</v>
      </c>
      <c r="J106" s="120">
        <f t="shared" si="50"/>
        <v>42252.019096793148</v>
      </c>
      <c r="K106" s="120">
        <f t="shared" si="50"/>
        <v>43586.329159325403</v>
      </c>
      <c r="L106" s="120">
        <f t="shared" si="50"/>
        <v>42111.314979144561</v>
      </c>
      <c r="M106" s="120">
        <f t="shared" si="50"/>
        <v>43289.966863215341</v>
      </c>
      <c r="N106" s="120">
        <f t="shared" si="50"/>
        <v>38814.624299938536</v>
      </c>
      <c r="O106" s="120">
        <f t="shared" si="50"/>
        <v>43589.048079473199</v>
      </c>
      <c r="P106" s="120">
        <f t="shared" si="50"/>
        <v>38391.832216955823</v>
      </c>
      <c r="Q106" s="120">
        <f t="shared" si="50"/>
        <v>45390.332677389903</v>
      </c>
    </row>
  </sheetData>
  <printOptions horizontalCentered="1"/>
  <pageMargins left="0.7" right="0.7" top="0.75" bottom="0.75" header="0.3" footer="0.3"/>
  <pageSetup scale="45" fitToHeight="4" orientation="landscape" blackAndWhite="1" horizontalDpi="300" verticalDpi="300" r:id="rId1"/>
  <headerFooter alignWithMargins="0">
    <oddFooter>&amp;L&amp;A
&amp;F
&amp;R&amp;P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Q69"/>
  <sheetViews>
    <sheetView zoomScaleNormal="100" workbookViewId="0">
      <pane xSplit="3" ySplit="10" topLeftCell="D20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.85546875" style="1" customWidth="1"/>
    <col min="2" max="2" width="44" style="1" customWidth="1"/>
    <col min="3" max="3" width="14" style="2" bestFit="1" customWidth="1"/>
    <col min="4" max="6" width="14" style="2" customWidth="1"/>
    <col min="7" max="7" width="12.28515625" style="2" bestFit="1" customWidth="1"/>
    <col min="8" max="13" width="12.28515625" style="1" bestFit="1" customWidth="1"/>
    <col min="14" max="15" width="14" style="1" bestFit="1" customWidth="1"/>
    <col min="16" max="17" width="13.85546875" style="1" bestFit="1" customWidth="1"/>
    <col min="18" max="16384" width="9.140625" style="1"/>
  </cols>
  <sheetData>
    <row r="1" spans="1:17">
      <c r="A1" s="515" t="s">
        <v>19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</row>
    <row r="2" spans="1:17">
      <c r="A2" s="515" t="s">
        <v>18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</row>
    <row r="3" spans="1:17">
      <c r="A3" s="517" t="s">
        <v>750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</row>
    <row r="4" spans="1:17">
      <c r="A4" s="515"/>
      <c r="B4" s="515"/>
      <c r="C4" s="515"/>
      <c r="D4" s="515"/>
      <c r="E4" s="515"/>
      <c r="F4" s="515"/>
      <c r="G4" s="515"/>
      <c r="H4" s="515"/>
      <c r="I4" s="515"/>
      <c r="J4" s="515"/>
      <c r="K4" s="515"/>
      <c r="L4" s="515"/>
      <c r="M4" s="515"/>
      <c r="N4" s="515"/>
      <c r="O4" s="515"/>
      <c r="P4" s="515"/>
    </row>
    <row r="5" spans="1:17">
      <c r="A5" s="515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</row>
    <row r="6" spans="1:17">
      <c r="A6" s="10"/>
      <c r="B6" s="10"/>
      <c r="C6" s="11"/>
      <c r="D6" s="11"/>
      <c r="E6" s="11"/>
      <c r="F6" s="11"/>
      <c r="G6" s="11"/>
      <c r="H6" s="10"/>
      <c r="I6" s="10"/>
      <c r="J6" s="10"/>
      <c r="K6" s="10"/>
      <c r="L6" s="10"/>
      <c r="M6" s="10"/>
      <c r="N6" s="10"/>
      <c r="O6" s="10"/>
      <c r="P6" s="10"/>
    </row>
    <row r="7" spans="1:17">
      <c r="A7" s="10"/>
      <c r="B7" s="10"/>
      <c r="C7" s="11"/>
      <c r="D7" s="11"/>
      <c r="E7" s="11"/>
      <c r="F7" s="11"/>
      <c r="G7" s="11"/>
      <c r="H7" s="10"/>
      <c r="I7" s="10"/>
      <c r="J7" s="10"/>
      <c r="K7" s="10"/>
      <c r="L7" s="10"/>
      <c r="M7" s="10"/>
      <c r="N7" s="10"/>
      <c r="O7" s="10"/>
      <c r="P7" s="10"/>
    </row>
    <row r="8" spans="1:17" ht="25.5">
      <c r="A8" s="289" t="s">
        <v>17</v>
      </c>
      <c r="B8" s="445"/>
      <c r="C8" s="446" t="s">
        <v>16</v>
      </c>
      <c r="D8" s="447" t="s">
        <v>757</v>
      </c>
      <c r="E8" s="447" t="s">
        <v>758</v>
      </c>
      <c r="F8" s="447" t="s">
        <v>759</v>
      </c>
      <c r="G8" s="447" t="s">
        <v>760</v>
      </c>
      <c r="H8" s="447" t="s">
        <v>761</v>
      </c>
      <c r="I8" s="447" t="s">
        <v>762</v>
      </c>
      <c r="J8" s="447" t="s">
        <v>763</v>
      </c>
      <c r="K8" s="447" t="s">
        <v>764</v>
      </c>
      <c r="L8" s="447" t="s">
        <v>765</v>
      </c>
      <c r="M8" s="447" t="s">
        <v>766</v>
      </c>
      <c r="N8" s="447" t="s">
        <v>767</v>
      </c>
      <c r="O8" s="447" t="s">
        <v>768</v>
      </c>
      <c r="P8" s="289" t="s">
        <v>751</v>
      </c>
    </row>
    <row r="9" spans="1:17">
      <c r="A9" s="10"/>
      <c r="B9" s="11" t="s">
        <v>15</v>
      </c>
      <c r="C9" s="11" t="s">
        <v>14</v>
      </c>
      <c r="D9" s="11" t="s">
        <v>13</v>
      </c>
      <c r="E9" s="11" t="s">
        <v>12</v>
      </c>
      <c r="F9" s="11" t="s">
        <v>11</v>
      </c>
      <c r="G9" s="11" t="s">
        <v>10</v>
      </c>
      <c r="H9" s="11" t="s">
        <v>9</v>
      </c>
      <c r="I9" s="11" t="s">
        <v>8</v>
      </c>
      <c r="J9" s="11" t="s">
        <v>7</v>
      </c>
      <c r="K9" s="11" t="s">
        <v>6</v>
      </c>
      <c r="L9" s="11" t="s">
        <v>5</v>
      </c>
      <c r="M9" s="11" t="s">
        <v>4</v>
      </c>
      <c r="N9" s="11" t="s">
        <v>3</v>
      </c>
      <c r="O9" s="11" t="s">
        <v>2</v>
      </c>
      <c r="P9" s="11" t="s">
        <v>1</v>
      </c>
    </row>
    <row r="10" spans="1:17">
      <c r="A10" s="11">
        <v>1</v>
      </c>
      <c r="B10" s="12"/>
      <c r="C10" s="11"/>
      <c r="D10" s="11"/>
      <c r="E10" s="11"/>
      <c r="F10" s="11"/>
      <c r="G10" s="11"/>
      <c r="H10" s="11"/>
      <c r="I10" s="11"/>
      <c r="J10" s="10"/>
      <c r="K10" s="10"/>
      <c r="L10" s="10"/>
      <c r="M10" s="10"/>
      <c r="N10" s="10"/>
      <c r="O10" s="10"/>
      <c r="P10" s="10"/>
    </row>
    <row r="11" spans="1:17">
      <c r="A11" s="11">
        <f t="shared" ref="A11:A53" si="0">A10+1</f>
        <v>2</v>
      </c>
      <c r="B11" s="448" t="s">
        <v>769</v>
      </c>
      <c r="C11" s="11"/>
      <c r="D11" s="10"/>
      <c r="E11" s="10"/>
      <c r="F11" s="10"/>
      <c r="G11" s="10"/>
      <c r="H11" s="343"/>
      <c r="I11" s="343"/>
      <c r="J11" s="10"/>
      <c r="K11" s="10"/>
      <c r="L11" s="10"/>
      <c r="M11" s="10"/>
      <c r="N11" s="10"/>
      <c r="O11" s="10"/>
      <c r="P11" s="449"/>
    </row>
    <row r="12" spans="1:17">
      <c r="A12" s="11">
        <f t="shared" si="0"/>
        <v>3</v>
      </c>
      <c r="B12" s="450" t="s">
        <v>0</v>
      </c>
      <c r="C12" s="11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449"/>
    </row>
    <row r="13" spans="1:17">
      <c r="A13" s="11">
        <f t="shared" si="0"/>
        <v>4</v>
      </c>
      <c r="B13" s="88" t="s">
        <v>752</v>
      </c>
      <c r="C13" s="342" t="s">
        <v>104</v>
      </c>
      <c r="D13" s="472">
        <f>+'Elec Weather Norm kWh YE 6-2012'!J6</f>
        <v>1225472256.3826892</v>
      </c>
      <c r="E13" s="472">
        <f>+'Elec Weather Norm kWh YE 6-2012'!K6</f>
        <v>1173019249.7575724</v>
      </c>
      <c r="F13" s="472">
        <f>+'Elec Weather Norm kWh YE 6-2012'!L6</f>
        <v>1080324157.3262029</v>
      </c>
      <c r="G13" s="472">
        <f>+'Elec Weather Norm kWh YE 6-2012'!M6</f>
        <v>963795546.04291737</v>
      </c>
      <c r="H13" s="472">
        <f>+'Elec Weather Norm kWh YE 6-2012'!N6</f>
        <v>778961307.98809767</v>
      </c>
      <c r="I13" s="472">
        <f>+'Elec Weather Norm kWh YE 6-2012'!O6</f>
        <v>722950457.98259544</v>
      </c>
      <c r="J13" s="472">
        <f>+'Elec Weather Norm kWh YE 6-2012'!D6</f>
        <v>674685206.73225212</v>
      </c>
      <c r="K13" s="472">
        <f>+'Elec Weather Norm kWh YE 6-2012'!E6</f>
        <v>663742032.49867129</v>
      </c>
      <c r="L13" s="472">
        <f>+'Elec Weather Norm kWh YE 6-2012'!F6</f>
        <v>670364846.94683778</v>
      </c>
      <c r="M13" s="472">
        <f>+'Elec Weather Norm kWh YE 6-2012'!G6</f>
        <v>700450453.13108146</v>
      </c>
      <c r="N13" s="472">
        <f>+'Elec Weather Norm kWh YE 6-2012'!H6</f>
        <v>934362574.90247047</v>
      </c>
      <c r="O13" s="472">
        <f>+'Elec Weather Norm kWh YE 6-2012'!I6</f>
        <v>1177437608.8094201</v>
      </c>
      <c r="P13" s="451">
        <f>SUM(D13:O13)</f>
        <v>10765565698.500807</v>
      </c>
      <c r="Q13" s="444"/>
    </row>
    <row r="14" spans="1:17">
      <c r="A14" s="11">
        <f t="shared" si="0"/>
        <v>5</v>
      </c>
      <c r="B14" s="10" t="s">
        <v>753</v>
      </c>
      <c r="C14" s="452" t="s">
        <v>754</v>
      </c>
      <c r="D14" s="453">
        <f t="shared" ref="D14:O14" si="1">D13/$P13</f>
        <v>0.11383259279661878</v>
      </c>
      <c r="E14" s="453">
        <f t="shared" si="1"/>
        <v>0.10896029828891621</v>
      </c>
      <c r="F14" s="453">
        <f t="shared" si="1"/>
        <v>0.10034996651189884</v>
      </c>
      <c r="G14" s="453">
        <f t="shared" si="1"/>
        <v>8.952576882951295E-2</v>
      </c>
      <c r="H14" s="453">
        <f t="shared" si="1"/>
        <v>7.2356746482590731E-2</v>
      </c>
      <c r="I14" s="453">
        <f t="shared" si="1"/>
        <v>6.7153968331016015E-2</v>
      </c>
      <c r="J14" s="453">
        <f t="shared" si="1"/>
        <v>6.2670669208419544E-2</v>
      </c>
      <c r="K14" s="453">
        <f t="shared" si="1"/>
        <v>6.1654171372629567E-2</v>
      </c>
      <c r="L14" s="453">
        <f t="shared" si="1"/>
        <v>6.2269356364635028E-2</v>
      </c>
      <c r="M14" s="453">
        <f t="shared" si="1"/>
        <v>6.5063970881588218E-2</v>
      </c>
      <c r="N14" s="453">
        <f t="shared" si="1"/>
        <v>8.6791776769574502E-2</v>
      </c>
      <c r="O14" s="453">
        <f t="shared" si="1"/>
        <v>0.10937071416259973</v>
      </c>
      <c r="P14" s="453">
        <f>SUM(D14:O14)</f>
        <v>1.0000000000000002</v>
      </c>
    </row>
    <row r="15" spans="1:17">
      <c r="A15" s="11">
        <f t="shared" si="0"/>
        <v>6</v>
      </c>
      <c r="B15" s="10"/>
      <c r="C15" s="454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</row>
    <row r="16" spans="1:17">
      <c r="A16" s="11">
        <f t="shared" si="0"/>
        <v>7</v>
      </c>
      <c r="B16" s="450" t="s">
        <v>755</v>
      </c>
      <c r="C16" s="347"/>
      <c r="D16" s="347"/>
      <c r="E16" s="347"/>
      <c r="F16" s="347"/>
      <c r="G16" s="347"/>
      <c r="H16" s="347"/>
      <c r="I16" s="347"/>
      <c r="J16" s="347"/>
      <c r="K16" s="347"/>
      <c r="L16" s="347"/>
      <c r="M16" s="347"/>
      <c r="N16" s="347"/>
      <c r="O16" s="347"/>
      <c r="P16" s="347"/>
    </row>
    <row r="17" spans="1:17">
      <c r="A17" s="11">
        <f t="shared" si="0"/>
        <v>8</v>
      </c>
      <c r="B17" s="88" t="s">
        <v>752</v>
      </c>
      <c r="C17" s="342" t="s">
        <v>104</v>
      </c>
      <c r="D17" s="472">
        <f>+'Elec Weather Norm kWh YE 6-2012'!J7</f>
        <v>919205072.12791848</v>
      </c>
      <c r="E17" s="472">
        <f>+'Elec Weather Norm kWh YE 6-2012'!K7</f>
        <v>888486992.31329226</v>
      </c>
      <c r="F17" s="472">
        <f>+'Elec Weather Norm kWh YE 6-2012'!L7</f>
        <v>906464245.38939691</v>
      </c>
      <c r="G17" s="472">
        <f>+'Elec Weather Norm kWh YE 6-2012'!M7</f>
        <v>837883089.2082231</v>
      </c>
      <c r="H17" s="472">
        <f>+'Elec Weather Norm kWh YE 6-2012'!N7</f>
        <v>797625497.38044965</v>
      </c>
      <c r="I17" s="472">
        <f>+'Elec Weather Norm kWh YE 6-2012'!O7</f>
        <v>824503360.45377088</v>
      </c>
      <c r="J17" s="472">
        <f>+'Elec Weather Norm kWh YE 6-2012'!D7</f>
        <v>827964464.02685726</v>
      </c>
      <c r="K17" s="472">
        <f>+'Elec Weather Norm kWh YE 6-2012'!E7</f>
        <v>854054879.96054268</v>
      </c>
      <c r="L17" s="472">
        <f>+'Elec Weather Norm kWh YE 6-2012'!F7</f>
        <v>863029941.41475499</v>
      </c>
      <c r="M17" s="472">
        <f>+'Elec Weather Norm kWh YE 6-2012'!G7</f>
        <v>827476017.14145601</v>
      </c>
      <c r="N17" s="472">
        <f>+'Elec Weather Norm kWh YE 6-2012'!H7</f>
        <v>871138965.08757591</v>
      </c>
      <c r="O17" s="472">
        <f>+'Elec Weather Norm kWh YE 6-2012'!I7</f>
        <v>916394121.36039174</v>
      </c>
      <c r="P17" s="451">
        <f>SUM(D17:O17)</f>
        <v>10334226645.86463</v>
      </c>
      <c r="Q17" s="444"/>
    </row>
    <row r="18" spans="1:17">
      <c r="A18" s="11">
        <f t="shared" si="0"/>
        <v>9</v>
      </c>
      <c r="B18" s="10" t="s">
        <v>753</v>
      </c>
      <c r="C18" s="342" t="s">
        <v>756</v>
      </c>
      <c r="D18" s="455">
        <f t="shared" ref="D18:O18" si="2">D17/$P17</f>
        <v>8.89476400728786E-2</v>
      </c>
      <c r="E18" s="455">
        <f t="shared" si="2"/>
        <v>8.5975179639478053E-2</v>
      </c>
      <c r="F18" s="455">
        <f t="shared" si="2"/>
        <v>8.7714763421811531E-2</v>
      </c>
      <c r="G18" s="455">
        <f t="shared" si="2"/>
        <v>8.1078451046311478E-2</v>
      </c>
      <c r="H18" s="455">
        <f t="shared" si="2"/>
        <v>7.7182891832513617E-2</v>
      </c>
      <c r="I18" s="455">
        <f t="shared" si="2"/>
        <v>7.9783750512546214E-2</v>
      </c>
      <c r="J18" s="455">
        <f t="shared" si="2"/>
        <v>8.011866706621705E-2</v>
      </c>
      <c r="K18" s="455">
        <f t="shared" si="2"/>
        <v>8.2643327771633829E-2</v>
      </c>
      <c r="L18" s="455">
        <f t="shared" si="2"/>
        <v>8.3511807026228443E-2</v>
      </c>
      <c r="M18" s="455">
        <f t="shared" si="2"/>
        <v>8.007140209882864E-2</v>
      </c>
      <c r="N18" s="455">
        <f t="shared" si="2"/>
        <v>8.4296483417670459E-2</v>
      </c>
      <c r="O18" s="455">
        <f t="shared" si="2"/>
        <v>8.8675636093882099E-2</v>
      </c>
      <c r="P18" s="455">
        <f>SUM(D18:O18)</f>
        <v>1</v>
      </c>
    </row>
    <row r="19" spans="1:17">
      <c r="A19" s="11">
        <f t="shared" si="0"/>
        <v>10</v>
      </c>
      <c r="B19" s="10"/>
      <c r="C19" s="11"/>
      <c r="D19" s="455"/>
      <c r="E19" s="449"/>
      <c r="F19" s="449"/>
      <c r="G19" s="449"/>
      <c r="H19" s="449"/>
      <c r="I19" s="449"/>
      <c r="J19" s="449"/>
      <c r="K19" s="449"/>
      <c r="L19" s="449"/>
      <c r="M19" s="449"/>
      <c r="N19" s="449"/>
      <c r="O19" s="449"/>
      <c r="P19" s="449"/>
    </row>
    <row r="20" spans="1:17">
      <c r="A20" s="11">
        <f t="shared" si="0"/>
        <v>11</v>
      </c>
      <c r="B20" s="448" t="s">
        <v>770</v>
      </c>
      <c r="C20" s="11"/>
      <c r="D20" s="455"/>
      <c r="E20" s="449"/>
      <c r="F20" s="449"/>
      <c r="G20" s="449"/>
      <c r="H20" s="449"/>
      <c r="I20" s="449"/>
      <c r="J20" s="449"/>
      <c r="K20" s="449"/>
      <c r="L20" s="449"/>
      <c r="M20" s="449"/>
      <c r="N20" s="449"/>
      <c r="O20" s="449"/>
      <c r="P20" s="449"/>
    </row>
    <row r="21" spans="1:17">
      <c r="A21" s="11">
        <f t="shared" si="0"/>
        <v>12</v>
      </c>
      <c r="B21" s="450" t="s">
        <v>0</v>
      </c>
      <c r="C21" s="11"/>
      <c r="D21" s="455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</row>
    <row r="22" spans="1:17">
      <c r="A22" s="11">
        <f t="shared" si="0"/>
        <v>13</v>
      </c>
      <c r="B22" s="10" t="s">
        <v>830</v>
      </c>
      <c r="C22" s="11" t="s">
        <v>806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480">
        <f>+'JAP-14'!$D$35</f>
        <v>303.37</v>
      </c>
      <c r="Q22" s="457"/>
    </row>
    <row r="23" spans="1:17">
      <c r="A23" s="11">
        <f t="shared" si="0"/>
        <v>14</v>
      </c>
      <c r="B23" s="10" t="s">
        <v>831</v>
      </c>
      <c r="C23" s="11" t="str">
        <f>"("&amp;A$14&amp;") x ("&amp;A22&amp;")"</f>
        <v>(5) x (13)</v>
      </c>
      <c r="D23" s="21">
        <f>$P22*D$14</f>
        <v>34.53339367671024</v>
      </c>
      <c r="E23" s="21">
        <f t="shared" ref="E23:O23" si="3">$P22*E$14</f>
        <v>33.055285691908509</v>
      </c>
      <c r="F23" s="21">
        <f t="shared" si="3"/>
        <v>30.443169340714753</v>
      </c>
      <c r="G23" s="21">
        <f t="shared" si="3"/>
        <v>27.159432489809344</v>
      </c>
      <c r="H23" s="21">
        <f t="shared" si="3"/>
        <v>21.950866180423549</v>
      </c>
      <c r="I23" s="21">
        <f t="shared" si="3"/>
        <v>20.372499372580329</v>
      </c>
      <c r="J23" s="21">
        <f t="shared" si="3"/>
        <v>19.012400917758239</v>
      </c>
      <c r="K23" s="21">
        <f t="shared" si="3"/>
        <v>18.704025969314632</v>
      </c>
      <c r="L23" s="21">
        <f t="shared" si="3"/>
        <v>18.890654640339328</v>
      </c>
      <c r="M23" s="21">
        <f t="shared" si="3"/>
        <v>19.738456846347418</v>
      </c>
      <c r="N23" s="21">
        <f t="shared" si="3"/>
        <v>26.330021318585818</v>
      </c>
      <c r="O23" s="21">
        <f t="shared" si="3"/>
        <v>33.179793555507878</v>
      </c>
      <c r="P23" s="480">
        <f>SUM(D23:O23)</f>
        <v>303.37000000000012</v>
      </c>
      <c r="Q23" s="457"/>
    </row>
    <row r="24" spans="1:17">
      <c r="A24" s="11">
        <f t="shared" si="0"/>
        <v>15</v>
      </c>
      <c r="B24" s="10"/>
      <c r="C24" s="456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480"/>
      <c r="Q24" s="457"/>
    </row>
    <row r="25" spans="1:17">
      <c r="A25" s="11">
        <f t="shared" si="0"/>
        <v>16</v>
      </c>
      <c r="B25" s="10" t="s">
        <v>832</v>
      </c>
      <c r="C25" s="11" t="s">
        <v>806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480">
        <f>+'JAP-14'!$D$36</f>
        <v>315.38</v>
      </c>
      <c r="Q25" s="457"/>
    </row>
    <row r="26" spans="1:17">
      <c r="A26" s="11">
        <f t="shared" si="0"/>
        <v>17</v>
      </c>
      <c r="B26" s="10" t="s">
        <v>833</v>
      </c>
      <c r="C26" s="11" t="str">
        <f>"("&amp;A$14&amp;") x ("&amp;A25&amp;")"</f>
        <v>(5) x (16)</v>
      </c>
      <c r="D26" s="21">
        <f>$P25*D$14</f>
        <v>35.900523116197633</v>
      </c>
      <c r="E26" s="21">
        <f t="shared" ref="E26:O26" si="4">$P25*E$14</f>
        <v>34.363898874358391</v>
      </c>
      <c r="F26" s="21">
        <f t="shared" si="4"/>
        <v>31.648372438522657</v>
      </c>
      <c r="G26" s="21">
        <f t="shared" si="4"/>
        <v>28.234636973451792</v>
      </c>
      <c r="H26" s="21">
        <f t="shared" si="4"/>
        <v>22.819870705679463</v>
      </c>
      <c r="I26" s="21">
        <f t="shared" si="4"/>
        <v>21.17901853223583</v>
      </c>
      <c r="J26" s="21">
        <f t="shared" si="4"/>
        <v>19.765075654951357</v>
      </c>
      <c r="K26" s="21">
        <f t="shared" si="4"/>
        <v>19.444492567499914</v>
      </c>
      <c r="L26" s="21">
        <f t="shared" si="4"/>
        <v>19.638509610278597</v>
      </c>
      <c r="M26" s="21">
        <f t="shared" si="4"/>
        <v>20.519875136635292</v>
      </c>
      <c r="N26" s="21">
        <f t="shared" si="4"/>
        <v>27.372390557588407</v>
      </c>
      <c r="O26" s="21">
        <f t="shared" si="4"/>
        <v>34.493335832600707</v>
      </c>
      <c r="P26" s="480">
        <f>SUM(D26:O26)</f>
        <v>315.38</v>
      </c>
      <c r="Q26" s="457"/>
    </row>
    <row r="27" spans="1:17">
      <c r="A27" s="11">
        <f t="shared" si="0"/>
        <v>18</v>
      </c>
      <c r="B27" s="10"/>
      <c r="C27" s="456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480"/>
      <c r="Q27" s="457"/>
    </row>
    <row r="28" spans="1:17">
      <c r="A28" s="11">
        <f t="shared" si="0"/>
        <v>19</v>
      </c>
      <c r="B28" s="10" t="s">
        <v>834</v>
      </c>
      <c r="C28" s="11" t="s">
        <v>806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480">
        <f>+'JAP-14'!$D$37</f>
        <v>327.75</v>
      </c>
      <c r="Q28" s="457"/>
    </row>
    <row r="29" spans="1:17">
      <c r="A29" s="11">
        <f t="shared" si="0"/>
        <v>20</v>
      </c>
      <c r="B29" s="10" t="s">
        <v>835</v>
      </c>
      <c r="C29" s="11" t="str">
        <f>"("&amp;A$14&amp;") x ("&amp;A28&amp;")"</f>
        <v>(5) x (19)</v>
      </c>
      <c r="D29" s="21">
        <f>$P28*D$14</f>
        <v>37.308632289091804</v>
      </c>
      <c r="E29" s="21">
        <f t="shared" ref="E29:O29" si="5">$P28*E$14</f>
        <v>35.711737764192286</v>
      </c>
      <c r="F29" s="21">
        <f t="shared" si="5"/>
        <v>32.889701524274848</v>
      </c>
      <c r="G29" s="21">
        <f t="shared" si="5"/>
        <v>29.34207073387287</v>
      </c>
      <c r="H29" s="21">
        <f t="shared" si="5"/>
        <v>23.714923659669111</v>
      </c>
      <c r="I29" s="21">
        <f t="shared" si="5"/>
        <v>22.009713120490499</v>
      </c>
      <c r="J29" s="21">
        <f t="shared" si="5"/>
        <v>20.540311833059505</v>
      </c>
      <c r="K29" s="21">
        <f t="shared" si="5"/>
        <v>20.207154667379342</v>
      </c>
      <c r="L29" s="21">
        <f t="shared" si="5"/>
        <v>20.408781548509129</v>
      </c>
      <c r="M29" s="21">
        <f t="shared" si="5"/>
        <v>21.324716456440537</v>
      </c>
      <c r="N29" s="21">
        <f t="shared" si="5"/>
        <v>28.446004836228042</v>
      </c>
      <c r="O29" s="21">
        <f t="shared" si="5"/>
        <v>35.846251566792063</v>
      </c>
      <c r="P29" s="480">
        <f>SUM(D29:O29)</f>
        <v>327.75</v>
      </c>
      <c r="Q29" s="457"/>
    </row>
    <row r="30" spans="1:17">
      <c r="A30" s="11">
        <f t="shared" si="0"/>
        <v>21</v>
      </c>
      <c r="B30" s="10"/>
      <c r="C30" s="456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480"/>
      <c r="Q30" s="457"/>
    </row>
    <row r="31" spans="1:17">
      <c r="A31" s="11">
        <f t="shared" si="0"/>
        <v>22</v>
      </c>
      <c r="B31" s="10" t="s">
        <v>836</v>
      </c>
      <c r="C31" s="11" t="s">
        <v>806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480">
        <f>+'JAP-14'!$D$38</f>
        <v>340.49</v>
      </c>
      <c r="Q31" s="457"/>
    </row>
    <row r="32" spans="1:17">
      <c r="A32" s="11">
        <f t="shared" si="0"/>
        <v>23</v>
      </c>
      <c r="B32" s="10" t="s">
        <v>837</v>
      </c>
      <c r="C32" s="11" t="str">
        <f>"("&amp;A$14&amp;") x ("&amp;A31&amp;")"</f>
        <v>(5) x (22)</v>
      </c>
      <c r="D32" s="21">
        <f>$P31*D$14</f>
        <v>38.75885952132073</v>
      </c>
      <c r="E32" s="21">
        <f t="shared" ref="E32:O32" si="6">$P31*E$14</f>
        <v>37.09989196439308</v>
      </c>
      <c r="F32" s="21">
        <f t="shared" si="6"/>
        <v>34.168160097636438</v>
      </c>
      <c r="G32" s="21">
        <f t="shared" si="6"/>
        <v>30.482629028760865</v>
      </c>
      <c r="H32" s="21">
        <f t="shared" si="6"/>
        <v>24.636748609857317</v>
      </c>
      <c r="I32" s="21">
        <f t="shared" si="6"/>
        <v>22.865254677027643</v>
      </c>
      <c r="J32" s="21">
        <f t="shared" si="6"/>
        <v>21.338736158774772</v>
      </c>
      <c r="K32" s="21">
        <f t="shared" si="6"/>
        <v>20.992628810666641</v>
      </c>
      <c r="L32" s="21">
        <f t="shared" si="6"/>
        <v>21.202093148594582</v>
      </c>
      <c r="M32" s="21">
        <f t="shared" si="6"/>
        <v>22.153631445471973</v>
      </c>
      <c r="N32" s="21">
        <f t="shared" si="6"/>
        <v>29.551732072272422</v>
      </c>
      <c r="O32" s="21">
        <f t="shared" si="6"/>
        <v>37.239634465223581</v>
      </c>
      <c r="P32" s="480">
        <f>SUM(D32:O32)</f>
        <v>340.49000000000007</v>
      </c>
      <c r="Q32" s="457"/>
    </row>
    <row r="33" spans="1:17">
      <c r="A33" s="11">
        <f t="shared" si="0"/>
        <v>24</v>
      </c>
      <c r="B33" s="10"/>
      <c r="C33" s="456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480"/>
      <c r="Q33" s="457"/>
    </row>
    <row r="34" spans="1:17">
      <c r="A34" s="11">
        <f t="shared" si="0"/>
        <v>25</v>
      </c>
      <c r="B34" s="10" t="s">
        <v>838</v>
      </c>
      <c r="C34" s="11" t="s">
        <v>806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480">
        <f>+'JAP-14'!$D$39</f>
        <v>353.62</v>
      </c>
      <c r="Q34" s="457"/>
    </row>
    <row r="35" spans="1:17">
      <c r="A35" s="11">
        <f t="shared" si="0"/>
        <v>26</v>
      </c>
      <c r="B35" s="10" t="s">
        <v>839</v>
      </c>
      <c r="C35" s="11" t="str">
        <f>"("&amp;A$14&amp;") x ("&amp;A34&amp;")"</f>
        <v>(5) x (25)</v>
      </c>
      <c r="D35" s="21">
        <f>$P34*D$14</f>
        <v>40.253481464740332</v>
      </c>
      <c r="E35" s="21">
        <f t="shared" ref="E35:O35" si="7">$P34*E$14</f>
        <v>38.530540680926549</v>
      </c>
      <c r="F35" s="21">
        <f t="shared" si="7"/>
        <v>35.485755157937668</v>
      </c>
      <c r="G35" s="21">
        <f t="shared" si="7"/>
        <v>31.658102373492369</v>
      </c>
      <c r="H35" s="21">
        <f t="shared" si="7"/>
        <v>25.586792691173734</v>
      </c>
      <c r="I35" s="21">
        <f t="shared" si="7"/>
        <v>23.746986281213882</v>
      </c>
      <c r="J35" s="21">
        <f t="shared" si="7"/>
        <v>22.16160204548132</v>
      </c>
      <c r="K35" s="21">
        <f t="shared" si="7"/>
        <v>21.802148080789269</v>
      </c>
      <c r="L35" s="21">
        <f t="shared" si="7"/>
        <v>22.019689797662238</v>
      </c>
      <c r="M35" s="21">
        <f t="shared" si="7"/>
        <v>23.007921383147227</v>
      </c>
      <c r="N35" s="21">
        <f t="shared" si="7"/>
        <v>30.691308101256936</v>
      </c>
      <c r="O35" s="21">
        <f t="shared" si="7"/>
        <v>38.675671942178518</v>
      </c>
      <c r="P35" s="480">
        <f>SUM(D35:O35)</f>
        <v>353.62</v>
      </c>
      <c r="Q35" s="457"/>
    </row>
    <row r="36" spans="1:17">
      <c r="A36" s="11">
        <f t="shared" si="0"/>
        <v>27</v>
      </c>
      <c r="B36" s="10"/>
      <c r="C36" s="456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480"/>
      <c r="Q36" s="457"/>
    </row>
    <row r="37" spans="1:17">
      <c r="A37" s="11">
        <f t="shared" si="0"/>
        <v>28</v>
      </c>
      <c r="B37" s="450" t="s">
        <v>755</v>
      </c>
      <c r="C37" s="456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480"/>
      <c r="Q37" s="457"/>
    </row>
    <row r="38" spans="1:17">
      <c r="A38" s="11">
        <f t="shared" si="0"/>
        <v>29</v>
      </c>
      <c r="B38" s="10" t="s">
        <v>830</v>
      </c>
      <c r="C38" s="11" t="s">
        <v>806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480">
        <f>+'JAP-14'!$E$35</f>
        <v>1791.41</v>
      </c>
      <c r="Q38" s="457"/>
    </row>
    <row r="39" spans="1:17">
      <c r="A39" s="11">
        <f t="shared" si="0"/>
        <v>30</v>
      </c>
      <c r="B39" s="10" t="s">
        <v>831</v>
      </c>
      <c r="C39" s="11" t="str">
        <f>"("&amp;A$18&amp;") x ("&amp;A38&amp;")"</f>
        <v>(9) x (29)</v>
      </c>
      <c r="D39" s="21">
        <f>$P38*D$18</f>
        <v>159.34169190295546</v>
      </c>
      <c r="E39" s="21">
        <f t="shared" ref="E39:O39" si="8">$P38*E$18</f>
        <v>154.01679655795738</v>
      </c>
      <c r="F39" s="21">
        <f t="shared" si="8"/>
        <v>157.1331043414674</v>
      </c>
      <c r="G39" s="21">
        <f t="shared" si="8"/>
        <v>145.24474798887286</v>
      </c>
      <c r="H39" s="21">
        <f t="shared" si="8"/>
        <v>138.26620425768323</v>
      </c>
      <c r="I39" s="21">
        <f t="shared" si="8"/>
        <v>142.92540850568042</v>
      </c>
      <c r="J39" s="21">
        <f t="shared" si="8"/>
        <v>143.52538136909189</v>
      </c>
      <c r="K39" s="21">
        <f t="shared" si="8"/>
        <v>148.04808380338255</v>
      </c>
      <c r="L39" s="21">
        <f t="shared" si="8"/>
        <v>149.6038862248559</v>
      </c>
      <c r="M39" s="21">
        <f t="shared" si="8"/>
        <v>143.44071043386262</v>
      </c>
      <c r="N39" s="21">
        <f t="shared" si="8"/>
        <v>151.00956335924906</v>
      </c>
      <c r="O39" s="21">
        <f t="shared" si="8"/>
        <v>158.85442125494134</v>
      </c>
      <c r="P39" s="480">
        <f>SUM(D39:O39)</f>
        <v>1791.4100000000003</v>
      </c>
      <c r="Q39" s="457"/>
    </row>
    <row r="40" spans="1:17">
      <c r="A40" s="11">
        <f t="shared" si="0"/>
        <v>31</v>
      </c>
      <c r="B40" s="10"/>
      <c r="C40" s="456"/>
      <c r="D40" s="11"/>
      <c r="E40" s="11"/>
      <c r="F40" s="11"/>
      <c r="G40" s="11"/>
      <c r="H40" s="10"/>
      <c r="I40" s="10"/>
      <c r="J40" s="10"/>
      <c r="K40" s="10"/>
      <c r="L40" s="10"/>
      <c r="M40" s="10"/>
      <c r="N40" s="10"/>
      <c r="O40" s="10"/>
      <c r="P40" s="480"/>
      <c r="Q40" s="457"/>
    </row>
    <row r="41" spans="1:17">
      <c r="A41" s="11">
        <f t="shared" si="0"/>
        <v>32</v>
      </c>
      <c r="B41" s="10" t="s">
        <v>832</v>
      </c>
      <c r="C41" s="11" t="s">
        <v>806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480">
        <f>+'JAP-14'!$E$36</f>
        <v>1852.7900000000002</v>
      </c>
      <c r="Q41" s="457"/>
    </row>
    <row r="42" spans="1:17">
      <c r="A42" s="11">
        <f t="shared" si="0"/>
        <v>33</v>
      </c>
      <c r="B42" s="10" t="s">
        <v>833</v>
      </c>
      <c r="C42" s="11" t="str">
        <f>"("&amp;A$18&amp;") x ("&amp;A41&amp;")"</f>
        <v>(9) x (32)</v>
      </c>
      <c r="D42" s="21">
        <f>$P41*D$18</f>
        <v>164.80129805062876</v>
      </c>
      <c r="E42" s="21">
        <f t="shared" ref="E42:O42" si="9">$P41*E$18</f>
        <v>159.29395308422855</v>
      </c>
      <c r="F42" s="21">
        <f t="shared" si="9"/>
        <v>162.51703652029821</v>
      </c>
      <c r="G42" s="21">
        <f t="shared" si="9"/>
        <v>150.22134331409546</v>
      </c>
      <c r="H42" s="21">
        <f t="shared" si="9"/>
        <v>143.00369015836293</v>
      </c>
      <c r="I42" s="21">
        <f t="shared" si="9"/>
        <v>147.82253511214051</v>
      </c>
      <c r="J42" s="21">
        <f t="shared" si="9"/>
        <v>148.44306515361632</v>
      </c>
      <c r="K42" s="21">
        <f t="shared" si="9"/>
        <v>153.12073126200545</v>
      </c>
      <c r="L42" s="21">
        <f t="shared" si="9"/>
        <v>154.72984094012583</v>
      </c>
      <c r="M42" s="21">
        <f t="shared" si="9"/>
        <v>148.35549309468874</v>
      </c>
      <c r="N42" s="21">
        <f t="shared" si="9"/>
        <v>156.18368151142568</v>
      </c>
      <c r="O42" s="21">
        <f t="shared" si="9"/>
        <v>164.29733179838382</v>
      </c>
      <c r="P42" s="480">
        <f>SUM(D42:O42)</f>
        <v>1852.79</v>
      </c>
      <c r="Q42" s="457"/>
    </row>
    <row r="43" spans="1:17">
      <c r="A43" s="11">
        <f t="shared" si="0"/>
        <v>34</v>
      </c>
      <c r="B43" s="10"/>
      <c r="C43" s="456"/>
      <c r="D43" s="11"/>
      <c r="E43" s="11"/>
      <c r="F43" s="11"/>
      <c r="G43" s="11"/>
      <c r="H43" s="10"/>
      <c r="I43" s="10"/>
      <c r="J43" s="10"/>
      <c r="K43" s="10"/>
      <c r="L43" s="10"/>
      <c r="M43" s="10"/>
      <c r="N43" s="10"/>
      <c r="O43" s="10"/>
      <c r="P43" s="480"/>
      <c r="Q43" s="457"/>
    </row>
    <row r="44" spans="1:17">
      <c r="A44" s="11">
        <f t="shared" si="0"/>
        <v>35</v>
      </c>
      <c r="B44" s="10" t="s">
        <v>834</v>
      </c>
      <c r="C44" s="11" t="s">
        <v>806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480">
        <f>+'JAP-14'!$E$37</f>
        <v>1916.01</v>
      </c>
      <c r="Q44" s="457"/>
    </row>
    <row r="45" spans="1:17">
      <c r="A45" s="11">
        <f t="shared" si="0"/>
        <v>36</v>
      </c>
      <c r="B45" s="10" t="s">
        <v>835</v>
      </c>
      <c r="C45" s="11" t="str">
        <f>"("&amp;A$18&amp;") x ("&amp;A44&amp;")"</f>
        <v>(9) x (35)</v>
      </c>
      <c r="D45" s="21">
        <f>$P44*D$18</f>
        <v>170.42456785603613</v>
      </c>
      <c r="E45" s="21">
        <f t="shared" ref="E45:O45" si="10">$P44*E$18</f>
        <v>164.72930394103633</v>
      </c>
      <c r="F45" s="21">
        <f t="shared" si="10"/>
        <v>168.06236386382511</v>
      </c>
      <c r="G45" s="21">
        <f t="shared" si="10"/>
        <v>155.34712298924325</v>
      </c>
      <c r="H45" s="21">
        <f t="shared" si="10"/>
        <v>147.88319258001442</v>
      </c>
      <c r="I45" s="21">
        <f t="shared" si="10"/>
        <v>152.86646381954367</v>
      </c>
      <c r="J45" s="21">
        <f t="shared" si="10"/>
        <v>153.50816728554253</v>
      </c>
      <c r="K45" s="21">
        <f t="shared" si="10"/>
        <v>158.34544244372813</v>
      </c>
      <c r="L45" s="21">
        <f t="shared" si="10"/>
        <v>160.00945738032397</v>
      </c>
      <c r="M45" s="21">
        <f t="shared" si="10"/>
        <v>153.41760713537667</v>
      </c>
      <c r="N45" s="21">
        <f t="shared" si="10"/>
        <v>161.51290519309077</v>
      </c>
      <c r="O45" s="21">
        <f t="shared" si="10"/>
        <v>169.90340551223903</v>
      </c>
      <c r="P45" s="480">
        <f>SUM(D45:O45)</f>
        <v>1916.01</v>
      </c>
      <c r="Q45" s="457"/>
    </row>
    <row r="46" spans="1:17">
      <c r="A46" s="11">
        <f t="shared" si="0"/>
        <v>37</v>
      </c>
      <c r="B46" s="10"/>
      <c r="C46" s="456"/>
      <c r="D46" s="11"/>
      <c r="E46" s="11"/>
      <c r="F46" s="11"/>
      <c r="G46" s="11"/>
      <c r="H46" s="10"/>
      <c r="I46" s="10"/>
      <c r="J46" s="10"/>
      <c r="K46" s="10"/>
      <c r="L46" s="10"/>
      <c r="M46" s="10"/>
      <c r="N46" s="10"/>
      <c r="O46" s="10"/>
      <c r="P46" s="480"/>
      <c r="Q46" s="457"/>
    </row>
    <row r="47" spans="1:17">
      <c r="A47" s="11">
        <f t="shared" si="0"/>
        <v>38</v>
      </c>
      <c r="B47" s="10" t="s">
        <v>836</v>
      </c>
      <c r="C47" s="11" t="s">
        <v>806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480">
        <f>+'JAP-14'!$E$38</f>
        <v>1981.1299999999999</v>
      </c>
      <c r="Q47" s="457"/>
    </row>
    <row r="48" spans="1:17">
      <c r="A48" s="11">
        <f t="shared" si="0"/>
        <v>39</v>
      </c>
      <c r="B48" s="10" t="s">
        <v>837</v>
      </c>
      <c r="C48" s="11" t="str">
        <f>"("&amp;A$18&amp;") x ("&amp;A47&amp;")"</f>
        <v>(9) x (38)</v>
      </c>
      <c r="D48" s="21">
        <f>$P47*D$18</f>
        <v>176.21683817758196</v>
      </c>
      <c r="E48" s="21">
        <f t="shared" ref="E48:O48" si="11">$P47*E$18</f>
        <v>170.32800763915915</v>
      </c>
      <c r="F48" s="21">
        <f t="shared" si="11"/>
        <v>173.77434925785346</v>
      </c>
      <c r="G48" s="21">
        <f t="shared" si="11"/>
        <v>160.62695172137904</v>
      </c>
      <c r="H48" s="21">
        <f t="shared" si="11"/>
        <v>152.9093424961477</v>
      </c>
      <c r="I48" s="21">
        <f t="shared" si="11"/>
        <v>158.06198165292068</v>
      </c>
      <c r="J48" s="21">
        <f t="shared" si="11"/>
        <v>158.72549488489457</v>
      </c>
      <c r="K48" s="21">
        <f t="shared" si="11"/>
        <v>163.72717594821691</v>
      </c>
      <c r="L48" s="21">
        <f t="shared" si="11"/>
        <v>165.44774625387194</v>
      </c>
      <c r="M48" s="21">
        <f t="shared" si="11"/>
        <v>158.63185684005236</v>
      </c>
      <c r="N48" s="21">
        <f t="shared" si="11"/>
        <v>167.00229219324947</v>
      </c>
      <c r="O48" s="21">
        <f t="shared" si="11"/>
        <v>175.67796293467262</v>
      </c>
      <c r="P48" s="480">
        <f>SUM(D48:O48)</f>
        <v>1981.1299999999999</v>
      </c>
      <c r="Q48" s="457"/>
    </row>
    <row r="49" spans="1:17">
      <c r="A49" s="11">
        <f t="shared" si="0"/>
        <v>40</v>
      </c>
      <c r="B49" s="10"/>
      <c r="C49" s="456"/>
      <c r="D49" s="11"/>
      <c r="E49" s="11"/>
      <c r="F49" s="11"/>
      <c r="G49" s="11"/>
      <c r="H49" s="10"/>
      <c r="I49" s="10"/>
      <c r="J49" s="10"/>
      <c r="K49" s="10"/>
      <c r="L49" s="10"/>
      <c r="M49" s="10"/>
      <c r="N49" s="10"/>
      <c r="O49" s="10"/>
      <c r="P49" s="480"/>
      <c r="Q49" s="457"/>
    </row>
    <row r="50" spans="1:17">
      <c r="A50" s="11">
        <f t="shared" si="0"/>
        <v>41</v>
      </c>
      <c r="B50" s="10" t="s">
        <v>838</v>
      </c>
      <c r="C50" s="11" t="s">
        <v>806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480">
        <f>+'JAP-14'!$E$39</f>
        <v>2048.1999999999998</v>
      </c>
      <c r="Q50" s="457"/>
    </row>
    <row r="51" spans="1:17">
      <c r="A51" s="11">
        <f t="shared" si="0"/>
        <v>42</v>
      </c>
      <c r="B51" s="10" t="s">
        <v>839</v>
      </c>
      <c r="C51" s="11" t="str">
        <f>"("&amp;A$18&amp;") x ("&amp;A50&amp;")"</f>
        <v>(9) x (41)</v>
      </c>
      <c r="D51" s="21">
        <f>$P50*D$18</f>
        <v>182.18255639726993</v>
      </c>
      <c r="E51" s="21">
        <f t="shared" ref="E51:O51" si="12">$P50*E$18</f>
        <v>176.09436293757892</v>
      </c>
      <c r="F51" s="21">
        <f t="shared" si="12"/>
        <v>179.65737844055437</v>
      </c>
      <c r="G51" s="21">
        <f t="shared" si="12"/>
        <v>166.06488343305514</v>
      </c>
      <c r="H51" s="21">
        <f t="shared" si="12"/>
        <v>158.08599905135438</v>
      </c>
      <c r="I51" s="21">
        <f t="shared" si="12"/>
        <v>163.41307779979715</v>
      </c>
      <c r="J51" s="21">
        <f t="shared" si="12"/>
        <v>164.09905388502574</v>
      </c>
      <c r="K51" s="21">
        <f t="shared" si="12"/>
        <v>169.2700639418604</v>
      </c>
      <c r="L51" s="21">
        <f t="shared" si="12"/>
        <v>171.04888315112109</v>
      </c>
      <c r="M51" s="21">
        <f t="shared" si="12"/>
        <v>164.00224577882079</v>
      </c>
      <c r="N51" s="21">
        <f t="shared" si="12"/>
        <v>172.65605733607262</v>
      </c>
      <c r="O51" s="21">
        <f t="shared" si="12"/>
        <v>181.62543784748931</v>
      </c>
      <c r="P51" s="480">
        <f>SUM(D51:O51)</f>
        <v>2048.1999999999998</v>
      </c>
      <c r="Q51" s="457"/>
    </row>
    <row r="52" spans="1:17">
      <c r="A52" s="11">
        <f t="shared" si="0"/>
        <v>43</v>
      </c>
      <c r="B52" s="10"/>
      <c r="C52" s="11"/>
      <c r="D52" s="11"/>
      <c r="E52" s="11"/>
      <c r="F52" s="11"/>
      <c r="G52" s="11"/>
      <c r="H52" s="10"/>
      <c r="I52" s="10"/>
      <c r="J52" s="10"/>
      <c r="K52" s="10"/>
      <c r="L52" s="10"/>
      <c r="M52" s="10"/>
      <c r="N52" s="10"/>
      <c r="O52" s="10"/>
      <c r="P52" s="10"/>
      <c r="Q52" s="457"/>
    </row>
    <row r="53" spans="1:17">
      <c r="A53" s="11">
        <f t="shared" si="0"/>
        <v>44</v>
      </c>
      <c r="B53" s="16" t="str">
        <f>+'JAP-14'!B41</f>
        <v>* Schedules 24, 25, 26, 26P, 29, 31, 35, 40, 43, 46, 49, as well as related schedules eligible for BPA Res. Exchange.</v>
      </c>
      <c r="C53" s="11"/>
      <c r="D53" s="11"/>
      <c r="E53" s="11"/>
      <c r="F53" s="11"/>
      <c r="G53" s="11"/>
      <c r="H53" s="10"/>
      <c r="I53" s="10"/>
      <c r="J53" s="10"/>
      <c r="K53" s="10"/>
      <c r="L53" s="10"/>
      <c r="M53" s="10"/>
      <c r="N53" s="10"/>
      <c r="O53" s="10"/>
      <c r="P53" s="10"/>
      <c r="Q53" s="457"/>
    </row>
    <row r="58" spans="1:17">
      <c r="C58" s="1"/>
      <c r="D58" s="1"/>
      <c r="E58" s="1"/>
      <c r="F58" s="1"/>
      <c r="G58" s="1"/>
      <c r="I58" s="3"/>
      <c r="J58" s="3"/>
      <c r="K58" s="3"/>
      <c r="L58" s="3"/>
      <c r="M58" s="3"/>
      <c r="N58" s="3"/>
    </row>
    <row r="59" spans="1:17">
      <c r="C59" s="1"/>
      <c r="D59" s="1"/>
      <c r="E59" s="1"/>
      <c r="F59" s="1"/>
      <c r="G59" s="1"/>
      <c r="I59" s="3"/>
      <c r="J59" s="3"/>
      <c r="K59" s="3"/>
      <c r="L59" s="3"/>
      <c r="M59" s="3"/>
      <c r="N59" s="3"/>
    </row>
    <row r="60" spans="1:17">
      <c r="C60" s="1"/>
      <c r="D60" s="1"/>
      <c r="E60" s="1"/>
      <c r="F60" s="1"/>
      <c r="G60" s="1"/>
      <c r="I60" s="3"/>
      <c r="J60" s="3"/>
      <c r="K60" s="3"/>
      <c r="L60" s="3"/>
      <c r="M60" s="3"/>
      <c r="N60" s="3"/>
    </row>
    <row r="61" spans="1:17">
      <c r="C61" s="1"/>
      <c r="D61" s="1"/>
      <c r="E61" s="1"/>
      <c r="F61" s="1"/>
      <c r="G61" s="1"/>
      <c r="I61" s="3"/>
      <c r="J61" s="3"/>
      <c r="K61" s="3"/>
      <c r="L61" s="3"/>
      <c r="M61" s="3"/>
      <c r="N61" s="3"/>
    </row>
    <row r="62" spans="1:17">
      <c r="C62" s="1"/>
      <c r="D62" s="1"/>
      <c r="E62" s="1"/>
      <c r="F62" s="1"/>
      <c r="G62" s="1"/>
      <c r="I62" s="3"/>
      <c r="J62" s="3"/>
      <c r="K62" s="3"/>
      <c r="L62" s="3"/>
      <c r="M62" s="3"/>
      <c r="N62" s="3"/>
    </row>
    <row r="63" spans="1:17">
      <c r="C63" s="1"/>
      <c r="D63" s="1"/>
      <c r="E63" s="1"/>
      <c r="F63" s="1"/>
      <c r="G63" s="1"/>
      <c r="I63" s="3"/>
      <c r="J63" s="3"/>
      <c r="K63" s="3"/>
      <c r="L63" s="3"/>
      <c r="M63" s="3"/>
      <c r="N63" s="3"/>
    </row>
    <row r="64" spans="1:17">
      <c r="C64" s="1"/>
      <c r="D64" s="1"/>
      <c r="E64" s="1"/>
      <c r="F64" s="1"/>
      <c r="G64" s="1"/>
      <c r="I64" s="3"/>
      <c r="J64" s="3"/>
      <c r="K64" s="3"/>
      <c r="L64" s="3"/>
      <c r="M64" s="3"/>
      <c r="N64" s="3"/>
    </row>
    <row r="65" spans="3:14">
      <c r="C65" s="1"/>
      <c r="D65" s="1"/>
      <c r="E65" s="1"/>
      <c r="F65" s="1"/>
      <c r="G65" s="1"/>
      <c r="I65" s="3"/>
      <c r="J65" s="3"/>
      <c r="K65" s="3"/>
      <c r="L65" s="3"/>
      <c r="M65" s="3"/>
      <c r="N65" s="3"/>
    </row>
    <row r="66" spans="3:14">
      <c r="C66" s="1"/>
      <c r="D66" s="1"/>
      <c r="E66" s="1"/>
      <c r="F66" s="1"/>
      <c r="G66" s="1"/>
      <c r="I66" s="3"/>
      <c r="J66" s="3"/>
      <c r="K66" s="3"/>
      <c r="L66" s="3"/>
      <c r="M66" s="3"/>
      <c r="N66" s="3"/>
    </row>
    <row r="67" spans="3:14">
      <c r="C67" s="1"/>
      <c r="D67" s="1"/>
      <c r="E67" s="1"/>
      <c r="F67" s="1"/>
      <c r="G67" s="1"/>
      <c r="I67" s="3"/>
      <c r="J67" s="3"/>
      <c r="K67" s="3"/>
      <c r="L67" s="3"/>
      <c r="M67" s="3"/>
      <c r="N67" s="3"/>
    </row>
    <row r="68" spans="3:14">
      <c r="C68" s="1"/>
      <c r="D68" s="1"/>
      <c r="E68" s="1"/>
      <c r="F68" s="1"/>
      <c r="G68" s="1"/>
      <c r="I68" s="3"/>
      <c r="J68" s="3"/>
      <c r="K68" s="3"/>
      <c r="L68" s="3"/>
      <c r="M68" s="3"/>
      <c r="N68" s="3"/>
    </row>
    <row r="69" spans="3:14">
      <c r="C69" s="1"/>
      <c r="D69" s="1"/>
      <c r="E69" s="1"/>
      <c r="F69" s="1"/>
      <c r="G69" s="1"/>
      <c r="I69" s="3"/>
      <c r="J69" s="3"/>
      <c r="K69" s="3"/>
      <c r="L69" s="3"/>
      <c r="M69" s="3"/>
      <c r="N69" s="3"/>
    </row>
  </sheetData>
  <mergeCells count="5">
    <mergeCell ref="A1:P1"/>
    <mergeCell ref="A2:P2"/>
    <mergeCell ref="A3:P3"/>
    <mergeCell ref="A4:P4"/>
    <mergeCell ref="A5:P5"/>
  </mergeCells>
  <printOptions horizontalCentered="1"/>
  <pageMargins left="0" right="0" top="0.75" bottom="0.75" header="0.3" footer="0.3"/>
  <pageSetup scale="58" orientation="landscape" blackAndWhite="1" r:id="rId1"/>
  <headerFooter alignWithMargins="0">
    <oddFooter>&amp;L&amp;A
&amp;F&amp;R&amp;P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BJ9"/>
  <sheetViews>
    <sheetView topLeftCell="E1" zoomScaleNormal="100" workbookViewId="0">
      <selection activeCell="I38" sqref="I38"/>
    </sheetView>
  </sheetViews>
  <sheetFormatPr defaultRowHeight="15"/>
  <cols>
    <col min="1" max="1" width="38.28515625" bestFit="1" customWidth="1"/>
    <col min="2" max="3" width="13.28515625" bestFit="1" customWidth="1"/>
    <col min="4" max="5" width="13.7109375" bestFit="1" customWidth="1"/>
    <col min="6" max="7" width="13.28515625" bestFit="1" customWidth="1"/>
    <col min="8" max="12" width="13.7109375" bestFit="1" customWidth="1"/>
    <col min="13" max="14" width="13.7109375" customWidth="1"/>
    <col min="15" max="15" width="17.5703125" bestFit="1" customWidth="1"/>
    <col min="16" max="17" width="13.7109375" bestFit="1" customWidth="1"/>
    <col min="18" max="18" width="12.7109375" bestFit="1" customWidth="1"/>
    <col min="19" max="21" width="13.7109375" bestFit="1" customWidth="1"/>
    <col min="22" max="62" width="11.5703125" bestFit="1" customWidth="1"/>
  </cols>
  <sheetData>
    <row r="1" spans="1:62">
      <c r="A1" t="s">
        <v>746</v>
      </c>
    </row>
    <row r="2" spans="1:62">
      <c r="A2" t="s">
        <v>472</v>
      </c>
    </row>
    <row r="3" spans="1:62">
      <c r="B3" s="532" t="s">
        <v>747</v>
      </c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O3" s="532" t="s">
        <v>748</v>
      </c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  <c r="AA3" s="532"/>
      <c r="AB3" s="532"/>
      <c r="AC3" s="532"/>
      <c r="AD3" s="532"/>
      <c r="AE3" s="532"/>
      <c r="AF3" s="532"/>
      <c r="AG3" s="532"/>
      <c r="AH3" s="532"/>
      <c r="AI3" s="532"/>
      <c r="AJ3" s="532"/>
      <c r="AK3" s="532"/>
      <c r="AL3" s="532"/>
      <c r="AM3" s="532"/>
      <c r="AN3" s="532"/>
      <c r="AO3" s="532"/>
      <c r="AP3" s="532"/>
      <c r="AQ3" s="532"/>
      <c r="AR3" s="532"/>
      <c r="AS3" s="532"/>
      <c r="AT3" s="532"/>
      <c r="AU3" s="532"/>
      <c r="AV3" s="532"/>
      <c r="AW3" s="532"/>
      <c r="AX3" s="532"/>
    </row>
    <row r="4" spans="1:62">
      <c r="B4" s="293">
        <v>40725</v>
      </c>
      <c r="C4" s="294">
        <f t="shared" ref="C4:M4" si="0">EDATE(B4,1)</f>
        <v>40756</v>
      </c>
      <c r="D4" s="294">
        <f t="shared" si="0"/>
        <v>40787</v>
      </c>
      <c r="E4" s="294">
        <f t="shared" si="0"/>
        <v>40817</v>
      </c>
      <c r="F4" s="294">
        <f t="shared" si="0"/>
        <v>40848</v>
      </c>
      <c r="G4" s="294">
        <f t="shared" si="0"/>
        <v>40878</v>
      </c>
      <c r="H4" s="294">
        <f t="shared" si="0"/>
        <v>40909</v>
      </c>
      <c r="I4" s="294">
        <f t="shared" si="0"/>
        <v>40940</v>
      </c>
      <c r="J4" s="294">
        <f t="shared" si="0"/>
        <v>40969</v>
      </c>
      <c r="K4" s="294">
        <f t="shared" si="0"/>
        <v>41000</v>
      </c>
      <c r="L4" s="294">
        <f t="shared" si="0"/>
        <v>41030</v>
      </c>
      <c r="M4" s="294">
        <f t="shared" si="0"/>
        <v>41061</v>
      </c>
      <c r="N4" s="294"/>
      <c r="O4" s="294">
        <v>41275</v>
      </c>
      <c r="P4" s="294">
        <f t="shared" ref="P4:BJ4" si="1">EDATE(O4,1)</f>
        <v>41306</v>
      </c>
      <c r="Q4" s="294">
        <f t="shared" si="1"/>
        <v>41334</v>
      </c>
      <c r="R4" s="294">
        <f t="shared" si="1"/>
        <v>41365</v>
      </c>
      <c r="S4" s="294">
        <f t="shared" si="1"/>
        <v>41395</v>
      </c>
      <c r="T4" s="294">
        <f t="shared" si="1"/>
        <v>41426</v>
      </c>
      <c r="U4" s="294">
        <f t="shared" si="1"/>
        <v>41456</v>
      </c>
      <c r="V4" s="294">
        <f t="shared" si="1"/>
        <v>41487</v>
      </c>
      <c r="W4" s="294">
        <f t="shared" si="1"/>
        <v>41518</v>
      </c>
      <c r="X4" s="294">
        <f t="shared" si="1"/>
        <v>41548</v>
      </c>
      <c r="Y4" s="294">
        <f t="shared" si="1"/>
        <v>41579</v>
      </c>
      <c r="Z4" s="294">
        <f t="shared" si="1"/>
        <v>41609</v>
      </c>
      <c r="AA4" s="294">
        <f t="shared" si="1"/>
        <v>41640</v>
      </c>
      <c r="AB4" s="294">
        <f t="shared" si="1"/>
        <v>41671</v>
      </c>
      <c r="AC4" s="294">
        <f t="shared" si="1"/>
        <v>41699</v>
      </c>
      <c r="AD4" s="294">
        <f t="shared" si="1"/>
        <v>41730</v>
      </c>
      <c r="AE4" s="294">
        <f t="shared" si="1"/>
        <v>41760</v>
      </c>
      <c r="AF4" s="294">
        <f t="shared" si="1"/>
        <v>41791</v>
      </c>
      <c r="AG4" s="294">
        <f t="shared" si="1"/>
        <v>41821</v>
      </c>
      <c r="AH4" s="294">
        <f t="shared" si="1"/>
        <v>41852</v>
      </c>
      <c r="AI4" s="294">
        <f t="shared" si="1"/>
        <v>41883</v>
      </c>
      <c r="AJ4" s="294">
        <f t="shared" si="1"/>
        <v>41913</v>
      </c>
      <c r="AK4" s="294">
        <f t="shared" si="1"/>
        <v>41944</v>
      </c>
      <c r="AL4" s="294">
        <f t="shared" si="1"/>
        <v>41974</v>
      </c>
      <c r="AM4" s="294">
        <f t="shared" si="1"/>
        <v>42005</v>
      </c>
      <c r="AN4" s="294">
        <f t="shared" si="1"/>
        <v>42036</v>
      </c>
      <c r="AO4" s="294">
        <f t="shared" si="1"/>
        <v>42064</v>
      </c>
      <c r="AP4" s="294">
        <f t="shared" si="1"/>
        <v>42095</v>
      </c>
      <c r="AQ4" s="294">
        <f t="shared" si="1"/>
        <v>42125</v>
      </c>
      <c r="AR4" s="294">
        <f t="shared" si="1"/>
        <v>42156</v>
      </c>
      <c r="AS4" s="294">
        <f t="shared" si="1"/>
        <v>42186</v>
      </c>
      <c r="AT4" s="294">
        <f t="shared" si="1"/>
        <v>42217</v>
      </c>
      <c r="AU4" s="294">
        <f t="shared" si="1"/>
        <v>42248</v>
      </c>
      <c r="AV4" s="294">
        <f t="shared" si="1"/>
        <v>42278</v>
      </c>
      <c r="AW4" s="294">
        <f t="shared" si="1"/>
        <v>42309</v>
      </c>
      <c r="AX4" s="294">
        <f t="shared" si="1"/>
        <v>42339</v>
      </c>
      <c r="AY4" s="294">
        <f t="shared" si="1"/>
        <v>42370</v>
      </c>
      <c r="AZ4" s="294">
        <f t="shared" si="1"/>
        <v>42401</v>
      </c>
      <c r="BA4" s="294">
        <f t="shared" si="1"/>
        <v>42430</v>
      </c>
      <c r="BB4" s="294">
        <f t="shared" si="1"/>
        <v>42461</v>
      </c>
      <c r="BC4" s="294">
        <f t="shared" si="1"/>
        <v>42491</v>
      </c>
      <c r="BD4" s="294">
        <f t="shared" si="1"/>
        <v>42522</v>
      </c>
      <c r="BE4" s="294">
        <f t="shared" si="1"/>
        <v>42552</v>
      </c>
      <c r="BF4" s="294">
        <f t="shared" si="1"/>
        <v>42583</v>
      </c>
      <c r="BG4" s="294">
        <f t="shared" si="1"/>
        <v>42614</v>
      </c>
      <c r="BH4" s="294">
        <f t="shared" si="1"/>
        <v>42644</v>
      </c>
      <c r="BI4" s="294">
        <f t="shared" si="1"/>
        <v>42675</v>
      </c>
      <c r="BJ4" s="294">
        <f t="shared" si="1"/>
        <v>42705</v>
      </c>
    </row>
    <row r="5" spans="1:62">
      <c r="A5" s="295" t="s">
        <v>0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</row>
    <row r="6" spans="1:62">
      <c r="A6" t="s">
        <v>749</v>
      </c>
      <c r="B6" s="297">
        <f>+'ERF Monthly Rev Breakdown'!F7</f>
        <v>7738450.8000000007</v>
      </c>
      <c r="C6" s="297">
        <f>+'ERF Monthly Rev Breakdown'!G7</f>
        <v>7776148.4400000004</v>
      </c>
      <c r="D6" s="297">
        <f>+'ERF Monthly Rev Breakdown'!H7</f>
        <v>7759057.9899999993</v>
      </c>
      <c r="E6" s="297">
        <f>+'ERF Monthly Rev Breakdown'!I7</f>
        <v>7732660</v>
      </c>
      <c r="F6" s="297">
        <f>+'ERF Monthly Rev Breakdown'!J7</f>
        <v>7739617.9400000004</v>
      </c>
      <c r="G6" s="297">
        <f>+'ERF Monthly Rev Breakdown'!K7</f>
        <v>7735071</v>
      </c>
      <c r="H6" s="297">
        <f>+'ERF Monthly Rev Breakdown'!L7</f>
        <v>7730660.0100000007</v>
      </c>
      <c r="I6" s="297">
        <f>+'ERF Monthly Rev Breakdown'!M7</f>
        <v>7746728.5099999998</v>
      </c>
      <c r="J6" s="297">
        <f>+'ERF Monthly Rev Breakdown'!N7</f>
        <v>7794934.9800000004</v>
      </c>
      <c r="K6" s="297">
        <f>+'ERF Monthly Rev Breakdown'!O7</f>
        <v>7788438.7999999998</v>
      </c>
      <c r="L6" s="297">
        <f>+'ERF Monthly Rev Breakdown'!P7</f>
        <v>7807296.7999999998</v>
      </c>
      <c r="M6" s="297">
        <f>+'ERF Monthly Rev Breakdown'!Q7</f>
        <v>7789583.21</v>
      </c>
      <c r="N6" s="297"/>
      <c r="O6" s="297">
        <f>B6*(1+'Elec - F2012 Customers'!$R$19)</f>
        <v>7757065.2839412373</v>
      </c>
      <c r="P6" s="297">
        <f>C6*(1+'Elec - F2012 Customers'!$R$19)</f>
        <v>7794853.6038631666</v>
      </c>
      <c r="Q6" s="297">
        <f>D6*(1+'Elec - F2012 Customers'!$R$19)</f>
        <v>7777722.0435795579</v>
      </c>
      <c r="R6" s="297">
        <f>E6*(1+'Elec - F2012 Customers'!$R$19)</f>
        <v>7751260.5544408243</v>
      </c>
      <c r="S6" s="297">
        <f>F6*(1+'Elec - F2012 Customers'!$R$19)</f>
        <v>7758235.2314422922</v>
      </c>
      <c r="T6" s="297">
        <f>G6*(1+'Elec - F2012 Customers'!$R$19)</f>
        <v>7753677.3539893311</v>
      </c>
      <c r="U6" s="297">
        <f>H6*(1+'Elec - F2012 Customers'!$R$19)</f>
        <v>7749255.7535577817</v>
      </c>
      <c r="V6" s="297">
        <f>I6*(1+'Elec - F2012 Customers'!$R$19)</f>
        <v>7765362.9055881342</v>
      </c>
      <c r="W6" s="297">
        <f>J6*(1+'Elec - F2012 Customers'!$R$19)</f>
        <v>7813685.3340124842</v>
      </c>
      <c r="X6" s="297">
        <f>K6*(1+'Elec - F2012 Customers'!$R$19)</f>
        <v>7807173.5277532479</v>
      </c>
      <c r="Y6" s="297">
        <f>L6*(1+'Elec - F2012 Customers'!$R$19)</f>
        <v>7826076.8897962756</v>
      </c>
      <c r="Z6" s="297">
        <f>M6*(1+'Elec - F2012 Customers'!$R$19)</f>
        <v>7808320.6905783433</v>
      </c>
      <c r="AA6" s="297">
        <f>B6*(1+'Elec - F2012 Customers'!$R$20)</f>
        <v>7857323.7320360411</v>
      </c>
      <c r="AB6" s="297">
        <f>C6*(1+'Elec - F2012 Customers'!$R$20)</f>
        <v>7895600.458097768</v>
      </c>
      <c r="AC6" s="297">
        <f>D6*(1+'Elec - F2012 Customers'!$R$20)</f>
        <v>7878247.4759768266</v>
      </c>
      <c r="AD6" s="297">
        <f>E6*(1+'Elec - F2012 Customers'!$R$20)</f>
        <v>7851443.9776196303</v>
      </c>
      <c r="AE6" s="297">
        <f>F6*(1+'Elec - F2012 Customers'!$R$20)</f>
        <v>7858508.8008641079</v>
      </c>
      <c r="AF6" s="297">
        <f>G6*(1+'Elec - F2012 Customers'!$R$20)</f>
        <v>7853892.013797354</v>
      </c>
      <c r="AG6" s="297">
        <f>H6*(1+'Elec - F2012 Customers'!$R$20)</f>
        <v>7849413.2651040414</v>
      </c>
      <c r="AH6" s="297">
        <f>I6*(1+'Elec - F2012 Customers'!$R$20)</f>
        <v>7865728.5987090841</v>
      </c>
      <c r="AI6" s="297">
        <f>J6*(1+'Elec - F2012 Customers'!$R$20)</f>
        <v>7914675.5844247118</v>
      </c>
      <c r="AJ6" s="297">
        <f>K6*(1+'Elec - F2012 Customers'!$R$20)</f>
        <v>7908079.6144300997</v>
      </c>
      <c r="AK6" s="297">
        <f>L6*(1+'Elec - F2012 Customers'!$R$20)</f>
        <v>7927227.2984780148</v>
      </c>
      <c r="AL6" s="297">
        <f>M6*(1+'Elec - F2012 Customers'!$R$20)</f>
        <v>7909241.6040950315</v>
      </c>
      <c r="AM6" s="297">
        <f>B6*(1+'Elec - F2012 Customers'!$R$21)</f>
        <v>8012244.4283562629</v>
      </c>
      <c r="AN6" s="297">
        <f>C6*(1+'Elec - F2012 Customers'!$R$21)</f>
        <v>8051275.8461242961</v>
      </c>
      <c r="AO6" s="297">
        <f>D6*(1+'Elec - F2012 Customers'!$R$21)</f>
        <v>8033580.7200157726</v>
      </c>
      <c r="AP6" s="297">
        <f>E6*(1+'Elec - F2012 Customers'!$R$21)</f>
        <v>8006248.7444351688</v>
      </c>
      <c r="AQ6" s="297">
        <f>F6*(1+'Elec - F2012 Customers'!$R$21)</f>
        <v>8013452.8628612813</v>
      </c>
      <c r="AR6" s="297">
        <f>G6*(1+'Elec - F2012 Customers'!$R$21)</f>
        <v>8008745.0478705764</v>
      </c>
      <c r="AS6" s="297">
        <f>H6*(1+'Elec - F2012 Customers'!$R$21)</f>
        <v>8004177.992918049</v>
      </c>
      <c r="AT6" s="297">
        <f>I6*(1+'Elec - F2012 Customers'!$R$21)</f>
        <v>8020815.0114795715</v>
      </c>
      <c r="AU6" s="297">
        <f>J6*(1+'Elec - F2012 Customers'!$R$21)</f>
        <v>8070727.071483653</v>
      </c>
      <c r="AV6" s="297">
        <f>K6*(1+'Elec - F2012 Customers'!$R$21)</f>
        <v>8064001.0505583016</v>
      </c>
      <c r="AW6" s="297">
        <f>L6*(1+'Elec - F2012 Customers'!$R$21)</f>
        <v>8083526.2642393056</v>
      </c>
      <c r="AX6" s="297">
        <f>M6*(1+'Elec - F2012 Customers'!$R$21)</f>
        <v>8065185.9508546572</v>
      </c>
      <c r="AY6" s="297">
        <f>B6*(1+'Elec - F2012 Customers'!$R$22)</f>
        <v>8171470.8462936236</v>
      </c>
      <c r="AZ6" s="297">
        <f>C6*(1+'Elec - F2012 Customers'!$R$22)</f>
        <v>8211277.9309667042</v>
      </c>
      <c r="BA6" s="297">
        <f>D6*(1+'Elec - F2012 Customers'!$R$22)</f>
        <v>8193231.1516391095</v>
      </c>
      <c r="BB6" s="297">
        <f>E6*(1+'Elec - F2012 Customers'!$R$22)</f>
        <v>8165356.0108311139</v>
      </c>
      <c r="BC6" s="297">
        <f>F6*(1+'Elec - F2012 Customers'!$R$22)</f>
        <v>8172703.2958794683</v>
      </c>
      <c r="BD6" s="297">
        <f>G6*(1+'Elec - F2012 Customers'!$R$22)</f>
        <v>8167901.9230194315</v>
      </c>
      <c r="BE6" s="297">
        <f>H6*(1+'Elec - F2012 Customers'!$R$22)</f>
        <v>8163244.1075057257</v>
      </c>
      <c r="BF6" s="297">
        <f>I6*(1+'Elec - F2012 Customers'!$R$22)</f>
        <v>8180211.7516359519</v>
      </c>
      <c r="BG6" s="297">
        <f>J6*(1+'Elec - F2012 Customers'!$R$22)</f>
        <v>8231115.7083048671</v>
      </c>
      <c r="BH6" s="297">
        <f>K6*(1+'Elec - F2012 Customers'!$R$22)</f>
        <v>8224256.0219342718</v>
      </c>
      <c r="BI6" s="297">
        <f>L6*(1+'Elec - F2012 Customers'!$R$22)</f>
        <v>8244169.2579555446</v>
      </c>
      <c r="BJ6" s="297">
        <f>M6*(1+'Elec - F2012 Customers'!$R$22)</f>
        <v>8225464.4696188141</v>
      </c>
    </row>
    <row r="7" spans="1:62">
      <c r="O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</row>
    <row r="8" spans="1:62">
      <c r="A8" s="295" t="s">
        <v>40</v>
      </c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7"/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  <c r="AP8" s="297"/>
      <c r="AQ8" s="297"/>
      <c r="AR8" s="297"/>
      <c r="AS8" s="297"/>
      <c r="AT8" s="297"/>
      <c r="AU8" s="297"/>
      <c r="AV8" s="297"/>
      <c r="AW8" s="297"/>
      <c r="AX8" s="297"/>
      <c r="AY8" s="297"/>
      <c r="AZ8" s="297"/>
      <c r="BA8" s="297"/>
      <c r="BB8" s="297"/>
      <c r="BC8" s="297"/>
      <c r="BD8" s="297"/>
      <c r="BE8" s="297"/>
      <c r="BF8" s="297"/>
      <c r="BG8" s="297"/>
      <c r="BH8" s="297"/>
      <c r="BI8" s="297"/>
      <c r="BJ8" s="297"/>
    </row>
    <row r="9" spans="1:62">
      <c r="A9" t="s">
        <v>749</v>
      </c>
      <c r="B9" s="297">
        <f>+'ERF Monthly Rev Breakdown'!F16</f>
        <v>2603825.66</v>
      </c>
      <c r="C9" s="297">
        <f>+'ERF Monthly Rev Breakdown'!G16</f>
        <v>2620187.5500000007</v>
      </c>
      <c r="D9" s="297">
        <f>+'ERF Monthly Rev Breakdown'!H16</f>
        <v>2608117.6800000002</v>
      </c>
      <c r="E9" s="297">
        <f>+'ERF Monthly Rev Breakdown'!I16</f>
        <v>2586083.3100000005</v>
      </c>
      <c r="F9" s="297">
        <f>+'ERF Monthly Rev Breakdown'!J16</f>
        <v>2611271.5300000003</v>
      </c>
      <c r="G9" s="297">
        <f>+'ERF Monthly Rev Breakdown'!K16</f>
        <v>2628095.79</v>
      </c>
      <c r="H9" s="297">
        <f>+'ERF Monthly Rev Breakdown'!L16</f>
        <v>2628707.4200000004</v>
      </c>
      <c r="I9" s="297">
        <f>+'ERF Monthly Rev Breakdown'!M16</f>
        <v>2574132.7100000004</v>
      </c>
      <c r="J9" s="297">
        <f>+'ERF Monthly Rev Breakdown'!N16</f>
        <v>2656838.0600000005</v>
      </c>
      <c r="K9" s="297">
        <f>+'ERF Monthly Rev Breakdown'!O16</f>
        <v>2619310.33</v>
      </c>
      <c r="L9" s="297">
        <f>+'ERF Monthly Rev Breakdown'!P16</f>
        <v>2641653.3300000005</v>
      </c>
      <c r="M9" s="297">
        <f>+'ERF Monthly Rev Breakdown'!Q16</f>
        <v>2629713.4800000004</v>
      </c>
      <c r="O9" s="297">
        <f>B9*(1+'Elec - F2012 Customers'!$S$19)</f>
        <v>2600361.2760957205</v>
      </c>
      <c r="P9" s="297">
        <f>C9*(1+'Elec - F2012 Customers'!$S$19)</f>
        <v>2616701.3966396353</v>
      </c>
      <c r="Q9" s="297">
        <f>D9*(1+'Elec - F2012 Customers'!$S$19)</f>
        <v>2604647.5855732253</v>
      </c>
      <c r="R9" s="297">
        <f>E9*(1+'Elec - F2012 Customers'!$S$19)</f>
        <v>2582642.5322505827</v>
      </c>
      <c r="S9" s="297">
        <f>F9*(1+'Elec - F2012 Customers'!$S$19)</f>
        <v>2607797.2393832328</v>
      </c>
      <c r="T9" s="297">
        <f>G9*(1+'Elec - F2012 Customers'!$S$19)</f>
        <v>2624599.1147449519</v>
      </c>
      <c r="U9" s="297">
        <f>H9*(1+'Elec - F2012 Customers'!$S$19)</f>
        <v>2625209.9309726786</v>
      </c>
      <c r="V9" s="297">
        <f>I9*(1+'Elec - F2012 Customers'!$S$19)</f>
        <v>2570707.8324957192</v>
      </c>
      <c r="W9" s="297">
        <f>J9*(1+'Elec - F2012 Customers'!$S$19)</f>
        <v>2653303.1432224531</v>
      </c>
      <c r="X9" s="297">
        <f>K9*(1+'Elec - F2012 Customers'!$S$19)</f>
        <v>2615825.3437787774</v>
      </c>
      <c r="Y9" s="297">
        <f>L9*(1+'Elec - F2012 Customers'!$S$19)</f>
        <v>2638138.6164699332</v>
      </c>
      <c r="Z9" s="297">
        <f>M9*(1+'Elec - F2012 Customers'!$S$19)</f>
        <v>2626214.6524122194</v>
      </c>
      <c r="AA9" s="297">
        <f>B9*(1+'Elec - F2012 Customers'!$S$20)</f>
        <v>2619595.1944872667</v>
      </c>
      <c r="AB9" s="297">
        <f>C9*(1+'Elec - F2012 Customers'!$S$20)</f>
        <v>2636056.1769083138</v>
      </c>
      <c r="AC9" s="297">
        <f>D9*(1+'Elec - F2012 Customers'!$S$20)</f>
        <v>2623913.2082235026</v>
      </c>
      <c r="AD9" s="297">
        <f>E9*(1+'Elec - F2012 Customers'!$S$20)</f>
        <v>2601745.3915941999</v>
      </c>
      <c r="AE9" s="297">
        <f>F9*(1+'Elec - F2012 Customers'!$S$20)</f>
        <v>2627086.1588672618</v>
      </c>
      <c r="AF9" s="297">
        <f>G9*(1+'Elec - F2012 Customers'!$S$20)</f>
        <v>2644012.3115371009</v>
      </c>
      <c r="AG9" s="297">
        <f>H9*(1+'Elec - F2012 Customers'!$S$20)</f>
        <v>2644627.6457483801</v>
      </c>
      <c r="AH9" s="297">
        <f>I9*(1+'Elec - F2012 Customers'!$S$20)</f>
        <v>2589722.4152436098</v>
      </c>
      <c r="AI9" s="297">
        <f>J9*(1+'Elec - F2012 Customers'!$S$20)</f>
        <v>2672928.6531828991</v>
      </c>
      <c r="AJ9" s="297">
        <f>K9*(1+'Elec - F2012 Customers'!$S$20)</f>
        <v>2635173.6442058324</v>
      </c>
      <c r="AK9" s="297">
        <f>L9*(1+'Elec - F2012 Customers'!$S$20)</f>
        <v>2657651.9599892441</v>
      </c>
      <c r="AL9" s="297">
        <f>M9*(1+'Elec - F2012 Customers'!$S$20)</f>
        <v>2645639.7987438175</v>
      </c>
      <c r="AM9" s="297">
        <f>B9*(1+'Elec - F2012 Customers'!$S$21)</f>
        <v>2664178.8152420195</v>
      </c>
      <c r="AN9" s="297">
        <f>C9*(1+'Elec - F2012 Customers'!$S$21)</f>
        <v>2680919.9517109343</v>
      </c>
      <c r="AO9" s="297">
        <f>D9*(1+'Elec - F2012 Customers'!$S$21)</f>
        <v>2668570.3184575592</v>
      </c>
      <c r="AP9" s="297">
        <f>E9*(1+'Elec - F2012 Customers'!$S$21)</f>
        <v>2646025.2215783759</v>
      </c>
      <c r="AQ9" s="297">
        <f>F9*(1+'Elec - F2012 Customers'!$S$21)</f>
        <v>2671797.2704326971</v>
      </c>
      <c r="AR9" s="297">
        <f>G9*(1+'Elec - F2012 Customers'!$S$21)</f>
        <v>2689011.4940125211</v>
      </c>
      <c r="AS9" s="297">
        <f>H9*(1+'Elec - F2012 Customers'!$S$21)</f>
        <v>2689637.3007682497</v>
      </c>
      <c r="AT9" s="297">
        <f>I9*(1+'Elec - F2012 Customers'!$S$21)</f>
        <v>2633797.6228422029</v>
      </c>
      <c r="AU9" s="297">
        <f>J9*(1+'Elec - F2012 Customers'!$S$21)</f>
        <v>2718419.9709364208</v>
      </c>
      <c r="AV9" s="297">
        <f>K9*(1+'Elec - F2012 Customers'!$S$21)</f>
        <v>2680022.3989384077</v>
      </c>
      <c r="AW9" s="297">
        <f>L9*(1+'Elec - F2012 Customers'!$S$21)</f>
        <v>2702883.2794433469</v>
      </c>
      <c r="AX9" s="297">
        <f>M9*(1+'Elec - F2012 Customers'!$S$21)</f>
        <v>2690666.6798776262</v>
      </c>
      <c r="AY9" s="297">
        <f>B9*(1+'Elec - F2012 Customers'!$S$22)</f>
        <v>2714014.5633976744</v>
      </c>
      <c r="AZ9" s="297">
        <f>C9*(1+'Elec - F2012 Customers'!$S$22)</f>
        <v>2731068.8571727471</v>
      </c>
      <c r="BA9" s="297">
        <f>D9*(1+'Elec - F2012 Customers'!$S$22)</f>
        <v>2718488.213444734</v>
      </c>
      <c r="BB9" s="297">
        <f>E9*(1+'Elec - F2012 Customers'!$S$22)</f>
        <v>2695521.3912054556</v>
      </c>
      <c r="BC9" s="297">
        <f>F9*(1+'Elec - F2012 Customers'!$S$22)</f>
        <v>2721775.5283223256</v>
      </c>
      <c r="BD9" s="297">
        <f>G9*(1+'Elec - F2012 Customers'!$S$22)</f>
        <v>2739311.7587081911</v>
      </c>
      <c r="BE9" s="297">
        <f>H9*(1+'Elec - F2012 Customers'!$S$22)</f>
        <v>2739949.2717156522</v>
      </c>
      <c r="BF9" s="297">
        <f>I9*(1+'Elec - F2012 Customers'!$S$22)</f>
        <v>2683065.0647548819</v>
      </c>
      <c r="BG9" s="297">
        <f>J9*(1+'Elec - F2012 Customers'!$S$22)</f>
        <v>2769270.3463983936</v>
      </c>
      <c r="BH9" s="297">
        <f>K9*(1+'Elec - F2012 Customers'!$S$22)</f>
        <v>2730154.5149063352</v>
      </c>
      <c r="BI9" s="297">
        <f>L9*(1+'Elec - F2012 Customers'!$S$22)</f>
        <v>2753443.0277747414</v>
      </c>
      <c r="BJ9" s="297">
        <f>M9*(1+'Elec - F2012 Customers'!$S$22)</f>
        <v>2740997.906243531</v>
      </c>
    </row>
  </sheetData>
  <mergeCells count="2">
    <mergeCell ref="B3:M3"/>
    <mergeCell ref="O3:AX3"/>
  </mergeCells>
  <printOptions horizontalCentered="1"/>
  <pageMargins left="0.7" right="0.7" top="0.75" bottom="0.75" header="0.3" footer="0.3"/>
  <pageSetup scale="52" orientation="landscape" blackAndWhite="1" horizontalDpi="300" verticalDpi="300" r:id="rId1"/>
  <headerFooter alignWithMargins="0">
    <oddFooter>&amp;L&amp;A
&amp;F
&amp;R&amp;P of &amp;N</oddFooter>
  </headerFooter>
  <colBreaks count="4" manualBreakCount="4">
    <brk id="13" max="8" man="1"/>
    <brk id="26" max="8" man="1"/>
    <brk id="38" max="8" man="1"/>
    <brk id="50" max="8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dimension ref="A1:AU28"/>
  <sheetViews>
    <sheetView zoomScaleNormal="100" workbookViewId="0">
      <selection activeCell="I38" sqref="I38"/>
    </sheetView>
  </sheetViews>
  <sheetFormatPr defaultRowHeight="15"/>
  <cols>
    <col min="1" max="1" width="21.42578125" customWidth="1"/>
    <col min="2" max="12" width="16.5703125" customWidth="1"/>
    <col min="13" max="14" width="14.85546875" customWidth="1"/>
    <col min="15" max="37" width="16.5703125" customWidth="1"/>
  </cols>
  <sheetData>
    <row r="1" spans="1:47">
      <c r="A1" t="s">
        <v>476</v>
      </c>
    </row>
    <row r="2" spans="1:47">
      <c r="A2" t="s">
        <v>472</v>
      </c>
    </row>
    <row r="4" spans="1:47">
      <c r="B4" s="293">
        <v>41275</v>
      </c>
      <c r="C4" s="294">
        <f t="shared" ref="C4:AK4" si="0">EDATE(B4,1)</f>
        <v>41306</v>
      </c>
      <c r="D4" s="294">
        <f t="shared" si="0"/>
        <v>41334</v>
      </c>
      <c r="E4" s="294">
        <f t="shared" si="0"/>
        <v>41365</v>
      </c>
      <c r="F4" s="294">
        <f t="shared" si="0"/>
        <v>41395</v>
      </c>
      <c r="G4" s="294">
        <f t="shared" si="0"/>
        <v>41426</v>
      </c>
      <c r="H4" s="294">
        <f t="shared" si="0"/>
        <v>41456</v>
      </c>
      <c r="I4" s="294">
        <f t="shared" si="0"/>
        <v>41487</v>
      </c>
      <c r="J4" s="294">
        <f t="shared" si="0"/>
        <v>41518</v>
      </c>
      <c r="K4" s="294">
        <f t="shared" si="0"/>
        <v>41548</v>
      </c>
      <c r="L4" s="294">
        <f t="shared" si="0"/>
        <v>41579</v>
      </c>
      <c r="M4" s="294">
        <f t="shared" si="0"/>
        <v>41609</v>
      </c>
      <c r="N4" s="294">
        <f t="shared" si="0"/>
        <v>41640</v>
      </c>
      <c r="O4" s="294">
        <f t="shared" si="0"/>
        <v>41671</v>
      </c>
      <c r="P4" s="294">
        <f t="shared" si="0"/>
        <v>41699</v>
      </c>
      <c r="Q4" s="294">
        <f t="shared" si="0"/>
        <v>41730</v>
      </c>
      <c r="R4" s="294">
        <f t="shared" si="0"/>
        <v>41760</v>
      </c>
      <c r="S4" s="294">
        <f t="shared" si="0"/>
        <v>41791</v>
      </c>
      <c r="T4" s="294">
        <f t="shared" si="0"/>
        <v>41821</v>
      </c>
      <c r="U4" s="294">
        <f t="shared" si="0"/>
        <v>41852</v>
      </c>
      <c r="V4" s="294">
        <f t="shared" si="0"/>
        <v>41883</v>
      </c>
      <c r="W4" s="294">
        <f t="shared" si="0"/>
        <v>41913</v>
      </c>
      <c r="X4" s="294">
        <f t="shared" si="0"/>
        <v>41944</v>
      </c>
      <c r="Y4" s="294">
        <f t="shared" si="0"/>
        <v>41974</v>
      </c>
      <c r="Z4" s="294">
        <f t="shared" si="0"/>
        <v>42005</v>
      </c>
      <c r="AA4" s="294">
        <f t="shared" si="0"/>
        <v>42036</v>
      </c>
      <c r="AB4" s="294">
        <f t="shared" si="0"/>
        <v>42064</v>
      </c>
      <c r="AC4" s="294">
        <f t="shared" si="0"/>
        <v>42095</v>
      </c>
      <c r="AD4" s="294">
        <f t="shared" si="0"/>
        <v>42125</v>
      </c>
      <c r="AE4" s="294">
        <f t="shared" si="0"/>
        <v>42156</v>
      </c>
      <c r="AF4" s="294">
        <f t="shared" si="0"/>
        <v>42186</v>
      </c>
      <c r="AG4" s="294">
        <f t="shared" si="0"/>
        <v>42217</v>
      </c>
      <c r="AH4" s="294">
        <f t="shared" si="0"/>
        <v>42248</v>
      </c>
      <c r="AI4" s="294">
        <f t="shared" si="0"/>
        <v>42278</v>
      </c>
      <c r="AJ4" s="294">
        <f t="shared" si="0"/>
        <v>42309</v>
      </c>
      <c r="AK4" s="294">
        <f t="shared" si="0"/>
        <v>42339</v>
      </c>
      <c r="AL4" s="294"/>
      <c r="AM4" s="294"/>
      <c r="AN4" s="294"/>
      <c r="AO4" s="294"/>
      <c r="AP4" s="294"/>
      <c r="AQ4" s="294"/>
      <c r="AR4" s="294"/>
      <c r="AS4" s="294"/>
      <c r="AT4" s="294"/>
      <c r="AU4" s="294"/>
    </row>
    <row r="5" spans="1:47">
      <c r="A5" s="295" t="s">
        <v>0</v>
      </c>
    </row>
    <row r="6" spans="1:47">
      <c r="A6" s="77" t="s">
        <v>733</v>
      </c>
      <c r="B6" s="70">
        <f>'Elec - F2012 Customers'!E458</f>
        <v>968077.3741542697</v>
      </c>
      <c r="C6" s="70">
        <f>'Elec - F2012 Customers'!E459</f>
        <v>969063.68124586553</v>
      </c>
      <c r="D6" s="70">
        <f>'Elec - F2012 Customers'!E460</f>
        <v>969972.17576885724</v>
      </c>
      <c r="E6" s="70">
        <f>'Elec - F2012 Customers'!E461</f>
        <v>955469.37303635117</v>
      </c>
      <c r="F6" s="70">
        <f>+'JAP-22 Page 1'!H10</f>
        <v>956280.97382139962</v>
      </c>
      <c r="G6" s="70">
        <f>+'JAP-22 Page 1'!I10</f>
        <v>957155.12544907012</v>
      </c>
      <c r="H6" s="70">
        <f>+'JAP-22 Page 1'!J10</f>
        <v>957871.82108806551</v>
      </c>
      <c r="I6" s="70">
        <f>+'JAP-22 Page 1'!K10</f>
        <v>958954.0668293304</v>
      </c>
      <c r="J6" s="70">
        <f>+'JAP-22 Page 1'!L10</f>
        <v>960263.35560331156</v>
      </c>
      <c r="K6" s="70">
        <f>+'JAP-22 Page 1'!M10</f>
        <v>961973.25269725756</v>
      </c>
      <c r="L6" s="70">
        <f>+'JAP-22 Page 1'!N10</f>
        <v>963650.03999862948</v>
      </c>
      <c r="M6" s="70">
        <f>+'JAP-22 Page 1'!O10</f>
        <v>965153.79569819744</v>
      </c>
      <c r="N6" s="70">
        <f>+'JAP-22 Page 5'!D10</f>
        <v>966735.31555231009</v>
      </c>
      <c r="O6" s="70">
        <f>+'JAP-22 Page 5'!E10</f>
        <v>968187.20205489534</v>
      </c>
      <c r="P6" s="70">
        <f>+'JAP-22 Page 5'!F10</f>
        <v>969518.33993319434</v>
      </c>
      <c r="Q6" s="70">
        <f>+'JAP-22 Page 5'!G10</f>
        <v>970822.44153662177</v>
      </c>
      <c r="R6" s="70">
        <f>+'JAP-22 Page 5'!H10</f>
        <v>972044.46680281882</v>
      </c>
      <c r="S6" s="70">
        <f>+'JAP-22 Page 5'!I10</f>
        <v>973321.10156963044</v>
      </c>
      <c r="T6" s="70">
        <f>+'JAP-22 Page 5'!J10</f>
        <v>974426.21489454352</v>
      </c>
      <c r="U6" s="70">
        <f>+'JAP-22 Page 5'!K10</f>
        <v>975887.04229842767</v>
      </c>
      <c r="V6" s="70">
        <f>+'JAP-22 Page 5'!L10</f>
        <v>977558.63643683423</v>
      </c>
      <c r="W6" s="70">
        <f>+'JAP-22 Page 5'!M10</f>
        <v>979609.78741786187</v>
      </c>
      <c r="X6" s="70">
        <f>+'JAP-22 Page 5'!N10</f>
        <v>981597.95804139762</v>
      </c>
      <c r="Y6" s="70">
        <f>+'JAP-22 Page 5'!O10</f>
        <v>983378.83104605577</v>
      </c>
      <c r="Z6" s="70">
        <f>+'JAP-22 Page 9'!D10</f>
        <v>985205.33939836756</v>
      </c>
      <c r="AA6" s="70">
        <f>+'JAP-22 Page 9'!E10</f>
        <v>986870.89158930129</v>
      </c>
      <c r="AB6" s="70">
        <f>+'JAP-22 Page 9'!F10</f>
        <v>988383.55024367746</v>
      </c>
      <c r="AC6" s="70">
        <f>+'JAP-22 Page 9'!G10</f>
        <v>989843.83875501575</v>
      </c>
      <c r="AD6" s="70">
        <f>+'JAP-22 Page 9'!H10</f>
        <v>991198.75702771742</v>
      </c>
      <c r="AE6" s="70">
        <f>+'JAP-22 Page 9'!I10</f>
        <v>992585.46946903376</v>
      </c>
      <c r="AF6" s="70">
        <f>+'JAP-22 Page 9'!J10</f>
        <v>993775.31995828392</v>
      </c>
      <c r="AG6" s="70">
        <f>+'JAP-22 Page 9'!K10</f>
        <v>995312.51598593791</v>
      </c>
      <c r="AH6" s="70">
        <f>+'JAP-22 Page 9'!L10</f>
        <v>997049.81227645336</v>
      </c>
      <c r="AI6" s="70">
        <f>+'JAP-22 Page 9'!M10</f>
        <v>999164.06869205518</v>
      </c>
      <c r="AJ6" s="70">
        <f>+'JAP-22 Page 9'!N10</f>
        <v>1001209.6767301932</v>
      </c>
      <c r="AK6" s="70">
        <f>+'JAP-22 Page 9'!O10</f>
        <v>1003037.4924244132</v>
      </c>
    </row>
    <row r="7" spans="1:47">
      <c r="A7" s="77" t="s">
        <v>105</v>
      </c>
      <c r="B7" s="70">
        <f>ROUND('Elec - F2012 Sales'!E458,0)*1000</f>
        <v>1247226000</v>
      </c>
      <c r="C7" s="70">
        <f>ROUND('Elec - F2012 Sales'!E459,0)*1000</f>
        <v>1033405000</v>
      </c>
      <c r="D7" s="70">
        <f>ROUND('Elec - F2012 Sales'!E460,0)*1000</f>
        <v>1028122000</v>
      </c>
      <c r="E7" s="70">
        <f>ROUND('Elec - F2012 Sales'!E461,0)*1000</f>
        <v>849457000</v>
      </c>
      <c r="F7" s="70">
        <f>+'JAP-22 Page 1'!H14</f>
        <v>731536000</v>
      </c>
      <c r="G7" s="70">
        <f>+'JAP-22 Page 1'!I14</f>
        <v>659238000</v>
      </c>
      <c r="H7" s="70">
        <f>+'JAP-22 Page 1'!J14</f>
        <v>661971000</v>
      </c>
      <c r="I7" s="70">
        <f>+'JAP-22 Page 1'!K14</f>
        <v>660394000</v>
      </c>
      <c r="J7" s="70">
        <f>+'JAP-22 Page 1'!L14</f>
        <v>661454000</v>
      </c>
      <c r="K7" s="70">
        <f>+'JAP-22 Page 1'!M14</f>
        <v>811956000</v>
      </c>
      <c r="L7" s="70">
        <f>+'JAP-22 Page 1'!N14</f>
        <v>1002165000</v>
      </c>
      <c r="M7" s="70">
        <f>+'JAP-22 Page 1'!O14</f>
        <v>1266706000</v>
      </c>
      <c r="N7" s="70">
        <f>+'JAP-22 Page 5'!D14</f>
        <v>1232708000</v>
      </c>
      <c r="O7" s="70">
        <f>+'JAP-22 Page 5'!E14</f>
        <v>1021616000</v>
      </c>
      <c r="P7" s="70">
        <f>+'JAP-22 Page 5'!F14</f>
        <v>1015431000</v>
      </c>
      <c r="Q7" s="70">
        <f>+'JAP-22 Page 5'!G14</f>
        <v>855775000</v>
      </c>
      <c r="R7" s="70">
        <f>+'JAP-22 Page 5'!H14</f>
        <v>736291000</v>
      </c>
      <c r="S7" s="70">
        <f>+'JAP-22 Page 5'!I14</f>
        <v>662607000</v>
      </c>
      <c r="T7" s="70">
        <f>+'JAP-22 Page 5'!J14</f>
        <v>664553000</v>
      </c>
      <c r="U7" s="70">
        <f>+'JAP-22 Page 5'!K14</f>
        <v>662949000</v>
      </c>
      <c r="V7" s="70">
        <f>+'JAP-22 Page 5'!L14</f>
        <v>664189000</v>
      </c>
      <c r="W7" s="70">
        <f>+'JAP-22 Page 5'!M14</f>
        <v>816223000</v>
      </c>
      <c r="X7" s="70">
        <f>+'JAP-22 Page 5'!N14</f>
        <v>1009923000</v>
      </c>
      <c r="Y7" s="70">
        <f>+'JAP-22 Page 5'!O14</f>
        <v>1274961000</v>
      </c>
      <c r="Z7" s="70">
        <f>+'JAP-22 Page 9'!D14</f>
        <v>1238849000</v>
      </c>
      <c r="AA7" s="70">
        <f>+'JAP-22 Page 9'!E14</f>
        <v>1027005000</v>
      </c>
      <c r="AB7" s="70">
        <f>+'JAP-22 Page 9'!F14</f>
        <v>1020120000</v>
      </c>
      <c r="AC7" s="70">
        <f>+'JAP-22 Page 9'!G14</f>
        <v>858906000</v>
      </c>
      <c r="AD7" s="70">
        <f>+'JAP-22 Page 9'!H14</f>
        <v>738441000</v>
      </c>
      <c r="AE7" s="70">
        <f>+'JAP-22 Page 9'!I14</f>
        <v>663815000</v>
      </c>
      <c r="AF7" s="70">
        <f>+'JAP-22 Page 9'!J14</f>
        <v>665083000</v>
      </c>
      <c r="AG7" s="70">
        <f>+'JAP-22 Page 9'!K14</f>
        <v>663609000</v>
      </c>
      <c r="AH7" s="70">
        <f>+'JAP-22 Page 9'!L14</f>
        <v>665178000</v>
      </c>
      <c r="AI7" s="70">
        <f>+'JAP-22 Page 9'!M14</f>
        <v>818232000</v>
      </c>
      <c r="AJ7" s="70">
        <f>+'JAP-22 Page 9'!N14</f>
        <v>1014539000</v>
      </c>
      <c r="AK7" s="70">
        <f>+'JAP-22 Page 9'!O14</f>
        <v>1281401000</v>
      </c>
    </row>
    <row r="8" spans="1:47">
      <c r="A8" s="77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</row>
    <row r="9" spans="1:47">
      <c r="A9" s="41" t="s">
        <v>749</v>
      </c>
      <c r="B9" s="70">
        <f>'Forecasted BSC'!O6</f>
        <v>7757065.2839412373</v>
      </c>
      <c r="C9" s="70">
        <f>'Forecasted BSC'!P6</f>
        <v>7794853.6038631666</v>
      </c>
      <c r="D9" s="70">
        <f>'Forecasted BSC'!Q6</f>
        <v>7777722.0435795579</v>
      </c>
      <c r="E9" s="70">
        <f>'Forecasted BSC'!R6</f>
        <v>7751260.5544408243</v>
      </c>
      <c r="F9" s="70">
        <f>'Forecasted BSC'!S6</f>
        <v>7758235.2314422922</v>
      </c>
      <c r="G9" s="70">
        <f>'Forecasted BSC'!T6</f>
        <v>7753677.3539893311</v>
      </c>
      <c r="H9" s="70">
        <f>'Forecasted BSC'!U6</f>
        <v>7749255.7535577817</v>
      </c>
      <c r="I9" s="70">
        <f>'Forecasted BSC'!V6</f>
        <v>7765362.9055881342</v>
      </c>
      <c r="J9" s="70">
        <f>'Forecasted BSC'!W6</f>
        <v>7813685.3340124842</v>
      </c>
      <c r="K9" s="70">
        <f>'Forecasted BSC'!X6</f>
        <v>7807173.5277532479</v>
      </c>
      <c r="L9" s="70">
        <f>'Forecasted BSC'!Y6</f>
        <v>7826076.8897962756</v>
      </c>
      <c r="M9" s="70">
        <f>'Forecasted BSC'!Z6</f>
        <v>7808320.6905783433</v>
      </c>
      <c r="N9" s="70">
        <f>'Forecasted BSC'!AA6</f>
        <v>7857323.7320360411</v>
      </c>
      <c r="O9" s="70">
        <f>'Forecasted BSC'!AB6</f>
        <v>7895600.458097768</v>
      </c>
      <c r="P9" s="70">
        <f>'Forecasted BSC'!AC6</f>
        <v>7878247.4759768266</v>
      </c>
      <c r="Q9" s="70">
        <f>'Forecasted BSC'!AD6</f>
        <v>7851443.9776196303</v>
      </c>
      <c r="R9" s="70">
        <f>'Forecasted BSC'!AE6</f>
        <v>7858508.8008641079</v>
      </c>
      <c r="S9" s="70">
        <f>'Forecasted BSC'!AF6</f>
        <v>7853892.013797354</v>
      </c>
      <c r="T9" s="70">
        <f>'Forecasted BSC'!AG6</f>
        <v>7849413.2651040414</v>
      </c>
      <c r="U9" s="70">
        <f>'Forecasted BSC'!AH6</f>
        <v>7865728.5987090841</v>
      </c>
      <c r="V9" s="70">
        <f>'Forecasted BSC'!AI6</f>
        <v>7914675.5844247118</v>
      </c>
      <c r="W9" s="70">
        <f>'Forecasted BSC'!AJ6</f>
        <v>7908079.6144300997</v>
      </c>
      <c r="X9" s="70">
        <f>'Forecasted BSC'!AK6</f>
        <v>7927227.2984780148</v>
      </c>
      <c r="Y9" s="70">
        <f>'Forecasted BSC'!AL6</f>
        <v>7909241.6040950315</v>
      </c>
      <c r="Z9" s="70">
        <f>'Forecasted BSC'!AM6</f>
        <v>8012244.4283562629</v>
      </c>
      <c r="AA9" s="70">
        <f>'Forecasted BSC'!AN6</f>
        <v>8051275.8461242961</v>
      </c>
      <c r="AB9" s="70">
        <f>'Forecasted BSC'!AO6</f>
        <v>8033580.7200157726</v>
      </c>
      <c r="AC9" s="70">
        <f>'Forecasted BSC'!AP6</f>
        <v>8006248.7444351688</v>
      </c>
      <c r="AD9" s="70">
        <f>'Forecasted BSC'!AQ6</f>
        <v>8013452.8628612813</v>
      </c>
      <c r="AE9" s="70">
        <f>'Forecasted BSC'!AR6</f>
        <v>8008745.0478705764</v>
      </c>
      <c r="AF9" s="70">
        <f>'Forecasted BSC'!AS6</f>
        <v>8004177.992918049</v>
      </c>
      <c r="AG9" s="70">
        <f>'Forecasted BSC'!AT6</f>
        <v>8020815.0114795715</v>
      </c>
      <c r="AH9" s="70">
        <f>'Forecasted BSC'!AU6</f>
        <v>8070727.071483653</v>
      </c>
      <c r="AI9" s="70">
        <f>'Forecasted BSC'!AV6</f>
        <v>8064001.0505583016</v>
      </c>
      <c r="AJ9" s="70">
        <f>'Forecasted BSC'!AW6</f>
        <v>8083526.2642393056</v>
      </c>
      <c r="AK9" s="70">
        <f>'Forecasted BSC'!AX6</f>
        <v>8065185.9508546572</v>
      </c>
    </row>
    <row r="10" spans="1:47">
      <c r="N10" s="70"/>
    </row>
    <row r="11" spans="1:47">
      <c r="A11" t="s">
        <v>473</v>
      </c>
      <c r="B11" s="491">
        <v>2.7647000000000001E-2</v>
      </c>
      <c r="C11" s="491">
        <v>2.7647000000000001E-2</v>
      </c>
      <c r="D11" s="491">
        <v>2.7647000000000001E-2</v>
      </c>
      <c r="E11" s="491">
        <v>2.7647000000000001E-2</v>
      </c>
      <c r="F11" s="296">
        <f>+'JAP-22 Page 1'!H15</f>
        <v>2.7612000000000001E-2</v>
      </c>
      <c r="G11" s="296">
        <f>+'JAP-22 Page 1'!I15</f>
        <v>2.7612000000000001E-2</v>
      </c>
      <c r="H11" s="296">
        <f>+'JAP-22 Page 1'!J15</f>
        <v>2.7612000000000001E-2</v>
      </c>
      <c r="I11" s="296">
        <f>+'JAP-22 Page 1'!K15</f>
        <v>2.7612000000000001E-2</v>
      </c>
      <c r="J11" s="296">
        <f>+'JAP-22 Page 1'!L15</f>
        <v>2.7612000000000001E-2</v>
      </c>
      <c r="K11" s="296">
        <f>+'JAP-22 Page 1'!M15</f>
        <v>2.7612000000000001E-2</v>
      </c>
      <c r="L11" s="296">
        <f>+'JAP-22 Page 1'!N15</f>
        <v>2.7612000000000001E-2</v>
      </c>
      <c r="M11" s="296">
        <f>+'JAP-22 Page 1'!O15</f>
        <v>2.7612000000000001E-2</v>
      </c>
      <c r="N11" s="296">
        <f>+'JAP-22 Page 5'!D15</f>
        <v>2.7612000000000001E-2</v>
      </c>
      <c r="O11" s="296">
        <f>+'JAP-22 Page 5'!E15</f>
        <v>2.7612000000000001E-2</v>
      </c>
      <c r="P11" s="296">
        <f>+'JAP-22 Page 5'!F15</f>
        <v>2.7612000000000001E-2</v>
      </c>
      <c r="Q11" s="296">
        <f>+'JAP-22 Page 5'!G15</f>
        <v>2.7612000000000001E-2</v>
      </c>
      <c r="R11" s="296">
        <f ca="1">+'JAP-22 Page 5'!H15</f>
        <v>2.8410999999999999E-2</v>
      </c>
      <c r="S11" s="296">
        <f ca="1">+'JAP-22 Page 5'!I15</f>
        <v>2.8410999999999999E-2</v>
      </c>
      <c r="T11" s="296">
        <f ca="1">+'JAP-22 Page 5'!J15</f>
        <v>2.8410999999999999E-2</v>
      </c>
      <c r="U11" s="296">
        <f ca="1">+'JAP-22 Page 5'!K15</f>
        <v>2.8410999999999999E-2</v>
      </c>
      <c r="V11" s="296">
        <f ca="1">+'JAP-22 Page 5'!L15</f>
        <v>2.8410999999999999E-2</v>
      </c>
      <c r="W11" s="296">
        <f ca="1">+'JAP-22 Page 5'!M15</f>
        <v>2.8410999999999999E-2</v>
      </c>
      <c r="X11" s="296">
        <f ca="1">+'JAP-22 Page 5'!N15</f>
        <v>2.8410999999999999E-2</v>
      </c>
      <c r="Y11" s="296">
        <f ca="1">+'JAP-22 Page 5'!O15</f>
        <v>2.8410999999999999E-2</v>
      </c>
      <c r="Z11" s="296">
        <f ca="1">+'JAP-22 Page 9'!D15</f>
        <v>2.8410999999999999E-2</v>
      </c>
      <c r="AA11" s="296">
        <f ca="1">+'JAP-22 Page 9'!E15</f>
        <v>2.8410999999999999E-2</v>
      </c>
      <c r="AB11" s="296">
        <f ca="1">+'JAP-22 Page 9'!F15</f>
        <v>2.8410999999999999E-2</v>
      </c>
      <c r="AC11" s="296">
        <f ca="1">+'JAP-22 Page 9'!G15</f>
        <v>2.8410999999999999E-2</v>
      </c>
      <c r="AD11" s="296">
        <f ca="1">+'JAP-22 Page 9'!H15</f>
        <v>3.1182999999999999E-2</v>
      </c>
      <c r="AE11" s="296">
        <f ca="1">+'JAP-22 Page 9'!I15</f>
        <v>3.1182999999999999E-2</v>
      </c>
      <c r="AF11" s="296">
        <f ca="1">+'JAP-22 Page 9'!J15</f>
        <v>3.1182999999999999E-2</v>
      </c>
      <c r="AG11" s="296">
        <f ca="1">+'JAP-22 Page 9'!K15</f>
        <v>3.1182999999999999E-2</v>
      </c>
      <c r="AH11" s="296">
        <f ca="1">+'JAP-22 Page 9'!L15</f>
        <v>3.1182999999999999E-2</v>
      </c>
      <c r="AI11" s="296">
        <f ca="1">+'JAP-22 Page 9'!M15</f>
        <v>3.1182999999999999E-2</v>
      </c>
      <c r="AJ11" s="296">
        <f ca="1">+'JAP-22 Page 9'!N15</f>
        <v>3.1182999999999999E-2</v>
      </c>
      <c r="AK11" s="296">
        <f ca="1">+'JAP-22 Page 9'!O15</f>
        <v>3.1182999999999999E-2</v>
      </c>
    </row>
    <row r="12" spans="1:47">
      <c r="A12" t="s">
        <v>474</v>
      </c>
      <c r="B12" s="297">
        <f>B7*B11</f>
        <v>34482057.222000003</v>
      </c>
      <c r="C12" s="297">
        <f t="shared" ref="C12:AK12" si="1">C7*C11</f>
        <v>28570548.035</v>
      </c>
      <c r="D12" s="297">
        <f t="shared" si="1"/>
        <v>28424488.934</v>
      </c>
      <c r="E12" s="297">
        <f t="shared" si="1"/>
        <v>23484937.679000001</v>
      </c>
      <c r="F12" s="297">
        <f t="shared" si="1"/>
        <v>20199172.032000002</v>
      </c>
      <c r="G12" s="297">
        <f t="shared" si="1"/>
        <v>18202879.655999999</v>
      </c>
      <c r="H12" s="297">
        <f t="shared" si="1"/>
        <v>18278343.252</v>
      </c>
      <c r="I12" s="297">
        <f t="shared" si="1"/>
        <v>18234799.128000002</v>
      </c>
      <c r="J12" s="297">
        <f t="shared" si="1"/>
        <v>18264067.848000001</v>
      </c>
      <c r="K12" s="297">
        <f t="shared" si="1"/>
        <v>22419729.072000001</v>
      </c>
      <c r="L12" s="297">
        <f t="shared" si="1"/>
        <v>27671779.98</v>
      </c>
      <c r="M12" s="297">
        <f t="shared" si="1"/>
        <v>34976286.072000004</v>
      </c>
      <c r="N12" s="297">
        <f t="shared" si="1"/>
        <v>34037533.296000004</v>
      </c>
      <c r="O12" s="297">
        <f t="shared" si="1"/>
        <v>28208860.992000002</v>
      </c>
      <c r="P12" s="297">
        <f t="shared" si="1"/>
        <v>28038080.772</v>
      </c>
      <c r="Q12" s="297">
        <f t="shared" si="1"/>
        <v>23629659.300000001</v>
      </c>
      <c r="R12" s="297">
        <f t="shared" ca="1" si="1"/>
        <v>20918763.601</v>
      </c>
      <c r="S12" s="297">
        <f t="shared" ca="1" si="1"/>
        <v>18825327.476999998</v>
      </c>
      <c r="T12" s="297">
        <f t="shared" ca="1" si="1"/>
        <v>18880615.283</v>
      </c>
      <c r="U12" s="297">
        <f t="shared" ca="1" si="1"/>
        <v>18835044.039000001</v>
      </c>
      <c r="V12" s="297">
        <f t="shared" ca="1" si="1"/>
        <v>18870273.678999998</v>
      </c>
      <c r="W12" s="297">
        <f t="shared" ca="1" si="1"/>
        <v>23189711.652999997</v>
      </c>
      <c r="X12" s="297">
        <f t="shared" ca="1" si="1"/>
        <v>28692922.353</v>
      </c>
      <c r="Y12" s="297">
        <f t="shared" ca="1" si="1"/>
        <v>36222916.971000001</v>
      </c>
      <c r="Z12" s="297">
        <f t="shared" ca="1" si="1"/>
        <v>35196938.938999996</v>
      </c>
      <c r="AA12" s="297">
        <f t="shared" ca="1" si="1"/>
        <v>29178239.055</v>
      </c>
      <c r="AB12" s="297">
        <f t="shared" ca="1" si="1"/>
        <v>28982629.32</v>
      </c>
      <c r="AC12" s="297">
        <f t="shared" ca="1" si="1"/>
        <v>24402378.366</v>
      </c>
      <c r="AD12" s="297">
        <f t="shared" ca="1" si="1"/>
        <v>23026805.702999998</v>
      </c>
      <c r="AE12" s="297">
        <f t="shared" ca="1" si="1"/>
        <v>20699743.145</v>
      </c>
      <c r="AF12" s="297">
        <f t="shared" ca="1" si="1"/>
        <v>20739283.188999999</v>
      </c>
      <c r="AG12" s="297">
        <f t="shared" ca="1" si="1"/>
        <v>20693319.447000001</v>
      </c>
      <c r="AH12" s="297">
        <f t="shared" ca="1" si="1"/>
        <v>20742245.574000001</v>
      </c>
      <c r="AI12" s="297">
        <f t="shared" ca="1" si="1"/>
        <v>25514928.456</v>
      </c>
      <c r="AJ12" s="297">
        <f t="shared" ca="1" si="1"/>
        <v>31636369.636999998</v>
      </c>
      <c r="AK12" s="297">
        <f t="shared" ca="1" si="1"/>
        <v>39957927.383000001</v>
      </c>
    </row>
    <row r="14" spans="1:47">
      <c r="A14" t="s">
        <v>572</v>
      </c>
      <c r="B14" s="296">
        <f>ROUND(+'2013 ERF Proforma Proposed Rev'!Q9,5)</f>
        <v>6.9510000000000002E-2</v>
      </c>
      <c r="C14" s="296">
        <f>+B14</f>
        <v>6.9510000000000002E-2</v>
      </c>
      <c r="D14" s="296">
        <f t="shared" ref="D14:AK14" si="2">+C14</f>
        <v>6.9510000000000002E-2</v>
      </c>
      <c r="E14" s="296">
        <f t="shared" si="2"/>
        <v>6.9510000000000002E-2</v>
      </c>
      <c r="F14" s="296">
        <f t="shared" si="2"/>
        <v>6.9510000000000002E-2</v>
      </c>
      <c r="G14" s="296">
        <f t="shared" si="2"/>
        <v>6.9510000000000002E-2</v>
      </c>
      <c r="H14" s="296">
        <f t="shared" si="2"/>
        <v>6.9510000000000002E-2</v>
      </c>
      <c r="I14" s="296">
        <f t="shared" si="2"/>
        <v>6.9510000000000002E-2</v>
      </c>
      <c r="J14" s="296">
        <f t="shared" si="2"/>
        <v>6.9510000000000002E-2</v>
      </c>
      <c r="K14" s="296">
        <f t="shared" si="2"/>
        <v>6.9510000000000002E-2</v>
      </c>
      <c r="L14" s="296">
        <f t="shared" si="2"/>
        <v>6.9510000000000002E-2</v>
      </c>
      <c r="M14" s="296">
        <f t="shared" si="2"/>
        <v>6.9510000000000002E-2</v>
      </c>
      <c r="N14" s="296">
        <f t="shared" si="2"/>
        <v>6.9510000000000002E-2</v>
      </c>
      <c r="O14" s="296">
        <f t="shared" si="2"/>
        <v>6.9510000000000002E-2</v>
      </c>
      <c r="P14" s="296">
        <f t="shared" si="2"/>
        <v>6.9510000000000002E-2</v>
      </c>
      <c r="Q14" s="296">
        <f t="shared" si="2"/>
        <v>6.9510000000000002E-2</v>
      </c>
      <c r="R14" s="296">
        <f t="shared" si="2"/>
        <v>6.9510000000000002E-2</v>
      </c>
      <c r="S14" s="296">
        <f t="shared" si="2"/>
        <v>6.9510000000000002E-2</v>
      </c>
      <c r="T14" s="296">
        <f t="shared" si="2"/>
        <v>6.9510000000000002E-2</v>
      </c>
      <c r="U14" s="296">
        <f t="shared" si="2"/>
        <v>6.9510000000000002E-2</v>
      </c>
      <c r="V14" s="296">
        <f t="shared" si="2"/>
        <v>6.9510000000000002E-2</v>
      </c>
      <c r="W14" s="296">
        <f t="shared" si="2"/>
        <v>6.9510000000000002E-2</v>
      </c>
      <c r="X14" s="296">
        <f t="shared" si="2"/>
        <v>6.9510000000000002E-2</v>
      </c>
      <c r="Y14" s="296">
        <f t="shared" si="2"/>
        <v>6.9510000000000002E-2</v>
      </c>
      <c r="Z14" s="296">
        <f t="shared" si="2"/>
        <v>6.9510000000000002E-2</v>
      </c>
      <c r="AA14" s="296">
        <f t="shared" si="2"/>
        <v>6.9510000000000002E-2</v>
      </c>
      <c r="AB14" s="296">
        <f t="shared" si="2"/>
        <v>6.9510000000000002E-2</v>
      </c>
      <c r="AC14" s="296">
        <f t="shared" si="2"/>
        <v>6.9510000000000002E-2</v>
      </c>
      <c r="AD14" s="296">
        <f t="shared" si="2"/>
        <v>6.9510000000000002E-2</v>
      </c>
      <c r="AE14" s="296">
        <f t="shared" si="2"/>
        <v>6.9510000000000002E-2</v>
      </c>
      <c r="AF14" s="296">
        <f t="shared" si="2"/>
        <v>6.9510000000000002E-2</v>
      </c>
      <c r="AG14" s="296">
        <f t="shared" si="2"/>
        <v>6.9510000000000002E-2</v>
      </c>
      <c r="AH14" s="296">
        <f t="shared" si="2"/>
        <v>6.9510000000000002E-2</v>
      </c>
      <c r="AI14" s="296">
        <f t="shared" si="2"/>
        <v>6.9510000000000002E-2</v>
      </c>
      <c r="AJ14" s="296">
        <f t="shared" si="2"/>
        <v>6.9510000000000002E-2</v>
      </c>
      <c r="AK14" s="296">
        <f t="shared" si="2"/>
        <v>6.9510000000000002E-2</v>
      </c>
    </row>
    <row r="15" spans="1:47">
      <c r="A15" t="s">
        <v>573</v>
      </c>
      <c r="B15" s="297">
        <f>B7*B14</f>
        <v>86694679.260000005</v>
      </c>
      <c r="C15" s="297">
        <f t="shared" ref="C15:AK15" si="3">C7*C14</f>
        <v>71831981.549999997</v>
      </c>
      <c r="D15" s="297">
        <f t="shared" si="3"/>
        <v>71464760.219999999</v>
      </c>
      <c r="E15" s="297">
        <f t="shared" si="3"/>
        <v>59045756.07</v>
      </c>
      <c r="F15" s="297">
        <f t="shared" si="3"/>
        <v>50849067.359999999</v>
      </c>
      <c r="G15" s="297">
        <f t="shared" si="3"/>
        <v>45823633.380000003</v>
      </c>
      <c r="H15" s="297">
        <f t="shared" si="3"/>
        <v>46013604.210000001</v>
      </c>
      <c r="I15" s="297">
        <f t="shared" si="3"/>
        <v>45903986.940000005</v>
      </c>
      <c r="J15" s="297">
        <f t="shared" si="3"/>
        <v>45977667.539999999</v>
      </c>
      <c r="K15" s="297">
        <f t="shared" si="3"/>
        <v>56439061.560000002</v>
      </c>
      <c r="L15" s="297">
        <f t="shared" si="3"/>
        <v>69660489.150000006</v>
      </c>
      <c r="M15" s="297">
        <f t="shared" si="3"/>
        <v>88048734.060000002</v>
      </c>
      <c r="N15" s="297">
        <f t="shared" si="3"/>
        <v>85685533.079999998</v>
      </c>
      <c r="O15" s="297">
        <f t="shared" si="3"/>
        <v>71012528.159999996</v>
      </c>
      <c r="P15" s="297">
        <f t="shared" si="3"/>
        <v>70582608.810000002</v>
      </c>
      <c r="Q15" s="297">
        <f t="shared" si="3"/>
        <v>59484920.25</v>
      </c>
      <c r="R15" s="297">
        <f t="shared" si="3"/>
        <v>51179587.410000004</v>
      </c>
      <c r="S15" s="297">
        <f t="shared" si="3"/>
        <v>46057812.57</v>
      </c>
      <c r="T15" s="297">
        <f t="shared" si="3"/>
        <v>46193079.030000001</v>
      </c>
      <c r="U15" s="297">
        <f t="shared" si="3"/>
        <v>46081584.990000002</v>
      </c>
      <c r="V15" s="297">
        <f t="shared" si="3"/>
        <v>46167777.390000001</v>
      </c>
      <c r="W15" s="297">
        <f t="shared" si="3"/>
        <v>56735660.730000004</v>
      </c>
      <c r="X15" s="297">
        <f t="shared" si="3"/>
        <v>70199747.730000004</v>
      </c>
      <c r="Y15" s="297">
        <f t="shared" si="3"/>
        <v>88622539.109999999</v>
      </c>
      <c r="Z15" s="297">
        <f t="shared" si="3"/>
        <v>86112393.99000001</v>
      </c>
      <c r="AA15" s="297">
        <f t="shared" si="3"/>
        <v>71387117.549999997</v>
      </c>
      <c r="AB15" s="297">
        <f t="shared" si="3"/>
        <v>70908541.200000003</v>
      </c>
      <c r="AC15" s="297">
        <f t="shared" si="3"/>
        <v>59702556.060000002</v>
      </c>
      <c r="AD15" s="297">
        <f t="shared" si="3"/>
        <v>51329033.910000004</v>
      </c>
      <c r="AE15" s="297">
        <f t="shared" si="3"/>
        <v>46141780.649999999</v>
      </c>
      <c r="AF15" s="297">
        <f t="shared" si="3"/>
        <v>46229919.329999998</v>
      </c>
      <c r="AG15" s="297">
        <f t="shared" si="3"/>
        <v>46127461.590000004</v>
      </c>
      <c r="AH15" s="297">
        <f t="shared" si="3"/>
        <v>46236522.780000001</v>
      </c>
      <c r="AI15" s="297">
        <f t="shared" si="3"/>
        <v>56875306.32</v>
      </c>
      <c r="AJ15" s="297">
        <f t="shared" si="3"/>
        <v>70520605.890000001</v>
      </c>
      <c r="AK15" s="297">
        <f t="shared" si="3"/>
        <v>89070183.510000005</v>
      </c>
    </row>
    <row r="16" spans="1:47">
      <c r="A16" t="s">
        <v>475</v>
      </c>
      <c r="B16" s="297">
        <f>SUM(B9,B15,B12)</f>
        <v>128933801.76594125</v>
      </c>
      <c r="C16" s="297">
        <f t="shared" ref="C16:AK16" si="4">SUM(C9,C15,C12)</f>
        <v>108197383.18886316</v>
      </c>
      <c r="D16" s="297">
        <f t="shared" si="4"/>
        <v>107666971.19757956</v>
      </c>
      <c r="E16" s="297">
        <f t="shared" si="4"/>
        <v>90281954.303440824</v>
      </c>
      <c r="F16" s="297">
        <f t="shared" si="4"/>
        <v>78806474.623442292</v>
      </c>
      <c r="G16" s="297">
        <f t="shared" si="4"/>
        <v>71780190.389989331</v>
      </c>
      <c r="H16" s="297">
        <f t="shared" si="4"/>
        <v>72041203.215557784</v>
      </c>
      <c r="I16" s="297">
        <f t="shared" si="4"/>
        <v>71904148.973588139</v>
      </c>
      <c r="J16" s="297">
        <f t="shared" si="4"/>
        <v>72055420.72201249</v>
      </c>
      <c r="K16" s="297">
        <f t="shared" si="4"/>
        <v>86665964.159753248</v>
      </c>
      <c r="L16" s="297">
        <f t="shared" si="4"/>
        <v>105158346.01979628</v>
      </c>
      <c r="M16" s="297">
        <f t="shared" si="4"/>
        <v>130833340.82257834</v>
      </c>
      <c r="N16" s="297">
        <f t="shared" si="4"/>
        <v>127580390.10803604</v>
      </c>
      <c r="O16" s="297">
        <f t="shared" si="4"/>
        <v>107116989.61009777</v>
      </c>
      <c r="P16" s="297">
        <f t="shared" si="4"/>
        <v>106498937.05797683</v>
      </c>
      <c r="Q16" s="297">
        <f t="shared" si="4"/>
        <v>90966023.52761963</v>
      </c>
      <c r="R16" s="297">
        <f t="shared" ca="1" si="4"/>
        <v>79956859.811864108</v>
      </c>
      <c r="S16" s="297">
        <f t="shared" ca="1" si="4"/>
        <v>72737032.060797349</v>
      </c>
      <c r="T16" s="297">
        <f t="shared" ca="1" si="4"/>
        <v>72923107.578104049</v>
      </c>
      <c r="U16" s="297">
        <f t="shared" ca="1" si="4"/>
        <v>72782357.627709091</v>
      </c>
      <c r="V16" s="297">
        <f t="shared" ca="1" si="4"/>
        <v>72952726.65342471</v>
      </c>
      <c r="W16" s="297">
        <f t="shared" ca="1" si="4"/>
        <v>87833451.997430101</v>
      </c>
      <c r="X16" s="297">
        <f t="shared" ca="1" si="4"/>
        <v>106819897.38147803</v>
      </c>
      <c r="Y16" s="297">
        <f t="shared" ca="1" si="4"/>
        <v>132754697.68509503</v>
      </c>
      <c r="Z16" s="297">
        <f t="shared" ca="1" si="4"/>
        <v>129321577.35735627</v>
      </c>
      <c r="AA16" s="297">
        <f t="shared" ca="1" si="4"/>
        <v>108616632.45112428</v>
      </c>
      <c r="AB16" s="297">
        <f t="shared" ca="1" si="4"/>
        <v>107924751.24001577</v>
      </c>
      <c r="AC16" s="297">
        <f t="shared" ca="1" si="4"/>
        <v>92111183.17043516</v>
      </c>
      <c r="AD16" s="297">
        <f t="shared" ca="1" si="4"/>
        <v>82369292.475861281</v>
      </c>
      <c r="AE16" s="297">
        <f t="shared" ca="1" si="4"/>
        <v>74850268.842870578</v>
      </c>
      <c r="AF16" s="297">
        <f t="shared" ca="1" si="4"/>
        <v>74973380.511918053</v>
      </c>
      <c r="AG16" s="297">
        <f t="shared" ca="1" si="4"/>
        <v>74841596.048479572</v>
      </c>
      <c r="AH16" s="297">
        <f t="shared" ca="1" si="4"/>
        <v>75049495.425483659</v>
      </c>
      <c r="AI16" s="297">
        <f t="shared" ca="1" si="4"/>
        <v>90454235.826558292</v>
      </c>
      <c r="AJ16" s="297">
        <f t="shared" ca="1" si="4"/>
        <v>110240501.79123931</v>
      </c>
      <c r="AK16" s="297">
        <f t="shared" ca="1" si="4"/>
        <v>137093296.84385467</v>
      </c>
    </row>
    <row r="18" spans="1:37">
      <c r="A18" s="295" t="s">
        <v>40</v>
      </c>
    </row>
    <row r="19" spans="1:37">
      <c r="A19" s="77" t="s">
        <v>105</v>
      </c>
      <c r="B19" s="70">
        <f>'Elec - F2012 Sales'!N458*1000</f>
        <v>938016630.50916767</v>
      </c>
      <c r="C19" s="70">
        <f>'Elec - F2012 Sales'!N459*1000</f>
        <v>851068899.92112505</v>
      </c>
      <c r="D19" s="70">
        <f>'Elec - F2012 Sales'!N460*1000</f>
        <v>901434591.5510571</v>
      </c>
      <c r="E19" s="70">
        <f>'Elec - F2012 Sales'!N461*1000</f>
        <v>830541335.90220106</v>
      </c>
      <c r="F19" s="70">
        <f>+'JAP-22 Page 2'!H14</f>
        <v>840256000</v>
      </c>
      <c r="G19" s="70">
        <f>+'JAP-22 Page 2'!I14</f>
        <v>831064000</v>
      </c>
      <c r="H19" s="70">
        <f>+'JAP-22 Page 2'!J14</f>
        <v>868896000</v>
      </c>
      <c r="I19" s="70">
        <f>+'JAP-22 Page 2'!K14</f>
        <v>880760000</v>
      </c>
      <c r="J19" s="70">
        <f>+'JAP-22 Page 2'!L14</f>
        <v>828367000</v>
      </c>
      <c r="K19" s="70">
        <f>+'JAP-22 Page 2'!M14</f>
        <v>845255000</v>
      </c>
      <c r="L19" s="70">
        <f>+'JAP-22 Page 2'!N14</f>
        <v>874378000</v>
      </c>
      <c r="M19" s="70">
        <f>+'JAP-22 Page 2'!O14</f>
        <v>948864000</v>
      </c>
      <c r="N19" s="70">
        <f>+'JAP-22 Page 6'!D14</f>
        <v>943995000</v>
      </c>
      <c r="O19" s="70">
        <f>+'JAP-22 Page 6'!E14</f>
        <v>858292000</v>
      </c>
      <c r="P19" s="70">
        <f>+'JAP-22 Page 6'!F14</f>
        <v>908977000</v>
      </c>
      <c r="Q19" s="70">
        <f>+'JAP-22 Page 6'!G14</f>
        <v>846207000</v>
      </c>
      <c r="R19" s="70">
        <f>+'JAP-22 Page 6'!H14</f>
        <v>856891000</v>
      </c>
      <c r="S19" s="70">
        <f>+'JAP-22 Page 6'!I14</f>
        <v>847626000</v>
      </c>
      <c r="T19" s="70">
        <f>+'JAP-22 Page 6'!J14</f>
        <v>886361000</v>
      </c>
      <c r="U19" s="70">
        <f>+'JAP-22 Page 6'!K14</f>
        <v>899540000</v>
      </c>
      <c r="V19" s="70">
        <f>+'JAP-22 Page 6'!L14</f>
        <v>847338000</v>
      </c>
      <c r="W19" s="70">
        <f>+'JAP-22 Page 6'!M14</f>
        <v>865741000</v>
      </c>
      <c r="X19" s="70">
        <f>+'JAP-22 Page 6'!N14</f>
        <v>896362000</v>
      </c>
      <c r="Y19" s="70">
        <f>+'JAP-22 Page 6'!O14</f>
        <v>965735000</v>
      </c>
      <c r="Z19" s="70">
        <f>+'JAP-22 Page 10'!D14</f>
        <v>956201000</v>
      </c>
      <c r="AA19" s="70">
        <f>+'JAP-22 Page 10'!E14</f>
        <v>870343000</v>
      </c>
      <c r="AB19" s="70">
        <f>+'JAP-22 Page 10'!F14</f>
        <v>921274000</v>
      </c>
      <c r="AC19" s="70">
        <f>+'JAP-22 Page 10'!G14</f>
        <v>857255000</v>
      </c>
      <c r="AD19" s="70">
        <f>+'JAP-22 Page 10'!H14</f>
        <v>867722000</v>
      </c>
      <c r="AE19" s="70">
        <f>+'JAP-22 Page 10'!I14</f>
        <v>857053000</v>
      </c>
      <c r="AF19" s="70">
        <f>+'JAP-22 Page 10'!J14</f>
        <v>895340000</v>
      </c>
      <c r="AG19" s="70">
        <f>+'JAP-22 Page 10'!K14</f>
        <v>908983000</v>
      </c>
      <c r="AH19" s="70">
        <f>+'JAP-22 Page 10'!L14</f>
        <v>857006000</v>
      </c>
      <c r="AI19" s="70">
        <f>+'JAP-22 Page 10'!M14</f>
        <v>875868000</v>
      </c>
      <c r="AJ19" s="70">
        <f>+'JAP-22 Page 10'!N14</f>
        <v>906619000</v>
      </c>
      <c r="AK19" s="70">
        <f>+'JAP-22 Page 10'!O14</f>
        <v>976669000</v>
      </c>
    </row>
    <row r="21" spans="1:37">
      <c r="A21" s="41" t="s">
        <v>749</v>
      </c>
      <c r="B21" s="70">
        <f>'Forecasted BSC'!O9</f>
        <v>2600361.2760957205</v>
      </c>
      <c r="C21" s="70">
        <f>'Forecasted BSC'!P9</f>
        <v>2616701.3966396353</v>
      </c>
      <c r="D21" s="70">
        <f>'Forecasted BSC'!Q9</f>
        <v>2604647.5855732253</v>
      </c>
      <c r="E21" s="70">
        <f>'Forecasted BSC'!R9</f>
        <v>2582642.5322505827</v>
      </c>
      <c r="F21" s="70">
        <f>'Forecasted BSC'!S9</f>
        <v>2607797.2393832328</v>
      </c>
      <c r="G21" s="70">
        <f>'Forecasted BSC'!T9</f>
        <v>2624599.1147449519</v>
      </c>
      <c r="H21" s="70">
        <f>'Forecasted BSC'!U9</f>
        <v>2625209.9309726786</v>
      </c>
      <c r="I21" s="70">
        <f>'Forecasted BSC'!V9</f>
        <v>2570707.8324957192</v>
      </c>
      <c r="J21" s="70">
        <f>'Forecasted BSC'!W9</f>
        <v>2653303.1432224531</v>
      </c>
      <c r="K21" s="70">
        <f>'Forecasted BSC'!X9</f>
        <v>2615825.3437787774</v>
      </c>
      <c r="L21" s="70">
        <f>'Forecasted BSC'!Y9</f>
        <v>2638138.6164699332</v>
      </c>
      <c r="M21" s="70">
        <f>'Forecasted BSC'!Z9</f>
        <v>2626214.6524122194</v>
      </c>
      <c r="N21" s="70">
        <f>'Forecasted BSC'!AA9</f>
        <v>2619595.1944872667</v>
      </c>
      <c r="O21" s="70">
        <f>'Forecasted BSC'!AB9</f>
        <v>2636056.1769083138</v>
      </c>
      <c r="P21" s="70">
        <f>'Forecasted BSC'!AC9</f>
        <v>2623913.2082235026</v>
      </c>
      <c r="Q21" s="70">
        <f>'Forecasted BSC'!AD9</f>
        <v>2601745.3915941999</v>
      </c>
      <c r="R21" s="70">
        <f>'Forecasted BSC'!AE9</f>
        <v>2627086.1588672618</v>
      </c>
      <c r="S21" s="70">
        <f>'Forecasted BSC'!AF9</f>
        <v>2644012.3115371009</v>
      </c>
      <c r="T21" s="70">
        <f>'Forecasted BSC'!AG9</f>
        <v>2644627.6457483801</v>
      </c>
      <c r="U21" s="70">
        <f>'Forecasted BSC'!AH9</f>
        <v>2589722.4152436098</v>
      </c>
      <c r="V21" s="70">
        <f>'Forecasted BSC'!AI9</f>
        <v>2672928.6531828991</v>
      </c>
      <c r="W21" s="70">
        <f>'Forecasted BSC'!AJ9</f>
        <v>2635173.6442058324</v>
      </c>
      <c r="X21" s="70">
        <f>'Forecasted BSC'!AK9</f>
        <v>2657651.9599892441</v>
      </c>
      <c r="Y21" s="70">
        <f>'Forecasted BSC'!AL9</f>
        <v>2645639.7987438175</v>
      </c>
      <c r="Z21" s="70">
        <f>'Forecasted BSC'!AM9</f>
        <v>2664178.8152420195</v>
      </c>
      <c r="AA21" s="70">
        <f>'Forecasted BSC'!AN9</f>
        <v>2680919.9517109343</v>
      </c>
      <c r="AB21" s="70">
        <f>'Forecasted BSC'!AO9</f>
        <v>2668570.3184575592</v>
      </c>
      <c r="AC21" s="70">
        <f>'Forecasted BSC'!AP9</f>
        <v>2646025.2215783759</v>
      </c>
      <c r="AD21" s="70">
        <f>'Forecasted BSC'!AQ9</f>
        <v>2671797.2704326971</v>
      </c>
      <c r="AE21" s="70">
        <f>'Forecasted BSC'!AR9</f>
        <v>2689011.4940125211</v>
      </c>
      <c r="AF21" s="70">
        <f>'Forecasted BSC'!AS9</f>
        <v>2689637.3007682497</v>
      </c>
      <c r="AG21" s="70">
        <f>'Forecasted BSC'!AT9</f>
        <v>2633797.6228422029</v>
      </c>
      <c r="AH21" s="70">
        <f>'Forecasted BSC'!AU9</f>
        <v>2718419.9709364208</v>
      </c>
      <c r="AI21" s="70">
        <f>'Forecasted BSC'!AV9</f>
        <v>2680022.3989384077</v>
      </c>
      <c r="AJ21" s="70">
        <f>'Forecasted BSC'!AW9</f>
        <v>2702883.2794433469</v>
      </c>
      <c r="AK21" s="70">
        <f>'Forecasted BSC'!AX9</f>
        <v>2690666.6798776262</v>
      </c>
    </row>
    <row r="23" spans="1:37">
      <c r="A23" t="s">
        <v>473</v>
      </c>
      <c r="B23" s="491">
        <v>2.1061E-2</v>
      </c>
      <c r="C23" s="491">
        <v>2.1061E-2</v>
      </c>
      <c r="D23" s="491">
        <v>2.1061E-2</v>
      </c>
      <c r="E23" s="491">
        <v>2.1061E-2</v>
      </c>
      <c r="F23" s="296">
        <f>+'JAP-22 Page 2'!H15</f>
        <v>2.1006E-2</v>
      </c>
      <c r="G23" s="296">
        <f>+'JAP-22 Page 2'!I15</f>
        <v>2.1006E-2</v>
      </c>
      <c r="H23" s="296">
        <f>+'JAP-22 Page 2'!J15</f>
        <v>2.1006E-2</v>
      </c>
      <c r="I23" s="296">
        <f>+'JAP-22 Page 2'!K15</f>
        <v>2.1006E-2</v>
      </c>
      <c r="J23" s="296">
        <f>+'JAP-22 Page 2'!L15</f>
        <v>2.1006E-2</v>
      </c>
      <c r="K23" s="296">
        <f>+'JAP-22 Page 2'!M15</f>
        <v>2.1006E-2</v>
      </c>
      <c r="L23" s="296">
        <f>+'JAP-22 Page 2'!N15</f>
        <v>2.1006E-2</v>
      </c>
      <c r="M23" s="296">
        <f>+'JAP-22 Page 2'!O15</f>
        <v>2.1006E-2</v>
      </c>
      <c r="N23" s="296">
        <f>+'JAP-22 Page 6'!D15</f>
        <v>2.1006E-2</v>
      </c>
      <c r="O23" s="296">
        <f>+'JAP-22 Page 6'!E15</f>
        <v>2.1006E-2</v>
      </c>
      <c r="P23" s="296">
        <f>+'JAP-22 Page 6'!F15</f>
        <v>2.1006E-2</v>
      </c>
      <c r="Q23" s="296">
        <f>+'JAP-22 Page 6'!G15</f>
        <v>2.1006E-2</v>
      </c>
      <c r="R23" s="296">
        <f ca="1">+'JAP-22 Page 6'!H15</f>
        <v>2.1548999999999999E-2</v>
      </c>
      <c r="S23" s="296">
        <f ca="1">+'JAP-22 Page 6'!I15</f>
        <v>2.1548999999999999E-2</v>
      </c>
      <c r="T23" s="296">
        <f ca="1">+'JAP-22 Page 6'!J15</f>
        <v>2.1548999999999999E-2</v>
      </c>
      <c r="U23" s="296">
        <f ca="1">+'JAP-22 Page 6'!K15</f>
        <v>2.1548999999999999E-2</v>
      </c>
      <c r="V23" s="296">
        <f ca="1">+'JAP-22 Page 6'!L15</f>
        <v>2.1548999999999999E-2</v>
      </c>
      <c r="W23" s="296">
        <f ca="1">+'JAP-22 Page 6'!M15</f>
        <v>2.1548999999999999E-2</v>
      </c>
      <c r="X23" s="296">
        <f ca="1">+'JAP-22 Page 6'!N15</f>
        <v>2.1548999999999999E-2</v>
      </c>
      <c r="Y23" s="296">
        <f ca="1">+'JAP-22 Page 6'!O15</f>
        <v>2.1548999999999999E-2</v>
      </c>
      <c r="Z23" s="296">
        <f ca="1">+'JAP-22 Page 10'!D15</f>
        <v>2.1548999999999999E-2</v>
      </c>
      <c r="AA23" s="296">
        <f ca="1">+'JAP-22 Page 10'!E15</f>
        <v>2.1548999999999999E-2</v>
      </c>
      <c r="AB23" s="296">
        <f ca="1">+'JAP-22 Page 10'!F15</f>
        <v>2.1548999999999999E-2</v>
      </c>
      <c r="AC23" s="296">
        <f ca="1">+'JAP-22 Page 10'!G15</f>
        <v>2.1548999999999999E-2</v>
      </c>
      <c r="AD23" s="296">
        <f ca="1">+'JAP-22 Page 10'!H15</f>
        <v>2.2678E-2</v>
      </c>
      <c r="AE23" s="296">
        <f ca="1">+'JAP-22 Page 10'!I15</f>
        <v>2.2678E-2</v>
      </c>
      <c r="AF23" s="296">
        <f ca="1">+'JAP-22 Page 10'!J15</f>
        <v>2.2678E-2</v>
      </c>
      <c r="AG23" s="296">
        <f ca="1">+'JAP-22 Page 10'!K15</f>
        <v>2.2678E-2</v>
      </c>
      <c r="AH23" s="296">
        <f ca="1">+'JAP-22 Page 10'!L15</f>
        <v>2.2678E-2</v>
      </c>
      <c r="AI23" s="296">
        <f ca="1">+'JAP-22 Page 10'!M15</f>
        <v>2.2678E-2</v>
      </c>
      <c r="AJ23" s="296">
        <f ca="1">+'JAP-22 Page 10'!N15</f>
        <v>2.2678E-2</v>
      </c>
      <c r="AK23" s="296">
        <f ca="1">+'JAP-22 Page 10'!O15</f>
        <v>2.2678E-2</v>
      </c>
    </row>
    <row r="24" spans="1:37">
      <c r="A24" t="s">
        <v>474</v>
      </c>
      <c r="B24" s="297">
        <f>B19*B23</f>
        <v>19755568.255153582</v>
      </c>
      <c r="C24" s="297">
        <f t="shared" ref="C24" si="5">C19*C23</f>
        <v>17924362.101238813</v>
      </c>
      <c r="D24" s="297">
        <f t="shared" ref="D24:AK24" si="6">D19*D23</f>
        <v>18985113.932656813</v>
      </c>
      <c r="E24" s="297">
        <f t="shared" si="6"/>
        <v>17492031.075436257</v>
      </c>
      <c r="F24" s="297">
        <f t="shared" si="6"/>
        <v>17650417.535999998</v>
      </c>
      <c r="G24" s="297">
        <f t="shared" si="6"/>
        <v>17457330.384</v>
      </c>
      <c r="H24" s="297">
        <f t="shared" si="6"/>
        <v>18252029.376000002</v>
      </c>
      <c r="I24" s="297">
        <f t="shared" si="6"/>
        <v>18501244.559999999</v>
      </c>
      <c r="J24" s="297">
        <f t="shared" si="6"/>
        <v>17400677.202</v>
      </c>
      <c r="K24" s="297">
        <f t="shared" si="6"/>
        <v>17755426.530000001</v>
      </c>
      <c r="L24" s="297">
        <f t="shared" si="6"/>
        <v>18367184.267999999</v>
      </c>
      <c r="M24" s="297">
        <f t="shared" si="6"/>
        <v>19931837.184</v>
      </c>
      <c r="N24" s="297">
        <f t="shared" si="6"/>
        <v>19829558.969999999</v>
      </c>
      <c r="O24" s="297">
        <f t="shared" si="6"/>
        <v>18029281.752</v>
      </c>
      <c r="P24" s="297">
        <f t="shared" si="6"/>
        <v>19093970.862</v>
      </c>
      <c r="Q24" s="297">
        <f t="shared" si="6"/>
        <v>17775424.241999999</v>
      </c>
      <c r="R24" s="297">
        <f t="shared" ca="1" si="6"/>
        <v>18465144.158999998</v>
      </c>
      <c r="S24" s="297">
        <f t="shared" ca="1" si="6"/>
        <v>18265492.673999999</v>
      </c>
      <c r="T24" s="297">
        <f t="shared" ca="1" si="6"/>
        <v>19100193.188999999</v>
      </c>
      <c r="U24" s="297">
        <f t="shared" ca="1" si="6"/>
        <v>19384187.459999997</v>
      </c>
      <c r="V24" s="297">
        <f t="shared" ca="1" si="6"/>
        <v>18259286.561999999</v>
      </c>
      <c r="W24" s="297">
        <f t="shared" ca="1" si="6"/>
        <v>18655852.809</v>
      </c>
      <c r="X24" s="297">
        <f t="shared" ca="1" si="6"/>
        <v>19315704.737999998</v>
      </c>
      <c r="Y24" s="297">
        <f t="shared" ca="1" si="6"/>
        <v>20810623.515000001</v>
      </c>
      <c r="Z24" s="297">
        <f t="shared" ca="1" si="6"/>
        <v>20605175.348999999</v>
      </c>
      <c r="AA24" s="297">
        <f t="shared" ca="1" si="6"/>
        <v>18755021.307</v>
      </c>
      <c r="AB24" s="297">
        <f t="shared" ca="1" si="6"/>
        <v>19852533.425999999</v>
      </c>
      <c r="AC24" s="297">
        <f t="shared" ca="1" si="6"/>
        <v>18472987.994999997</v>
      </c>
      <c r="AD24" s="297">
        <f t="shared" ca="1" si="6"/>
        <v>19678199.515999999</v>
      </c>
      <c r="AE24" s="297">
        <f t="shared" ca="1" si="6"/>
        <v>19436247.934</v>
      </c>
      <c r="AF24" s="297">
        <f t="shared" ca="1" si="6"/>
        <v>20304520.52</v>
      </c>
      <c r="AG24" s="297">
        <f t="shared" ca="1" si="6"/>
        <v>20613916.473999999</v>
      </c>
      <c r="AH24" s="297">
        <f t="shared" ca="1" si="6"/>
        <v>19435182.068</v>
      </c>
      <c r="AI24" s="297">
        <f t="shared" ca="1" si="6"/>
        <v>19862934.504000001</v>
      </c>
      <c r="AJ24" s="297">
        <f t="shared" ca="1" si="6"/>
        <v>20560305.682</v>
      </c>
      <c r="AK24" s="297">
        <f t="shared" ca="1" si="6"/>
        <v>22148899.581999999</v>
      </c>
    </row>
    <row r="25" spans="1:37">
      <c r="B25" s="297"/>
    </row>
    <row r="26" spans="1:37">
      <c r="A26" t="s">
        <v>572</v>
      </c>
      <c r="B26" s="296">
        <f>ROUND(+'2013 ERF Proforma Proposed Rev'!Q12,5)</f>
        <v>6.2899999999999998E-2</v>
      </c>
      <c r="C26" s="296">
        <f>+B26</f>
        <v>6.2899999999999998E-2</v>
      </c>
      <c r="D26" s="296">
        <f t="shared" ref="D26:AK26" si="7">+C26</f>
        <v>6.2899999999999998E-2</v>
      </c>
      <c r="E26" s="296">
        <f t="shared" si="7"/>
        <v>6.2899999999999998E-2</v>
      </c>
      <c r="F26" s="296">
        <f t="shared" si="7"/>
        <v>6.2899999999999998E-2</v>
      </c>
      <c r="G26" s="296">
        <f t="shared" si="7"/>
        <v>6.2899999999999998E-2</v>
      </c>
      <c r="H26" s="296">
        <f t="shared" si="7"/>
        <v>6.2899999999999998E-2</v>
      </c>
      <c r="I26" s="296">
        <f t="shared" si="7"/>
        <v>6.2899999999999998E-2</v>
      </c>
      <c r="J26" s="296">
        <f t="shared" si="7"/>
        <v>6.2899999999999998E-2</v>
      </c>
      <c r="K26" s="296">
        <f t="shared" si="7"/>
        <v>6.2899999999999998E-2</v>
      </c>
      <c r="L26" s="296">
        <f t="shared" si="7"/>
        <v>6.2899999999999998E-2</v>
      </c>
      <c r="M26" s="296">
        <f t="shared" si="7"/>
        <v>6.2899999999999998E-2</v>
      </c>
      <c r="N26" s="296">
        <f t="shared" si="7"/>
        <v>6.2899999999999998E-2</v>
      </c>
      <c r="O26" s="296">
        <f t="shared" si="7"/>
        <v>6.2899999999999998E-2</v>
      </c>
      <c r="P26" s="296">
        <f t="shared" si="7"/>
        <v>6.2899999999999998E-2</v>
      </c>
      <c r="Q26" s="296">
        <f t="shared" si="7"/>
        <v>6.2899999999999998E-2</v>
      </c>
      <c r="R26" s="296">
        <f t="shared" si="7"/>
        <v>6.2899999999999998E-2</v>
      </c>
      <c r="S26" s="296">
        <f t="shared" si="7"/>
        <v>6.2899999999999998E-2</v>
      </c>
      <c r="T26" s="296">
        <f t="shared" si="7"/>
        <v>6.2899999999999998E-2</v>
      </c>
      <c r="U26" s="296">
        <f t="shared" si="7"/>
        <v>6.2899999999999998E-2</v>
      </c>
      <c r="V26" s="296">
        <f t="shared" si="7"/>
        <v>6.2899999999999998E-2</v>
      </c>
      <c r="W26" s="296">
        <f t="shared" si="7"/>
        <v>6.2899999999999998E-2</v>
      </c>
      <c r="X26" s="296">
        <f t="shared" si="7"/>
        <v>6.2899999999999998E-2</v>
      </c>
      <c r="Y26" s="296">
        <f t="shared" si="7"/>
        <v>6.2899999999999998E-2</v>
      </c>
      <c r="Z26" s="296">
        <f t="shared" si="7"/>
        <v>6.2899999999999998E-2</v>
      </c>
      <c r="AA26" s="296">
        <f t="shared" si="7"/>
        <v>6.2899999999999998E-2</v>
      </c>
      <c r="AB26" s="296">
        <f t="shared" si="7"/>
        <v>6.2899999999999998E-2</v>
      </c>
      <c r="AC26" s="296">
        <f t="shared" si="7"/>
        <v>6.2899999999999998E-2</v>
      </c>
      <c r="AD26" s="296">
        <f t="shared" si="7"/>
        <v>6.2899999999999998E-2</v>
      </c>
      <c r="AE26" s="296">
        <f t="shared" si="7"/>
        <v>6.2899999999999998E-2</v>
      </c>
      <c r="AF26" s="296">
        <f t="shared" si="7"/>
        <v>6.2899999999999998E-2</v>
      </c>
      <c r="AG26" s="296">
        <f t="shared" si="7"/>
        <v>6.2899999999999998E-2</v>
      </c>
      <c r="AH26" s="296">
        <f t="shared" si="7"/>
        <v>6.2899999999999998E-2</v>
      </c>
      <c r="AI26" s="296">
        <f t="shared" si="7"/>
        <v>6.2899999999999998E-2</v>
      </c>
      <c r="AJ26" s="296">
        <f t="shared" si="7"/>
        <v>6.2899999999999998E-2</v>
      </c>
      <c r="AK26" s="296">
        <f t="shared" si="7"/>
        <v>6.2899999999999998E-2</v>
      </c>
    </row>
    <row r="27" spans="1:37">
      <c r="A27" t="s">
        <v>573</v>
      </c>
      <c r="B27" s="297">
        <f>B19*B26</f>
        <v>59001246.059026644</v>
      </c>
      <c r="C27" s="297">
        <f t="shared" ref="C27" si="8">C19*C26</f>
        <v>53532233.805038765</v>
      </c>
      <c r="D27" s="297">
        <f t="shared" ref="D27" si="9">D19*D26</f>
        <v>56700235.808561489</v>
      </c>
      <c r="E27" s="297">
        <f t="shared" ref="E27" si="10">E19*E26</f>
        <v>52241050.028248444</v>
      </c>
      <c r="F27" s="297">
        <f t="shared" ref="F27" si="11">F19*F26</f>
        <v>52852102.399999999</v>
      </c>
      <c r="G27" s="297">
        <f t="shared" ref="G27" si="12">G19*G26</f>
        <v>52273925.600000001</v>
      </c>
      <c r="H27" s="297">
        <f t="shared" ref="H27" si="13">H19*H26</f>
        <v>54653558.399999999</v>
      </c>
      <c r="I27" s="297">
        <f t="shared" ref="I27" si="14">I19*I26</f>
        <v>55399804</v>
      </c>
      <c r="J27" s="297">
        <f t="shared" ref="J27" si="15">J19*J26</f>
        <v>52104284.299999997</v>
      </c>
      <c r="K27" s="297">
        <f t="shared" ref="K27" si="16">K19*K26</f>
        <v>53166539.5</v>
      </c>
      <c r="L27" s="297">
        <f t="shared" ref="L27" si="17">L19*L26</f>
        <v>54998376.199999996</v>
      </c>
      <c r="M27" s="297">
        <f t="shared" ref="M27" si="18">M19*M26</f>
        <v>59683545.599999994</v>
      </c>
      <c r="N27" s="297">
        <f t="shared" ref="N27" si="19">N19*N26</f>
        <v>59377285.5</v>
      </c>
      <c r="O27" s="297">
        <f t="shared" ref="O27" si="20">O19*O26</f>
        <v>53986566.799999997</v>
      </c>
      <c r="P27" s="297">
        <f t="shared" ref="P27" si="21">P19*P26</f>
        <v>57174653.299999997</v>
      </c>
      <c r="Q27" s="297">
        <f t="shared" ref="Q27" si="22">Q19*Q26</f>
        <v>53226420.299999997</v>
      </c>
      <c r="R27" s="297">
        <f t="shared" ref="R27" si="23">R19*R26</f>
        <v>53898443.899999999</v>
      </c>
      <c r="S27" s="297">
        <f t="shared" ref="S27" si="24">S19*S26</f>
        <v>53315675.399999999</v>
      </c>
      <c r="T27" s="297">
        <f t="shared" ref="T27" si="25">T19*T26</f>
        <v>55752106.899999999</v>
      </c>
      <c r="U27" s="297">
        <f t="shared" ref="U27" si="26">U19*U26</f>
        <v>56581066</v>
      </c>
      <c r="V27" s="297">
        <f t="shared" ref="V27" si="27">V19*V26</f>
        <v>53297560.199999996</v>
      </c>
      <c r="W27" s="297">
        <f t="shared" ref="W27" si="28">W19*W26</f>
        <v>54455108.899999999</v>
      </c>
      <c r="X27" s="297">
        <f t="shared" ref="X27" si="29">X19*X26</f>
        <v>56381169.799999997</v>
      </c>
      <c r="Y27" s="297">
        <f t="shared" ref="Y27" si="30">Y19*Y26</f>
        <v>60744731.5</v>
      </c>
      <c r="Z27" s="297">
        <f t="shared" ref="Z27" si="31">Z19*Z26</f>
        <v>60145042.899999999</v>
      </c>
      <c r="AA27" s="297">
        <f t="shared" ref="AA27" si="32">AA19*AA26</f>
        <v>54744574.699999996</v>
      </c>
      <c r="AB27" s="297">
        <f t="shared" ref="AB27" si="33">AB19*AB26</f>
        <v>57948134.600000001</v>
      </c>
      <c r="AC27" s="297">
        <f t="shared" ref="AC27" si="34">AC19*AC26</f>
        <v>53921339.5</v>
      </c>
      <c r="AD27" s="297">
        <f t="shared" ref="AD27" si="35">AD19*AD26</f>
        <v>54579713.799999997</v>
      </c>
      <c r="AE27" s="297">
        <f t="shared" ref="AE27" si="36">AE19*AE26</f>
        <v>53908633.699999996</v>
      </c>
      <c r="AF27" s="297">
        <f t="shared" ref="AF27" si="37">AF19*AF26</f>
        <v>56316886</v>
      </c>
      <c r="AG27" s="297">
        <f t="shared" ref="AG27" si="38">AG19*AG26</f>
        <v>57175030.699999996</v>
      </c>
      <c r="AH27" s="297">
        <f t="shared" ref="AH27" si="39">AH19*AH26</f>
        <v>53905677.399999999</v>
      </c>
      <c r="AI27" s="297">
        <f t="shared" ref="AI27" si="40">AI19*AI26</f>
        <v>55092097.199999996</v>
      </c>
      <c r="AJ27" s="297">
        <f t="shared" ref="AJ27" si="41">AJ19*AJ26</f>
        <v>57026335.100000001</v>
      </c>
      <c r="AK27" s="297">
        <f t="shared" ref="AK27" si="42">AK19*AK26</f>
        <v>61432480.099999994</v>
      </c>
    </row>
    <row r="28" spans="1:37">
      <c r="A28" t="s">
        <v>475</v>
      </c>
      <c r="B28" s="297">
        <f>SUM(B21,B27,B24)</f>
        <v>81357175.590275943</v>
      </c>
      <c r="C28" s="297">
        <f t="shared" ref="C28:AK28" si="43">SUM(C21,C27,C24)</f>
        <v>74073297.302917212</v>
      </c>
      <c r="D28" s="297">
        <f t="shared" si="43"/>
        <v>78289997.326791525</v>
      </c>
      <c r="E28" s="297">
        <f t="shared" si="43"/>
        <v>72315723.635935277</v>
      </c>
      <c r="F28" s="297">
        <f t="shared" si="43"/>
        <v>73110317.17538324</v>
      </c>
      <c r="G28" s="297">
        <f t="shared" si="43"/>
        <v>72355855.098744959</v>
      </c>
      <c r="H28" s="297">
        <f t="shared" si="43"/>
        <v>75530797.706972688</v>
      </c>
      <c r="I28" s="297">
        <f t="shared" si="43"/>
        <v>76471756.392495722</v>
      </c>
      <c r="J28" s="297">
        <f t="shared" si="43"/>
        <v>72158264.645222455</v>
      </c>
      <c r="K28" s="297">
        <f t="shared" si="43"/>
        <v>73537791.373778775</v>
      </c>
      <c r="L28" s="297">
        <f t="shared" si="43"/>
        <v>76003699.084469929</v>
      </c>
      <c r="M28" s="297">
        <f t="shared" si="43"/>
        <v>82241597.436412215</v>
      </c>
      <c r="N28" s="297">
        <f t="shared" si="43"/>
        <v>81826439.664487273</v>
      </c>
      <c r="O28" s="297">
        <f t="shared" si="43"/>
        <v>74651904.728908315</v>
      </c>
      <c r="P28" s="297">
        <f t="shared" si="43"/>
        <v>78892537.370223492</v>
      </c>
      <c r="Q28" s="297">
        <f t="shared" si="43"/>
        <v>73603589.933594197</v>
      </c>
      <c r="R28" s="297">
        <f t="shared" ca="1" si="43"/>
        <v>74990674.217867255</v>
      </c>
      <c r="S28" s="297">
        <f t="shared" ca="1" si="43"/>
        <v>74225180.385537103</v>
      </c>
      <c r="T28" s="297">
        <f t="shared" ca="1" si="43"/>
        <v>77496927.734748378</v>
      </c>
      <c r="U28" s="297">
        <f t="shared" ca="1" si="43"/>
        <v>78554975.875243604</v>
      </c>
      <c r="V28" s="297">
        <f t="shared" ca="1" si="43"/>
        <v>74229775.415182889</v>
      </c>
      <c r="W28" s="297">
        <f t="shared" ca="1" si="43"/>
        <v>75746135.35320583</v>
      </c>
      <c r="X28" s="297">
        <f t="shared" ca="1" si="43"/>
        <v>78354526.497989237</v>
      </c>
      <c r="Y28" s="297">
        <f t="shared" ca="1" si="43"/>
        <v>84200994.813743815</v>
      </c>
      <c r="Z28" s="297">
        <f t="shared" ca="1" si="43"/>
        <v>83414397.06424202</v>
      </c>
      <c r="AA28" s="297">
        <f t="shared" ca="1" si="43"/>
        <v>76180515.958710924</v>
      </c>
      <c r="AB28" s="297">
        <f t="shared" ca="1" si="43"/>
        <v>80469238.344457567</v>
      </c>
      <c r="AC28" s="297">
        <f t="shared" ca="1" si="43"/>
        <v>75040352.716578364</v>
      </c>
      <c r="AD28" s="297">
        <f t="shared" ca="1" si="43"/>
        <v>76929710.586432695</v>
      </c>
      <c r="AE28" s="297">
        <f t="shared" ca="1" si="43"/>
        <v>76033893.128012508</v>
      </c>
      <c r="AF28" s="297">
        <f t="shared" ca="1" si="43"/>
        <v>79311043.820768252</v>
      </c>
      <c r="AG28" s="297">
        <f t="shared" ca="1" si="43"/>
        <v>80422744.796842188</v>
      </c>
      <c r="AH28" s="297">
        <f t="shared" ca="1" si="43"/>
        <v>76059279.438936412</v>
      </c>
      <c r="AI28" s="297">
        <f t="shared" ca="1" si="43"/>
        <v>77635054.102938414</v>
      </c>
      <c r="AJ28" s="297">
        <f t="shared" ca="1" si="43"/>
        <v>80289524.061443344</v>
      </c>
      <c r="AK28" s="297">
        <f t="shared" ca="1" si="43"/>
        <v>86272046.36187762</v>
      </c>
    </row>
  </sheetData>
  <printOptions horizontalCentered="1"/>
  <pageMargins left="0.7" right="0.7" top="0.75" bottom="0.75" header="0.3" footer="0.3"/>
  <pageSetup scale="55" orientation="landscape" blackAndWhite="1" horizontalDpi="300" verticalDpi="300" r:id="rId1"/>
  <headerFooter alignWithMargins="0">
    <oddFooter>&amp;L&amp;A
&amp;F
&amp;R&amp;P of &amp;N</oddFooter>
  </headerFooter>
  <colBreaks count="3" manualBreakCount="3">
    <brk id="13" max="27" man="1"/>
    <brk id="25" max="1048575" man="1"/>
    <brk id="3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P71"/>
  <sheetViews>
    <sheetView workbookViewId="0">
      <selection activeCell="I38" sqref="I38"/>
    </sheetView>
  </sheetViews>
  <sheetFormatPr defaultColWidth="8.7109375" defaultRowHeight="15"/>
  <cols>
    <col min="1" max="1" width="17" customWidth="1"/>
    <col min="2" max="2" width="11" bestFit="1" customWidth="1"/>
    <col min="3" max="3" width="14.85546875" customWidth="1"/>
    <col min="4" max="4" width="12.42578125" bestFit="1" customWidth="1"/>
    <col min="5" max="5" width="10.5703125" customWidth="1"/>
    <col min="6" max="6" width="12.42578125" bestFit="1" customWidth="1"/>
    <col min="7" max="8" width="12.42578125" customWidth="1"/>
    <col min="9" max="9" width="15.140625" bestFit="1" customWidth="1"/>
    <col min="10" max="10" width="11" bestFit="1" customWidth="1"/>
    <col min="11" max="11" width="10.5703125" bestFit="1" customWidth="1"/>
    <col min="12" max="12" width="14.28515625" customWidth="1"/>
    <col min="13" max="14" width="13.7109375" customWidth="1"/>
    <col min="15" max="15" width="18.7109375" customWidth="1"/>
    <col min="16" max="16" width="23.42578125" customWidth="1"/>
  </cols>
  <sheetData>
    <row r="1" spans="1:14">
      <c r="A1" t="s">
        <v>60</v>
      </c>
    </row>
    <row r="2" spans="1:14">
      <c r="A2" t="s">
        <v>89</v>
      </c>
    </row>
    <row r="4" spans="1:14" ht="90">
      <c r="B4" s="44" t="s">
        <v>0</v>
      </c>
      <c r="C4" s="44" t="s">
        <v>57</v>
      </c>
      <c r="D4" s="44" t="s">
        <v>62</v>
      </c>
      <c r="E4" s="44" t="s">
        <v>58</v>
      </c>
      <c r="F4" s="44" t="s">
        <v>63</v>
      </c>
      <c r="G4" s="44" t="s">
        <v>106</v>
      </c>
      <c r="H4" s="44" t="s">
        <v>107</v>
      </c>
      <c r="I4" s="89" t="s">
        <v>64</v>
      </c>
      <c r="J4" s="44" t="s">
        <v>59</v>
      </c>
      <c r="L4" s="44" t="s">
        <v>109</v>
      </c>
      <c r="N4" s="89" t="s">
        <v>108</v>
      </c>
    </row>
    <row r="5" spans="1:14" ht="30">
      <c r="A5" s="43" t="s">
        <v>61</v>
      </c>
      <c r="B5" s="42">
        <v>959515</v>
      </c>
      <c r="C5" s="42">
        <v>119572</v>
      </c>
      <c r="D5" s="42">
        <v>172</v>
      </c>
      <c r="E5" s="42">
        <v>3617</v>
      </c>
      <c r="F5" s="42">
        <v>4</v>
      </c>
      <c r="G5" s="42">
        <v>3477</v>
      </c>
      <c r="H5" s="42">
        <v>8</v>
      </c>
      <c r="I5" s="42">
        <v>17</v>
      </c>
      <c r="J5" s="42">
        <f>SUM(C5:I5)</f>
        <v>126867</v>
      </c>
      <c r="L5" s="71">
        <f>SUM(B5,J5)</f>
        <v>1086382</v>
      </c>
      <c r="N5" s="42">
        <f>+N23</f>
        <v>123455.58333333334</v>
      </c>
    </row>
    <row r="6" spans="1:14">
      <c r="A6" s="41"/>
      <c r="B6" s="42"/>
      <c r="C6" s="42"/>
      <c r="D6" s="42"/>
      <c r="E6" s="42"/>
      <c r="F6" s="42"/>
      <c r="G6" s="42"/>
      <c r="H6" s="42"/>
      <c r="I6" s="42"/>
      <c r="J6" s="42"/>
    </row>
    <row r="7" spans="1:14">
      <c r="A7" t="s">
        <v>696</v>
      </c>
      <c r="B7" s="42">
        <f>+B5</f>
        <v>959515</v>
      </c>
      <c r="C7" s="42"/>
      <c r="D7" s="42"/>
      <c r="E7" s="42"/>
      <c r="F7" s="42"/>
      <c r="G7" s="42"/>
      <c r="H7" s="42"/>
      <c r="I7" s="42"/>
      <c r="J7" s="42"/>
    </row>
    <row r="8" spans="1:14">
      <c r="A8" s="77" t="s">
        <v>699</v>
      </c>
      <c r="B8" s="42"/>
      <c r="C8" s="421">
        <v>30069.416666666668</v>
      </c>
      <c r="D8" s="42"/>
      <c r="E8" s="42"/>
      <c r="F8" s="42"/>
      <c r="G8" s="42"/>
      <c r="H8" s="42"/>
      <c r="I8" s="42"/>
      <c r="J8" s="42">
        <f t="shared" ref="J8:J22" si="0">SUM(C8:I8)</f>
        <v>30069.416666666668</v>
      </c>
      <c r="L8" s="71">
        <f t="shared" ref="L8:L23" si="1">SUM(B8,J8)</f>
        <v>30069.416666666668</v>
      </c>
      <c r="N8" s="421">
        <f>SUM(C8:G8)</f>
        <v>30069.416666666668</v>
      </c>
    </row>
    <row r="9" spans="1:14">
      <c r="A9" s="77" t="s">
        <v>700</v>
      </c>
      <c r="C9" s="421">
        <v>15</v>
      </c>
      <c r="J9" s="42">
        <f t="shared" si="0"/>
        <v>15</v>
      </c>
      <c r="L9" s="71">
        <f t="shared" si="1"/>
        <v>15</v>
      </c>
      <c r="N9" s="421">
        <f t="shared" ref="N9:N22" si="2">SUM(C9:G9)</f>
        <v>15</v>
      </c>
    </row>
    <row r="10" spans="1:14">
      <c r="A10" s="77" t="s">
        <v>701</v>
      </c>
      <c r="C10" s="421">
        <v>384.25</v>
      </c>
      <c r="J10" s="42">
        <f t="shared" si="0"/>
        <v>384.25</v>
      </c>
      <c r="L10" s="71">
        <f t="shared" si="1"/>
        <v>384.25</v>
      </c>
      <c r="N10" s="421">
        <f t="shared" si="2"/>
        <v>384.25</v>
      </c>
    </row>
    <row r="11" spans="1:14">
      <c r="A11" s="77" t="s">
        <v>702</v>
      </c>
      <c r="C11" s="421">
        <v>14</v>
      </c>
      <c r="J11" s="42">
        <f t="shared" si="0"/>
        <v>14</v>
      </c>
      <c r="L11" s="71">
        <f t="shared" si="1"/>
        <v>14</v>
      </c>
      <c r="N11" s="421">
        <f t="shared" si="2"/>
        <v>14</v>
      </c>
    </row>
    <row r="12" spans="1:14">
      <c r="A12" s="41" t="s">
        <v>692</v>
      </c>
      <c r="C12" s="421">
        <v>79810.25</v>
      </c>
      <c r="E12" s="70">
        <v>2913.25</v>
      </c>
      <c r="G12" s="42">
        <v>1180.25</v>
      </c>
      <c r="J12" s="42">
        <f>SUM(C12:I12)</f>
        <v>83903.75</v>
      </c>
      <c r="L12" s="71">
        <f>SUM(B12,J12)</f>
        <v>83903.75</v>
      </c>
      <c r="N12" s="421">
        <f>SUM(C12:G12)</f>
        <v>83903.75</v>
      </c>
    </row>
    <row r="13" spans="1:14">
      <c r="A13" s="41" t="s">
        <v>693</v>
      </c>
      <c r="C13" s="421">
        <v>6371.333333333333</v>
      </c>
      <c r="E13" s="70">
        <v>477.66666666666669</v>
      </c>
      <c r="G13" s="42">
        <v>7.5</v>
      </c>
      <c r="J13" s="42">
        <f t="shared" si="0"/>
        <v>6856.5</v>
      </c>
      <c r="L13" s="71">
        <f t="shared" si="1"/>
        <v>6856.5</v>
      </c>
      <c r="N13" s="421">
        <f t="shared" si="2"/>
        <v>6856.5</v>
      </c>
    </row>
    <row r="14" spans="1:14">
      <c r="A14" s="41" t="s">
        <v>697</v>
      </c>
      <c r="C14" s="421">
        <v>697.33333333333337</v>
      </c>
      <c r="E14" s="70">
        <v>89.916666666666671</v>
      </c>
      <c r="G14" s="42">
        <v>1</v>
      </c>
      <c r="J14" s="42">
        <f t="shared" si="0"/>
        <v>788.25</v>
      </c>
      <c r="L14" s="71">
        <f t="shared" si="1"/>
        <v>788.25</v>
      </c>
      <c r="N14" s="421">
        <f t="shared" si="2"/>
        <v>788.25</v>
      </c>
    </row>
    <row r="15" spans="1:14">
      <c r="A15" s="77" t="s">
        <v>708</v>
      </c>
      <c r="C15" s="421">
        <v>1</v>
      </c>
      <c r="E15" s="70"/>
      <c r="G15" s="42"/>
      <c r="J15" s="42">
        <f t="shared" si="0"/>
        <v>1</v>
      </c>
      <c r="L15" s="71">
        <f t="shared" si="1"/>
        <v>1</v>
      </c>
      <c r="N15" s="421">
        <f t="shared" si="2"/>
        <v>1</v>
      </c>
    </row>
    <row r="16" spans="1:14">
      <c r="A16" s="41" t="s">
        <v>695</v>
      </c>
      <c r="C16" s="421">
        <v>645.91666666666663</v>
      </c>
      <c r="E16" s="70"/>
      <c r="G16" s="42"/>
      <c r="J16" s="42">
        <f t="shared" si="0"/>
        <v>645.91666666666663</v>
      </c>
      <c r="L16" s="71">
        <f t="shared" si="1"/>
        <v>645.91666666666663</v>
      </c>
      <c r="N16" s="421">
        <f t="shared" si="2"/>
        <v>645.91666666666663</v>
      </c>
    </row>
    <row r="17" spans="1:14">
      <c r="A17" s="41" t="s">
        <v>698</v>
      </c>
      <c r="C17" s="421">
        <v>357</v>
      </c>
      <c r="E17" s="70">
        <v>122.91666666666667</v>
      </c>
      <c r="J17" s="42">
        <f t="shared" si="0"/>
        <v>479.91666666666669</v>
      </c>
      <c r="L17" s="71">
        <f t="shared" si="1"/>
        <v>479.91666666666669</v>
      </c>
      <c r="N17" s="421">
        <f t="shared" si="2"/>
        <v>479.91666666666669</v>
      </c>
    </row>
    <row r="18" spans="1:14">
      <c r="A18" s="77" t="s">
        <v>703</v>
      </c>
      <c r="C18" s="421">
        <v>1</v>
      </c>
      <c r="E18" s="70"/>
      <c r="J18" s="42">
        <f t="shared" si="0"/>
        <v>1</v>
      </c>
      <c r="L18" s="71">
        <f t="shared" si="1"/>
        <v>1</v>
      </c>
      <c r="N18" s="421">
        <f t="shared" si="2"/>
        <v>1</v>
      </c>
    </row>
    <row r="19" spans="1:14">
      <c r="A19" s="77" t="s">
        <v>704</v>
      </c>
      <c r="C19" s="421">
        <v>93</v>
      </c>
      <c r="E19" s="70">
        <v>6.833333333333333</v>
      </c>
      <c r="J19" s="42">
        <f t="shared" si="0"/>
        <v>99.833333333333329</v>
      </c>
      <c r="L19" s="71">
        <f t="shared" si="1"/>
        <v>99.833333333333329</v>
      </c>
      <c r="N19" s="421">
        <f t="shared" si="2"/>
        <v>99.833333333333329</v>
      </c>
    </row>
    <row r="20" spans="1:14">
      <c r="A20" s="77" t="s">
        <v>705</v>
      </c>
      <c r="C20" s="421"/>
      <c r="D20" s="421">
        <v>172.08333333333334</v>
      </c>
      <c r="E20" s="70"/>
      <c r="F20" s="70">
        <v>4</v>
      </c>
      <c r="J20" s="42">
        <f t="shared" si="0"/>
        <v>176.08333333333334</v>
      </c>
      <c r="L20" s="71">
        <f t="shared" si="1"/>
        <v>176.08333333333334</v>
      </c>
      <c r="N20" s="421">
        <f t="shared" si="2"/>
        <v>176.08333333333334</v>
      </c>
    </row>
    <row r="21" spans="1:14">
      <c r="A21" s="77" t="s">
        <v>706</v>
      </c>
      <c r="C21" s="421"/>
      <c r="E21" s="70">
        <v>6</v>
      </c>
      <c r="J21" s="42">
        <f t="shared" si="0"/>
        <v>6</v>
      </c>
      <c r="L21" s="71">
        <f t="shared" si="1"/>
        <v>6</v>
      </c>
      <c r="N21" s="421">
        <f t="shared" si="2"/>
        <v>6</v>
      </c>
    </row>
    <row r="22" spans="1:14">
      <c r="A22" s="77" t="s">
        <v>707</v>
      </c>
      <c r="B22" s="71"/>
      <c r="C22" s="421">
        <v>14.666666666666666</v>
      </c>
      <c r="J22" s="42">
        <f t="shared" si="0"/>
        <v>14.666666666666666</v>
      </c>
      <c r="L22" s="71">
        <f t="shared" si="1"/>
        <v>14.666666666666666</v>
      </c>
      <c r="N22" s="421">
        <f t="shared" si="2"/>
        <v>14.666666666666666</v>
      </c>
    </row>
    <row r="23" spans="1:14">
      <c r="A23" s="41" t="s">
        <v>144</v>
      </c>
      <c r="B23" s="71">
        <f>SUM(B7:B22)</f>
        <v>959515</v>
      </c>
      <c r="C23" s="421">
        <f t="shared" ref="C23:N23" si="3">SUM(C7:C22)</f>
        <v>118474.16666666667</v>
      </c>
      <c r="D23" s="71">
        <f t="shared" si="3"/>
        <v>172.08333333333334</v>
      </c>
      <c r="E23" s="71">
        <f t="shared" si="3"/>
        <v>3616.583333333333</v>
      </c>
      <c r="F23" s="71">
        <f t="shared" si="3"/>
        <v>4</v>
      </c>
      <c r="G23" s="71">
        <f t="shared" si="3"/>
        <v>1188.75</v>
      </c>
      <c r="H23" s="71">
        <f t="shared" si="3"/>
        <v>0</v>
      </c>
      <c r="I23" s="71">
        <f t="shared" si="3"/>
        <v>0</v>
      </c>
      <c r="J23" s="71">
        <f t="shared" si="3"/>
        <v>123455.58333333334</v>
      </c>
      <c r="L23" s="71">
        <f t="shared" si="1"/>
        <v>1082970.5833333333</v>
      </c>
      <c r="N23" s="71">
        <f t="shared" si="3"/>
        <v>123455.58333333334</v>
      </c>
    </row>
    <row r="24" spans="1:14">
      <c r="N24" s="473">
        <f>N23-G23+C39</f>
        <v>123364.74242424243</v>
      </c>
    </row>
    <row r="25" spans="1:14">
      <c r="A25" s="77" t="s">
        <v>720</v>
      </c>
    </row>
    <row r="26" spans="1:14">
      <c r="A26" s="77" t="s">
        <v>719</v>
      </c>
      <c r="C26" s="421">
        <v>1</v>
      </c>
      <c r="G26" s="421"/>
      <c r="J26" s="42">
        <f t="shared" ref="J26:J38" si="4">SUM(C26:I26)</f>
        <v>1</v>
      </c>
      <c r="L26" s="71">
        <f t="shared" ref="L26:L39" si="5">SUM(B26,J26)</f>
        <v>1</v>
      </c>
      <c r="N26" s="421"/>
    </row>
    <row r="27" spans="1:14">
      <c r="A27" s="41" t="s">
        <v>709</v>
      </c>
      <c r="G27" s="421">
        <v>13</v>
      </c>
      <c r="J27" s="42">
        <f t="shared" si="4"/>
        <v>13</v>
      </c>
      <c r="L27" s="71">
        <f t="shared" si="5"/>
        <v>13</v>
      </c>
      <c r="N27" s="421"/>
    </row>
    <row r="28" spans="1:14">
      <c r="A28" s="41" t="s">
        <v>710</v>
      </c>
      <c r="G28" s="421">
        <v>2.0909090909090908</v>
      </c>
      <c r="J28" s="42">
        <f t="shared" si="4"/>
        <v>2.0909090909090908</v>
      </c>
      <c r="L28" s="71">
        <f t="shared" si="5"/>
        <v>2.0909090909090908</v>
      </c>
      <c r="N28" s="421"/>
    </row>
    <row r="29" spans="1:14">
      <c r="A29" s="41" t="s">
        <v>711</v>
      </c>
      <c r="G29" s="421">
        <v>849.81818181818187</v>
      </c>
      <c r="J29" s="42">
        <f t="shared" si="4"/>
        <v>849.81818181818187</v>
      </c>
      <c r="L29" s="71">
        <f t="shared" si="5"/>
        <v>849.81818181818187</v>
      </c>
      <c r="N29" s="421"/>
    </row>
    <row r="30" spans="1:14">
      <c r="A30" s="41" t="s">
        <v>712</v>
      </c>
      <c r="G30" s="421">
        <v>1266</v>
      </c>
      <c r="J30" s="42">
        <f t="shared" si="4"/>
        <v>1266</v>
      </c>
      <c r="L30" s="71">
        <f t="shared" si="5"/>
        <v>1266</v>
      </c>
      <c r="N30" s="421"/>
    </row>
    <row r="31" spans="1:14">
      <c r="A31" s="41" t="s">
        <v>713</v>
      </c>
      <c r="G31" s="421">
        <v>42.454545454545453</v>
      </c>
      <c r="J31" s="42">
        <f t="shared" si="4"/>
        <v>42.454545454545453</v>
      </c>
      <c r="L31" s="71">
        <f t="shared" si="5"/>
        <v>42.454545454545453</v>
      </c>
      <c r="N31" s="421"/>
    </row>
    <row r="32" spans="1:14">
      <c r="A32" s="41" t="s">
        <v>714</v>
      </c>
      <c r="C32" s="421">
        <v>439</v>
      </c>
      <c r="J32" s="42">
        <f t="shared" si="4"/>
        <v>439</v>
      </c>
      <c r="L32" s="71">
        <f t="shared" si="5"/>
        <v>439</v>
      </c>
      <c r="N32" s="421"/>
    </row>
    <row r="33" spans="1:14">
      <c r="A33" s="41" t="s">
        <v>715</v>
      </c>
      <c r="C33" s="421">
        <v>495</v>
      </c>
      <c r="J33" s="42">
        <f t="shared" si="4"/>
        <v>495</v>
      </c>
      <c r="L33" s="71">
        <f t="shared" si="5"/>
        <v>495</v>
      </c>
      <c r="N33" s="421"/>
    </row>
    <row r="34" spans="1:14">
      <c r="A34" s="41" t="s">
        <v>716</v>
      </c>
      <c r="G34" s="421">
        <v>113</v>
      </c>
      <c r="J34" s="42">
        <f t="shared" si="4"/>
        <v>113</v>
      </c>
      <c r="L34" s="71">
        <f t="shared" si="5"/>
        <v>113</v>
      </c>
      <c r="N34" s="421"/>
    </row>
    <row r="35" spans="1:14">
      <c r="A35" s="41" t="s">
        <v>717</v>
      </c>
      <c r="C35" s="421">
        <v>155.90909090909091</v>
      </c>
      <c r="J35" s="42">
        <f t="shared" si="4"/>
        <v>155.90909090909091</v>
      </c>
      <c r="L35" s="71">
        <f t="shared" si="5"/>
        <v>155.90909090909091</v>
      </c>
      <c r="N35" s="421"/>
    </row>
    <row r="36" spans="1:14">
      <c r="A36" s="41" t="s">
        <v>718</v>
      </c>
      <c r="C36" s="421">
        <v>7</v>
      </c>
      <c r="J36" s="42">
        <f t="shared" si="4"/>
        <v>7</v>
      </c>
      <c r="L36" s="71">
        <f t="shared" si="5"/>
        <v>7</v>
      </c>
      <c r="N36" s="421"/>
    </row>
    <row r="37" spans="1:14">
      <c r="A37" s="41" t="s">
        <v>85</v>
      </c>
      <c r="C37" s="421"/>
      <c r="I37">
        <v>17</v>
      </c>
      <c r="J37" s="42">
        <f t="shared" si="4"/>
        <v>17</v>
      </c>
      <c r="L37" s="71">
        <f t="shared" si="5"/>
        <v>17</v>
      </c>
      <c r="N37" s="421"/>
    </row>
    <row r="38" spans="1:14">
      <c r="A38" s="41" t="s">
        <v>488</v>
      </c>
      <c r="C38" s="421"/>
      <c r="H38">
        <v>8</v>
      </c>
      <c r="J38" s="42">
        <f t="shared" si="4"/>
        <v>8</v>
      </c>
      <c r="L38" s="71">
        <f t="shared" si="5"/>
        <v>8</v>
      </c>
      <c r="N38" s="421"/>
    </row>
    <row r="39" spans="1:14">
      <c r="A39" s="41" t="s">
        <v>144</v>
      </c>
      <c r="B39" s="421">
        <f>SUM(B26:B38)</f>
        <v>0</v>
      </c>
      <c r="C39" s="421">
        <f t="shared" ref="C39:J39" si="6">SUM(C26:C38)</f>
        <v>1097.909090909091</v>
      </c>
      <c r="D39" s="421">
        <f t="shared" si="6"/>
        <v>0</v>
      </c>
      <c r="E39" s="421">
        <f t="shared" si="6"/>
        <v>0</v>
      </c>
      <c r="F39" s="421">
        <f t="shared" si="6"/>
        <v>0</v>
      </c>
      <c r="G39" s="421">
        <f t="shared" si="6"/>
        <v>2286.3636363636365</v>
      </c>
      <c r="H39" s="421">
        <f t="shared" si="6"/>
        <v>8</v>
      </c>
      <c r="I39" s="421">
        <f t="shared" si="6"/>
        <v>17</v>
      </c>
      <c r="J39" s="421">
        <f t="shared" si="6"/>
        <v>3409.2727272727275</v>
      </c>
      <c r="L39" s="71">
        <f t="shared" si="5"/>
        <v>3409.2727272727275</v>
      </c>
      <c r="N39" s="421"/>
    </row>
    <row r="40" spans="1:14">
      <c r="A40" s="41" t="s">
        <v>42</v>
      </c>
      <c r="B40" s="71">
        <f>+B39+B23</f>
        <v>959515</v>
      </c>
      <c r="C40" s="71">
        <f t="shared" ref="C40:J40" si="7">+C39+C23</f>
        <v>119572.07575757576</v>
      </c>
      <c r="D40" s="71">
        <f t="shared" si="7"/>
        <v>172.08333333333334</v>
      </c>
      <c r="E40" s="71">
        <f t="shared" si="7"/>
        <v>3616.583333333333</v>
      </c>
      <c r="F40" s="71">
        <f t="shared" si="7"/>
        <v>4</v>
      </c>
      <c r="G40" s="71">
        <f t="shared" si="7"/>
        <v>3475.1136363636365</v>
      </c>
      <c r="H40" s="71">
        <f t="shared" si="7"/>
        <v>8</v>
      </c>
      <c r="I40" s="71">
        <f t="shared" si="7"/>
        <v>17</v>
      </c>
      <c r="J40" s="71">
        <f t="shared" si="7"/>
        <v>126864.85606060606</v>
      </c>
      <c r="L40" s="71">
        <f t="shared" ref="L40" si="8">+L39+L23</f>
        <v>1086379.856060606</v>
      </c>
    </row>
    <row r="43" spans="1:14">
      <c r="A43" s="41" t="s">
        <v>110</v>
      </c>
    </row>
    <row r="46" spans="1:14">
      <c r="A46" s="423" t="s">
        <v>721</v>
      </c>
      <c r="B46" t="s">
        <v>722</v>
      </c>
    </row>
    <row r="48" spans="1:14">
      <c r="A48" s="423" t="s">
        <v>723</v>
      </c>
      <c r="B48" s="423" t="s">
        <v>69</v>
      </c>
    </row>
    <row r="49" spans="1:16" ht="60">
      <c r="A49" s="423" t="s">
        <v>724</v>
      </c>
      <c r="B49" s="422">
        <v>40725</v>
      </c>
      <c r="C49" s="422">
        <v>40756</v>
      </c>
      <c r="D49" s="422">
        <v>40787</v>
      </c>
      <c r="E49" s="422">
        <v>40817</v>
      </c>
      <c r="F49" s="422">
        <v>40848</v>
      </c>
      <c r="G49" s="422">
        <v>40878</v>
      </c>
      <c r="H49" s="422">
        <v>40909</v>
      </c>
      <c r="I49" s="422">
        <v>40940</v>
      </c>
      <c r="J49" s="422">
        <v>40969</v>
      </c>
      <c r="K49" s="422">
        <v>41000</v>
      </c>
      <c r="L49" s="422">
        <v>41030</v>
      </c>
      <c r="M49" s="422">
        <v>41061</v>
      </c>
      <c r="N49" t="s">
        <v>731</v>
      </c>
      <c r="O49" s="89" t="s">
        <v>108</v>
      </c>
      <c r="P49" s="89" t="s">
        <v>732</v>
      </c>
    </row>
    <row r="50" spans="1:16">
      <c r="A50">
        <v>7</v>
      </c>
      <c r="B50" s="421">
        <v>956607</v>
      </c>
      <c r="C50" s="421">
        <v>956782</v>
      </c>
      <c r="D50" s="421">
        <v>957138</v>
      </c>
      <c r="E50" s="421">
        <v>957877</v>
      </c>
      <c r="F50" s="421">
        <v>958727</v>
      </c>
      <c r="G50" s="421">
        <v>959547</v>
      </c>
      <c r="H50" s="421">
        <v>960324</v>
      </c>
      <c r="I50" s="421">
        <v>961219</v>
      </c>
      <c r="J50" s="421">
        <v>961612</v>
      </c>
      <c r="K50" s="421">
        <v>961759</v>
      </c>
      <c r="L50" s="421">
        <v>961260</v>
      </c>
      <c r="M50" s="421">
        <v>961326</v>
      </c>
      <c r="N50" s="421">
        <f>ROUND(AVERAGE(B50:M50),0)</f>
        <v>959515</v>
      </c>
    </row>
    <row r="51" spans="1:16">
      <c r="A51">
        <v>8</v>
      </c>
      <c r="B51" s="421">
        <v>30033</v>
      </c>
      <c r="C51" s="421">
        <v>30032</v>
      </c>
      <c r="D51" s="421">
        <v>30049</v>
      </c>
      <c r="E51" s="421">
        <v>30056</v>
      </c>
      <c r="F51" s="421">
        <v>30063</v>
      </c>
      <c r="G51" s="421">
        <v>30070</v>
      </c>
      <c r="H51" s="421">
        <v>30080</v>
      </c>
      <c r="I51" s="421">
        <v>30054</v>
      </c>
      <c r="J51" s="421">
        <v>30068</v>
      </c>
      <c r="K51" s="421">
        <v>30093</v>
      </c>
      <c r="L51" s="421">
        <v>30117</v>
      </c>
      <c r="M51" s="421">
        <v>30118</v>
      </c>
      <c r="N51" s="421">
        <f t="shared" ref="N51:N70" si="9">ROUND(AVERAGE(B51:M51),0)</f>
        <v>30069</v>
      </c>
      <c r="O51" s="421">
        <f>+N51</f>
        <v>30069</v>
      </c>
      <c r="P51" s="421">
        <f>+O51</f>
        <v>30069</v>
      </c>
    </row>
    <row r="52" spans="1:16">
      <c r="A52">
        <v>10</v>
      </c>
      <c r="B52" s="421">
        <v>15</v>
      </c>
      <c r="C52" s="421">
        <v>15</v>
      </c>
      <c r="D52" s="421">
        <v>15</v>
      </c>
      <c r="E52" s="421">
        <v>15</v>
      </c>
      <c r="F52" s="421">
        <v>15</v>
      </c>
      <c r="G52" s="421">
        <v>15</v>
      </c>
      <c r="H52" s="421">
        <v>15</v>
      </c>
      <c r="I52" s="421">
        <v>15</v>
      </c>
      <c r="J52" s="421">
        <v>15</v>
      </c>
      <c r="K52" s="421">
        <v>15</v>
      </c>
      <c r="L52" s="421">
        <v>15</v>
      </c>
      <c r="M52" s="421">
        <v>15</v>
      </c>
      <c r="N52" s="421">
        <f t="shared" si="9"/>
        <v>15</v>
      </c>
      <c r="O52" s="421">
        <f t="shared" ref="O52:P65" si="10">+N52</f>
        <v>15</v>
      </c>
      <c r="P52" s="421">
        <f t="shared" si="10"/>
        <v>15</v>
      </c>
    </row>
    <row r="53" spans="1:16">
      <c r="A53">
        <v>11</v>
      </c>
      <c r="B53" s="421">
        <v>383</v>
      </c>
      <c r="C53" s="421">
        <v>384</v>
      </c>
      <c r="D53" s="421">
        <v>383</v>
      </c>
      <c r="E53" s="421">
        <v>383</v>
      </c>
      <c r="F53" s="421">
        <v>383</v>
      </c>
      <c r="G53" s="421">
        <v>384</v>
      </c>
      <c r="H53" s="421">
        <v>387</v>
      </c>
      <c r="I53" s="421">
        <v>388</v>
      </c>
      <c r="J53" s="421">
        <v>386</v>
      </c>
      <c r="K53" s="421">
        <v>385</v>
      </c>
      <c r="L53" s="421">
        <v>383</v>
      </c>
      <c r="M53" s="421">
        <v>382</v>
      </c>
      <c r="N53" s="421">
        <f t="shared" si="9"/>
        <v>384</v>
      </c>
      <c r="O53" s="421">
        <f t="shared" si="10"/>
        <v>384</v>
      </c>
      <c r="P53" s="421">
        <f t="shared" si="10"/>
        <v>384</v>
      </c>
    </row>
    <row r="54" spans="1:16">
      <c r="A54">
        <v>12</v>
      </c>
      <c r="B54" s="421">
        <v>14</v>
      </c>
      <c r="C54" s="421">
        <v>13</v>
      </c>
      <c r="D54" s="421">
        <v>14</v>
      </c>
      <c r="E54" s="421">
        <v>14</v>
      </c>
      <c r="F54" s="421">
        <v>14</v>
      </c>
      <c r="G54" s="421">
        <v>14</v>
      </c>
      <c r="H54" s="421">
        <v>14</v>
      </c>
      <c r="I54" s="421">
        <v>15</v>
      </c>
      <c r="J54" s="421">
        <v>14</v>
      </c>
      <c r="K54" s="421">
        <v>14</v>
      </c>
      <c r="L54" s="421">
        <v>14</v>
      </c>
      <c r="M54" s="421">
        <v>14</v>
      </c>
      <c r="N54" s="421">
        <f t="shared" si="9"/>
        <v>14</v>
      </c>
      <c r="O54" s="421">
        <f t="shared" si="10"/>
        <v>14</v>
      </c>
      <c r="P54" s="421">
        <f t="shared" si="10"/>
        <v>14</v>
      </c>
    </row>
    <row r="55" spans="1:16">
      <c r="A55">
        <v>24</v>
      </c>
      <c r="B55" s="421">
        <v>83399</v>
      </c>
      <c r="C55" s="421">
        <v>83487</v>
      </c>
      <c r="D55" s="421">
        <v>83659</v>
      </c>
      <c r="E55" s="421">
        <v>83668</v>
      </c>
      <c r="F55" s="421">
        <v>83813</v>
      </c>
      <c r="G55" s="421">
        <v>83825</v>
      </c>
      <c r="H55" s="421">
        <v>83889</v>
      </c>
      <c r="I55" s="421">
        <v>83894</v>
      </c>
      <c r="J55" s="421">
        <v>84041</v>
      </c>
      <c r="K55" s="421">
        <v>84169</v>
      </c>
      <c r="L55" s="421">
        <v>84455</v>
      </c>
      <c r="M55" s="421">
        <v>84546</v>
      </c>
      <c r="N55" s="421">
        <f t="shared" si="9"/>
        <v>83904</v>
      </c>
      <c r="O55" s="421">
        <f t="shared" si="10"/>
        <v>83904</v>
      </c>
      <c r="P55" s="421">
        <f t="shared" si="10"/>
        <v>83904</v>
      </c>
    </row>
    <row r="56" spans="1:16">
      <c r="A56">
        <v>25</v>
      </c>
      <c r="B56" s="421">
        <v>6913</v>
      </c>
      <c r="C56" s="421">
        <v>6879</v>
      </c>
      <c r="D56" s="421">
        <v>6848</v>
      </c>
      <c r="E56" s="421">
        <v>6869</v>
      </c>
      <c r="F56" s="421">
        <v>6861</v>
      </c>
      <c r="G56" s="421">
        <v>6863</v>
      </c>
      <c r="H56" s="421">
        <v>6872</v>
      </c>
      <c r="I56" s="421">
        <v>6881</v>
      </c>
      <c r="J56" s="421">
        <v>6870</v>
      </c>
      <c r="K56" s="421">
        <v>6839</v>
      </c>
      <c r="L56" s="421">
        <v>6805</v>
      </c>
      <c r="M56" s="421">
        <v>6778</v>
      </c>
      <c r="N56" s="421">
        <f t="shared" si="9"/>
        <v>6857</v>
      </c>
      <c r="O56" s="421">
        <f t="shared" si="10"/>
        <v>6857</v>
      </c>
      <c r="P56" s="421">
        <f t="shared" si="10"/>
        <v>6857</v>
      </c>
    </row>
    <row r="57" spans="1:16">
      <c r="A57">
        <v>26</v>
      </c>
      <c r="B57" s="421">
        <v>795</v>
      </c>
      <c r="C57" s="421">
        <v>790</v>
      </c>
      <c r="D57" s="421">
        <v>779</v>
      </c>
      <c r="E57" s="421">
        <v>780</v>
      </c>
      <c r="F57" s="421">
        <v>784</v>
      </c>
      <c r="G57" s="421">
        <v>792</v>
      </c>
      <c r="H57" s="421">
        <v>789</v>
      </c>
      <c r="I57" s="421">
        <v>794</v>
      </c>
      <c r="J57" s="421">
        <v>794</v>
      </c>
      <c r="K57" s="421">
        <v>789</v>
      </c>
      <c r="L57" s="421">
        <v>786</v>
      </c>
      <c r="M57" s="421">
        <v>786</v>
      </c>
      <c r="N57" s="421">
        <f t="shared" si="9"/>
        <v>788</v>
      </c>
      <c r="O57" s="421">
        <f t="shared" si="10"/>
        <v>788</v>
      </c>
      <c r="P57" s="421">
        <f t="shared" si="10"/>
        <v>788</v>
      </c>
    </row>
    <row r="58" spans="1:16">
      <c r="A58" t="s">
        <v>165</v>
      </c>
      <c r="B58" s="421">
        <v>1</v>
      </c>
      <c r="C58" s="421">
        <v>1</v>
      </c>
      <c r="D58" s="421">
        <v>1</v>
      </c>
      <c r="E58" s="421">
        <v>1</v>
      </c>
      <c r="F58" s="421">
        <v>1</v>
      </c>
      <c r="G58" s="421">
        <v>1</v>
      </c>
      <c r="H58" s="421">
        <v>1</v>
      </c>
      <c r="I58" s="421">
        <v>1</v>
      </c>
      <c r="J58" s="421">
        <v>1</v>
      </c>
      <c r="K58" s="421">
        <v>1</v>
      </c>
      <c r="L58" s="421">
        <v>1</v>
      </c>
      <c r="M58" s="421">
        <v>1</v>
      </c>
      <c r="N58" s="421">
        <f t="shared" si="9"/>
        <v>1</v>
      </c>
      <c r="O58" s="421">
        <f t="shared" si="10"/>
        <v>1</v>
      </c>
      <c r="P58" s="421">
        <f t="shared" si="10"/>
        <v>1</v>
      </c>
    </row>
    <row r="59" spans="1:16">
      <c r="A59">
        <v>29</v>
      </c>
      <c r="B59" s="421">
        <v>724</v>
      </c>
      <c r="C59" s="421">
        <v>738</v>
      </c>
      <c r="D59" s="421">
        <v>742</v>
      </c>
      <c r="E59" s="421">
        <v>680</v>
      </c>
      <c r="F59" s="421">
        <v>616</v>
      </c>
      <c r="G59" s="421">
        <v>587</v>
      </c>
      <c r="H59" s="421">
        <v>579</v>
      </c>
      <c r="I59" s="421">
        <v>573</v>
      </c>
      <c r="J59" s="421">
        <v>577</v>
      </c>
      <c r="K59" s="421">
        <v>592</v>
      </c>
      <c r="L59" s="421">
        <v>653</v>
      </c>
      <c r="M59" s="421">
        <v>690</v>
      </c>
      <c r="N59" s="421">
        <f t="shared" si="9"/>
        <v>646</v>
      </c>
      <c r="O59" s="421">
        <f t="shared" si="10"/>
        <v>646</v>
      </c>
      <c r="P59" s="421">
        <f t="shared" si="10"/>
        <v>646</v>
      </c>
    </row>
    <row r="60" spans="1:16">
      <c r="A60">
        <v>31</v>
      </c>
      <c r="B60" s="421">
        <v>477</v>
      </c>
      <c r="C60" s="421">
        <v>479</v>
      </c>
      <c r="D60" s="421">
        <v>481</v>
      </c>
      <c r="E60" s="421">
        <v>482</v>
      </c>
      <c r="F60" s="421">
        <v>482</v>
      </c>
      <c r="G60" s="421">
        <v>481</v>
      </c>
      <c r="H60" s="421">
        <v>480</v>
      </c>
      <c r="I60" s="421">
        <v>479</v>
      </c>
      <c r="J60" s="421">
        <v>479</v>
      </c>
      <c r="K60" s="421">
        <v>478</v>
      </c>
      <c r="L60" s="421">
        <v>480</v>
      </c>
      <c r="M60" s="421">
        <v>481</v>
      </c>
      <c r="N60" s="421">
        <f t="shared" si="9"/>
        <v>480</v>
      </c>
      <c r="O60" s="421">
        <f t="shared" si="10"/>
        <v>480</v>
      </c>
      <c r="P60" s="421">
        <f t="shared" si="10"/>
        <v>480</v>
      </c>
    </row>
    <row r="61" spans="1:16">
      <c r="A61">
        <v>35</v>
      </c>
      <c r="B61" s="421">
        <v>1</v>
      </c>
      <c r="C61" s="421">
        <v>1</v>
      </c>
      <c r="D61" s="421">
        <v>1</v>
      </c>
      <c r="E61" s="421">
        <v>1</v>
      </c>
      <c r="F61" s="421">
        <v>1</v>
      </c>
      <c r="G61" s="421">
        <v>1</v>
      </c>
      <c r="H61" s="421">
        <v>1</v>
      </c>
      <c r="I61" s="421">
        <v>1</v>
      </c>
      <c r="J61" s="421">
        <v>1</v>
      </c>
      <c r="K61" s="421">
        <v>1</v>
      </c>
      <c r="L61" s="421">
        <v>1</v>
      </c>
      <c r="M61" s="421">
        <v>1</v>
      </c>
      <c r="N61" s="421">
        <f t="shared" si="9"/>
        <v>1</v>
      </c>
      <c r="O61" s="421">
        <f t="shared" si="10"/>
        <v>1</v>
      </c>
      <c r="P61" s="421">
        <f t="shared" si="10"/>
        <v>1</v>
      </c>
    </row>
    <row r="62" spans="1:16">
      <c r="A62">
        <v>40</v>
      </c>
      <c r="B62" s="421">
        <v>101</v>
      </c>
      <c r="C62" s="421">
        <v>101</v>
      </c>
      <c r="D62" s="421">
        <v>101</v>
      </c>
      <c r="E62" s="421">
        <v>101</v>
      </c>
      <c r="F62" s="421">
        <v>101</v>
      </c>
      <c r="G62" s="421">
        <v>99</v>
      </c>
      <c r="H62" s="421">
        <v>99</v>
      </c>
      <c r="I62" s="421">
        <v>99</v>
      </c>
      <c r="J62" s="421">
        <v>99</v>
      </c>
      <c r="K62" s="421">
        <v>99</v>
      </c>
      <c r="L62" s="421">
        <v>99</v>
      </c>
      <c r="M62" s="421">
        <v>99</v>
      </c>
      <c r="N62" s="421">
        <f t="shared" si="9"/>
        <v>100</v>
      </c>
      <c r="O62" s="421">
        <f t="shared" si="10"/>
        <v>100</v>
      </c>
      <c r="P62" s="421">
        <f t="shared" si="10"/>
        <v>100</v>
      </c>
    </row>
    <row r="63" spans="1:16">
      <c r="A63">
        <v>43</v>
      </c>
      <c r="B63" s="421">
        <v>175</v>
      </c>
      <c r="C63" s="421">
        <v>175</v>
      </c>
      <c r="D63" s="421">
        <v>174</v>
      </c>
      <c r="E63" s="421">
        <v>172</v>
      </c>
      <c r="F63" s="421">
        <v>172</v>
      </c>
      <c r="G63" s="421">
        <v>171</v>
      </c>
      <c r="H63" s="421">
        <v>171</v>
      </c>
      <c r="I63" s="421">
        <v>171</v>
      </c>
      <c r="J63" s="421">
        <v>171</v>
      </c>
      <c r="K63" s="421">
        <v>171</v>
      </c>
      <c r="L63" s="421">
        <v>171</v>
      </c>
      <c r="M63" s="421">
        <v>171</v>
      </c>
      <c r="N63" s="421">
        <f t="shared" si="9"/>
        <v>172</v>
      </c>
      <c r="O63" s="421">
        <f t="shared" si="10"/>
        <v>172</v>
      </c>
      <c r="P63" s="421">
        <f t="shared" si="10"/>
        <v>172</v>
      </c>
    </row>
    <row r="64" spans="1:16">
      <c r="A64">
        <v>46</v>
      </c>
      <c r="B64" s="421">
        <v>4</v>
      </c>
      <c r="C64" s="421">
        <v>4</v>
      </c>
      <c r="D64" s="421">
        <v>4</v>
      </c>
      <c r="E64" s="421">
        <v>4</v>
      </c>
      <c r="F64" s="421">
        <v>4</v>
      </c>
      <c r="G64" s="421">
        <v>4</v>
      </c>
      <c r="H64" s="421">
        <v>4</v>
      </c>
      <c r="I64" s="421">
        <v>4</v>
      </c>
      <c r="J64" s="421">
        <v>4</v>
      </c>
      <c r="K64" s="421">
        <v>4</v>
      </c>
      <c r="L64" s="421">
        <v>4</v>
      </c>
      <c r="M64" s="421">
        <v>4</v>
      </c>
      <c r="N64" s="421">
        <f t="shared" si="9"/>
        <v>4</v>
      </c>
      <c r="O64" s="421">
        <f t="shared" si="10"/>
        <v>4</v>
      </c>
      <c r="P64" s="421"/>
    </row>
    <row r="65" spans="1:16">
      <c r="A65">
        <v>49</v>
      </c>
      <c r="B65" s="421">
        <v>20</v>
      </c>
      <c r="C65" s="421">
        <v>20</v>
      </c>
      <c r="D65" s="421">
        <v>20</v>
      </c>
      <c r="E65" s="421">
        <v>20</v>
      </c>
      <c r="F65" s="421">
        <v>20</v>
      </c>
      <c r="G65" s="421">
        <v>20</v>
      </c>
      <c r="H65" s="421">
        <v>20</v>
      </c>
      <c r="I65" s="421">
        <v>21</v>
      </c>
      <c r="J65" s="421">
        <v>21</v>
      </c>
      <c r="K65" s="421">
        <v>22</v>
      </c>
      <c r="L65" s="421">
        <v>22</v>
      </c>
      <c r="M65" s="421">
        <v>22</v>
      </c>
      <c r="N65" s="421">
        <f t="shared" si="9"/>
        <v>21</v>
      </c>
      <c r="O65" s="421">
        <f t="shared" si="10"/>
        <v>21</v>
      </c>
      <c r="P65" s="421"/>
    </row>
    <row r="66" spans="1:16">
      <c r="A66" t="s">
        <v>725</v>
      </c>
      <c r="B66" s="421">
        <v>11</v>
      </c>
      <c r="C66" s="421">
        <v>11</v>
      </c>
      <c r="D66" s="421">
        <v>11</v>
      </c>
      <c r="E66" s="421">
        <v>11</v>
      </c>
      <c r="F66" s="421">
        <v>11</v>
      </c>
      <c r="G66" s="421">
        <v>11</v>
      </c>
      <c r="H66" s="421">
        <v>11</v>
      </c>
      <c r="I66" s="421">
        <v>11</v>
      </c>
      <c r="J66" s="421">
        <v>11</v>
      </c>
      <c r="K66" s="421">
        <v>11</v>
      </c>
      <c r="L66" s="421">
        <v>11</v>
      </c>
      <c r="M66" s="421">
        <v>11</v>
      </c>
      <c r="N66" s="421">
        <f t="shared" si="9"/>
        <v>11</v>
      </c>
    </row>
    <row r="67" spans="1:16">
      <c r="A67" t="s">
        <v>726</v>
      </c>
      <c r="B67" s="421">
        <v>3</v>
      </c>
      <c r="C67" s="421">
        <v>3</v>
      </c>
      <c r="D67" s="421">
        <v>3</v>
      </c>
      <c r="E67" s="421">
        <v>3</v>
      </c>
      <c r="F67" s="421">
        <v>3</v>
      </c>
      <c r="G67" s="421">
        <v>3</v>
      </c>
      <c r="H67" s="421">
        <v>3</v>
      </c>
      <c r="I67" s="421">
        <v>3</v>
      </c>
      <c r="J67" s="421">
        <v>3</v>
      </c>
      <c r="K67" s="421">
        <v>3</v>
      </c>
      <c r="L67" s="421">
        <v>3</v>
      </c>
      <c r="M67" s="421">
        <v>3</v>
      </c>
      <c r="N67" s="421">
        <f t="shared" si="9"/>
        <v>3</v>
      </c>
    </row>
    <row r="68" spans="1:16">
      <c r="A68" t="s">
        <v>727</v>
      </c>
      <c r="B68" s="421">
        <v>3</v>
      </c>
      <c r="C68" s="421">
        <v>3</v>
      </c>
      <c r="D68" s="421">
        <v>3</v>
      </c>
      <c r="E68" s="421">
        <v>3</v>
      </c>
      <c r="F68" s="421">
        <v>3</v>
      </c>
      <c r="G68" s="421">
        <v>3</v>
      </c>
      <c r="H68" s="421">
        <v>3</v>
      </c>
      <c r="I68" s="421">
        <v>3</v>
      </c>
      <c r="J68" s="421">
        <v>3</v>
      </c>
      <c r="K68" s="421">
        <v>3</v>
      </c>
      <c r="L68" s="421">
        <v>3</v>
      </c>
      <c r="M68" s="421">
        <v>3</v>
      </c>
      <c r="N68" s="421">
        <f t="shared" si="9"/>
        <v>3</v>
      </c>
    </row>
    <row r="69" spans="1:16">
      <c r="A69" t="s">
        <v>728</v>
      </c>
      <c r="B69" s="421">
        <v>3362</v>
      </c>
      <c r="C69" s="421">
        <v>3365</v>
      </c>
      <c r="D69" s="421">
        <v>3378</v>
      </c>
      <c r="E69" s="421">
        <v>3375</v>
      </c>
      <c r="F69" s="421">
        <v>3385</v>
      </c>
      <c r="G69" s="421">
        <v>3383</v>
      </c>
      <c r="H69" s="421">
        <v>3389</v>
      </c>
      <c r="I69" s="421">
        <v>3383</v>
      </c>
      <c r="J69" s="421">
        <v>3395</v>
      </c>
      <c r="K69" s="421">
        <v>3405</v>
      </c>
      <c r="L69" s="421">
        <v>3407</v>
      </c>
      <c r="M69" s="421">
        <v>3409</v>
      </c>
      <c r="N69" s="421">
        <f t="shared" si="9"/>
        <v>3386</v>
      </c>
    </row>
    <row r="70" spans="1:16">
      <c r="A70" t="s">
        <v>729</v>
      </c>
      <c r="B70" s="421">
        <v>8</v>
      </c>
      <c r="C70" s="421">
        <v>8</v>
      </c>
      <c r="D70" s="421">
        <v>8</v>
      </c>
      <c r="E70" s="421">
        <v>8</v>
      </c>
      <c r="F70" s="421">
        <v>8</v>
      </c>
      <c r="G70" s="421">
        <v>8</v>
      </c>
      <c r="H70" s="421">
        <v>8</v>
      </c>
      <c r="I70" s="421">
        <v>8</v>
      </c>
      <c r="J70" s="421">
        <v>8</v>
      </c>
      <c r="K70" s="421">
        <v>8</v>
      </c>
      <c r="L70" s="421">
        <v>8</v>
      </c>
      <c r="M70" s="421">
        <v>8</v>
      </c>
      <c r="N70" s="421">
        <f t="shared" si="9"/>
        <v>8</v>
      </c>
    </row>
    <row r="71" spans="1:16">
      <c r="A71" t="s">
        <v>730</v>
      </c>
      <c r="B71" s="421">
        <v>1083049</v>
      </c>
      <c r="C71" s="421">
        <v>1083291</v>
      </c>
      <c r="D71" s="421">
        <v>1083812</v>
      </c>
      <c r="E71" s="421">
        <v>1084523</v>
      </c>
      <c r="F71" s="421">
        <v>1085467</v>
      </c>
      <c r="G71" s="421">
        <v>1086282</v>
      </c>
      <c r="H71" s="421">
        <v>1087139</v>
      </c>
      <c r="I71" s="421">
        <v>1088017</v>
      </c>
      <c r="J71" s="421">
        <v>1088573</v>
      </c>
      <c r="K71" s="421">
        <v>1088861</v>
      </c>
      <c r="L71" s="421">
        <v>1088698</v>
      </c>
      <c r="M71" s="421">
        <v>1088868</v>
      </c>
      <c r="N71" s="421">
        <f>SUM(N50:N70)</f>
        <v>1086382</v>
      </c>
      <c r="O71" s="421">
        <f>SUM(O50:O70)</f>
        <v>123456</v>
      </c>
      <c r="P71" s="421">
        <f>SUM(P50:P70)</f>
        <v>123431</v>
      </c>
    </row>
  </sheetData>
  <printOptions horizontalCentered="1"/>
  <pageMargins left="0.7" right="0.7" top="0.75" bottom="0.75" header="0.3" footer="0.3"/>
  <pageSetup scale="43" orientation="landscape" blackAndWhite="1" horizontalDpi="300" verticalDpi="300" r:id="rId1"/>
  <headerFooter alignWithMargins="0">
    <oddFooter>&amp;L&amp;A
&amp;F
&amp;R&amp;P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4"/>
  <sheetViews>
    <sheetView workbookViewId="0">
      <selection activeCell="I38" sqref="I38"/>
    </sheetView>
  </sheetViews>
  <sheetFormatPr defaultRowHeight="15"/>
  <cols>
    <col min="1" max="1" width="8.5703125" bestFit="1" customWidth="1"/>
    <col min="2" max="2" width="7.42578125" bestFit="1" customWidth="1"/>
    <col min="3" max="3" width="50.7109375" bestFit="1" customWidth="1"/>
    <col min="4" max="4" width="18.42578125" bestFit="1" customWidth="1"/>
    <col min="5" max="6" width="15.28515625" bestFit="1" customWidth="1"/>
    <col min="7" max="10" width="13.7109375" bestFit="1" customWidth="1"/>
    <col min="11" max="12" width="12.5703125" bestFit="1" customWidth="1"/>
    <col min="13" max="14" width="13.7109375" customWidth="1"/>
    <col min="15" max="15" width="11.28515625" bestFit="1" customWidth="1"/>
  </cols>
  <sheetData>
    <row r="1" spans="1:15">
      <c r="A1" s="364"/>
      <c r="B1" s="533" t="s">
        <v>594</v>
      </c>
      <c r="C1" s="533"/>
      <c r="D1" s="533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</row>
    <row r="2" spans="1:15">
      <c r="A2" s="364"/>
      <c r="B2" s="534" t="s">
        <v>595</v>
      </c>
      <c r="C2" s="534"/>
      <c r="D2" s="53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</row>
    <row r="3" spans="1:15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</row>
    <row r="4" spans="1:15" ht="51">
      <c r="A4" s="365" t="s">
        <v>17</v>
      </c>
      <c r="B4" s="365" t="s">
        <v>596</v>
      </c>
      <c r="C4" s="366" t="s">
        <v>597</v>
      </c>
      <c r="D4" s="366" t="s">
        <v>598</v>
      </c>
      <c r="E4" s="365" t="s">
        <v>42</v>
      </c>
      <c r="F4" s="365" t="s">
        <v>599</v>
      </c>
      <c r="G4" s="365" t="s">
        <v>600</v>
      </c>
      <c r="H4" s="365" t="s">
        <v>601</v>
      </c>
      <c r="I4" s="365" t="s">
        <v>602</v>
      </c>
      <c r="J4" s="365" t="s">
        <v>603</v>
      </c>
      <c r="K4" s="365" t="s">
        <v>604</v>
      </c>
      <c r="L4" s="365" t="s">
        <v>605</v>
      </c>
      <c r="M4" s="365" t="s">
        <v>606</v>
      </c>
      <c r="N4" s="365" t="s">
        <v>607</v>
      </c>
      <c r="O4" s="365" t="s">
        <v>608</v>
      </c>
    </row>
    <row r="5" spans="1:15">
      <c r="A5" s="367"/>
      <c r="B5" s="367" t="s">
        <v>15</v>
      </c>
      <c r="C5" s="367" t="s">
        <v>14</v>
      </c>
      <c r="D5" s="367" t="s">
        <v>13</v>
      </c>
      <c r="E5" s="367" t="s">
        <v>12</v>
      </c>
      <c r="F5" s="367" t="s">
        <v>11</v>
      </c>
      <c r="G5" s="367" t="s">
        <v>10</v>
      </c>
      <c r="H5" s="367" t="s">
        <v>9</v>
      </c>
      <c r="I5" s="367" t="s">
        <v>8</v>
      </c>
      <c r="J5" s="367" t="s">
        <v>7</v>
      </c>
      <c r="K5" s="367" t="s">
        <v>6</v>
      </c>
      <c r="L5" s="367" t="s">
        <v>5</v>
      </c>
      <c r="M5" s="367" t="s">
        <v>4</v>
      </c>
      <c r="N5" s="367" t="s">
        <v>3</v>
      </c>
      <c r="O5" s="367" t="s">
        <v>2</v>
      </c>
    </row>
    <row r="6" spans="1:15">
      <c r="A6" s="368">
        <v>1</v>
      </c>
      <c r="B6" s="364"/>
      <c r="C6" s="369" t="s">
        <v>609</v>
      </c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</row>
    <row r="7" spans="1:15">
      <c r="A7" s="368">
        <v>2</v>
      </c>
      <c r="B7" s="370">
        <v>447</v>
      </c>
      <c r="C7" s="364" t="s">
        <v>610</v>
      </c>
      <c r="D7" s="364" t="s">
        <v>611</v>
      </c>
      <c r="E7" s="371">
        <v>1981957370</v>
      </c>
      <c r="F7" s="371">
        <v>1087695000.7408392</v>
      </c>
      <c r="G7" s="371">
        <v>246497364.61381432</v>
      </c>
      <c r="H7" s="371">
        <v>260640514.56323978</v>
      </c>
      <c r="I7" s="371">
        <v>163406443.32238746</v>
      </c>
      <c r="J7" s="371">
        <v>117140463.8366037</v>
      </c>
      <c r="K7" s="371">
        <v>53102151.746446505</v>
      </c>
      <c r="L7" s="371">
        <v>36542570.067485489</v>
      </c>
      <c r="M7" s="371">
        <v>0</v>
      </c>
      <c r="N7" s="371">
        <v>16932861.109183475</v>
      </c>
      <c r="O7" s="371">
        <v>0</v>
      </c>
    </row>
    <row r="8" spans="1:15">
      <c r="A8" s="368">
        <v>3</v>
      </c>
      <c r="B8" s="370">
        <v>447.01</v>
      </c>
      <c r="C8" s="364" t="s">
        <v>612</v>
      </c>
      <c r="D8" s="364" t="s">
        <v>613</v>
      </c>
      <c r="E8" s="371">
        <v>6075595</v>
      </c>
      <c r="F8" s="371">
        <v>0</v>
      </c>
      <c r="G8" s="371">
        <v>0</v>
      </c>
      <c r="H8" s="371">
        <v>0</v>
      </c>
      <c r="I8" s="371">
        <v>0</v>
      </c>
      <c r="J8" s="371">
        <v>0</v>
      </c>
      <c r="K8" s="371">
        <v>0</v>
      </c>
      <c r="L8" s="371">
        <v>0</v>
      </c>
      <c r="M8" s="371">
        <v>6075595</v>
      </c>
      <c r="N8" s="371">
        <v>0</v>
      </c>
      <c r="O8" s="371">
        <v>0</v>
      </c>
    </row>
    <row r="9" spans="1:15">
      <c r="A9" s="368">
        <v>4</v>
      </c>
      <c r="B9" s="370">
        <v>447.02</v>
      </c>
      <c r="C9" s="364" t="s">
        <v>614</v>
      </c>
      <c r="D9" s="364" t="s">
        <v>615</v>
      </c>
      <c r="E9" s="371">
        <v>337877</v>
      </c>
      <c r="F9" s="371">
        <v>0</v>
      </c>
      <c r="G9" s="371">
        <v>0</v>
      </c>
      <c r="H9" s="371">
        <v>0</v>
      </c>
      <c r="I9" s="371">
        <v>0</v>
      </c>
      <c r="J9" s="371">
        <v>0</v>
      </c>
      <c r="K9" s="371">
        <v>0</v>
      </c>
      <c r="L9" s="371">
        <v>0</v>
      </c>
      <c r="M9" s="371">
        <v>0</v>
      </c>
      <c r="N9" s="371">
        <v>0</v>
      </c>
      <c r="O9" s="371">
        <v>337877</v>
      </c>
    </row>
    <row r="10" spans="1:15">
      <c r="A10" s="368">
        <v>5</v>
      </c>
      <c r="B10" s="370">
        <v>447.03</v>
      </c>
      <c r="C10" s="364" t="s">
        <v>616</v>
      </c>
      <c r="D10" s="364" t="s">
        <v>617</v>
      </c>
      <c r="E10" s="371">
        <v>-11929320</v>
      </c>
      <c r="F10" s="371">
        <v>-7123035.5971032381</v>
      </c>
      <c r="G10" s="371">
        <v>-1395874.1170120439</v>
      </c>
      <c r="H10" s="371">
        <v>-1434753.1202711572</v>
      </c>
      <c r="I10" s="371">
        <v>-863808.07241050387</v>
      </c>
      <c r="J10" s="371">
        <v>-640570.05369711376</v>
      </c>
      <c r="K10" s="371">
        <v>-222670.01866577633</v>
      </c>
      <c r="L10" s="371">
        <v>-196641.0164838412</v>
      </c>
      <c r="M10" s="371">
        <v>-51968.004356325793</v>
      </c>
      <c r="N10" s="371">
        <v>0</v>
      </c>
      <c r="O10" s="371">
        <v>0</v>
      </c>
    </row>
    <row r="11" spans="1:15">
      <c r="A11" s="368">
        <v>6</v>
      </c>
      <c r="B11" s="370">
        <v>447.04</v>
      </c>
      <c r="C11" s="364" t="s">
        <v>618</v>
      </c>
      <c r="D11" s="364" t="s">
        <v>619</v>
      </c>
      <c r="E11" s="371">
        <v>1009892</v>
      </c>
      <c r="F11" s="371">
        <v>0</v>
      </c>
      <c r="G11" s="371">
        <v>0</v>
      </c>
      <c r="H11" s="371">
        <v>0</v>
      </c>
      <c r="I11" s="371">
        <v>0</v>
      </c>
      <c r="J11" s="371">
        <v>0</v>
      </c>
      <c r="K11" s="371">
        <v>0</v>
      </c>
      <c r="L11" s="371">
        <v>0</v>
      </c>
      <c r="M11" s="371">
        <v>1009892</v>
      </c>
      <c r="N11" s="371">
        <v>0</v>
      </c>
      <c r="O11" s="371">
        <v>0</v>
      </c>
    </row>
    <row r="12" spans="1:15">
      <c r="A12" s="368">
        <v>7</v>
      </c>
      <c r="B12" s="370">
        <v>447.05</v>
      </c>
      <c r="C12" s="364" t="s">
        <v>620</v>
      </c>
      <c r="D12" s="364" t="s">
        <v>621</v>
      </c>
      <c r="E12" s="371">
        <v>879870</v>
      </c>
      <c r="F12" s="371">
        <v>0</v>
      </c>
      <c r="G12" s="371">
        <v>0</v>
      </c>
      <c r="H12" s="371">
        <v>0</v>
      </c>
      <c r="I12" s="371">
        <v>0</v>
      </c>
      <c r="J12" s="371">
        <v>0</v>
      </c>
      <c r="K12" s="371">
        <v>0</v>
      </c>
      <c r="L12" s="371">
        <v>0</v>
      </c>
      <c r="M12" s="371">
        <v>0</v>
      </c>
      <c r="N12" s="371">
        <v>0</v>
      </c>
      <c r="O12" s="371">
        <v>879870</v>
      </c>
    </row>
    <row r="13" spans="1:15">
      <c r="A13" s="372">
        <v>8</v>
      </c>
      <c r="B13" s="373"/>
      <c r="C13" s="374" t="s">
        <v>622</v>
      </c>
      <c r="D13" s="374"/>
      <c r="E13" s="375">
        <v>1978331284</v>
      </c>
      <c r="F13" s="375">
        <v>1080571965.1437359</v>
      </c>
      <c r="G13" s="375">
        <v>245101490.49680227</v>
      </c>
      <c r="H13" s="375">
        <v>259205761.44296864</v>
      </c>
      <c r="I13" s="375">
        <v>162542635.24997696</v>
      </c>
      <c r="J13" s="375">
        <v>116499893.78290659</v>
      </c>
      <c r="K13" s="375">
        <v>52879481.72778073</v>
      </c>
      <c r="L13" s="375">
        <v>36345929.051001646</v>
      </c>
      <c r="M13" s="375">
        <v>7033518.9956436744</v>
      </c>
      <c r="N13" s="375">
        <v>16932861.109183475</v>
      </c>
      <c r="O13" s="375">
        <v>1217747</v>
      </c>
    </row>
    <row r="14" spans="1:15">
      <c r="A14" s="368">
        <v>9</v>
      </c>
      <c r="B14" s="370"/>
      <c r="C14" s="364"/>
      <c r="D14" s="364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</row>
    <row r="15" spans="1:15">
      <c r="A15" s="368">
        <v>10</v>
      </c>
      <c r="B15" s="370"/>
      <c r="C15" s="369" t="s">
        <v>623</v>
      </c>
      <c r="D15" s="364"/>
      <c r="E15" s="371"/>
      <c r="F15" s="371"/>
      <c r="G15" s="371"/>
      <c r="H15" s="371"/>
      <c r="I15" s="371"/>
      <c r="J15" s="371"/>
      <c r="K15" s="371"/>
      <c r="L15" s="371"/>
      <c r="M15" s="371"/>
      <c r="N15" s="371"/>
      <c r="O15" s="371"/>
    </row>
    <row r="16" spans="1:15">
      <c r="A16" s="368">
        <v>11</v>
      </c>
      <c r="B16" s="370">
        <v>447.07</v>
      </c>
      <c r="C16" s="364" t="s">
        <v>624</v>
      </c>
      <c r="D16" s="364" t="s">
        <v>625</v>
      </c>
      <c r="E16" s="371">
        <v>40163723</v>
      </c>
      <c r="F16" s="371">
        <v>21387598.397102669</v>
      </c>
      <c r="G16" s="371">
        <v>4848891.2402761029</v>
      </c>
      <c r="H16" s="371">
        <v>5377081.2661389755</v>
      </c>
      <c r="I16" s="371">
        <v>3604048.5262144217</v>
      </c>
      <c r="J16" s="371">
        <v>2484741.4876767867</v>
      </c>
      <c r="K16" s="371">
        <v>1322979.5472769097</v>
      </c>
      <c r="L16" s="371">
        <v>974627.86008199153</v>
      </c>
      <c r="M16" s="371">
        <v>0</v>
      </c>
      <c r="N16" s="371">
        <v>149898.66847550549</v>
      </c>
      <c r="O16" s="371">
        <v>13856.006756641329</v>
      </c>
    </row>
    <row r="17" spans="1:15">
      <c r="A17" s="372">
        <v>12</v>
      </c>
      <c r="B17" s="373"/>
      <c r="C17" s="374" t="s">
        <v>626</v>
      </c>
      <c r="D17" s="374"/>
      <c r="E17" s="375">
        <v>40163723</v>
      </c>
      <c r="F17" s="375">
        <v>21387598.397102669</v>
      </c>
      <c r="G17" s="375">
        <v>4848891.2402761029</v>
      </c>
      <c r="H17" s="375">
        <v>5377081.2661389755</v>
      </c>
      <c r="I17" s="375">
        <v>3604048.5262144217</v>
      </c>
      <c r="J17" s="375">
        <v>2484741.4876767867</v>
      </c>
      <c r="K17" s="375">
        <v>1322979.5472769097</v>
      </c>
      <c r="L17" s="375">
        <v>974627.86008199153</v>
      </c>
      <c r="M17" s="375">
        <v>0</v>
      </c>
      <c r="N17" s="375">
        <v>149898.66847550549</v>
      </c>
      <c r="O17" s="375">
        <v>13856.006756641329</v>
      </c>
    </row>
    <row r="18" spans="1:15">
      <c r="A18" s="368">
        <v>13</v>
      </c>
      <c r="B18" s="370"/>
      <c r="C18" s="364"/>
      <c r="D18" s="364"/>
      <c r="E18" s="371"/>
      <c r="F18" s="371"/>
      <c r="G18" s="371"/>
      <c r="H18" s="371"/>
      <c r="I18" s="371"/>
      <c r="J18" s="371"/>
      <c r="K18" s="371"/>
      <c r="L18" s="371"/>
      <c r="M18" s="371"/>
      <c r="N18" s="371"/>
      <c r="O18" s="371"/>
    </row>
    <row r="19" spans="1:15">
      <c r="A19" s="368">
        <v>14</v>
      </c>
      <c r="B19" s="370"/>
      <c r="C19" s="369" t="s">
        <v>627</v>
      </c>
      <c r="D19" s="364"/>
      <c r="E19" s="371"/>
      <c r="F19" s="371"/>
      <c r="G19" s="371"/>
      <c r="H19" s="371"/>
      <c r="I19" s="371"/>
      <c r="J19" s="371"/>
      <c r="K19" s="371"/>
      <c r="L19" s="371"/>
      <c r="M19" s="371"/>
      <c r="N19" s="371"/>
      <c r="O19" s="371"/>
    </row>
    <row r="20" spans="1:15">
      <c r="A20" s="368">
        <v>15</v>
      </c>
      <c r="B20" s="370">
        <v>450.01</v>
      </c>
      <c r="C20" s="364" t="s">
        <v>628</v>
      </c>
      <c r="D20" s="364" t="s">
        <v>629</v>
      </c>
      <c r="E20" s="371">
        <v>3464899</v>
      </c>
      <c r="F20" s="371">
        <v>2835817.1642558123</v>
      </c>
      <c r="G20" s="371">
        <v>380062.19334094372</v>
      </c>
      <c r="H20" s="371">
        <v>145892.21513994379</v>
      </c>
      <c r="I20" s="371">
        <v>46463.172515833881</v>
      </c>
      <c r="J20" s="371">
        <v>24706.115277402419</v>
      </c>
      <c r="K20" s="371">
        <v>3840.1757435681893</v>
      </c>
      <c r="L20" s="371">
        <v>5824.2665444117538</v>
      </c>
      <c r="M20" s="371">
        <v>18641.591583905887</v>
      </c>
      <c r="N20" s="371">
        <v>3652.1055981780551</v>
      </c>
      <c r="O20" s="371">
        <v>0</v>
      </c>
    </row>
    <row r="21" spans="1:15">
      <c r="A21" s="368">
        <v>16</v>
      </c>
      <c r="B21" s="370">
        <v>450.02</v>
      </c>
      <c r="C21" s="364" t="s">
        <v>630</v>
      </c>
      <c r="D21" s="364" t="s">
        <v>631</v>
      </c>
      <c r="E21" s="371">
        <v>559117</v>
      </c>
      <c r="F21" s="371">
        <v>492734.50379047246</v>
      </c>
      <c r="G21" s="371">
        <v>63675.238897583884</v>
      </c>
      <c r="H21" s="371">
        <v>2283.3937934070236</v>
      </c>
      <c r="I21" s="371">
        <v>0</v>
      </c>
      <c r="J21" s="371">
        <v>27.346033453976325</v>
      </c>
      <c r="K21" s="371">
        <v>0</v>
      </c>
      <c r="L21" s="371">
        <v>0</v>
      </c>
      <c r="M21" s="371">
        <v>0</v>
      </c>
      <c r="N21" s="371">
        <v>396.51748508265672</v>
      </c>
      <c r="O21" s="371">
        <v>0</v>
      </c>
    </row>
    <row r="22" spans="1:15">
      <c r="A22" s="368">
        <v>17</v>
      </c>
      <c r="B22" s="370">
        <v>451.01</v>
      </c>
      <c r="C22" s="364" t="s">
        <v>632</v>
      </c>
      <c r="D22" s="364" t="s">
        <v>633</v>
      </c>
      <c r="E22" s="371">
        <v>520439</v>
      </c>
      <c r="F22" s="371">
        <v>461552.06002144521</v>
      </c>
      <c r="G22" s="371">
        <v>54552.39460761044</v>
      </c>
      <c r="H22" s="371">
        <v>3926.6679455604512</v>
      </c>
      <c r="I22" s="371">
        <v>407.87742538390086</v>
      </c>
      <c r="J22" s="371">
        <v>0</v>
      </c>
      <c r="K22" s="371">
        <v>0</v>
      </c>
      <c r="L22" s="371">
        <v>0</v>
      </c>
      <c r="M22" s="371">
        <v>0</v>
      </c>
      <c r="N22" s="371">
        <v>0</v>
      </c>
      <c r="O22" s="371">
        <v>0</v>
      </c>
    </row>
    <row r="23" spans="1:15">
      <c r="A23" s="368">
        <v>18</v>
      </c>
      <c r="B23" s="370">
        <v>451.02</v>
      </c>
      <c r="C23" s="364" t="s">
        <v>634</v>
      </c>
      <c r="D23" s="364" t="s">
        <v>635</v>
      </c>
      <c r="E23" s="371">
        <v>1648238</v>
      </c>
      <c r="F23" s="371">
        <v>1605630.2360113149</v>
      </c>
      <c r="G23" s="371">
        <v>41032.224451760856</v>
      </c>
      <c r="H23" s="371">
        <v>1551.4701869011597</v>
      </c>
      <c r="I23" s="371">
        <v>24.069350023030271</v>
      </c>
      <c r="J23" s="371">
        <v>0</v>
      </c>
      <c r="K23" s="371">
        <v>0</v>
      </c>
      <c r="L23" s="371">
        <v>0</v>
      </c>
      <c r="M23" s="371">
        <v>0</v>
      </c>
      <c r="N23" s="371">
        <v>0</v>
      </c>
      <c r="O23" s="371">
        <v>0</v>
      </c>
    </row>
    <row r="24" spans="1:15">
      <c r="A24" s="368">
        <v>19</v>
      </c>
      <c r="B24" s="370">
        <v>451.03</v>
      </c>
      <c r="C24" s="364" t="s">
        <v>636</v>
      </c>
      <c r="D24" s="364" t="s">
        <v>633</v>
      </c>
      <c r="E24" s="371">
        <v>477492</v>
      </c>
      <c r="F24" s="371">
        <v>423464.45259436726</v>
      </c>
      <c r="G24" s="371">
        <v>50050.691831275377</v>
      </c>
      <c r="H24" s="371">
        <v>3602.6364870072207</v>
      </c>
      <c r="I24" s="371">
        <v>374.2190873501209</v>
      </c>
      <c r="J24" s="371">
        <v>0</v>
      </c>
      <c r="K24" s="371">
        <v>0</v>
      </c>
      <c r="L24" s="371">
        <v>0</v>
      </c>
      <c r="M24" s="371">
        <v>0</v>
      </c>
      <c r="N24" s="371">
        <v>0</v>
      </c>
      <c r="O24" s="371">
        <v>0</v>
      </c>
    </row>
    <row r="25" spans="1:15">
      <c r="A25" s="368">
        <v>20</v>
      </c>
      <c r="B25" s="370">
        <v>451.04</v>
      </c>
      <c r="C25" s="364" t="s">
        <v>637</v>
      </c>
      <c r="D25" s="364" t="s">
        <v>638</v>
      </c>
      <c r="E25" s="371">
        <v>-163</v>
      </c>
      <c r="F25" s="371">
        <v>-163</v>
      </c>
      <c r="G25" s="371">
        <v>0</v>
      </c>
      <c r="H25" s="371">
        <v>0</v>
      </c>
      <c r="I25" s="371">
        <v>0</v>
      </c>
      <c r="J25" s="371">
        <v>0</v>
      </c>
      <c r="K25" s="371">
        <v>0</v>
      </c>
      <c r="L25" s="371">
        <v>0</v>
      </c>
      <c r="M25" s="371">
        <v>0</v>
      </c>
      <c r="N25" s="371">
        <v>0</v>
      </c>
      <c r="O25" s="371">
        <v>0</v>
      </c>
    </row>
    <row r="26" spans="1:15">
      <c r="A26" s="368">
        <v>21</v>
      </c>
      <c r="B26" s="370">
        <v>451.05</v>
      </c>
      <c r="C26" s="364" t="s">
        <v>639</v>
      </c>
      <c r="D26" s="364" t="s">
        <v>640</v>
      </c>
      <c r="E26" s="371">
        <v>1137787</v>
      </c>
      <c r="F26" s="371">
        <v>1070690.4494994881</v>
      </c>
      <c r="G26" s="371">
        <v>64353.843827715194</v>
      </c>
      <c r="H26" s="371">
        <v>2547.3159599590394</v>
      </c>
      <c r="I26" s="371">
        <v>84.772690225909599</v>
      </c>
      <c r="J26" s="371">
        <v>85.806503521347508</v>
      </c>
      <c r="K26" s="371">
        <v>0</v>
      </c>
      <c r="L26" s="371">
        <v>24.811519090510124</v>
      </c>
      <c r="M26" s="371">
        <v>0</v>
      </c>
      <c r="N26" s="371">
        <v>0</v>
      </c>
      <c r="O26" s="371">
        <v>0</v>
      </c>
    </row>
    <row r="27" spans="1:15">
      <c r="A27" s="368">
        <v>22</v>
      </c>
      <c r="B27" s="370">
        <v>451.06</v>
      </c>
      <c r="C27" s="364" t="s">
        <v>641</v>
      </c>
      <c r="D27" s="364" t="s">
        <v>642</v>
      </c>
      <c r="E27" s="371">
        <v>270062</v>
      </c>
      <c r="F27" s="371">
        <v>258780.93822095532</v>
      </c>
      <c r="G27" s="371">
        <v>9362.5138574384382</v>
      </c>
      <c r="H27" s="371">
        <v>594.74985569793353</v>
      </c>
      <c r="I27" s="371">
        <v>19.185479216062376</v>
      </c>
      <c r="J27" s="371">
        <v>57.556437648187128</v>
      </c>
      <c r="K27" s="371">
        <v>0</v>
      </c>
      <c r="L27" s="371">
        <v>0</v>
      </c>
      <c r="M27" s="371">
        <v>0</v>
      </c>
      <c r="N27" s="371">
        <v>1247.0561490440543</v>
      </c>
      <c r="O27" s="371">
        <v>0</v>
      </c>
    </row>
    <row r="28" spans="1:15">
      <c r="A28" s="368">
        <v>23</v>
      </c>
      <c r="B28" s="370">
        <v>451.07</v>
      </c>
      <c r="C28" s="364" t="s">
        <v>643</v>
      </c>
      <c r="D28" s="364" t="s">
        <v>644</v>
      </c>
      <c r="E28" s="371">
        <v>2978480</v>
      </c>
      <c r="F28" s="371">
        <v>2032467.7424978933</v>
      </c>
      <c r="G28" s="371">
        <v>876385.49149669579</v>
      </c>
      <c r="H28" s="371">
        <v>63082.007056411334</v>
      </c>
      <c r="I28" s="371">
        <v>6544.7589489993115</v>
      </c>
      <c r="J28" s="371">
        <v>0</v>
      </c>
      <c r="K28" s="371">
        <v>0</v>
      </c>
      <c r="L28" s="371">
        <v>0</v>
      </c>
      <c r="M28" s="371">
        <v>0</v>
      </c>
      <c r="N28" s="371">
        <v>0</v>
      </c>
      <c r="O28" s="371">
        <v>0</v>
      </c>
    </row>
    <row r="29" spans="1:15">
      <c r="A29" s="368">
        <v>24</v>
      </c>
      <c r="B29" s="370">
        <v>451.08</v>
      </c>
      <c r="C29" s="364" t="s">
        <v>645</v>
      </c>
      <c r="D29" s="364" t="s">
        <v>633</v>
      </c>
      <c r="E29" s="371">
        <v>-42311</v>
      </c>
      <c r="F29" s="371">
        <v>-37523.569931475868</v>
      </c>
      <c r="G29" s="371">
        <v>-4435.0372824530932</v>
      </c>
      <c r="H29" s="371">
        <v>-319.23289270136991</v>
      </c>
      <c r="I29" s="371">
        <v>-33.159893369671046</v>
      </c>
      <c r="J29" s="371">
        <v>0</v>
      </c>
      <c r="K29" s="371">
        <v>0</v>
      </c>
      <c r="L29" s="371">
        <v>0</v>
      </c>
      <c r="M29" s="371">
        <v>0</v>
      </c>
      <c r="N29" s="371">
        <v>0</v>
      </c>
      <c r="O29" s="371">
        <v>0</v>
      </c>
    </row>
    <row r="30" spans="1:15">
      <c r="A30" s="368">
        <v>25</v>
      </c>
      <c r="B30" s="370">
        <v>454.01</v>
      </c>
      <c r="C30" s="364" t="s">
        <v>646</v>
      </c>
      <c r="D30" s="364" t="s">
        <v>647</v>
      </c>
      <c r="E30" s="371">
        <v>38165</v>
      </c>
      <c r="F30" s="371">
        <v>20323.257702614454</v>
      </c>
      <c r="G30" s="371">
        <v>4607.5891466818812</v>
      </c>
      <c r="H30" s="371">
        <v>5109.4941204079614</v>
      </c>
      <c r="I30" s="371">
        <v>3424.695265500497</v>
      </c>
      <c r="J30" s="371">
        <v>2361.0898540751455</v>
      </c>
      <c r="K30" s="371">
        <v>1257.1422828960169</v>
      </c>
      <c r="L30" s="371">
        <v>926.12610340005608</v>
      </c>
      <c r="M30" s="371">
        <v>0</v>
      </c>
      <c r="N30" s="371">
        <v>142.43905333097896</v>
      </c>
      <c r="O30" s="371">
        <v>13.166471093011381</v>
      </c>
    </row>
    <row r="31" spans="1:15">
      <c r="A31" s="368">
        <v>26</v>
      </c>
      <c r="B31" s="370">
        <v>454.02</v>
      </c>
      <c r="C31" s="364" t="s">
        <v>648</v>
      </c>
      <c r="D31" s="364" t="s">
        <v>649</v>
      </c>
      <c r="E31" s="371">
        <v>5875055</v>
      </c>
      <c r="F31" s="371">
        <v>3614879.5982600423</v>
      </c>
      <c r="G31" s="371">
        <v>678852.07467711938</v>
      </c>
      <c r="H31" s="371">
        <v>612311.51227899571</v>
      </c>
      <c r="I31" s="371">
        <v>318752.72720232047</v>
      </c>
      <c r="J31" s="371">
        <v>311191.92000458157</v>
      </c>
      <c r="K31" s="371">
        <v>78292.241158292163</v>
      </c>
      <c r="L31" s="371">
        <v>48331.280185439711</v>
      </c>
      <c r="M31" s="371">
        <v>165484.0116929769</v>
      </c>
      <c r="N31" s="371">
        <v>26885.743191620702</v>
      </c>
      <c r="O31" s="371">
        <v>20073.891348611862</v>
      </c>
    </row>
    <row r="32" spans="1:15">
      <c r="A32" s="368">
        <v>27</v>
      </c>
      <c r="B32" s="370">
        <v>454.03</v>
      </c>
      <c r="C32" s="364" t="s">
        <v>650</v>
      </c>
      <c r="D32" s="364" t="s">
        <v>649</v>
      </c>
      <c r="E32" s="371">
        <v>3646743</v>
      </c>
      <c r="F32" s="371">
        <v>2243815.0571862939</v>
      </c>
      <c r="G32" s="371">
        <v>421374.61715069262</v>
      </c>
      <c r="H32" s="371">
        <v>380071.79868492152</v>
      </c>
      <c r="I32" s="371">
        <v>197855.04589420385</v>
      </c>
      <c r="J32" s="371">
        <v>193161.92885569035</v>
      </c>
      <c r="K32" s="371">
        <v>48597.278220938162</v>
      </c>
      <c r="L32" s="371">
        <v>30000.018331282175</v>
      </c>
      <c r="M32" s="371">
        <v>102718.64029413878</v>
      </c>
      <c r="N32" s="371">
        <v>16688.421773726452</v>
      </c>
      <c r="O32" s="371">
        <v>12460.193608112751</v>
      </c>
    </row>
    <row r="33" spans="1:15">
      <c r="A33" s="368">
        <v>28</v>
      </c>
      <c r="B33" s="370">
        <v>454.04</v>
      </c>
      <c r="C33" s="364" t="s">
        <v>651</v>
      </c>
      <c r="D33" s="364" t="s">
        <v>652</v>
      </c>
      <c r="E33" s="371">
        <v>673570</v>
      </c>
      <c r="F33" s="371">
        <v>388305.39767832041</v>
      </c>
      <c r="G33" s="371">
        <v>81178.203089129383</v>
      </c>
      <c r="H33" s="371">
        <v>78449.21430457689</v>
      </c>
      <c r="I33" s="371">
        <v>46634.512978931234</v>
      </c>
      <c r="J33" s="371">
        <v>36481.55634943473</v>
      </c>
      <c r="K33" s="371">
        <v>16544.752496005392</v>
      </c>
      <c r="L33" s="371">
        <v>10780.481017243712</v>
      </c>
      <c r="M33" s="371">
        <v>6423.4415918667828</v>
      </c>
      <c r="N33" s="371">
        <v>7881.0198130722492</v>
      </c>
      <c r="O33" s="371">
        <v>891.42068141921118</v>
      </c>
    </row>
    <row r="34" spans="1:15">
      <c r="A34" s="368">
        <v>29</v>
      </c>
      <c r="B34" s="370">
        <v>454.05</v>
      </c>
      <c r="C34" s="364" t="s">
        <v>653</v>
      </c>
      <c r="D34" s="364" t="s">
        <v>654</v>
      </c>
      <c r="E34" s="371">
        <v>3939609</v>
      </c>
      <c r="F34" s="371">
        <v>0</v>
      </c>
      <c r="G34" s="371">
        <v>38.629812483934749</v>
      </c>
      <c r="H34" s="371">
        <v>7624.7891783766445</v>
      </c>
      <c r="I34" s="371">
        <v>0</v>
      </c>
      <c r="J34" s="371">
        <v>462690.41854120867</v>
      </c>
      <c r="K34" s="371">
        <v>68715.998106839266</v>
      </c>
      <c r="L34" s="371">
        <v>2551682.1462944685</v>
      </c>
      <c r="M34" s="371">
        <v>845708.68834918214</v>
      </c>
      <c r="N34" s="371">
        <v>0</v>
      </c>
      <c r="O34" s="371">
        <v>3148.3297174406821</v>
      </c>
    </row>
    <row r="35" spans="1:15">
      <c r="A35" s="368">
        <v>30</v>
      </c>
      <c r="B35" s="370">
        <v>454.06</v>
      </c>
      <c r="C35" s="364" t="s">
        <v>655</v>
      </c>
      <c r="D35" s="364" t="s">
        <v>656</v>
      </c>
      <c r="E35" s="371">
        <v>60351</v>
      </c>
      <c r="F35" s="371">
        <v>0</v>
      </c>
      <c r="G35" s="371">
        <v>0</v>
      </c>
      <c r="H35" s="371">
        <v>0</v>
      </c>
      <c r="I35" s="371">
        <v>0</v>
      </c>
      <c r="J35" s="371">
        <v>0</v>
      </c>
      <c r="K35" s="371">
        <v>0</v>
      </c>
      <c r="L35" s="371">
        <v>0</v>
      </c>
      <c r="M35" s="371">
        <v>0</v>
      </c>
      <c r="N35" s="371">
        <v>60351</v>
      </c>
      <c r="O35" s="371">
        <v>0</v>
      </c>
    </row>
    <row r="36" spans="1:15">
      <c r="A36" s="368">
        <v>31</v>
      </c>
      <c r="B36" s="370">
        <v>456.01</v>
      </c>
      <c r="C36" s="364" t="s">
        <v>657</v>
      </c>
      <c r="D36" s="364" t="s">
        <v>625</v>
      </c>
      <c r="E36" s="371">
        <v>10196039.680000002</v>
      </c>
      <c r="F36" s="371">
        <v>5429496.7106700558</v>
      </c>
      <c r="G36" s="371">
        <v>1230948.8213993399</v>
      </c>
      <c r="H36" s="371">
        <v>1365036.1534496602</v>
      </c>
      <c r="I36" s="371">
        <v>914930.66471770499</v>
      </c>
      <c r="J36" s="371">
        <v>630781.23516823258</v>
      </c>
      <c r="K36" s="371">
        <v>335854.12288257759</v>
      </c>
      <c r="L36" s="371">
        <v>247420.89608150808</v>
      </c>
      <c r="M36" s="371">
        <v>0</v>
      </c>
      <c r="N36" s="371">
        <v>38053.563205667451</v>
      </c>
      <c r="O36" s="371">
        <v>3517.5124252565711</v>
      </c>
    </row>
    <row r="37" spans="1:15">
      <c r="A37" s="368">
        <v>32</v>
      </c>
      <c r="B37" s="370">
        <v>456.02</v>
      </c>
      <c r="C37" s="364" t="s">
        <v>658</v>
      </c>
      <c r="D37" s="364" t="s">
        <v>659</v>
      </c>
      <c r="E37" s="371">
        <v>24865</v>
      </c>
      <c r="F37" s="371">
        <v>15559.954007461032</v>
      </c>
      <c r="G37" s="371">
        <v>3005.0158614903912</v>
      </c>
      <c r="H37" s="371">
        <v>2449.9295739498853</v>
      </c>
      <c r="I37" s="371">
        <v>1188.5913220341345</v>
      </c>
      <c r="J37" s="371">
        <v>1149.7438046561699</v>
      </c>
      <c r="K37" s="371">
        <v>392.55438913583976</v>
      </c>
      <c r="L37" s="371">
        <v>181.82413143605564</v>
      </c>
      <c r="M37" s="371">
        <v>383.89201932540146</v>
      </c>
      <c r="N37" s="371">
        <v>502.54634423232017</v>
      </c>
      <c r="O37" s="371">
        <v>50.94854627876893</v>
      </c>
    </row>
    <row r="38" spans="1:15">
      <c r="A38" s="368">
        <v>33</v>
      </c>
      <c r="B38" s="370">
        <v>456.03</v>
      </c>
      <c r="C38" s="364" t="s">
        <v>660</v>
      </c>
      <c r="D38" s="364" t="s">
        <v>661</v>
      </c>
      <c r="E38" s="371">
        <v>210539</v>
      </c>
      <c r="F38" s="371">
        <v>135737.56580599683</v>
      </c>
      <c r="G38" s="371">
        <v>24156.101716101068</v>
      </c>
      <c r="H38" s="371">
        <v>21639.873082217116</v>
      </c>
      <c r="I38" s="371">
        <v>10394.889700816413</v>
      </c>
      <c r="J38" s="371">
        <v>10303.569274165897</v>
      </c>
      <c r="K38" s="371">
        <v>3417.2447299570308</v>
      </c>
      <c r="L38" s="371">
        <v>886.3558550086143</v>
      </c>
      <c r="M38" s="371">
        <v>2488.585722380888</v>
      </c>
      <c r="N38" s="371">
        <v>1142.8884555566319</v>
      </c>
      <c r="O38" s="371">
        <v>371.92565779950496</v>
      </c>
    </row>
    <row r="39" spans="1:15">
      <c r="A39" s="368">
        <v>34</v>
      </c>
      <c r="B39" s="370">
        <v>456.04</v>
      </c>
      <c r="C39" s="364" t="s">
        <v>662</v>
      </c>
      <c r="D39" s="364" t="s">
        <v>663</v>
      </c>
      <c r="E39" s="371">
        <v>1026108</v>
      </c>
      <c r="F39" s="371">
        <v>630187.49466779479</v>
      </c>
      <c r="G39" s="371">
        <v>122403.71945363931</v>
      </c>
      <c r="H39" s="371">
        <v>104736.32259171634</v>
      </c>
      <c r="I39" s="371">
        <v>61647.316980959673</v>
      </c>
      <c r="J39" s="371">
        <v>47925.988361456926</v>
      </c>
      <c r="K39" s="371">
        <v>23263.7728788655</v>
      </c>
      <c r="L39" s="371">
        <v>14832.506624544389</v>
      </c>
      <c r="M39" s="371">
        <v>8424.1028062464029</v>
      </c>
      <c r="N39" s="371">
        <v>11475.877546498838</v>
      </c>
      <c r="O39" s="371">
        <v>1210.8980882781989</v>
      </c>
    </row>
    <row r="40" spans="1:15">
      <c r="A40" s="368">
        <v>35</v>
      </c>
      <c r="B40" s="370">
        <v>456.05</v>
      </c>
      <c r="C40" s="364" t="s">
        <v>664</v>
      </c>
      <c r="D40" s="364" t="s">
        <v>649</v>
      </c>
      <c r="E40" s="371">
        <v>313300</v>
      </c>
      <c r="F40" s="371">
        <v>192771.26395154957</v>
      </c>
      <c r="G40" s="371">
        <v>36201.253434451508</v>
      </c>
      <c r="H40" s="371">
        <v>32652.834194234667</v>
      </c>
      <c r="I40" s="371">
        <v>16998.177792801431</v>
      </c>
      <c r="J40" s="371">
        <v>16594.981415056609</v>
      </c>
      <c r="K40" s="371">
        <v>4175.1028977418828</v>
      </c>
      <c r="L40" s="371">
        <v>2577.3699279578254</v>
      </c>
      <c r="M40" s="371">
        <v>8824.7924255023408</v>
      </c>
      <c r="N40" s="371">
        <v>1433.7403380793485</v>
      </c>
      <c r="O40" s="371">
        <v>1070.483622624826</v>
      </c>
    </row>
    <row r="41" spans="1:15">
      <c r="A41" s="368">
        <v>36</v>
      </c>
      <c r="B41" s="370">
        <v>456.06</v>
      </c>
      <c r="C41" s="364" t="s">
        <v>665</v>
      </c>
      <c r="D41" s="364" t="s">
        <v>647</v>
      </c>
      <c r="E41" s="371">
        <v>0</v>
      </c>
      <c r="F41" s="371">
        <v>0</v>
      </c>
      <c r="G41" s="371">
        <v>0</v>
      </c>
      <c r="H41" s="371">
        <v>0</v>
      </c>
      <c r="I41" s="371">
        <v>0</v>
      </c>
      <c r="J41" s="371">
        <v>0</v>
      </c>
      <c r="K41" s="371">
        <v>0</v>
      </c>
      <c r="L41" s="371">
        <v>0</v>
      </c>
      <c r="M41" s="371">
        <v>0</v>
      </c>
      <c r="N41" s="371">
        <v>0</v>
      </c>
      <c r="O41" s="371">
        <v>0</v>
      </c>
    </row>
    <row r="42" spans="1:15">
      <c r="A42" s="368">
        <v>37</v>
      </c>
      <c r="B42" s="370">
        <v>456.07</v>
      </c>
      <c r="C42" s="364" t="s">
        <v>666</v>
      </c>
      <c r="D42" s="364" t="s">
        <v>625</v>
      </c>
      <c r="E42" s="371">
        <v>0</v>
      </c>
      <c r="F42" s="371">
        <v>0</v>
      </c>
      <c r="G42" s="371">
        <v>0</v>
      </c>
      <c r="H42" s="371">
        <v>0</v>
      </c>
      <c r="I42" s="371">
        <v>0</v>
      </c>
      <c r="J42" s="371">
        <v>0</v>
      </c>
      <c r="K42" s="371">
        <v>0</v>
      </c>
      <c r="L42" s="371">
        <v>0</v>
      </c>
      <c r="M42" s="371">
        <v>0</v>
      </c>
      <c r="N42" s="371">
        <v>0</v>
      </c>
      <c r="O42" s="371">
        <v>0</v>
      </c>
    </row>
    <row r="43" spans="1:15">
      <c r="A43" s="368">
        <v>38</v>
      </c>
      <c r="B43" s="370">
        <v>456.08</v>
      </c>
      <c r="C43" s="364" t="s">
        <v>667</v>
      </c>
      <c r="D43" s="364" t="s">
        <v>647</v>
      </c>
      <c r="E43" s="371">
        <v>16182</v>
      </c>
      <c r="F43" s="371">
        <v>8617.0825663227333</v>
      </c>
      <c r="G43" s="371">
        <v>1953.6226273183861</v>
      </c>
      <c r="H43" s="371">
        <v>2166.4308622151611</v>
      </c>
      <c r="I43" s="371">
        <v>1452.0743819292293</v>
      </c>
      <c r="J43" s="371">
        <v>1001.1045727405739</v>
      </c>
      <c r="K43" s="371">
        <v>533.02964553447771</v>
      </c>
      <c r="L43" s="371">
        <v>392.67843849652053</v>
      </c>
      <c r="M43" s="371">
        <v>0</v>
      </c>
      <c r="N43" s="371">
        <v>60.394307899958122</v>
      </c>
      <c r="O43" s="371">
        <v>5.5825975429610937</v>
      </c>
    </row>
    <row r="44" spans="1:15">
      <c r="A44" s="368">
        <v>39</v>
      </c>
      <c r="B44" s="370">
        <v>456.09</v>
      </c>
      <c r="C44" s="364" t="s">
        <v>668</v>
      </c>
      <c r="D44" s="364" t="s">
        <v>647</v>
      </c>
      <c r="E44" s="371">
        <v>500</v>
      </c>
      <c r="F44" s="371">
        <v>266.25517755292088</v>
      </c>
      <c r="G44" s="371">
        <v>60.364065854603446</v>
      </c>
      <c r="H44" s="371">
        <v>66.939527320948002</v>
      </c>
      <c r="I44" s="371">
        <v>44.866962734187041</v>
      </c>
      <c r="J44" s="371">
        <v>30.932658903119943</v>
      </c>
      <c r="K44" s="371">
        <v>16.46983208300821</v>
      </c>
      <c r="L44" s="371">
        <v>12.133186209878895</v>
      </c>
      <c r="M44" s="371">
        <v>0</v>
      </c>
      <c r="N44" s="371">
        <v>1.8660952879729984</v>
      </c>
      <c r="O44" s="371">
        <v>0.17249405336055784</v>
      </c>
    </row>
    <row r="45" spans="1:15">
      <c r="A45" s="368">
        <v>40</v>
      </c>
      <c r="B45" s="370">
        <v>456.1</v>
      </c>
      <c r="C45" s="364" t="s">
        <v>669</v>
      </c>
      <c r="D45" s="364" t="s">
        <v>670</v>
      </c>
      <c r="E45" s="371">
        <v>-6464</v>
      </c>
      <c r="F45" s="371">
        <v>0</v>
      </c>
      <c r="G45" s="371">
        <v>0</v>
      </c>
      <c r="H45" s="371">
        <v>0</v>
      </c>
      <c r="I45" s="371">
        <v>0</v>
      </c>
      <c r="J45" s="371">
        <v>0</v>
      </c>
      <c r="K45" s="371">
        <v>0</v>
      </c>
      <c r="L45" s="371">
        <v>0</v>
      </c>
      <c r="M45" s="371">
        <v>0</v>
      </c>
      <c r="N45" s="371">
        <v>-6464</v>
      </c>
      <c r="O45" s="371">
        <v>0</v>
      </c>
    </row>
    <row r="46" spans="1:15">
      <c r="A46" s="368">
        <v>41</v>
      </c>
      <c r="B46" s="370">
        <v>456.11</v>
      </c>
      <c r="C46" s="364" t="s">
        <v>671</v>
      </c>
      <c r="D46" s="364" t="s">
        <v>633</v>
      </c>
      <c r="E46" s="371">
        <v>-24</v>
      </c>
      <c r="F46" s="371">
        <v>-21.28443379630405</v>
      </c>
      <c r="G46" s="371">
        <v>-2.5156790144140824</v>
      </c>
      <c r="H46" s="371">
        <v>-0.1810779566739826</v>
      </c>
      <c r="I46" s="371">
        <v>-1.8809232607882233E-2</v>
      </c>
      <c r="J46" s="371">
        <v>0</v>
      </c>
      <c r="K46" s="371">
        <v>0</v>
      </c>
      <c r="L46" s="371">
        <v>0</v>
      </c>
      <c r="M46" s="371">
        <v>0</v>
      </c>
      <c r="N46" s="371">
        <v>0</v>
      </c>
      <c r="O46" s="371">
        <v>0</v>
      </c>
    </row>
    <row r="47" spans="1:15">
      <c r="A47" s="368">
        <v>42</v>
      </c>
      <c r="B47" s="370">
        <v>456.12</v>
      </c>
      <c r="C47" s="364" t="s">
        <v>672</v>
      </c>
      <c r="D47" s="364" t="s">
        <v>625</v>
      </c>
      <c r="E47" s="371">
        <v>0</v>
      </c>
      <c r="F47" s="371">
        <v>0</v>
      </c>
      <c r="G47" s="371">
        <v>0</v>
      </c>
      <c r="H47" s="371">
        <v>0</v>
      </c>
      <c r="I47" s="371">
        <v>0</v>
      </c>
      <c r="J47" s="371">
        <v>0</v>
      </c>
      <c r="K47" s="371">
        <v>0</v>
      </c>
      <c r="L47" s="371">
        <v>0</v>
      </c>
      <c r="M47" s="371">
        <v>0</v>
      </c>
      <c r="N47" s="371">
        <v>0</v>
      </c>
      <c r="O47" s="371">
        <v>0</v>
      </c>
    </row>
    <row r="48" spans="1:15">
      <c r="A48" s="368">
        <v>43</v>
      </c>
      <c r="B48" s="370">
        <v>456.13</v>
      </c>
      <c r="C48" s="364" t="s">
        <v>673</v>
      </c>
      <c r="D48" s="364" t="s">
        <v>625</v>
      </c>
      <c r="E48" s="371">
        <v>16513</v>
      </c>
      <c r="F48" s="371">
        <v>8793.3434938627652</v>
      </c>
      <c r="G48" s="371">
        <v>1993.5836389141336</v>
      </c>
      <c r="H48" s="371">
        <v>2210.7448293016287</v>
      </c>
      <c r="I48" s="371">
        <v>1481.7763112592613</v>
      </c>
      <c r="J48" s="371">
        <v>1021.5819929344394</v>
      </c>
      <c r="K48" s="371">
        <v>543.93267437342922</v>
      </c>
      <c r="L48" s="371">
        <v>400.71060776746037</v>
      </c>
      <c r="M48" s="371">
        <v>0</v>
      </c>
      <c r="N48" s="371">
        <v>61.629662980596251</v>
      </c>
      <c r="O48" s="371">
        <v>5.696788606285784</v>
      </c>
    </row>
    <row r="49" spans="1:15">
      <c r="A49" s="368">
        <v>44</v>
      </c>
      <c r="B49" s="370">
        <v>456.14</v>
      </c>
      <c r="C49" s="364" t="s">
        <v>674</v>
      </c>
      <c r="D49" s="364" t="s">
        <v>675</v>
      </c>
      <c r="E49" s="371">
        <v>1975116.05</v>
      </c>
      <c r="F49" s="371">
        <v>0</v>
      </c>
      <c r="G49" s="371">
        <v>0</v>
      </c>
      <c r="H49" s="371">
        <v>0</v>
      </c>
      <c r="I49" s="371">
        <v>0</v>
      </c>
      <c r="J49" s="371">
        <v>0</v>
      </c>
      <c r="K49" s="371">
        <v>0</v>
      </c>
      <c r="L49" s="371">
        <v>0</v>
      </c>
      <c r="M49" s="371">
        <v>1936015.0490101594</v>
      </c>
      <c r="N49" s="371">
        <v>0</v>
      </c>
      <c r="O49" s="371">
        <v>39101.000989840592</v>
      </c>
    </row>
    <row r="50" spans="1:15">
      <c r="A50" s="372">
        <v>45</v>
      </c>
      <c r="B50" s="373"/>
      <c r="C50" s="374" t="s">
        <v>676</v>
      </c>
      <c r="D50" s="374"/>
      <c r="E50" s="375">
        <v>39020207.729999997</v>
      </c>
      <c r="F50" s="375">
        <v>21832182.67369435</v>
      </c>
      <c r="G50" s="375">
        <v>4141810.6354227727</v>
      </c>
      <c r="H50" s="375">
        <v>2837687.0791321248</v>
      </c>
      <c r="I50" s="375">
        <v>1628690.2163056252</v>
      </c>
      <c r="J50" s="375">
        <v>1739572.8751051628</v>
      </c>
      <c r="K50" s="375">
        <v>585443.81793880777</v>
      </c>
      <c r="L50" s="375">
        <v>2914273.6048482652</v>
      </c>
      <c r="M50" s="375">
        <v>3095112.7954956852</v>
      </c>
      <c r="N50" s="375">
        <v>163512.80902025825</v>
      </c>
      <c r="O50" s="375">
        <v>81921.223036958589</v>
      </c>
    </row>
    <row r="51" spans="1:15">
      <c r="A51" s="368">
        <v>46</v>
      </c>
      <c r="B51" s="370"/>
      <c r="C51" s="364"/>
      <c r="D51" s="364"/>
      <c r="E51" s="371"/>
      <c r="F51" s="371"/>
      <c r="G51" s="371"/>
      <c r="H51" s="371"/>
      <c r="I51" s="371"/>
      <c r="J51" s="371"/>
      <c r="K51" s="371"/>
      <c r="L51" s="371"/>
      <c r="M51" s="371"/>
      <c r="N51" s="371"/>
      <c r="O51" s="371"/>
    </row>
    <row r="53" spans="1:15" ht="15.75" thickBot="1">
      <c r="A53" s="376">
        <v>47</v>
      </c>
      <c r="B53" s="377"/>
      <c r="C53" s="378" t="s">
        <v>677</v>
      </c>
      <c r="D53" s="378"/>
      <c r="E53" s="379">
        <v>2057515214.73</v>
      </c>
      <c r="F53" s="379">
        <v>1123791746.2145329</v>
      </c>
      <c r="G53" s="379">
        <v>254092192.37250113</v>
      </c>
      <c r="H53" s="379">
        <v>267420529.78823975</v>
      </c>
      <c r="I53" s="379">
        <v>167775373.992497</v>
      </c>
      <c r="J53" s="379">
        <v>120724208.14568853</v>
      </c>
      <c r="K53" s="379">
        <v>54787905.092996448</v>
      </c>
      <c r="L53" s="379">
        <v>40234830.515931904</v>
      </c>
      <c r="M53" s="379">
        <v>10128631.791139361</v>
      </c>
      <c r="N53" s="379">
        <v>17246272.586679239</v>
      </c>
      <c r="O53" s="379">
        <v>1313524.2297935998</v>
      </c>
    </row>
    <row r="54" spans="1:15" ht="15.75" thickTop="1"/>
  </sheetData>
  <mergeCells count="2">
    <mergeCell ref="B1:D1"/>
    <mergeCell ref="B2:D2"/>
  </mergeCells>
  <printOptions horizontalCentered="1"/>
  <pageMargins left="0.7" right="0.7" top="0.75" bottom="0.75" header="0.3" footer="0.3"/>
  <pageSetup scale="52" orientation="landscape" blackAndWhite="1" horizontalDpi="300" verticalDpi="300" r:id="rId1"/>
  <headerFooter alignWithMargins="0">
    <oddFooter>&amp;L&amp;A
&amp;F
&amp;R&amp;P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4"/>
  <sheetViews>
    <sheetView workbookViewId="0">
      <selection activeCell="I38" sqref="I38"/>
    </sheetView>
  </sheetViews>
  <sheetFormatPr defaultRowHeight="15"/>
  <cols>
    <col min="1" max="1" width="7.42578125" bestFit="1" customWidth="1"/>
    <col min="2" max="2" width="34.28515625" bestFit="1" customWidth="1"/>
    <col min="3" max="3" width="12.85546875" bestFit="1" customWidth="1"/>
    <col min="4" max="4" width="9.42578125" bestFit="1" customWidth="1"/>
    <col min="5" max="5" width="10.5703125" bestFit="1" customWidth="1"/>
    <col min="6" max="6" width="12.85546875" bestFit="1" customWidth="1"/>
    <col min="7" max="7" width="11.5703125" bestFit="1" customWidth="1"/>
    <col min="8" max="8" width="8.42578125" bestFit="1" customWidth="1"/>
    <col min="9" max="9" width="7.28515625" bestFit="1" customWidth="1"/>
    <col min="10" max="10" width="12.85546875" bestFit="1" customWidth="1"/>
    <col min="11" max="12" width="11.5703125" bestFit="1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232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">
        <v>17</v>
      </c>
      <c r="B5" s="208" t="s">
        <v>231</v>
      </c>
      <c r="C5" s="206" t="s">
        <v>230</v>
      </c>
      <c r="D5" s="206" t="s">
        <v>229</v>
      </c>
      <c r="E5" s="206" t="s">
        <v>228</v>
      </c>
      <c r="F5" s="206" t="s">
        <v>227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6" t="s">
        <v>219</v>
      </c>
      <c r="O5" s="205" t="s">
        <v>218</v>
      </c>
    </row>
    <row r="6" spans="1:15" ht="39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</row>
    <row r="9" spans="1:15">
      <c r="A9" s="177">
        <f t="shared" ref="A9:A34" si="0">+A8+1</f>
        <v>2</v>
      </c>
      <c r="B9" s="172" t="s">
        <v>210</v>
      </c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</row>
    <row r="10" spans="1:15">
      <c r="A10" s="177">
        <f t="shared" si="0"/>
        <v>3</v>
      </c>
      <c r="B10" s="197" t="s">
        <v>209</v>
      </c>
      <c r="C10" s="190">
        <v>11809065</v>
      </c>
      <c r="D10" s="198">
        <v>7.49</v>
      </c>
      <c r="E10" s="202">
        <f>ROUND(M10/C10,2)+D10</f>
        <v>7.88</v>
      </c>
      <c r="F10" s="139">
        <f>+D10*C10</f>
        <v>88449896.850000009</v>
      </c>
      <c r="G10" s="172"/>
      <c r="H10" s="172"/>
      <c r="I10" s="172"/>
      <c r="J10" s="139">
        <v>0</v>
      </c>
      <c r="K10" s="139">
        <v>0</v>
      </c>
      <c r="L10" s="139">
        <f>+F10-K10</f>
        <v>88449896.850000009</v>
      </c>
      <c r="M10" s="139">
        <f>+L10*$N$33</f>
        <v>4628231.9073857591</v>
      </c>
      <c r="N10" s="139">
        <f>+C10*E10</f>
        <v>93055432.200000003</v>
      </c>
      <c r="O10" s="178" t="s">
        <v>189</v>
      </c>
    </row>
    <row r="11" spans="1:15">
      <c r="A11" s="177">
        <f t="shared" si="0"/>
        <v>4</v>
      </c>
      <c r="B11" s="197" t="s">
        <v>208</v>
      </c>
      <c r="C11" s="190">
        <v>4396</v>
      </c>
      <c r="D11" s="198">
        <v>17.989999999999998</v>
      </c>
      <c r="E11" s="202">
        <f>ROUND(M11/C11,2)+D11</f>
        <v>18.93</v>
      </c>
      <c r="F11" s="139">
        <f>+D11*C11</f>
        <v>79084.039999999994</v>
      </c>
      <c r="G11" s="172"/>
      <c r="H11" s="172"/>
      <c r="I11" s="172"/>
      <c r="J11" s="139">
        <v>0</v>
      </c>
      <c r="K11" s="139">
        <v>0</v>
      </c>
      <c r="L11" s="139">
        <f>+F11-K11</f>
        <v>79084.039999999994</v>
      </c>
      <c r="M11" s="139">
        <f>+L11*$N$33</f>
        <v>4138.1538060320709</v>
      </c>
      <c r="N11" s="139">
        <f>+C11*E11</f>
        <v>83216.28</v>
      </c>
      <c r="O11" s="178" t="s">
        <v>189</v>
      </c>
    </row>
    <row r="12" spans="1:15">
      <c r="A12" s="177">
        <f t="shared" si="0"/>
        <v>5</v>
      </c>
      <c r="B12" s="172" t="s">
        <v>207</v>
      </c>
      <c r="C12" s="193">
        <f>SUM(C10:C11)</f>
        <v>11813461</v>
      </c>
      <c r="D12" s="172"/>
      <c r="E12" s="172"/>
      <c r="F12" s="201">
        <f>SUM(F10:F11)</f>
        <v>88528980.890000015</v>
      </c>
      <c r="G12" s="172"/>
      <c r="H12" s="172"/>
      <c r="I12" s="172"/>
      <c r="J12" s="201">
        <f>SUM(J10:J11)</f>
        <v>0</v>
      </c>
      <c r="K12" s="201">
        <f>SUM(K10:K11)</f>
        <v>0</v>
      </c>
      <c r="L12" s="201">
        <f>SUM(L10:L11)</f>
        <v>88528980.890000015</v>
      </c>
      <c r="M12" s="201">
        <f>SUM(M10:M11)</f>
        <v>4632370.0611917907</v>
      </c>
      <c r="N12" s="201">
        <f>SUM(N10:N11)</f>
        <v>93138648.480000004</v>
      </c>
      <c r="O12" s="184"/>
    </row>
    <row r="13" spans="1:15">
      <c r="A13" s="177">
        <f t="shared" si="0"/>
        <v>6</v>
      </c>
      <c r="B13" s="172"/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200"/>
      <c r="O13" s="199"/>
    </row>
    <row r="14" spans="1:15">
      <c r="A14" s="177">
        <f t="shared" si="0"/>
        <v>7</v>
      </c>
      <c r="B14" s="172" t="s">
        <v>206</v>
      </c>
      <c r="C14" s="172"/>
      <c r="D14" s="172"/>
      <c r="E14" s="198"/>
      <c r="F14" s="172"/>
      <c r="G14" s="172"/>
      <c r="H14" s="172"/>
      <c r="I14" s="172"/>
      <c r="J14" s="172"/>
      <c r="K14" s="172"/>
      <c r="L14" s="172"/>
      <c r="M14" s="172"/>
      <c r="N14" s="172"/>
      <c r="O14" s="183"/>
    </row>
    <row r="15" spans="1:15" ht="25.5">
      <c r="A15" s="177">
        <f t="shared" si="0"/>
        <v>8</v>
      </c>
      <c r="B15" s="197" t="s">
        <v>205</v>
      </c>
      <c r="C15" s="190">
        <v>5979794617.4100008</v>
      </c>
      <c r="D15" s="189">
        <v>8.5578000000000001E-2</v>
      </c>
      <c r="E15" s="192">
        <f>ROUND(SUM(M15,M19)/SUM(C15,C19),6)+D15+0.000004</f>
        <v>8.6744000000000002E-2</v>
      </c>
      <c r="F15" s="139">
        <f>+C15*SUM(D15:D15)</f>
        <v>511738863.76871306</v>
      </c>
      <c r="G15" s="172"/>
      <c r="H15" s="194">
        <f>+$H$26</f>
        <v>1</v>
      </c>
      <c r="I15" s="172"/>
      <c r="J15" s="139">
        <f>+F15</f>
        <v>511738863.76871306</v>
      </c>
      <c r="K15" s="139">
        <f>+$G$26*$H15*J15/$J$26</f>
        <v>379056862.71995538</v>
      </c>
      <c r="L15" s="139">
        <f>+F15-K15</f>
        <v>132682001.04875767</v>
      </c>
      <c r="M15" s="139">
        <f>+L15*$N$33</f>
        <v>6942722.2943070158</v>
      </c>
      <c r="N15" s="139">
        <f>+C15*E15</f>
        <v>518711304.29261315</v>
      </c>
      <c r="O15" s="191" t="s">
        <v>204</v>
      </c>
    </row>
    <row r="16" spans="1:15">
      <c r="A16" s="177">
        <f t="shared" si="0"/>
        <v>9</v>
      </c>
      <c r="B16" s="197" t="s">
        <v>203</v>
      </c>
      <c r="C16" s="190">
        <v>4785771081.0908089</v>
      </c>
      <c r="D16" s="189">
        <v>0.104157</v>
      </c>
      <c r="E16" s="192">
        <f>ROUND(SUM(M16,M20)/SUM(C16,C20),6)+D16</f>
        <v>0.10557</v>
      </c>
      <c r="F16" s="139">
        <f>+C16*SUM(D16:D16)</f>
        <v>498471558.49317539</v>
      </c>
      <c r="G16" s="172"/>
      <c r="H16" s="194">
        <f>+$H$26</f>
        <v>1</v>
      </c>
      <c r="I16" s="172"/>
      <c r="J16" s="139">
        <f>+F16</f>
        <v>498471558.49317539</v>
      </c>
      <c r="K16" s="139">
        <f>+$G$26*$H16*J16/$J$26</f>
        <v>369229461.53831261</v>
      </c>
      <c r="L16" s="139">
        <f>+F16-K16</f>
        <v>129242096.95486277</v>
      </c>
      <c r="M16" s="139">
        <f>+L16*$N$33</f>
        <v>6762725.771386127</v>
      </c>
      <c r="N16" s="139">
        <f>+C16*E16</f>
        <v>505233853.03075665</v>
      </c>
      <c r="O16" s="178" t="s">
        <v>189</v>
      </c>
    </row>
    <row r="17" spans="1:15">
      <c r="A17" s="177">
        <f t="shared" si="0"/>
        <v>10</v>
      </c>
      <c r="B17" s="176" t="s">
        <v>202</v>
      </c>
      <c r="C17" s="193">
        <f>SUM(C16,C15)</f>
        <v>10765565698.500809</v>
      </c>
      <c r="D17" s="172"/>
      <c r="E17" s="196"/>
      <c r="F17" s="149">
        <f>SUM(F16,F15)</f>
        <v>1010210422.2618885</v>
      </c>
      <c r="G17" s="172"/>
      <c r="H17" s="172"/>
      <c r="I17" s="172"/>
      <c r="J17" s="149">
        <f>SUM(J16,J15)</f>
        <v>1010210422.2618885</v>
      </c>
      <c r="K17" s="149">
        <f>SUM(K16,K15)</f>
        <v>748286324.258268</v>
      </c>
      <c r="L17" s="149">
        <f>SUM(L16,L15)</f>
        <v>261924098.00362045</v>
      </c>
      <c r="M17" s="149">
        <f>SUM(M16,M15)</f>
        <v>13705448.065693144</v>
      </c>
      <c r="N17" s="149">
        <f>SUM(N16,N15)</f>
        <v>1023945157.3233697</v>
      </c>
      <c r="O17" s="188"/>
    </row>
    <row r="18" spans="1:15">
      <c r="A18" s="177">
        <f t="shared" si="0"/>
        <v>11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83"/>
    </row>
    <row r="19" spans="1:15">
      <c r="A19" s="177">
        <f t="shared" si="0"/>
        <v>12</v>
      </c>
      <c r="B19" s="195" t="s">
        <v>201</v>
      </c>
      <c r="C19" s="190">
        <v>4306239.9748045923</v>
      </c>
      <c r="D19" s="189">
        <v>8.5578000000000001E-2</v>
      </c>
      <c r="E19" s="192">
        <f>+E15</f>
        <v>8.6744000000000002E-2</v>
      </c>
      <c r="F19" s="139">
        <f>+C19*SUM(D19:D19)</f>
        <v>368519.40456382738</v>
      </c>
      <c r="G19" s="172"/>
      <c r="H19" s="194">
        <f>+$H$26</f>
        <v>1</v>
      </c>
      <c r="I19" s="172"/>
      <c r="J19" s="139">
        <f>+F19</f>
        <v>368519.40456382738</v>
      </c>
      <c r="K19" s="139">
        <f>+$G$26*$H19*J19/$J$26</f>
        <v>272970.88268153311</v>
      </c>
      <c r="L19" s="139">
        <f>+$G$26*$H$26*K19/$J$26</f>
        <v>202195.87318645441</v>
      </c>
      <c r="M19" s="139">
        <f>+L19*$N$33</f>
        <v>10580.107214938746</v>
      </c>
      <c r="N19" s="139">
        <f>+C19*E19</f>
        <v>373540.48037444957</v>
      </c>
      <c r="O19" s="178" t="s">
        <v>189</v>
      </c>
    </row>
    <row r="20" spans="1:15">
      <c r="A20" s="177">
        <f t="shared" si="0"/>
        <v>13</v>
      </c>
      <c r="B20" s="195" t="s">
        <v>200</v>
      </c>
      <c r="C20" s="190">
        <v>3446385.7135921451</v>
      </c>
      <c r="D20" s="189">
        <v>0.104157</v>
      </c>
      <c r="E20" s="192">
        <f>+E16</f>
        <v>0.10557</v>
      </c>
      <c r="F20" s="139">
        <f>+C20*SUM(D20:D20)</f>
        <v>358965.19677061704</v>
      </c>
      <c r="G20" s="172"/>
      <c r="H20" s="194">
        <f>+$H$26</f>
        <v>1</v>
      </c>
      <c r="I20" s="172"/>
      <c r="J20" s="139">
        <f>+F20</f>
        <v>358965.19677061704</v>
      </c>
      <c r="K20" s="139">
        <f>+$G$26*$H20*J20/$J$26</f>
        <v>265893.8590503835</v>
      </c>
      <c r="L20" s="139">
        <f>+F20-K20</f>
        <v>93071.33772023354</v>
      </c>
      <c r="M20" s="139">
        <f>+L20*$N$33</f>
        <v>4870.0535584611089</v>
      </c>
      <c r="N20" s="139">
        <f>+C20*E20</f>
        <v>363834.93978392275</v>
      </c>
      <c r="O20" s="178" t="s">
        <v>189</v>
      </c>
    </row>
    <row r="21" spans="1:15">
      <c r="A21" s="177">
        <f t="shared" si="0"/>
        <v>14</v>
      </c>
      <c r="B21" s="176" t="s">
        <v>199</v>
      </c>
      <c r="C21" s="190"/>
      <c r="D21" s="189"/>
      <c r="E21" s="192"/>
      <c r="F21" s="155">
        <v>3843506.8943282217</v>
      </c>
      <c r="G21" s="172"/>
      <c r="H21" s="172"/>
      <c r="I21" s="172"/>
      <c r="J21" s="155">
        <v>0</v>
      </c>
      <c r="K21" s="155">
        <v>0</v>
      </c>
      <c r="L21" s="139">
        <f>+F21-K21</f>
        <v>3843506.8943282217</v>
      </c>
      <c r="M21" s="139">
        <f>+L21*$N$33</f>
        <v>201115.45494229728</v>
      </c>
      <c r="N21" s="139">
        <f>+M21+L21</f>
        <v>4044622.3492705189</v>
      </c>
      <c r="O21" s="178" t="s">
        <v>189</v>
      </c>
    </row>
    <row r="22" spans="1:15">
      <c r="A22" s="177">
        <f t="shared" si="0"/>
        <v>15</v>
      </c>
      <c r="B22" s="176" t="s">
        <v>198</v>
      </c>
      <c r="C22" s="193">
        <f>SUM(C19:C20)</f>
        <v>7752625.688396737</v>
      </c>
      <c r="D22" s="189"/>
      <c r="E22" s="192"/>
      <c r="F22" s="149">
        <f>SUM(F19:F21)</f>
        <v>4570991.4956626659</v>
      </c>
      <c r="G22" s="172"/>
      <c r="H22" s="172"/>
      <c r="I22" s="172"/>
      <c r="J22" s="149">
        <f>SUM(J19:J21)</f>
        <v>727484.60133444448</v>
      </c>
      <c r="K22" s="149">
        <f>SUM(K19:K21)</f>
        <v>538864.74173191655</v>
      </c>
      <c r="L22" s="149">
        <f>SUM(L19:L21)</f>
        <v>4138774.1052349098</v>
      </c>
      <c r="M22" s="149">
        <f>SUM(M19:M21)</f>
        <v>216565.61571569712</v>
      </c>
      <c r="N22" s="149">
        <f>SUM(N19:N21)</f>
        <v>4781997.7694288911</v>
      </c>
      <c r="O22" s="191"/>
    </row>
    <row r="23" spans="1:15">
      <c r="A23" s="177">
        <f t="shared" si="0"/>
        <v>16</v>
      </c>
      <c r="B23" s="176"/>
      <c r="C23" s="190"/>
      <c r="D23" s="189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88"/>
    </row>
    <row r="24" spans="1:15" ht="15.75" thickBot="1">
      <c r="A24" s="177">
        <f t="shared" si="0"/>
        <v>17</v>
      </c>
      <c r="B24" s="172" t="s">
        <v>197</v>
      </c>
      <c r="C24" s="187">
        <f>SUM(C22,C17)</f>
        <v>10773318324.189205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83"/>
    </row>
    <row r="25" spans="1:15" ht="15.75" thickTop="1">
      <c r="A25" s="177">
        <f t="shared" si="0"/>
        <v>18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83"/>
    </row>
    <row r="26" spans="1:15" ht="15.75" thickBot="1">
      <c r="A26" s="177">
        <f t="shared" si="0"/>
        <v>19</v>
      </c>
      <c r="B26" s="172" t="s">
        <v>196</v>
      </c>
      <c r="C26" s="172"/>
      <c r="D26" s="172"/>
      <c r="E26" s="172"/>
      <c r="F26" s="185">
        <f>SUM(F22,F17,F12)</f>
        <v>1103310394.6475513</v>
      </c>
      <c r="G26" s="185">
        <v>748825189</v>
      </c>
      <c r="H26" s="186">
        <f>1-I26</f>
        <v>1</v>
      </c>
      <c r="I26" s="186">
        <v>0</v>
      </c>
      <c r="J26" s="185">
        <f>SUM(J22,J17,J12)</f>
        <v>1010937906.863223</v>
      </c>
      <c r="K26" s="185">
        <f>SUM(K22,K17,K12)</f>
        <v>748825188.99999988</v>
      </c>
      <c r="L26" s="185">
        <f>SUM(L22,L17,L12)</f>
        <v>354591852.99885535</v>
      </c>
      <c r="M26" s="185">
        <f>SUM(M22,M17,M12)</f>
        <v>18554383.742600631</v>
      </c>
      <c r="N26" s="185">
        <f>SUM(N22,N17,N12)</f>
        <v>1121865803.5727985</v>
      </c>
      <c r="O26" s="184"/>
    </row>
    <row r="27" spans="1:15" ht="15.75" thickTop="1">
      <c r="A27" s="177">
        <f t="shared" si="0"/>
        <v>20</v>
      </c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83"/>
    </row>
    <row r="28" spans="1:15">
      <c r="A28" s="177">
        <f t="shared" si="0"/>
        <v>21</v>
      </c>
      <c r="B28" s="176" t="s">
        <v>195</v>
      </c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39">
        <v>18554383.742600631</v>
      </c>
      <c r="O28" s="182" t="s">
        <v>194</v>
      </c>
    </row>
    <row r="29" spans="1:15">
      <c r="A29" s="177">
        <f t="shared" si="0"/>
        <v>22</v>
      </c>
      <c r="B29" s="181" t="s">
        <v>193</v>
      </c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74">
        <f>SUM(F26,N28)</f>
        <v>1121864778.390152</v>
      </c>
      <c r="O29" s="172"/>
    </row>
    <row r="30" spans="1:15">
      <c r="A30" s="177">
        <f t="shared" si="0"/>
        <v>23</v>
      </c>
      <c r="B30" s="181" t="s">
        <v>192</v>
      </c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79">
        <f>+N28/F26</f>
        <v>1.6817011633909029E-2</v>
      </c>
      <c r="O30" s="178" t="s">
        <v>191</v>
      </c>
    </row>
    <row r="31" spans="1:15">
      <c r="A31" s="177">
        <f t="shared" si="0"/>
        <v>24</v>
      </c>
      <c r="B31" s="180"/>
      <c r="C31" s="172"/>
      <c r="D31" s="172"/>
      <c r="E31" s="172"/>
      <c r="F31" s="174"/>
      <c r="G31" s="174"/>
      <c r="H31" s="174"/>
      <c r="I31" s="174"/>
      <c r="J31" s="174"/>
      <c r="K31" s="174"/>
      <c r="L31" s="174"/>
      <c r="M31" s="174"/>
      <c r="N31" s="172"/>
      <c r="O31" s="172"/>
    </row>
    <row r="32" spans="1:15">
      <c r="A32" s="177">
        <f t="shared" si="0"/>
        <v>25</v>
      </c>
      <c r="B32" s="180" t="s">
        <v>190</v>
      </c>
      <c r="C32" s="172"/>
      <c r="D32" s="172"/>
      <c r="E32" s="172"/>
      <c r="F32" s="174"/>
      <c r="G32" s="174"/>
      <c r="H32" s="174"/>
      <c r="I32" s="174"/>
      <c r="J32" s="174"/>
      <c r="K32" s="174"/>
      <c r="L32" s="174"/>
      <c r="M32" s="174"/>
      <c r="N32" s="174">
        <f>+L26</f>
        <v>354591852.99885535</v>
      </c>
      <c r="O32" s="172"/>
    </row>
    <row r="33" spans="1:15" ht="15.75" thickBot="1">
      <c r="A33" s="177">
        <f t="shared" si="0"/>
        <v>26</v>
      </c>
      <c r="B33" s="176" t="s">
        <v>189</v>
      </c>
      <c r="C33" s="172"/>
      <c r="D33" s="172"/>
      <c r="E33" s="172"/>
      <c r="F33" s="174"/>
      <c r="G33" s="174"/>
      <c r="H33" s="174"/>
      <c r="I33" s="174"/>
      <c r="J33" s="174"/>
      <c r="K33" s="174"/>
      <c r="L33" s="174"/>
      <c r="M33" s="174"/>
      <c r="N33" s="179">
        <f>+N28/N32</f>
        <v>5.2326029449583901E-2</v>
      </c>
      <c r="O33" s="178" t="s">
        <v>189</v>
      </c>
    </row>
    <row r="34" spans="1:15" ht="15.75" thickBot="1">
      <c r="A34" s="177">
        <f t="shared" si="0"/>
        <v>27</v>
      </c>
      <c r="B34" s="176" t="s">
        <v>188</v>
      </c>
      <c r="C34" s="175"/>
      <c r="D34" s="172"/>
      <c r="E34" s="172"/>
      <c r="F34" s="174"/>
      <c r="G34" s="174"/>
      <c r="H34" s="174"/>
      <c r="I34" s="174"/>
      <c r="J34" s="174"/>
      <c r="K34" s="174"/>
      <c r="L34" s="174"/>
      <c r="M34" s="174"/>
      <c r="N34" s="173">
        <f>+N26-N29</f>
        <v>1025.1826465129852</v>
      </c>
      <c r="O34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8" orientation="landscape" blackAndWhite="1" horizontalDpi="300" verticalDpi="300" r:id="rId1"/>
  <headerFooter alignWithMargins="0">
    <oddFooter>&amp;L&amp;A
&amp;F
&amp;R&amp;P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4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43.7109375" bestFit="1" customWidth="1"/>
    <col min="3" max="3" width="13.28515625" bestFit="1" customWidth="1"/>
    <col min="4" max="4" width="10.42578125" bestFit="1" customWidth="1"/>
    <col min="5" max="5" width="11.28515625" bestFit="1" customWidth="1"/>
    <col min="6" max="7" width="12.85546875" bestFit="1" customWidth="1"/>
    <col min="8" max="8" width="8.42578125" bestFit="1" customWidth="1"/>
    <col min="9" max="9" width="7.28515625" bestFit="1" customWidth="1"/>
    <col min="10" max="11" width="12.85546875" bestFit="1" customWidth="1"/>
    <col min="12" max="12" width="11.85546875" bestFit="1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242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26.25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</row>
    <row r="9" spans="1:15">
      <c r="A9" s="177">
        <f t="shared" ref="A9:A21" si="0">+A8+1</f>
        <v>2</v>
      </c>
      <c r="B9" s="172" t="s">
        <v>210</v>
      </c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</row>
    <row r="10" spans="1:15">
      <c r="A10" s="177">
        <f t="shared" si="0"/>
        <v>3</v>
      </c>
      <c r="B10" s="197" t="s">
        <v>209</v>
      </c>
      <c r="C10" s="190">
        <v>1051302</v>
      </c>
      <c r="D10" s="198">
        <v>9.66</v>
      </c>
      <c r="E10" s="212">
        <f>ROUND(M10/C10,2)+D10</f>
        <v>10.18</v>
      </c>
      <c r="F10" s="139">
        <f>+D10*C10</f>
        <v>10155577.32</v>
      </c>
      <c r="G10" s="172"/>
      <c r="H10" s="172"/>
      <c r="I10" s="172"/>
      <c r="J10" s="139">
        <v>0</v>
      </c>
      <c r="K10" s="139">
        <v>0</v>
      </c>
      <c r="L10" s="139">
        <f>+F10-K10</f>
        <v>10155577.32</v>
      </c>
      <c r="M10" s="139">
        <f>+L10*$N$33</f>
        <v>544466.91992106801</v>
      </c>
      <c r="N10" s="139">
        <f>+E10*C10</f>
        <v>10702254.359999999</v>
      </c>
      <c r="O10" s="178" t="s">
        <v>189</v>
      </c>
    </row>
    <row r="11" spans="1:15">
      <c r="A11" s="177">
        <f t="shared" si="0"/>
        <v>4</v>
      </c>
      <c r="B11" s="197" t="s">
        <v>208</v>
      </c>
      <c r="C11" s="190">
        <v>440737</v>
      </c>
      <c r="D11" s="198">
        <v>24.55</v>
      </c>
      <c r="E11" s="212">
        <f>ROUND(M11/C11,2)+D11</f>
        <v>25.87</v>
      </c>
      <c r="F11" s="139">
        <f>+D11*C11</f>
        <v>10820093.35</v>
      </c>
      <c r="G11" s="172"/>
      <c r="H11" s="172"/>
      <c r="I11" s="172"/>
      <c r="J11" s="139">
        <v>0</v>
      </c>
      <c r="K11" s="139">
        <v>0</v>
      </c>
      <c r="L11" s="139">
        <f>+F11-K11</f>
        <v>10820093.35</v>
      </c>
      <c r="M11" s="139">
        <f>+L11*$N$33</f>
        <v>580093.35303184227</v>
      </c>
      <c r="N11" s="139">
        <f>+E11*C11</f>
        <v>11401866.190000001</v>
      </c>
      <c r="O11" s="178" t="s">
        <v>189</v>
      </c>
    </row>
    <row r="12" spans="1:15">
      <c r="A12" s="177">
        <f t="shared" si="0"/>
        <v>5</v>
      </c>
      <c r="B12" s="172" t="s">
        <v>207</v>
      </c>
      <c r="C12" s="193">
        <f>SUM(C10:C11)</f>
        <v>1492039</v>
      </c>
      <c r="D12" s="172"/>
      <c r="E12" s="172"/>
      <c r="F12" s="201">
        <f>SUM(F10:F11)</f>
        <v>20975670.670000002</v>
      </c>
      <c r="G12" s="172"/>
      <c r="H12" s="172"/>
      <c r="I12" s="172"/>
      <c r="J12" s="201">
        <f>SUM(J10:J11)</f>
        <v>0</v>
      </c>
      <c r="K12" s="201">
        <f>SUM(K10:K11)</f>
        <v>0</v>
      </c>
      <c r="L12" s="201">
        <f>SUM(L10:L11)</f>
        <v>20975670.670000002</v>
      </c>
      <c r="M12" s="201">
        <f>SUM(M10:M11)</f>
        <v>1124560.2729529103</v>
      </c>
      <c r="N12" s="201">
        <f>SUM(N10:N11)</f>
        <v>22104120.550000001</v>
      </c>
      <c r="O12" s="210"/>
    </row>
    <row r="13" spans="1:15">
      <c r="A13" s="177">
        <f t="shared" si="0"/>
        <v>6</v>
      </c>
      <c r="B13" s="172"/>
      <c r="C13" s="172"/>
      <c r="D13" s="200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</row>
    <row r="14" spans="1:15">
      <c r="A14" s="177">
        <f t="shared" si="0"/>
        <v>7</v>
      </c>
      <c r="B14" s="172" t="s">
        <v>206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</row>
    <row r="15" spans="1:15" ht="25.5">
      <c r="A15" s="177">
        <f t="shared" si="0"/>
        <v>8</v>
      </c>
      <c r="B15" s="197" t="s">
        <v>241</v>
      </c>
      <c r="C15" s="190">
        <v>1406289726.3900435</v>
      </c>
      <c r="D15" s="189">
        <v>8.9456999999999995E-2</v>
      </c>
      <c r="E15" s="192">
        <f>ROUND(SUM(M15,M20)/SUM(C15,C20),6)+D15-0.000002</f>
        <v>9.0698999999999988E-2</v>
      </c>
      <c r="F15" s="139">
        <f>+C15*SUM(D15:D15)</f>
        <v>125802460.05367412</v>
      </c>
      <c r="G15" s="172"/>
      <c r="H15" s="194">
        <f>+$H$26</f>
        <v>1</v>
      </c>
      <c r="I15" s="172"/>
      <c r="J15" s="139">
        <f>+F15</f>
        <v>125802460.05367412</v>
      </c>
      <c r="K15" s="139">
        <f>+$G$26*$H15*J15/$J$26</f>
        <v>93160188.734538153</v>
      </c>
      <c r="L15" s="139">
        <f>+F15-K15</f>
        <v>32642271.319135964</v>
      </c>
      <c r="M15" s="139">
        <f>+L15*$N$33</f>
        <v>1750037.0844852941</v>
      </c>
      <c r="N15" s="139">
        <f>+C15*SUM(E15)</f>
        <v>127549071.89385054</v>
      </c>
      <c r="O15" s="191" t="s">
        <v>204</v>
      </c>
    </row>
    <row r="16" spans="1:15">
      <c r="A16" s="177">
        <f t="shared" si="0"/>
        <v>9</v>
      </c>
      <c r="B16" s="197" t="s">
        <v>240</v>
      </c>
      <c r="C16" s="190">
        <v>1224835486.249397</v>
      </c>
      <c r="D16" s="189">
        <v>8.6359000000000005E-2</v>
      </c>
      <c r="E16" s="192">
        <f>ROUND(SUM(M16,M21)/SUM(C16,C21),6)+D16-0</f>
        <v>8.7559999999999999E-2</v>
      </c>
      <c r="F16" s="139">
        <f>+C16*SUM(D16:D16)</f>
        <v>105775567.75701168</v>
      </c>
      <c r="G16" s="172"/>
      <c r="H16" s="194">
        <f>+$H$26</f>
        <v>1</v>
      </c>
      <c r="I16" s="172"/>
      <c r="J16" s="139">
        <f>+F16</f>
        <v>105775567.75701168</v>
      </c>
      <c r="K16" s="139">
        <f>+$G$26*$H16*J16/$J$26</f>
        <v>78329723.055827826</v>
      </c>
      <c r="L16" s="139">
        <f>+F16-K16</f>
        <v>27445844.701183856</v>
      </c>
      <c r="M16" s="139">
        <f>+L16*$N$33</f>
        <v>1471443.1349615818</v>
      </c>
      <c r="N16" s="139">
        <f>+C16*SUM(E16)</f>
        <v>107246595.1759972</v>
      </c>
      <c r="O16" s="178" t="s">
        <v>189</v>
      </c>
    </row>
    <row r="17" spans="1:15">
      <c r="A17" s="177">
        <f t="shared" si="0"/>
        <v>10</v>
      </c>
      <c r="B17" s="176" t="s">
        <v>202</v>
      </c>
      <c r="C17" s="193">
        <f>SUM(C16,C15)</f>
        <v>2631125212.6394405</v>
      </c>
      <c r="D17" s="172"/>
      <c r="E17" s="196"/>
      <c r="F17" s="149">
        <f>SUM(F16,F15)</f>
        <v>231578027.81068581</v>
      </c>
      <c r="G17" s="172"/>
      <c r="H17" s="172"/>
      <c r="I17" s="172"/>
      <c r="J17" s="149">
        <f>SUM(J16,J15)</f>
        <v>231578027.81068581</v>
      </c>
      <c r="K17" s="149">
        <f>SUM(K16,K15)</f>
        <v>171489911.79036599</v>
      </c>
      <c r="L17" s="149">
        <f>SUM(L16,L15)</f>
        <v>60088116.020319819</v>
      </c>
      <c r="M17" s="149">
        <f>SUM(M16,M15)</f>
        <v>3221480.2194468761</v>
      </c>
      <c r="N17" s="149">
        <f>SUM(N16,N15)</f>
        <v>234795667.06984773</v>
      </c>
      <c r="O17" s="188"/>
    </row>
    <row r="18" spans="1:15">
      <c r="A18" s="177">
        <f t="shared" si="0"/>
        <v>11</v>
      </c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210"/>
    </row>
    <row r="19" spans="1:15">
      <c r="A19" s="177">
        <f t="shared" si="0"/>
        <v>12</v>
      </c>
      <c r="B19" s="172" t="s">
        <v>239</v>
      </c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210"/>
    </row>
    <row r="20" spans="1:15">
      <c r="A20" s="177">
        <f t="shared" si="0"/>
        <v>13</v>
      </c>
      <c r="B20" s="197" t="s">
        <v>238</v>
      </c>
      <c r="C20" s="190">
        <v>-1344695.3574705964</v>
      </c>
      <c r="D20" s="211">
        <f>+D15</f>
        <v>8.9456999999999995E-2</v>
      </c>
      <c r="E20" s="211">
        <f>+E15</f>
        <v>9.0698999999999988E-2</v>
      </c>
      <c r="F20" s="139">
        <f>+C20*SUM(D20:D20)</f>
        <v>-120292.41259324714</v>
      </c>
      <c r="G20" s="172"/>
      <c r="H20" s="194">
        <f>+$H$26</f>
        <v>1</v>
      </c>
      <c r="I20" s="172"/>
      <c r="J20" s="139">
        <f>+F20</f>
        <v>-120292.41259324714</v>
      </c>
      <c r="K20" s="139">
        <f>+$G$26*$H20*J20/$J$26</f>
        <v>-89079.846735418017</v>
      </c>
      <c r="L20" s="139">
        <f>+F20-K20</f>
        <v>-31212.565857829119</v>
      </c>
      <c r="M20" s="139">
        <f>+L20*$N$33</f>
        <v>-1673.3868553172226</v>
      </c>
      <c r="N20" s="139">
        <f>+C20*SUM(E20)</f>
        <v>-121962.52422722561</v>
      </c>
      <c r="O20" s="178" t="s">
        <v>189</v>
      </c>
    </row>
    <row r="21" spans="1:15">
      <c r="A21" s="177">
        <f t="shared" si="0"/>
        <v>14</v>
      </c>
      <c r="B21" s="197" t="s">
        <v>237</v>
      </c>
      <c r="C21" s="190">
        <v>-1171188.6683924976</v>
      </c>
      <c r="D21" s="211">
        <f>+D16</f>
        <v>8.6359000000000005E-2</v>
      </c>
      <c r="E21" s="211">
        <f>+E16</f>
        <v>8.7559999999999999E-2</v>
      </c>
      <c r="F21" s="139">
        <f>+C21*SUM(D21:D21)</f>
        <v>-101142.68221370771</v>
      </c>
      <c r="G21" s="172"/>
      <c r="H21" s="194">
        <f>+$H$26</f>
        <v>1</v>
      </c>
      <c r="I21" s="172"/>
      <c r="J21" s="139">
        <f>+F21</f>
        <v>-101142.68221370771</v>
      </c>
      <c r="K21" s="139">
        <f>+$G$26*$H21*J21/$J$26</f>
        <v>-74898.94363056407</v>
      </c>
      <c r="L21" s="139">
        <f>+F21-K21</f>
        <v>-26243.73858314364</v>
      </c>
      <c r="M21" s="139">
        <f>+L21*$N$33</f>
        <v>-1406.9950986871036</v>
      </c>
      <c r="N21" s="139">
        <f>+C21*SUM(E21)</f>
        <v>-102549.27980444708</v>
      </c>
      <c r="O21" s="178" t="s">
        <v>189</v>
      </c>
    </row>
    <row r="22" spans="1:15">
      <c r="A22" s="177"/>
      <c r="B22" s="197" t="s">
        <v>236</v>
      </c>
      <c r="C22" s="190"/>
      <c r="D22" s="172"/>
      <c r="E22" s="172"/>
      <c r="F22" s="139">
        <v>-1406445.016761899</v>
      </c>
      <c r="G22" s="172"/>
      <c r="H22" s="172"/>
      <c r="I22" s="172"/>
      <c r="J22" s="155">
        <v>0</v>
      </c>
      <c r="K22" s="155">
        <v>0</v>
      </c>
      <c r="L22" s="139">
        <f>+F22-K22</f>
        <v>-1406445.016761899</v>
      </c>
      <c r="M22" s="139">
        <f>+L22*$N$33</f>
        <v>-75403.17622382949</v>
      </c>
      <c r="N22" s="139">
        <f>+M22+L22</f>
        <v>-1481848.1929857284</v>
      </c>
      <c r="O22" s="178" t="s">
        <v>189</v>
      </c>
    </row>
    <row r="23" spans="1:15">
      <c r="A23" s="177">
        <f>+A21+1</f>
        <v>15</v>
      </c>
      <c r="B23" s="180" t="s">
        <v>235</v>
      </c>
      <c r="C23" s="157">
        <f>SUM(C20:C22)</f>
        <v>-2515884.0258630943</v>
      </c>
      <c r="D23" s="189"/>
      <c r="E23" s="192"/>
      <c r="F23" s="149">
        <f>SUM(F20:F22)</f>
        <v>-1627880.1115688537</v>
      </c>
      <c r="G23" s="172"/>
      <c r="H23" s="172"/>
      <c r="I23" s="172"/>
      <c r="J23" s="149">
        <f>SUM(J20:J22)</f>
        <v>-221435.09480695485</v>
      </c>
      <c r="K23" s="149">
        <f>SUM(K20:K22)</f>
        <v>-163978.7903659821</v>
      </c>
      <c r="L23" s="149">
        <f>SUM(L20:L22)</f>
        <v>-1463901.3212028719</v>
      </c>
      <c r="M23" s="149">
        <f>SUM(M20:M22)</f>
        <v>-78483.558177833824</v>
      </c>
      <c r="N23" s="139">
        <f>SUM(N20:N22)</f>
        <v>-1706359.997017401</v>
      </c>
      <c r="O23" s="191"/>
    </row>
    <row r="24" spans="1:15" ht="15.75" thickBot="1">
      <c r="A24" s="177">
        <f t="shared" ref="A24:A33" si="1">+A23+1</f>
        <v>16</v>
      </c>
      <c r="B24" s="172" t="s">
        <v>197</v>
      </c>
      <c r="C24" s="187">
        <f>SUM(C23,C17)</f>
        <v>2628609328.6135774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88"/>
    </row>
    <row r="25" spans="1:15" ht="15.75" thickTop="1">
      <c r="A25" s="177">
        <f t="shared" si="1"/>
        <v>17</v>
      </c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</row>
    <row r="26" spans="1:15" ht="15.75" thickBot="1">
      <c r="A26" s="177">
        <f t="shared" si="1"/>
        <v>18</v>
      </c>
      <c r="B26" s="172" t="s">
        <v>196</v>
      </c>
      <c r="C26" s="172"/>
      <c r="D26" s="174"/>
      <c r="E26" s="174"/>
      <c r="F26" s="185">
        <f>SUM(F23,F17,F12)</f>
        <v>250925818.36911696</v>
      </c>
      <c r="G26" s="185">
        <v>171325933</v>
      </c>
      <c r="H26" s="186">
        <f>1-I26</f>
        <v>1</v>
      </c>
      <c r="I26" s="186">
        <v>0</v>
      </c>
      <c r="J26" s="185">
        <f>SUM(J23,J17,J12)</f>
        <v>231356592.71587884</v>
      </c>
      <c r="K26" s="185">
        <f>SUM(K23,K17,K12)</f>
        <v>171325933</v>
      </c>
      <c r="L26" s="185">
        <f>SUM(L23,L17,L12)</f>
        <v>79599885.369116947</v>
      </c>
      <c r="M26" s="185">
        <f>SUM(M23,M17,M12)</f>
        <v>4267556.9342219522</v>
      </c>
      <c r="N26" s="185">
        <f>SUM(N23,N17,N12)</f>
        <v>255193427.62283033</v>
      </c>
      <c r="O26" s="210"/>
    </row>
    <row r="27" spans="1:15" ht="15.75" thickTop="1">
      <c r="A27" s="177">
        <f t="shared" si="1"/>
        <v>19</v>
      </c>
      <c r="B27" s="172"/>
      <c r="C27" s="172"/>
      <c r="D27" s="139"/>
      <c r="E27" s="139"/>
      <c r="F27" s="172"/>
      <c r="G27" s="172"/>
      <c r="H27" s="172"/>
      <c r="I27" s="172"/>
      <c r="J27" s="172"/>
      <c r="K27" s="172"/>
      <c r="L27" s="172"/>
      <c r="M27" s="172"/>
      <c r="N27" s="172"/>
      <c r="O27" s="210"/>
    </row>
    <row r="28" spans="1:15">
      <c r="A28" s="177">
        <f t="shared" si="1"/>
        <v>20</v>
      </c>
      <c r="B28" s="181" t="s">
        <v>234</v>
      </c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39">
        <v>4267556.9342219522</v>
      </c>
      <c r="O28" s="182" t="str">
        <f>+'2013 ERF Sch 7 Rate Design'!O28</f>
        <v>Rate Spread Workpapers, Column F</v>
      </c>
    </row>
    <row r="29" spans="1:15">
      <c r="A29" s="177">
        <f t="shared" si="1"/>
        <v>21</v>
      </c>
      <c r="B29" s="181" t="s">
        <v>193</v>
      </c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74">
        <f>SUM(F26,N28)</f>
        <v>255193375.30333892</v>
      </c>
      <c r="O29" s="172"/>
    </row>
    <row r="30" spans="1:15">
      <c r="A30" s="177">
        <f t="shared" si="1"/>
        <v>22</v>
      </c>
      <c r="B30" s="181" t="s">
        <v>192</v>
      </c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79">
        <f>+N28/F26</f>
        <v>1.700724525662118E-2</v>
      </c>
      <c r="O30" s="178" t="s">
        <v>191</v>
      </c>
    </row>
    <row r="31" spans="1:15">
      <c r="A31" s="177">
        <f t="shared" si="1"/>
        <v>23</v>
      </c>
      <c r="B31" s="181"/>
      <c r="C31" s="181"/>
      <c r="D31" s="181"/>
      <c r="E31" s="181"/>
      <c r="F31" s="181"/>
      <c r="G31" s="174"/>
      <c r="H31" s="174"/>
      <c r="I31" s="174"/>
      <c r="J31" s="174"/>
      <c r="K31" s="174"/>
      <c r="L31" s="174"/>
      <c r="M31" s="174"/>
      <c r="N31" s="179"/>
      <c r="O31" s="182"/>
    </row>
    <row r="32" spans="1:15">
      <c r="A32" s="177">
        <f t="shared" si="1"/>
        <v>24</v>
      </c>
      <c r="B32" s="180" t="s">
        <v>190</v>
      </c>
      <c r="C32" s="172"/>
      <c r="D32" s="172"/>
      <c r="E32" s="172"/>
      <c r="F32" s="174"/>
      <c r="G32" s="174"/>
      <c r="H32" s="174"/>
      <c r="I32" s="174"/>
      <c r="J32" s="174"/>
      <c r="K32" s="174"/>
      <c r="L32" s="174"/>
      <c r="M32" s="174"/>
      <c r="N32" s="174">
        <f>+L26</f>
        <v>79599885.369116947</v>
      </c>
      <c r="O32" s="172"/>
    </row>
    <row r="33" spans="1:15" ht="15.75" thickBot="1">
      <c r="A33" s="177">
        <f t="shared" si="1"/>
        <v>25</v>
      </c>
      <c r="B33" s="176" t="s">
        <v>189</v>
      </c>
      <c r="C33" s="172"/>
      <c r="D33" s="172"/>
      <c r="E33" s="172"/>
      <c r="F33" s="174"/>
      <c r="G33" s="174"/>
      <c r="H33" s="174"/>
      <c r="I33" s="174"/>
      <c r="J33" s="174"/>
      <c r="K33" s="174"/>
      <c r="L33" s="174"/>
      <c r="M33" s="174"/>
      <c r="N33" s="179">
        <f>+N28/N32</f>
        <v>5.3612601506052834E-2</v>
      </c>
      <c r="O33" s="178" t="s">
        <v>189</v>
      </c>
    </row>
    <row r="34" spans="1:15" ht="15.75" thickBot="1">
      <c r="A34" s="177">
        <f>+A31+1</f>
        <v>24</v>
      </c>
      <c r="B34" s="176" t="str">
        <f>+'2013 ERF Sch 7 Rate Design'!$B$34</f>
        <v>Over (Under) Recover Target Rate Spread</v>
      </c>
      <c r="C34" s="175"/>
      <c r="D34" s="189"/>
      <c r="E34" s="172"/>
      <c r="F34" s="174"/>
      <c r="G34" s="174"/>
      <c r="H34" s="174"/>
      <c r="I34" s="174"/>
      <c r="J34" s="174"/>
      <c r="K34" s="174"/>
      <c r="L34" s="174"/>
      <c r="M34" s="174"/>
      <c r="N34" s="173">
        <f>+N26-N29</f>
        <v>52.319491416215897</v>
      </c>
      <c r="O34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5" orientation="landscape" blackAndWhite="1" horizontalDpi="300" verticalDpi="300" r:id="rId1"/>
  <headerFooter alignWithMargins="0">
    <oddFooter>&amp;L&amp;A
&amp;F
&amp;R&amp;P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1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33.42578125" bestFit="1" customWidth="1"/>
    <col min="3" max="3" width="13.28515625" bestFit="1" customWidth="1"/>
    <col min="4" max="4" width="10.42578125" bestFit="1" customWidth="1"/>
    <col min="5" max="5" width="10.5703125" bestFit="1" customWidth="1"/>
    <col min="6" max="6" width="19.28515625" bestFit="1" customWidth="1"/>
    <col min="7" max="7" width="12.85546875" bestFit="1" customWidth="1"/>
    <col min="8" max="8" width="18.5703125" bestFit="1" customWidth="1"/>
    <col min="9" max="9" width="11.85546875" bestFit="1" customWidth="1"/>
    <col min="10" max="11" width="12.85546875" bestFit="1" customWidth="1"/>
    <col min="12" max="12" width="11.85546875" bestFit="1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268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40" t="str">
        <f>+'2013 ERF Sch 7 Rate Design'!O5</f>
        <v>Notes:</v>
      </c>
    </row>
    <row r="6" spans="1:15" ht="26.25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36"/>
    </row>
    <row r="9" spans="1:15" ht="15.75" thickBot="1">
      <c r="A9" s="177">
        <f t="shared" ref="A9:A51" si="0">+A8+1</f>
        <v>2</v>
      </c>
      <c r="B9" s="172" t="s">
        <v>210</v>
      </c>
      <c r="C9" s="144">
        <v>89785</v>
      </c>
      <c r="D9" s="198">
        <v>51.67</v>
      </c>
      <c r="E9" s="231">
        <f>ROUND(M9/C9,2)+D9</f>
        <v>54.38</v>
      </c>
      <c r="F9" s="142">
        <f>+C9*D9</f>
        <v>4639190.95</v>
      </c>
      <c r="G9" s="172"/>
      <c r="H9" s="172"/>
      <c r="I9" s="172"/>
      <c r="J9" s="142">
        <v>0</v>
      </c>
      <c r="K9" s="142">
        <v>0</v>
      </c>
      <c r="L9" s="142">
        <f>+F9-K9</f>
        <v>4639190.95</v>
      </c>
      <c r="M9" s="142">
        <f>+L9*$N$49</f>
        <v>242884.13301438745</v>
      </c>
      <c r="N9" s="142">
        <f>+C9*E9</f>
        <v>4882508.3</v>
      </c>
      <c r="O9" s="178" t="s">
        <v>189</v>
      </c>
    </row>
    <row r="10" spans="1:15" ht="15.75" thickTop="1">
      <c r="A10" s="177">
        <f t="shared" si="0"/>
        <v>3</v>
      </c>
      <c r="B10" s="172"/>
      <c r="C10" s="172"/>
      <c r="D10" s="172"/>
      <c r="E10" s="196"/>
      <c r="F10" s="139"/>
      <c r="G10" s="172"/>
      <c r="H10" s="172"/>
      <c r="I10" s="172"/>
      <c r="J10" s="172"/>
      <c r="K10" s="172"/>
      <c r="L10" s="172"/>
      <c r="M10" s="172"/>
      <c r="N10" s="172"/>
      <c r="O10" s="228"/>
    </row>
    <row r="11" spans="1:15">
      <c r="A11" s="177">
        <f t="shared" si="0"/>
        <v>4</v>
      </c>
      <c r="B11" s="172" t="s">
        <v>206</v>
      </c>
      <c r="C11" s="172"/>
      <c r="D11" s="172"/>
      <c r="E11" s="196"/>
      <c r="F11" s="139"/>
      <c r="G11" s="172"/>
      <c r="H11" s="172"/>
      <c r="I11" s="172"/>
      <c r="J11" s="172"/>
      <c r="K11" s="172"/>
      <c r="L11" s="172"/>
      <c r="M11" s="172"/>
      <c r="N11" s="172"/>
      <c r="O11" s="228"/>
    </row>
    <row r="12" spans="1:15">
      <c r="A12" s="177">
        <f t="shared" si="0"/>
        <v>5</v>
      </c>
      <c r="B12" s="197" t="s">
        <v>267</v>
      </c>
      <c r="C12" s="172"/>
      <c r="D12" s="172"/>
      <c r="E12" s="196"/>
      <c r="F12" s="139"/>
      <c r="G12" s="172"/>
      <c r="H12" s="172"/>
      <c r="I12" s="172"/>
      <c r="J12" s="172"/>
      <c r="K12" s="172"/>
      <c r="L12" s="172"/>
      <c r="M12" s="172"/>
      <c r="N12" s="172"/>
      <c r="O12" s="228"/>
    </row>
    <row r="13" spans="1:15" ht="25.5">
      <c r="A13" s="177">
        <f t="shared" si="0"/>
        <v>6</v>
      </c>
      <c r="B13" s="235" t="s">
        <v>241</v>
      </c>
      <c r="C13" s="190">
        <v>758879340.89999998</v>
      </c>
      <c r="D13" s="189">
        <v>8.9582999999999996E-2</v>
      </c>
      <c r="E13" s="232">
        <f>ROUND(SUM(M13,M19)/SUM(C13,C19),6)+D13+0+0.000008</f>
        <v>9.103399999999999E-2</v>
      </c>
      <c r="F13" s="139">
        <f>+C13*SUM(D13:D13)</f>
        <v>67982687.995844692</v>
      </c>
      <c r="G13" s="172"/>
      <c r="H13" s="225"/>
      <c r="I13" s="225"/>
      <c r="J13" s="139">
        <f>+F13</f>
        <v>67982687.995844692</v>
      </c>
      <c r="K13" s="139">
        <f>+J13/$J$25*$H$35</f>
        <v>47065685.391785957</v>
      </c>
      <c r="L13" s="139">
        <f>+F13-K13</f>
        <v>20917002.604058735</v>
      </c>
      <c r="M13" s="139">
        <f>+L13*$N$49</f>
        <v>1095106.4738446453</v>
      </c>
      <c r="N13" s="139">
        <f>+C13*E13</f>
        <v>69083821.919490591</v>
      </c>
      <c r="O13" s="191" t="s">
        <v>204</v>
      </c>
    </row>
    <row r="14" spans="1:15">
      <c r="A14" s="177">
        <f t="shared" si="0"/>
        <v>7</v>
      </c>
      <c r="B14" s="235" t="s">
        <v>240</v>
      </c>
      <c r="C14" s="190">
        <v>721666988.96999991</v>
      </c>
      <c r="D14" s="189">
        <v>8.1430000000000002E-2</v>
      </c>
      <c r="E14" s="232">
        <f>ROUND(SUM(M14,M20)/SUM(C14,C20),6)+D14</f>
        <v>8.2741999999999996E-2</v>
      </c>
      <c r="F14" s="139">
        <f>+C14*SUM(D14:D14)</f>
        <v>58765342.911827095</v>
      </c>
      <c r="G14" s="172"/>
      <c r="H14" s="225"/>
      <c r="I14" s="225"/>
      <c r="J14" s="139">
        <f>+F14</f>
        <v>58765342.911827095</v>
      </c>
      <c r="K14" s="139">
        <f>+J14/$J$25*$H$35</f>
        <v>40684345.132065527</v>
      </c>
      <c r="L14" s="139">
        <f>+F14-K14</f>
        <v>18080997.779761568</v>
      </c>
      <c r="M14" s="139">
        <f>+L14*$N$49</f>
        <v>946627.87479624059</v>
      </c>
      <c r="N14" s="139">
        <f>+C14*E14</f>
        <v>59712170.00135573</v>
      </c>
      <c r="O14" s="178" t="s">
        <v>189</v>
      </c>
    </row>
    <row r="15" spans="1:15">
      <c r="A15" s="177">
        <f t="shared" si="0"/>
        <v>8</v>
      </c>
      <c r="B15" s="197" t="s">
        <v>263</v>
      </c>
      <c r="C15" s="190">
        <v>1460991690.9282055</v>
      </c>
      <c r="D15" s="189">
        <v>6.4072000000000004E-2</v>
      </c>
      <c r="E15" s="232">
        <f>ROUND(SUM(M15,M21)/SUM(C15,C21),6)+D15</f>
        <v>6.5104000000000009E-2</v>
      </c>
      <c r="F15" s="139">
        <f>+C15*SUM(D15:D15)</f>
        <v>93608659.621151984</v>
      </c>
      <c r="G15" s="172"/>
      <c r="H15" s="225"/>
      <c r="I15" s="225"/>
      <c r="J15" s="139">
        <f>+F15</f>
        <v>93608659.621151984</v>
      </c>
      <c r="K15" s="139">
        <f>+J15/$J$25*$H$35</f>
        <v>64807024.45812691</v>
      </c>
      <c r="L15" s="139">
        <f>+F15-K15</f>
        <v>28801635.163025074</v>
      </c>
      <c r="M15" s="139">
        <f>+L15*$N$49</f>
        <v>1507905.2061799786</v>
      </c>
      <c r="N15" s="139">
        <f>+C15*E15</f>
        <v>95116403.046189904</v>
      </c>
      <c r="O15" s="178" t="s">
        <v>189</v>
      </c>
    </row>
    <row r="16" spans="1:15">
      <c r="A16" s="177">
        <f t="shared" si="0"/>
        <v>9</v>
      </c>
      <c r="B16" s="176" t="s">
        <v>266</v>
      </c>
      <c r="C16" s="193">
        <f>SUM(C13:C15)</f>
        <v>2941538020.7982054</v>
      </c>
      <c r="D16" s="189"/>
      <c r="E16" s="234"/>
      <c r="F16" s="149">
        <f>SUM(F15,F13:F14)</f>
        <v>220356690.52882376</v>
      </c>
      <c r="G16" s="172"/>
      <c r="H16" s="225"/>
      <c r="I16" s="225"/>
      <c r="J16" s="149">
        <f>SUM(J15,J13:J14)</f>
        <v>220356690.52882376</v>
      </c>
      <c r="K16" s="149">
        <f>SUM(K15,K13:K14)</f>
        <v>152557054.98197839</v>
      </c>
      <c r="L16" s="149">
        <f>SUM(L15,L13:L14)</f>
        <v>67799635.546845376</v>
      </c>
      <c r="M16" s="149">
        <f>SUM(M15,M13:M14)</f>
        <v>3549639.5548208645</v>
      </c>
      <c r="N16" s="149">
        <f>SUM(N15,N13:N14)</f>
        <v>223912394.96703622</v>
      </c>
      <c r="O16" s="188"/>
    </row>
    <row r="17" spans="1:15">
      <c r="A17" s="177">
        <f t="shared" si="0"/>
        <v>10</v>
      </c>
      <c r="B17" s="172"/>
      <c r="C17" s="172"/>
      <c r="D17" s="172"/>
      <c r="E17" s="234"/>
      <c r="F17" s="139"/>
      <c r="G17" s="172"/>
      <c r="H17" s="225"/>
      <c r="I17" s="225"/>
      <c r="J17" s="172"/>
      <c r="K17" s="172"/>
      <c r="L17" s="172"/>
      <c r="M17" s="172"/>
      <c r="N17" s="139"/>
      <c r="O17" s="224"/>
    </row>
    <row r="18" spans="1:15">
      <c r="A18" s="177">
        <f t="shared" si="0"/>
        <v>11</v>
      </c>
      <c r="B18" s="176" t="s">
        <v>239</v>
      </c>
      <c r="C18" s="172"/>
      <c r="D18" s="172"/>
      <c r="E18" s="233"/>
      <c r="F18" s="139"/>
      <c r="G18" s="172"/>
      <c r="H18" s="225"/>
      <c r="I18" s="225"/>
      <c r="J18" s="172"/>
      <c r="K18" s="172"/>
      <c r="L18" s="172"/>
      <c r="M18" s="172"/>
      <c r="N18" s="139"/>
      <c r="O18" s="228"/>
    </row>
    <row r="19" spans="1:15">
      <c r="A19" s="177">
        <f t="shared" si="0"/>
        <v>12</v>
      </c>
      <c r="B19" s="195" t="s">
        <v>265</v>
      </c>
      <c r="C19" s="157">
        <v>1071600.2861575077</v>
      </c>
      <c r="D19" s="211">
        <f t="shared" ref="D19:E21" si="1">+D13</f>
        <v>8.9582999999999996E-2</v>
      </c>
      <c r="E19" s="211">
        <f t="shared" si="1"/>
        <v>9.103399999999999E-2</v>
      </c>
      <c r="F19" s="139">
        <f>+C19*SUM(D19:D19)</f>
        <v>95997.168434848005</v>
      </c>
      <c r="G19" s="172"/>
      <c r="H19" s="225"/>
      <c r="I19" s="225"/>
      <c r="J19" s="139">
        <f>+F19</f>
        <v>95997.168434848005</v>
      </c>
      <c r="K19" s="139">
        <f>+J19/$J$25*$H$35</f>
        <v>66460.633747418266</v>
      </c>
      <c r="L19" s="139">
        <f>+F19-K19</f>
        <v>29536.534687429739</v>
      </c>
      <c r="M19" s="139">
        <f>+L19*$N$49</f>
        <v>1546.3807584393035</v>
      </c>
      <c r="N19" s="139">
        <f>+C19*E19</f>
        <v>97552.060450062549</v>
      </c>
      <c r="O19" s="178" t="s">
        <v>189</v>
      </c>
    </row>
    <row r="20" spans="1:15">
      <c r="A20" s="177">
        <f t="shared" si="0"/>
        <v>13</v>
      </c>
      <c r="B20" s="195" t="s">
        <v>264</v>
      </c>
      <c r="C20" s="157">
        <v>1019053.3727977506</v>
      </c>
      <c r="D20" s="211">
        <f t="shared" si="1"/>
        <v>8.1430000000000002E-2</v>
      </c>
      <c r="E20" s="211">
        <f t="shared" si="1"/>
        <v>8.2741999999999996E-2</v>
      </c>
      <c r="F20" s="139">
        <f>+C20*SUM(D20:D20)</f>
        <v>82981.51614692084</v>
      </c>
      <c r="G20" s="172"/>
      <c r="H20" s="225"/>
      <c r="I20" s="225"/>
      <c r="J20" s="139">
        <f>+F20</f>
        <v>82981.51614692084</v>
      </c>
      <c r="K20" s="139">
        <f>+J20/$J$25*$H$35</f>
        <v>57449.654425890076</v>
      </c>
      <c r="L20" s="139">
        <f>+F20-K20</f>
        <v>25531.861721030764</v>
      </c>
      <c r="M20" s="139">
        <f>+L20*$N$49</f>
        <v>1336.7167174603544</v>
      </c>
      <c r="N20" s="139">
        <f>+C20*E20</f>
        <v>84318.514172031486</v>
      </c>
      <c r="O20" s="178" t="s">
        <v>189</v>
      </c>
    </row>
    <row r="21" spans="1:15">
      <c r="A21" s="177">
        <f t="shared" si="0"/>
        <v>14</v>
      </c>
      <c r="B21" s="197" t="s">
        <v>263</v>
      </c>
      <c r="C21" s="157">
        <v>2063040.8942423831</v>
      </c>
      <c r="D21" s="189">
        <f t="shared" si="1"/>
        <v>6.4072000000000004E-2</v>
      </c>
      <c r="E21" s="189">
        <f t="shared" si="1"/>
        <v>6.5104000000000009E-2</v>
      </c>
      <c r="F21" s="139">
        <f>+C21*SUM(D21:D21)</f>
        <v>132183.15617589798</v>
      </c>
      <c r="G21" s="172"/>
      <c r="H21" s="225"/>
      <c r="I21" s="225"/>
      <c r="J21" s="139">
        <f>+F21</f>
        <v>132183.15617589798</v>
      </c>
      <c r="K21" s="139">
        <f>+J21/$J$25*$H$35</f>
        <v>91512.869321207007</v>
      </c>
      <c r="L21" s="139">
        <f>+F21-K21</f>
        <v>40670.286854690974</v>
      </c>
      <c r="M21" s="139">
        <f>+L21*$N$49</f>
        <v>2129.2866511881894</v>
      </c>
      <c r="N21" s="139">
        <f>+C21*E21</f>
        <v>134312.21437875612</v>
      </c>
      <c r="O21" s="178" t="s">
        <v>189</v>
      </c>
    </row>
    <row r="22" spans="1:15">
      <c r="A22" s="177">
        <f t="shared" si="0"/>
        <v>15</v>
      </c>
      <c r="B22" s="197" t="s">
        <v>236</v>
      </c>
      <c r="C22" s="157"/>
      <c r="D22" s="189"/>
      <c r="E22" s="232"/>
      <c r="F22" s="139">
        <v>1890192.5999590063</v>
      </c>
      <c r="G22" s="172"/>
      <c r="H22" s="225"/>
      <c r="I22" s="225"/>
      <c r="J22" s="155">
        <v>0</v>
      </c>
      <c r="K22" s="139">
        <f>+J22/$J$25*$H$35</f>
        <v>0</v>
      </c>
      <c r="L22" s="139">
        <f>+F22-K22</f>
        <v>1890192.5999590063</v>
      </c>
      <c r="M22" s="139">
        <f>+L22*$N$49</f>
        <v>98960.744625364925</v>
      </c>
      <c r="N22" s="139">
        <f>+M22+L22</f>
        <v>1989153.3445843712</v>
      </c>
      <c r="O22" s="178" t="s">
        <v>189</v>
      </c>
    </row>
    <row r="23" spans="1:15">
      <c r="A23" s="177">
        <f t="shared" si="0"/>
        <v>16</v>
      </c>
      <c r="B23" s="197" t="s">
        <v>235</v>
      </c>
      <c r="C23" s="157">
        <f>SUM(C19:C22)</f>
        <v>4153694.5531976414</v>
      </c>
      <c r="D23" s="189"/>
      <c r="E23" s="232"/>
      <c r="F23" s="149">
        <f>SUM(F19:F22)</f>
        <v>2201354.4407166732</v>
      </c>
      <c r="G23" s="172"/>
      <c r="H23" s="225"/>
      <c r="I23" s="225"/>
      <c r="J23" s="149">
        <f>SUM(J19:J22)</f>
        <v>311161.84075766685</v>
      </c>
      <c r="K23" s="149">
        <f>SUM(K19:K22)</f>
        <v>215423.15749451536</v>
      </c>
      <c r="L23" s="149">
        <f>SUM(L19:L22)</f>
        <v>1985931.2832221577</v>
      </c>
      <c r="M23" s="149">
        <f>SUM(M19:M22)</f>
        <v>103973.12875245277</v>
      </c>
      <c r="N23" s="149">
        <f>SUM(N19:N22)</f>
        <v>2305336.1335852211</v>
      </c>
      <c r="O23" s="183"/>
    </row>
    <row r="24" spans="1:15">
      <c r="A24" s="177">
        <f t="shared" si="0"/>
        <v>17</v>
      </c>
      <c r="B24" s="197"/>
      <c r="C24" s="157"/>
      <c r="D24" s="189"/>
      <c r="E24" s="232"/>
      <c r="F24" s="139"/>
      <c r="G24" s="172"/>
      <c r="H24" s="225"/>
      <c r="I24" s="225"/>
      <c r="J24" s="172"/>
      <c r="K24" s="172"/>
      <c r="L24" s="172"/>
      <c r="M24" s="172"/>
      <c r="N24" s="139"/>
      <c r="O24" s="183"/>
    </row>
    <row r="25" spans="1:15" ht="15.75" thickBot="1">
      <c r="A25" s="177">
        <f t="shared" si="0"/>
        <v>18</v>
      </c>
      <c r="B25" s="176" t="s">
        <v>197</v>
      </c>
      <c r="C25" s="187">
        <f>SUM(C23,C16)</f>
        <v>2945691715.3514032</v>
      </c>
      <c r="D25" s="172"/>
      <c r="E25" s="196"/>
      <c r="F25" s="142">
        <f>SUM(F23,F16)</f>
        <v>222558044.96954045</v>
      </c>
      <c r="G25" s="172"/>
      <c r="H25" s="225"/>
      <c r="I25" s="225"/>
      <c r="J25" s="142">
        <f>SUM(J23,J16)</f>
        <v>220667852.36958143</v>
      </c>
      <c r="K25" s="142">
        <f>SUM(K23,K16)</f>
        <v>152772478.1394729</v>
      </c>
      <c r="L25" s="142">
        <f>SUM(L23,L16)</f>
        <v>69785566.83006753</v>
      </c>
      <c r="M25" s="142">
        <f>SUM(M23,M16)</f>
        <v>3653612.6835733172</v>
      </c>
      <c r="N25" s="142">
        <f>SUM(N23,N16)</f>
        <v>226217731.10062143</v>
      </c>
      <c r="O25" s="224"/>
    </row>
    <row r="26" spans="1:15" ht="15.75" thickTop="1">
      <c r="A26" s="177">
        <f t="shared" si="0"/>
        <v>19</v>
      </c>
      <c r="B26" s="172"/>
      <c r="C26" s="226"/>
      <c r="D26" s="172"/>
      <c r="E26" s="196"/>
      <c r="F26" s="139"/>
      <c r="G26" s="172"/>
      <c r="H26" s="225"/>
      <c r="I26" s="225"/>
      <c r="J26" s="172"/>
      <c r="K26" s="172"/>
      <c r="L26" s="172"/>
      <c r="M26" s="172"/>
      <c r="N26" s="139"/>
      <c r="O26" s="224"/>
    </row>
    <row r="27" spans="1:15">
      <c r="A27" s="177">
        <f t="shared" si="0"/>
        <v>20</v>
      </c>
      <c r="B27" s="176" t="s">
        <v>262</v>
      </c>
      <c r="C27" s="172"/>
      <c r="D27" s="172"/>
      <c r="E27" s="196"/>
      <c r="F27" s="139"/>
      <c r="G27" s="172"/>
      <c r="H27" s="225"/>
      <c r="I27" s="225"/>
      <c r="J27" s="172"/>
      <c r="K27" s="172"/>
      <c r="L27" s="172"/>
      <c r="M27" s="172"/>
      <c r="N27" s="139"/>
      <c r="O27" s="228"/>
    </row>
    <row r="28" spans="1:15">
      <c r="A28" s="177">
        <f t="shared" si="0"/>
        <v>21</v>
      </c>
      <c r="B28" s="197" t="s">
        <v>261</v>
      </c>
      <c r="C28" s="190">
        <v>4217116.05</v>
      </c>
      <c r="D28" s="198">
        <v>0</v>
      </c>
      <c r="E28" s="231">
        <f>ROUND(M28/C28,2)+D28</f>
        <v>0</v>
      </c>
      <c r="F28" s="139">
        <f>+C28*D28</f>
        <v>0</v>
      </c>
      <c r="G28" s="181"/>
      <c r="H28" s="172"/>
      <c r="I28" s="225"/>
      <c r="J28" s="139">
        <f>+F28</f>
        <v>0</v>
      </c>
      <c r="K28" s="139">
        <f>+J28/SUM($J$31,$J$33)*$I$35</f>
        <v>0</v>
      </c>
      <c r="L28" s="139">
        <f>+F28-K28</f>
        <v>0</v>
      </c>
      <c r="M28" s="139">
        <f>+L28*$N$49</f>
        <v>0</v>
      </c>
      <c r="N28" s="139">
        <f>+C28*E28</f>
        <v>0</v>
      </c>
      <c r="O28" s="178" t="s">
        <v>256</v>
      </c>
    </row>
    <row r="29" spans="1:15">
      <c r="A29" s="177">
        <f t="shared" si="0"/>
        <v>22</v>
      </c>
      <c r="B29" s="197" t="s">
        <v>260</v>
      </c>
      <c r="C29" s="190">
        <v>2322694.1</v>
      </c>
      <c r="D29" s="198">
        <v>9.01</v>
      </c>
      <c r="E29" s="231">
        <f>ROUND(M29/C29,2)+D29</f>
        <v>9.02</v>
      </c>
      <c r="F29" s="139">
        <f>+C29*D29</f>
        <v>20927473.841000002</v>
      </c>
      <c r="G29" s="181"/>
      <c r="H29" s="230"/>
      <c r="I29" s="225"/>
      <c r="J29" s="139">
        <f>+F29</f>
        <v>20927473.841000002</v>
      </c>
      <c r="K29" s="139">
        <f>+J29/SUM($J$31,$J$33)*$I$35</f>
        <v>20361569.07394721</v>
      </c>
      <c r="L29" s="139">
        <f>+F29-K29</f>
        <v>565904.76705279201</v>
      </c>
      <c r="M29" s="139">
        <f>+L29*$N$49</f>
        <v>29627.857571658322</v>
      </c>
      <c r="N29" s="139">
        <f>+C29*E29</f>
        <v>20950700.782000002</v>
      </c>
      <c r="O29" s="178" t="s">
        <v>256</v>
      </c>
    </row>
    <row r="30" spans="1:15">
      <c r="A30" s="177">
        <f t="shared" si="0"/>
        <v>23</v>
      </c>
      <c r="B30" s="197" t="s">
        <v>259</v>
      </c>
      <c r="C30" s="190">
        <v>2179652.7799999998</v>
      </c>
      <c r="D30" s="198">
        <v>6.01</v>
      </c>
      <c r="E30" s="231">
        <f>ROUND(M30/C30,2)+D30</f>
        <v>6.02</v>
      </c>
      <c r="F30" s="139">
        <f>+C30*D30</f>
        <v>13099713.207799999</v>
      </c>
      <c r="G30" s="181"/>
      <c r="H30" s="230"/>
      <c r="I30" s="225"/>
      <c r="J30" s="139">
        <f>+F30</f>
        <v>13099713.207799999</v>
      </c>
      <c r="K30" s="139">
        <f>+J30/SUM($J$31,$J$33)*$I$35</f>
        <v>12745480.766386315</v>
      </c>
      <c r="L30" s="139">
        <f>+F30-K30</f>
        <v>354232.44141368382</v>
      </c>
      <c r="M30" s="139">
        <f>+L30*$N$49</f>
        <v>18545.785320246923</v>
      </c>
      <c r="N30" s="139">
        <f>+C30*E30</f>
        <v>13121509.735599998</v>
      </c>
      <c r="O30" s="178" t="s">
        <v>256</v>
      </c>
    </row>
    <row r="31" spans="1:15" ht="15.75" thickBot="1">
      <c r="A31" s="177">
        <f t="shared" si="0"/>
        <v>24</v>
      </c>
      <c r="B31" s="180" t="s">
        <v>258</v>
      </c>
      <c r="C31" s="187">
        <f>SUM(C30,C29)</f>
        <v>4502346.88</v>
      </c>
      <c r="D31" s="172"/>
      <c r="E31" s="229"/>
      <c r="F31" s="142">
        <f>SUM(F28:F30)</f>
        <v>34027187.048799999</v>
      </c>
      <c r="G31" s="174"/>
      <c r="H31" s="225"/>
      <c r="I31" s="225"/>
      <c r="J31" s="142">
        <f>SUM(J28:J30)</f>
        <v>34027187.048799999</v>
      </c>
      <c r="K31" s="142">
        <f>SUM(K28:K30)</f>
        <v>33107049.840333525</v>
      </c>
      <c r="L31" s="142">
        <f>SUM(L28:L30)</f>
        <v>920137.20846647583</v>
      </c>
      <c r="M31" s="142">
        <f>SUM(M28:M30)</f>
        <v>48173.642891905241</v>
      </c>
      <c r="N31" s="142">
        <f>SUM(N28:N30)</f>
        <v>34072210.5176</v>
      </c>
      <c r="O31" s="218"/>
    </row>
    <row r="32" spans="1:15" ht="15.75" thickTop="1">
      <c r="A32" s="177">
        <f t="shared" si="0"/>
        <v>25</v>
      </c>
      <c r="B32" s="172"/>
      <c r="C32" s="172"/>
      <c r="D32" s="172"/>
      <c r="E32" s="172"/>
      <c r="F32" s="172"/>
      <c r="G32" s="174"/>
      <c r="H32" s="225"/>
      <c r="I32" s="225"/>
      <c r="J32" s="174"/>
      <c r="K32" s="174"/>
      <c r="L32" s="174"/>
      <c r="M32" s="174"/>
      <c r="N32" s="172"/>
      <c r="O32" s="228"/>
    </row>
    <row r="33" spans="1:15" ht="15.75" thickBot="1">
      <c r="A33" s="177">
        <f t="shared" si="0"/>
        <v>26</v>
      </c>
      <c r="B33" s="176" t="s">
        <v>257</v>
      </c>
      <c r="C33" s="144">
        <v>990919259.03999984</v>
      </c>
      <c r="D33" s="215">
        <v>2.8300000000000001E-3</v>
      </c>
      <c r="E33" s="227">
        <f>ROUND(M33/C33,5)+D33</f>
        <v>2.8300000000000001E-3</v>
      </c>
      <c r="F33" s="142">
        <f>+C33*D33</f>
        <v>2804301.5030831997</v>
      </c>
      <c r="G33" s="174"/>
      <c r="H33" s="225"/>
      <c r="I33" s="139"/>
      <c r="J33" s="142">
        <f>+F33</f>
        <v>2804301.5030831997</v>
      </c>
      <c r="K33" s="142">
        <f>+J33/SUM($J$31,$J$33)*$I$35</f>
        <v>2728469.7232465437</v>
      </c>
      <c r="L33" s="139">
        <f>+F33-K33</f>
        <v>75831.77983665606</v>
      </c>
      <c r="M33" s="139">
        <f>+L33*$N$49</f>
        <v>3970.1612412750792</v>
      </c>
      <c r="N33" s="142">
        <f>+C33*E33</f>
        <v>2804301.5030831997</v>
      </c>
      <c r="O33" s="178" t="s">
        <v>256</v>
      </c>
    </row>
    <row r="34" spans="1:15" ht="15.75" thickTop="1">
      <c r="A34" s="177">
        <f t="shared" si="0"/>
        <v>27</v>
      </c>
      <c r="B34" s="172"/>
      <c r="C34" s="226"/>
      <c r="D34" s="172"/>
      <c r="E34" s="196"/>
      <c r="F34" s="139"/>
      <c r="G34" s="174"/>
      <c r="H34" s="225"/>
      <c r="I34" s="225"/>
      <c r="J34" s="174"/>
      <c r="K34" s="174"/>
      <c r="L34" s="174"/>
      <c r="M34" s="174"/>
      <c r="N34" s="174"/>
      <c r="O34" s="224"/>
    </row>
    <row r="35" spans="1:15" ht="15.75" thickBot="1">
      <c r="A35" s="177">
        <f t="shared" si="0"/>
        <v>28</v>
      </c>
      <c r="B35" s="172" t="s">
        <v>196</v>
      </c>
      <c r="C35" s="172"/>
      <c r="D35" s="174"/>
      <c r="E35" s="174"/>
      <c r="F35" s="142">
        <f>SUM(F9,F25,F31,F33)</f>
        <v>264028724.47142363</v>
      </c>
      <c r="G35" s="185">
        <f>+G43</f>
        <v>188607997.70305297</v>
      </c>
      <c r="H35" s="185">
        <f>+G35-I35</f>
        <v>152772478.1394729</v>
      </c>
      <c r="I35" s="185">
        <f>MIN(+G35*I36,SUM(J33,J31))</f>
        <v>35835519.563580066</v>
      </c>
      <c r="J35" s="142">
        <f>SUM(J9,J25,J31,J33)</f>
        <v>257499340.92146462</v>
      </c>
      <c r="K35" s="142">
        <f>SUM(K9,K25,K31,K33)</f>
        <v>188607997.70305297</v>
      </c>
      <c r="L35" s="142">
        <f>SUM(L9,L25,L31,L33)</f>
        <v>75420726.768370658</v>
      </c>
      <c r="M35" s="142">
        <f>SUM(M9,M25,M31,M33)</f>
        <v>3948640.6207208852</v>
      </c>
      <c r="N35" s="142">
        <f>SUM(N9,N25,N31,N33)</f>
        <v>267976751.42130464</v>
      </c>
      <c r="O35" s="224"/>
    </row>
    <row r="36" spans="1:15" ht="15.75" thickTop="1">
      <c r="A36" s="177">
        <f t="shared" si="0"/>
        <v>29</v>
      </c>
      <c r="B36" s="172"/>
      <c r="C36" s="172"/>
      <c r="D36" s="139"/>
      <c r="E36" s="139"/>
      <c r="F36" s="139"/>
      <c r="G36" s="174"/>
      <c r="H36" s="223" t="s">
        <v>255</v>
      </c>
      <c r="I36" s="222">
        <v>0.19</v>
      </c>
      <c r="J36" s="174"/>
      <c r="K36" s="174"/>
      <c r="L36" s="174"/>
      <c r="M36" s="174"/>
      <c r="N36" s="139"/>
      <c r="O36" s="218"/>
    </row>
    <row r="37" spans="1:15">
      <c r="A37" s="177">
        <f t="shared" si="0"/>
        <v>30</v>
      </c>
      <c r="B37" s="220" t="s">
        <v>254</v>
      </c>
      <c r="C37" s="174"/>
      <c r="D37" s="139"/>
      <c r="E37" s="139"/>
      <c r="F37" s="172"/>
      <c r="G37" s="172"/>
      <c r="H37" s="223" t="s">
        <v>253</v>
      </c>
      <c r="I37" s="222">
        <f>+I35/G35</f>
        <v>0.19</v>
      </c>
      <c r="J37" s="172"/>
      <c r="K37" s="172"/>
      <c r="L37" s="172"/>
      <c r="M37" s="172"/>
      <c r="N37" s="221">
        <v>3976813.2310367199</v>
      </c>
      <c r="O37" s="182" t="str">
        <f>+'2013 ERF Sch 24 Rate Design'!O28</f>
        <v>Rate Spread Workpapers, Column F</v>
      </c>
    </row>
    <row r="38" spans="1:15">
      <c r="A38" s="177">
        <f t="shared" si="0"/>
        <v>31</v>
      </c>
      <c r="B38" s="220" t="s">
        <v>252</v>
      </c>
      <c r="C38" s="174"/>
      <c r="D38" s="189"/>
      <c r="E38" s="139"/>
      <c r="F38" s="172"/>
      <c r="G38" s="172"/>
      <c r="H38" s="172"/>
      <c r="I38" s="172"/>
      <c r="J38" s="172"/>
      <c r="K38" s="172"/>
      <c r="L38" s="172"/>
      <c r="M38" s="172"/>
      <c r="N38" s="139">
        <v>265334564.20835769</v>
      </c>
      <c r="O38" s="218"/>
    </row>
    <row r="39" spans="1:15">
      <c r="A39" s="177">
        <f t="shared" si="0"/>
        <v>32</v>
      </c>
      <c r="B39" s="219" t="s">
        <v>251</v>
      </c>
      <c r="C39" s="174"/>
      <c r="D39" s="189"/>
      <c r="E39" s="139"/>
      <c r="F39" s="172"/>
      <c r="G39" s="172"/>
      <c r="H39" s="172"/>
      <c r="I39" s="172"/>
      <c r="J39" s="172"/>
      <c r="K39" s="172"/>
      <c r="L39" s="172"/>
      <c r="M39" s="172"/>
      <c r="N39" s="139">
        <f>SUM(N37:N38)</f>
        <v>269311377.43939441</v>
      </c>
      <c r="O39" s="218"/>
    </row>
    <row r="40" spans="1:15">
      <c r="A40" s="177">
        <f t="shared" si="0"/>
        <v>33</v>
      </c>
      <c r="B40" s="176" t="s">
        <v>250</v>
      </c>
      <c r="C40" s="174"/>
      <c r="D40" s="189"/>
      <c r="E40" s="139"/>
      <c r="F40" s="172"/>
      <c r="G40" s="172"/>
      <c r="H40" s="172"/>
      <c r="I40" s="172"/>
      <c r="J40" s="172"/>
      <c r="K40" s="172"/>
      <c r="L40" s="172"/>
      <c r="M40" s="172"/>
      <c r="N40" s="179">
        <f>+N37/N38</f>
        <v>1.4987920035604074E-2</v>
      </c>
      <c r="O40" s="178" t="s">
        <v>191</v>
      </c>
    </row>
    <row r="41" spans="1:15">
      <c r="A41" s="177">
        <f t="shared" si="0"/>
        <v>34</v>
      </c>
      <c r="B41" s="176"/>
      <c r="C41" s="217"/>
      <c r="D41" s="189"/>
      <c r="E41" s="139"/>
      <c r="F41" s="177" t="s">
        <v>249</v>
      </c>
      <c r="G41" s="172"/>
      <c r="H41" s="172"/>
      <c r="I41" s="172"/>
      <c r="J41" s="172"/>
      <c r="K41" s="172"/>
      <c r="L41" s="172"/>
      <c r="M41" s="172"/>
      <c r="N41" s="179"/>
      <c r="O41" s="214"/>
    </row>
    <row r="42" spans="1:15">
      <c r="A42" s="177">
        <f t="shared" si="0"/>
        <v>35</v>
      </c>
      <c r="B42" s="180" t="s">
        <v>43</v>
      </c>
      <c r="C42" s="175"/>
      <c r="D42" s="189"/>
      <c r="E42" s="172"/>
      <c r="F42" s="216" t="s">
        <v>248</v>
      </c>
      <c r="G42" s="172" t="s">
        <v>247</v>
      </c>
      <c r="H42" s="172"/>
      <c r="I42" s="172"/>
      <c r="J42" s="172"/>
      <c r="K42" s="172"/>
      <c r="L42" s="172"/>
      <c r="M42" s="172"/>
      <c r="N42" s="172"/>
      <c r="O42" s="214"/>
    </row>
    <row r="43" spans="1:15">
      <c r="A43" s="177">
        <f t="shared" si="0"/>
        <v>36</v>
      </c>
      <c r="B43" s="176" t="s">
        <v>246</v>
      </c>
      <c r="C43" s="215"/>
      <c r="D43" s="189"/>
      <c r="E43" s="172"/>
      <c r="F43" s="139">
        <f>+J35</f>
        <v>257499340.92146462</v>
      </c>
      <c r="G43" s="139">
        <f>+F43/F45*G45</f>
        <v>188607997.70305297</v>
      </c>
      <c r="H43" s="172"/>
      <c r="I43" s="172"/>
      <c r="J43" s="172"/>
      <c r="K43" s="172"/>
      <c r="L43" s="172"/>
      <c r="M43" s="172"/>
      <c r="N43" s="139">
        <f>+N35</f>
        <v>267976751.42130464</v>
      </c>
      <c r="O43" s="214"/>
    </row>
    <row r="44" spans="1:15">
      <c r="A44" s="177">
        <f t="shared" si="0"/>
        <v>37</v>
      </c>
      <c r="B44" s="180" t="s">
        <v>245</v>
      </c>
      <c r="C44" s="172"/>
      <c r="D44" s="172"/>
      <c r="E44" s="172"/>
      <c r="F44" s="139">
        <v>1042369.786305078</v>
      </c>
      <c r="G44" s="139">
        <f>+F44/F45*G45</f>
        <v>763494.2969470406</v>
      </c>
      <c r="H44" s="172"/>
      <c r="I44" s="172"/>
      <c r="J44" s="172"/>
      <c r="K44" s="172"/>
      <c r="L44" s="172"/>
      <c r="M44" s="172"/>
      <c r="N44" s="139">
        <v>1334068.4626491645</v>
      </c>
      <c r="O44" s="214"/>
    </row>
    <row r="45" spans="1:15" ht="15.75" thickBot="1">
      <c r="A45" s="177">
        <f t="shared" si="0"/>
        <v>38</v>
      </c>
      <c r="B45" s="180" t="s">
        <v>244</v>
      </c>
      <c r="C45" s="172"/>
      <c r="D45" s="172"/>
      <c r="E45" s="172"/>
      <c r="F45" s="185">
        <f>SUM(F43:F44)</f>
        <v>258541710.70776969</v>
      </c>
      <c r="G45" s="185">
        <v>189371492</v>
      </c>
      <c r="H45" s="172"/>
      <c r="I45" s="172"/>
      <c r="J45" s="172"/>
      <c r="K45" s="172"/>
      <c r="L45" s="172"/>
      <c r="M45" s="172"/>
      <c r="N45" s="149">
        <f>SUM(N43:N44)</f>
        <v>269310819.88395381</v>
      </c>
      <c r="O45" s="214"/>
    </row>
    <row r="46" spans="1:15" ht="15.75" thickTop="1">
      <c r="A46" s="177">
        <f t="shared" si="0"/>
        <v>39</v>
      </c>
      <c r="B46" s="176" t="s">
        <v>243</v>
      </c>
      <c r="C46" s="172"/>
      <c r="D46" s="172"/>
      <c r="E46" s="172"/>
      <c r="F46" s="139"/>
      <c r="G46" s="172"/>
      <c r="H46" s="172"/>
      <c r="I46" s="172"/>
      <c r="J46" s="172"/>
      <c r="K46" s="172"/>
      <c r="L46" s="172"/>
      <c r="M46" s="172"/>
      <c r="N46" s="149">
        <f>SUM(N37:N38)</f>
        <v>269311377.43939441</v>
      </c>
      <c r="O46" s="172"/>
    </row>
    <row r="47" spans="1:15">
      <c r="A47" s="177">
        <f t="shared" si="0"/>
        <v>40</v>
      </c>
      <c r="B47" s="176"/>
      <c r="C47" s="172"/>
      <c r="D47" s="172"/>
      <c r="E47" s="172"/>
      <c r="F47" s="139"/>
      <c r="G47" s="172"/>
      <c r="H47" s="172"/>
      <c r="I47" s="172"/>
      <c r="J47" s="172"/>
      <c r="K47" s="172"/>
      <c r="L47" s="172"/>
      <c r="M47" s="172"/>
      <c r="N47" s="155"/>
      <c r="O47" s="172"/>
    </row>
    <row r="48" spans="1:15">
      <c r="A48" s="177">
        <f t="shared" si="0"/>
        <v>41</v>
      </c>
      <c r="B48" s="180" t="s">
        <v>190</v>
      </c>
      <c r="C48" s="172"/>
      <c r="D48" s="172"/>
      <c r="E48" s="172"/>
      <c r="F48" s="174"/>
      <c r="G48" s="174"/>
      <c r="H48" s="174"/>
      <c r="I48" s="174"/>
      <c r="J48" s="174"/>
      <c r="K48" s="174"/>
      <c r="L48" s="174"/>
      <c r="M48" s="174"/>
      <c r="N48" s="174">
        <v>75958835.689661771</v>
      </c>
      <c r="O48" s="172"/>
    </row>
    <row r="49" spans="1:15">
      <c r="A49" s="177">
        <f t="shared" si="0"/>
        <v>42</v>
      </c>
      <c r="B49" s="176" t="s">
        <v>189</v>
      </c>
      <c r="C49" s="172"/>
      <c r="D49" s="172"/>
      <c r="E49" s="172"/>
      <c r="F49" s="174"/>
      <c r="G49" s="174"/>
      <c r="H49" s="174"/>
      <c r="I49" s="174"/>
      <c r="J49" s="174"/>
      <c r="K49" s="174"/>
      <c r="L49" s="174"/>
      <c r="M49" s="174"/>
      <c r="N49" s="179">
        <f>+N37/N48</f>
        <v>5.2354847134366701E-2</v>
      </c>
      <c r="O49" s="178" t="s">
        <v>189</v>
      </c>
    </row>
    <row r="50" spans="1:15" ht="15.75" thickBot="1">
      <c r="A50" s="177">
        <f t="shared" si="0"/>
        <v>43</v>
      </c>
      <c r="B50" s="176"/>
      <c r="C50" s="172"/>
      <c r="D50" s="172"/>
      <c r="E50" s="172"/>
      <c r="F50" s="174"/>
      <c r="G50" s="174"/>
      <c r="H50" s="174"/>
      <c r="I50" s="174"/>
      <c r="J50" s="174"/>
      <c r="K50" s="174"/>
      <c r="L50" s="174"/>
      <c r="M50" s="174"/>
      <c r="N50" s="179"/>
      <c r="O50" s="178"/>
    </row>
    <row r="51" spans="1:15" ht="15.75" thickBot="1">
      <c r="A51" s="177">
        <f t="shared" si="0"/>
        <v>44</v>
      </c>
      <c r="B51" s="176" t="str">
        <f>+'2013 ERF Sch 7 Rate Design'!$B$34</f>
        <v>Over (Under) Recover Target Rate Spread</v>
      </c>
      <c r="C51" s="172"/>
      <c r="D51" s="172"/>
      <c r="E51" s="172"/>
      <c r="F51" s="139"/>
      <c r="G51" s="172"/>
      <c r="H51" s="172"/>
      <c r="I51" s="172"/>
      <c r="J51" s="172"/>
      <c r="K51" s="172"/>
      <c r="L51" s="172"/>
      <c r="M51" s="172"/>
      <c r="N51" s="213">
        <f>+N45-N46</f>
        <v>-557.55544060468674</v>
      </c>
      <c r="O51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2" orientation="landscape" blackAndWhite="1" horizontalDpi="300" verticalDpi="300" r:id="rId1"/>
  <headerFooter alignWithMargins="0">
    <oddFooter>&amp;L&amp;A
&amp;F
&amp;R&amp;P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3"/>
  <sheetViews>
    <sheetView workbookViewId="0">
      <selection activeCell="I38" sqref="I38"/>
    </sheetView>
  </sheetViews>
  <sheetFormatPr defaultRowHeight="15"/>
  <cols>
    <col min="1" max="1" width="7.42578125" bestFit="1" customWidth="1"/>
    <col min="2" max="2" width="59.28515625" bestFit="1" customWidth="1"/>
    <col min="3" max="3" width="14.7109375" customWidth="1"/>
    <col min="4" max="4" width="13.140625" customWidth="1"/>
    <col min="5" max="5" width="10.5703125" bestFit="1" customWidth="1"/>
    <col min="6" max="6" width="14" customWidth="1"/>
    <col min="7" max="7" width="13.28515625" customWidth="1"/>
    <col min="8" max="8" width="18.5703125" bestFit="1" customWidth="1"/>
    <col min="9" max="9" width="12.140625" customWidth="1"/>
    <col min="10" max="10" width="13.42578125" customWidth="1"/>
    <col min="11" max="11" width="13.28515625" customWidth="1"/>
    <col min="12" max="12" width="12.5703125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279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26.25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 ht="15.75" thickBot="1">
      <c r="A9" s="177">
        <f t="shared" ref="A9:A37" si="0">+A8+1</f>
        <v>2</v>
      </c>
      <c r="B9" s="172" t="s">
        <v>210</v>
      </c>
      <c r="C9" s="144">
        <v>9746</v>
      </c>
      <c r="D9" s="198">
        <v>104.46</v>
      </c>
      <c r="E9" s="255">
        <f>ROUND(M9/C9,2)+D9</f>
        <v>110.71</v>
      </c>
      <c r="F9" s="142">
        <f>+C9*D9</f>
        <v>1018067.1599999999</v>
      </c>
      <c r="G9" s="172"/>
      <c r="H9" s="172"/>
      <c r="I9" s="172"/>
      <c r="J9" s="142">
        <v>0</v>
      </c>
      <c r="K9" s="142">
        <v>0</v>
      </c>
      <c r="L9" s="142">
        <f>+F9-K9</f>
        <v>1018067.1599999999</v>
      </c>
      <c r="M9" s="142">
        <f>+L9*$N$36</f>
        <v>60872.310392324478</v>
      </c>
      <c r="N9" s="142">
        <f>+C9*E9</f>
        <v>1078979.6599999999</v>
      </c>
      <c r="O9" s="178" t="s">
        <v>189</v>
      </c>
    </row>
    <row r="10" spans="1:15" ht="15.75" thickTop="1">
      <c r="A10" s="177">
        <f t="shared" si="0"/>
        <v>3</v>
      </c>
      <c r="B10" s="172"/>
      <c r="C10" s="172"/>
      <c r="D10" s="172"/>
      <c r="E10" s="196"/>
      <c r="F10" s="139"/>
      <c r="G10" s="172"/>
      <c r="H10" s="172"/>
      <c r="I10" s="172"/>
      <c r="J10" s="172"/>
      <c r="K10" s="172"/>
      <c r="L10" s="172"/>
      <c r="M10" s="172"/>
      <c r="N10" s="139"/>
      <c r="O10" s="183"/>
    </row>
    <row r="11" spans="1:15">
      <c r="A11" s="177">
        <f t="shared" si="0"/>
        <v>4</v>
      </c>
      <c r="B11" s="172" t="s">
        <v>206</v>
      </c>
      <c r="C11" s="172"/>
      <c r="D11" s="172"/>
      <c r="E11" s="196"/>
      <c r="F11" s="139"/>
      <c r="G11" s="172"/>
      <c r="H11" s="172"/>
      <c r="I11" s="172"/>
      <c r="J11" s="172"/>
      <c r="K11" s="172"/>
      <c r="L11" s="172"/>
      <c r="M11" s="172"/>
      <c r="N11" s="139"/>
      <c r="O11" s="183"/>
    </row>
    <row r="12" spans="1:15" ht="25.5">
      <c r="A12" s="177">
        <f t="shared" si="0"/>
        <v>5</v>
      </c>
      <c r="B12" s="195" t="s">
        <v>277</v>
      </c>
      <c r="C12" s="190">
        <v>1930350631.4831064</v>
      </c>
      <c r="D12" s="189">
        <v>6.2202E-2</v>
      </c>
      <c r="E12" s="256">
        <f>ROUND(SUM(M12,M16)/SUM(C12,C16),6)+D12-0.000007</f>
        <v>6.2850000000000003E-2</v>
      </c>
      <c r="F12" s="139">
        <f>+C12*SUM(D12:D12)</f>
        <v>120071669.97951218</v>
      </c>
      <c r="G12" s="172"/>
      <c r="H12" s="225"/>
      <c r="I12" s="225"/>
      <c r="J12" s="139">
        <f>+F12</f>
        <v>120071669.97951218</v>
      </c>
      <c r="K12" s="139">
        <f>+J12/$J$20*$H$29</f>
        <v>98935272.28246744</v>
      </c>
      <c r="L12" s="139">
        <f>+F12-K12</f>
        <v>21136397.697044745</v>
      </c>
      <c r="M12" s="139">
        <f>+L12*$N$36</f>
        <v>1263788.2958429975</v>
      </c>
      <c r="N12" s="139">
        <f>+C13*E12</f>
        <v>121322537.18871324</v>
      </c>
      <c r="O12" s="191" t="s">
        <v>278</v>
      </c>
    </row>
    <row r="13" spans="1:15">
      <c r="A13" s="177">
        <f t="shared" si="0"/>
        <v>6</v>
      </c>
      <c r="B13" s="176" t="s">
        <v>266</v>
      </c>
      <c r="C13" s="193">
        <f>SUM(C12:C12)</f>
        <v>1930350631.4831064</v>
      </c>
      <c r="D13" s="172"/>
      <c r="E13" s="172"/>
      <c r="F13" s="149">
        <f>SUM(F12:F12)</f>
        <v>120071669.97951218</v>
      </c>
      <c r="G13" s="172"/>
      <c r="H13" s="225"/>
      <c r="I13" s="225"/>
      <c r="J13" s="149">
        <f>SUM(J12:J12)</f>
        <v>120071669.97951218</v>
      </c>
      <c r="K13" s="149">
        <f>SUM(K12:K12)</f>
        <v>98935272.28246744</v>
      </c>
      <c r="L13" s="149">
        <f>SUM(L12:L12)</f>
        <v>21136397.697044745</v>
      </c>
      <c r="M13" s="149">
        <f>SUM(M12:M12)</f>
        <v>1263788.2958429975</v>
      </c>
      <c r="N13" s="149">
        <f>SUM(N12:N12)</f>
        <v>121322537.18871324</v>
      </c>
      <c r="O13" s="172"/>
    </row>
    <row r="14" spans="1:15">
      <c r="A14" s="177">
        <f t="shared" si="0"/>
        <v>7</v>
      </c>
      <c r="B14" s="172"/>
      <c r="C14" s="172"/>
      <c r="D14" s="172"/>
      <c r="E14" s="196"/>
      <c r="F14" s="139"/>
      <c r="G14" s="172"/>
      <c r="H14" s="225"/>
      <c r="I14" s="225"/>
      <c r="J14" s="172"/>
      <c r="K14" s="172"/>
      <c r="L14" s="172"/>
      <c r="M14" s="172"/>
      <c r="N14" s="139"/>
      <c r="O14" s="183"/>
    </row>
    <row r="15" spans="1:15">
      <c r="A15" s="177">
        <f t="shared" si="0"/>
        <v>8</v>
      </c>
      <c r="B15" s="172" t="s">
        <v>198</v>
      </c>
      <c r="C15" s="172"/>
      <c r="D15" s="172"/>
      <c r="E15" s="196"/>
      <c r="F15" s="139"/>
      <c r="G15" s="172"/>
      <c r="H15" s="225"/>
      <c r="I15" s="225"/>
      <c r="J15" s="172"/>
      <c r="K15" s="172"/>
      <c r="L15" s="172"/>
      <c r="M15" s="172"/>
      <c r="N15" s="139"/>
      <c r="O15" s="183"/>
    </row>
    <row r="16" spans="1:15">
      <c r="A16" s="177">
        <f t="shared" si="0"/>
        <v>9</v>
      </c>
      <c r="B16" s="195" t="s">
        <v>277</v>
      </c>
      <c r="C16" s="157">
        <v>-145373.47903041128</v>
      </c>
      <c r="D16" s="189">
        <f>+D12</f>
        <v>6.2202E-2</v>
      </c>
      <c r="E16" s="189">
        <f>+E12</f>
        <v>6.2850000000000003E-2</v>
      </c>
      <c r="F16" s="139">
        <f>+C18*SUM(D16:D16)</f>
        <v>-9042.5211426496426</v>
      </c>
      <c r="G16" s="172"/>
      <c r="H16" s="225"/>
      <c r="I16" s="225"/>
      <c r="J16" s="139">
        <f>+F16</f>
        <v>-9042.5211426496426</v>
      </c>
      <c r="K16" s="139">
        <f>+J16/$J$20*$H$29</f>
        <v>-7450.7524674276665</v>
      </c>
      <c r="L16" s="139">
        <f>+F16-K16</f>
        <v>-1591.7686752219761</v>
      </c>
      <c r="M16" s="139">
        <f>+L16*$N$36</f>
        <v>-95.175093233428015</v>
      </c>
      <c r="N16" s="139">
        <f>+C18*SUM(E16)</f>
        <v>-9136.7231570613494</v>
      </c>
      <c r="O16" s="178" t="s">
        <v>189</v>
      </c>
    </row>
    <row r="17" spans="1:15">
      <c r="A17" s="177">
        <f t="shared" si="0"/>
        <v>10</v>
      </c>
      <c r="B17" s="197" t="s">
        <v>236</v>
      </c>
      <c r="C17" s="172"/>
      <c r="D17" s="172"/>
      <c r="E17" s="196"/>
      <c r="F17" s="139">
        <v>-22175.004229428287</v>
      </c>
      <c r="G17" s="172"/>
      <c r="H17" s="225"/>
      <c r="I17" s="225"/>
      <c r="J17" s="155">
        <v>0</v>
      </c>
      <c r="K17" s="155">
        <f>+J17/$J$20*$H$29</f>
        <v>0</v>
      </c>
      <c r="L17" s="155">
        <f>+F17-K17</f>
        <v>-22175.004229428287</v>
      </c>
      <c r="M17" s="155">
        <f>+L17*$N$36</f>
        <v>-1325.8886971708889</v>
      </c>
      <c r="N17" s="139">
        <f>+M17+L17</f>
        <v>-23500.892926599176</v>
      </c>
      <c r="O17" s="178" t="s">
        <v>189</v>
      </c>
    </row>
    <row r="18" spans="1:15">
      <c r="A18" s="177">
        <f t="shared" si="0"/>
        <v>11</v>
      </c>
      <c r="B18" s="180" t="s">
        <v>235</v>
      </c>
      <c r="C18" s="193">
        <f>SUM(C16:C17)</f>
        <v>-145373.47903041128</v>
      </c>
      <c r="D18" s="172"/>
      <c r="E18" s="172"/>
      <c r="F18" s="149">
        <f>SUM(F16:F17)</f>
        <v>-31217.525372077929</v>
      </c>
      <c r="G18" s="172"/>
      <c r="H18" s="225"/>
      <c r="I18" s="225"/>
      <c r="J18" s="149">
        <f>SUM(J16:J17)</f>
        <v>-9042.5211426496426</v>
      </c>
      <c r="K18" s="149">
        <f>SUM(K16:K17)</f>
        <v>-7450.7524674276665</v>
      </c>
      <c r="L18" s="149">
        <f>SUM(L16:L17)</f>
        <v>-23766.772904650265</v>
      </c>
      <c r="M18" s="149">
        <f>SUM(M16:M17)</f>
        <v>-1421.0637904043169</v>
      </c>
      <c r="N18" s="149">
        <f>SUM(N16:N17)</f>
        <v>-32637.616083660527</v>
      </c>
      <c r="O18" s="172"/>
    </row>
    <row r="19" spans="1:15">
      <c r="A19" s="177">
        <f t="shared" si="0"/>
        <v>12</v>
      </c>
      <c r="B19" s="180"/>
      <c r="C19" s="157"/>
      <c r="D19" s="189"/>
      <c r="E19" s="256"/>
      <c r="F19" s="139"/>
      <c r="G19" s="172"/>
      <c r="H19" s="225"/>
      <c r="I19" s="225"/>
      <c r="J19" s="139"/>
      <c r="K19" s="139"/>
      <c r="L19" s="139"/>
      <c r="M19" s="139"/>
      <c r="N19" s="139"/>
      <c r="O19" s="183"/>
    </row>
    <row r="20" spans="1:15" ht="15.75" thickBot="1">
      <c r="A20" s="177">
        <f t="shared" si="0"/>
        <v>13</v>
      </c>
      <c r="B20" s="176" t="s">
        <v>197</v>
      </c>
      <c r="C20" s="187">
        <f>SUM(C18,C13)</f>
        <v>1930205258.004076</v>
      </c>
      <c r="D20" s="172"/>
      <c r="E20" s="196"/>
      <c r="F20" s="142">
        <f>SUM(F18,F13)</f>
        <v>120040452.45414011</v>
      </c>
      <c r="G20" s="172"/>
      <c r="H20" s="225"/>
      <c r="I20" s="225"/>
      <c r="J20" s="142">
        <f>SUM(J18,J13)</f>
        <v>120062627.45836954</v>
      </c>
      <c r="K20" s="142">
        <f>SUM(K18,K13)</f>
        <v>98927821.530000016</v>
      </c>
      <c r="L20" s="142">
        <f>SUM(L18,L13)</f>
        <v>21112630.924140096</v>
      </c>
      <c r="M20" s="142">
        <f>SUM(M18,M13)</f>
        <v>1262367.2320525933</v>
      </c>
      <c r="N20" s="142">
        <f>SUM(N18,N13)</f>
        <v>121289899.57262957</v>
      </c>
      <c r="O20" s="183"/>
    </row>
    <row r="21" spans="1:15" ht="15.75" thickTop="1">
      <c r="A21" s="177">
        <f t="shared" si="0"/>
        <v>14</v>
      </c>
      <c r="B21" s="172"/>
      <c r="C21" s="226"/>
      <c r="D21" s="172"/>
      <c r="E21" s="196"/>
      <c r="F21" s="139"/>
      <c r="G21" s="172"/>
      <c r="H21" s="225"/>
      <c r="I21" s="225"/>
      <c r="J21" s="172"/>
      <c r="K21" s="172"/>
      <c r="L21" s="172"/>
      <c r="M21" s="172"/>
      <c r="N21" s="139"/>
      <c r="O21" s="183"/>
    </row>
    <row r="22" spans="1:15">
      <c r="A22" s="177">
        <f t="shared" si="0"/>
        <v>15</v>
      </c>
      <c r="B22" s="176" t="s">
        <v>262</v>
      </c>
      <c r="C22" s="172"/>
      <c r="D22" s="172"/>
      <c r="E22" s="196"/>
      <c r="F22" s="139"/>
      <c r="G22" s="172"/>
      <c r="H22" s="225"/>
      <c r="I22" s="225"/>
      <c r="J22" s="172"/>
      <c r="K22" s="172"/>
      <c r="L22" s="172"/>
      <c r="M22" s="172"/>
      <c r="N22" s="139"/>
      <c r="O22" s="183"/>
    </row>
    <row r="23" spans="1:15">
      <c r="A23" s="177">
        <f t="shared" si="0"/>
        <v>16</v>
      </c>
      <c r="B23" s="195" t="s">
        <v>276</v>
      </c>
      <c r="C23" s="157">
        <v>2325742.62</v>
      </c>
      <c r="D23" s="198">
        <v>8.94</v>
      </c>
      <c r="E23" s="255">
        <f>ROUND(M23/C23,2)+D23</f>
        <v>9.129999999999999</v>
      </c>
      <c r="F23" s="139">
        <f>+C23*D23</f>
        <v>20792139.022799999</v>
      </c>
      <c r="G23" s="181"/>
      <c r="H23" s="230"/>
      <c r="I23" s="225"/>
      <c r="J23" s="139">
        <f>+F23</f>
        <v>20792139.022799999</v>
      </c>
      <c r="K23" s="139">
        <f>+J23/SUM($J$25,$J$27)*$I$29</f>
        <v>13416241.396401383</v>
      </c>
      <c r="L23" s="139">
        <f>+F23-K23</f>
        <v>7375897.6263986155</v>
      </c>
      <c r="M23" s="139">
        <f>+L23*$N$36</f>
        <v>441019.95170549059</v>
      </c>
      <c r="N23" s="139">
        <f>+C23*E23</f>
        <v>21234030.1206</v>
      </c>
      <c r="O23" s="178" t="s">
        <v>189</v>
      </c>
    </row>
    <row r="24" spans="1:15">
      <c r="A24" s="177">
        <f t="shared" si="0"/>
        <v>17</v>
      </c>
      <c r="B24" s="195" t="s">
        <v>275</v>
      </c>
      <c r="C24" s="157">
        <v>2363249.6800000002</v>
      </c>
      <c r="D24" s="198">
        <v>5.96</v>
      </c>
      <c r="E24" s="255">
        <f>ROUND(M24/C24,2)+D24</f>
        <v>6.09</v>
      </c>
      <c r="F24" s="139">
        <f>+C24*D24</f>
        <v>14084968.092800001</v>
      </c>
      <c r="G24" s="181"/>
      <c r="H24" s="230"/>
      <c r="I24" s="225"/>
      <c r="J24" s="139">
        <f>+F24</f>
        <v>14084968.092800001</v>
      </c>
      <c r="K24" s="139">
        <f>+J24/SUM($J$25,$J$27)*$I$29</f>
        <v>9088402.6788393632</v>
      </c>
      <c r="L24" s="139">
        <f>+F24-K24</f>
        <v>4996565.4139606375</v>
      </c>
      <c r="M24" s="139">
        <f>+L24*$N$36</f>
        <v>298754.82946936938</v>
      </c>
      <c r="N24" s="139">
        <f>+C24*E24</f>
        <v>14392190.551200001</v>
      </c>
      <c r="O24" s="178" t="s">
        <v>189</v>
      </c>
    </row>
    <row r="25" spans="1:15" ht="15.75" thickBot="1">
      <c r="A25" s="177">
        <f t="shared" si="0"/>
        <v>18</v>
      </c>
      <c r="B25" s="180" t="s">
        <v>258</v>
      </c>
      <c r="C25" s="187">
        <f>SUM(C23:C24)</f>
        <v>4688992.3000000007</v>
      </c>
      <c r="D25" s="172"/>
      <c r="E25" s="196"/>
      <c r="F25" s="142">
        <f>SUM(F23:F24)</f>
        <v>34877107.115599997</v>
      </c>
      <c r="G25" s="174"/>
      <c r="H25" s="225"/>
      <c r="I25" s="225"/>
      <c r="J25" s="142">
        <f>SUM(J23:J24)</f>
        <v>34877107.115599997</v>
      </c>
      <c r="K25" s="142">
        <f>SUM(K23:K24)</f>
        <v>22504644.075240746</v>
      </c>
      <c r="L25" s="142">
        <f>SUM(L23:L24)</f>
        <v>12372463.040359253</v>
      </c>
      <c r="M25" s="142">
        <f>SUM(M23:M24)</f>
        <v>739774.78117485996</v>
      </c>
      <c r="N25" s="142">
        <f>SUM(N23:N24)</f>
        <v>35626220.671800002</v>
      </c>
      <c r="O25" s="183"/>
    </row>
    <row r="26" spans="1:15" ht="15.75" thickTop="1">
      <c r="A26" s="177">
        <f t="shared" si="0"/>
        <v>19</v>
      </c>
      <c r="B26" s="172"/>
      <c r="C26" s="226"/>
      <c r="D26" s="172"/>
      <c r="E26" s="196"/>
      <c r="F26" s="139"/>
      <c r="G26" s="174"/>
      <c r="H26" s="225"/>
      <c r="I26" s="225"/>
      <c r="J26" s="174"/>
      <c r="K26" s="174"/>
      <c r="L26" s="174"/>
      <c r="M26" s="174"/>
      <c r="N26" s="139"/>
      <c r="O26" s="183"/>
    </row>
    <row r="27" spans="1:15" ht="15.75" thickBot="1">
      <c r="A27" s="177">
        <f t="shared" si="0"/>
        <v>20</v>
      </c>
      <c r="B27" s="176" t="s">
        <v>257</v>
      </c>
      <c r="C27" s="144">
        <v>875681415.47000003</v>
      </c>
      <c r="D27" s="215">
        <v>1.24E-3</v>
      </c>
      <c r="E27" s="254">
        <f>ROUND(M27/C27,5)+D27</f>
        <v>1.2700000000000001E-3</v>
      </c>
      <c r="F27" s="142">
        <f>+C27*D27</f>
        <v>1085844.9551828001</v>
      </c>
      <c r="G27" s="174"/>
      <c r="H27" s="225"/>
      <c r="I27" s="225"/>
      <c r="J27" s="142">
        <f>+F27</f>
        <v>1085844.9551828001</v>
      </c>
      <c r="K27" s="142">
        <f>+J27/SUM($J$25,$J$27)*$I$29</f>
        <v>700647.39475925616</v>
      </c>
      <c r="L27" s="142">
        <f>+F27-K27</f>
        <v>385197.56042354391</v>
      </c>
      <c r="M27" s="142">
        <f>+L27*$N$36</f>
        <v>23031.747198748784</v>
      </c>
      <c r="N27" s="142">
        <f>+C27*E27</f>
        <v>1112115.3976469</v>
      </c>
      <c r="O27" s="178" t="s">
        <v>189</v>
      </c>
    </row>
    <row r="28" spans="1:15" ht="15.75" thickTop="1">
      <c r="A28" s="177">
        <f t="shared" si="0"/>
        <v>21</v>
      </c>
      <c r="B28" s="172"/>
      <c r="C28" s="226"/>
      <c r="D28" s="172"/>
      <c r="E28" s="196"/>
      <c r="F28" s="139"/>
      <c r="G28" s="174"/>
      <c r="H28" s="225"/>
      <c r="I28" s="225"/>
      <c r="J28" s="174"/>
      <c r="K28" s="174"/>
      <c r="L28" s="174"/>
      <c r="M28" s="174"/>
      <c r="N28" s="139"/>
      <c r="O28" s="183"/>
    </row>
    <row r="29" spans="1:15" ht="15.75" thickBot="1">
      <c r="A29" s="177">
        <f t="shared" si="0"/>
        <v>22</v>
      </c>
      <c r="B29" s="172" t="s">
        <v>196</v>
      </c>
      <c r="C29" s="172"/>
      <c r="D29" s="174"/>
      <c r="E29" s="174"/>
      <c r="F29" s="142">
        <f>SUM(F9,F20,F25,F27)</f>
        <v>157021471.6849229</v>
      </c>
      <c r="G29" s="185">
        <v>122133113</v>
      </c>
      <c r="H29" s="185">
        <f>+G29-I29</f>
        <v>98927821.530000001</v>
      </c>
      <c r="I29" s="185">
        <f>MIN(+G29*I30,SUM(J27,J25))</f>
        <v>23205291.469999999</v>
      </c>
      <c r="J29" s="142">
        <f>SUM(J9,J20,J25,J27)</f>
        <v>156025579.52915233</v>
      </c>
      <c r="K29" s="142">
        <f>SUM(K9,K20,K25,K27)</f>
        <v>122133113.00000001</v>
      </c>
      <c r="L29" s="142">
        <f>SUM(L9,L20,L25,L27)</f>
        <v>34888358.684922896</v>
      </c>
      <c r="M29" s="142">
        <f>SUM(M9,M20,M25,M27)</f>
        <v>2086046.0708185267</v>
      </c>
      <c r="N29" s="142">
        <f>SUM(N9,N20,N25,N27)</f>
        <v>159107215.30207646</v>
      </c>
      <c r="O29" s="184"/>
    </row>
    <row r="30" spans="1:15" ht="15.75" thickTop="1">
      <c r="A30" s="177">
        <f t="shared" si="0"/>
        <v>23</v>
      </c>
      <c r="B30" s="172"/>
      <c r="C30" s="172"/>
      <c r="D30" s="139"/>
      <c r="E30" s="139"/>
      <c r="F30" s="139"/>
      <c r="G30" s="172"/>
      <c r="H30" s="223" t="s">
        <v>255</v>
      </c>
      <c r="I30" s="222">
        <v>0.19</v>
      </c>
      <c r="J30" s="172"/>
      <c r="K30" s="172"/>
      <c r="L30" s="172"/>
      <c r="M30" s="172"/>
      <c r="N30" s="139"/>
      <c r="O30" s="183"/>
    </row>
    <row r="31" spans="1:15">
      <c r="A31" s="177">
        <f t="shared" si="0"/>
        <v>24</v>
      </c>
      <c r="B31" s="219" t="s">
        <v>274</v>
      </c>
      <c r="C31" s="174"/>
      <c r="D31" s="139"/>
      <c r="E31" s="139"/>
      <c r="F31" s="172"/>
      <c r="G31" s="172"/>
      <c r="H31" s="223" t="s">
        <v>253</v>
      </c>
      <c r="I31" s="222">
        <f>+I29/G29</f>
        <v>0.19</v>
      </c>
      <c r="J31" s="172"/>
      <c r="K31" s="172"/>
      <c r="L31" s="172"/>
      <c r="M31" s="172"/>
      <c r="N31" s="221">
        <v>2086046.0708185267</v>
      </c>
      <c r="O31" s="182" t="str">
        <f>+'2013 ERF Sch 25 Rate Design'!O37</f>
        <v>Rate Spread Workpapers, Column F</v>
      </c>
    </row>
    <row r="32" spans="1:15">
      <c r="A32" s="177">
        <f t="shared" si="0"/>
        <v>25</v>
      </c>
      <c r="B32" s="176" t="s">
        <v>273</v>
      </c>
      <c r="C32" s="174"/>
      <c r="D32" s="189"/>
      <c r="E32" s="139"/>
      <c r="F32" s="172"/>
      <c r="G32" s="172"/>
      <c r="H32" s="172"/>
      <c r="I32" s="172"/>
      <c r="J32" s="172"/>
      <c r="K32" s="172"/>
      <c r="L32" s="172"/>
      <c r="M32" s="172"/>
      <c r="N32" s="139">
        <f>+F29+N31</f>
        <v>159107517.75574142</v>
      </c>
      <c r="O32" s="172"/>
    </row>
    <row r="33" spans="1:15">
      <c r="A33" s="177">
        <f t="shared" si="0"/>
        <v>26</v>
      </c>
      <c r="B33" s="176" t="s">
        <v>250</v>
      </c>
      <c r="C33" s="174"/>
      <c r="D33" s="189"/>
      <c r="E33" s="139"/>
      <c r="F33" s="172"/>
      <c r="G33" s="172"/>
      <c r="H33" s="172"/>
      <c r="I33" s="172"/>
      <c r="J33" s="172"/>
      <c r="K33" s="172"/>
      <c r="L33" s="172"/>
      <c r="M33" s="172"/>
      <c r="N33" s="179">
        <f>+N31/F29</f>
        <v>1.3285100747268231E-2</v>
      </c>
      <c r="O33" s="178" t="s">
        <v>191</v>
      </c>
    </row>
    <row r="34" spans="1:15">
      <c r="A34" s="177">
        <f t="shared" si="0"/>
        <v>27</v>
      </c>
      <c r="B34" s="176"/>
      <c r="C34" s="174"/>
      <c r="D34" s="189"/>
      <c r="E34" s="139"/>
      <c r="F34" s="172"/>
      <c r="G34" s="172"/>
      <c r="H34" s="172"/>
      <c r="I34" s="172"/>
      <c r="J34" s="172"/>
      <c r="K34" s="172"/>
      <c r="L34" s="172"/>
      <c r="M34" s="172"/>
      <c r="N34" s="179"/>
      <c r="O34" s="182"/>
    </row>
    <row r="35" spans="1:15">
      <c r="A35" s="177">
        <f t="shared" si="0"/>
        <v>28</v>
      </c>
      <c r="B35" s="180" t="s">
        <v>190</v>
      </c>
      <c r="C35" s="172"/>
      <c r="D35" s="172"/>
      <c r="E35" s="172"/>
      <c r="F35" s="174"/>
      <c r="G35" s="174"/>
      <c r="H35" s="174"/>
      <c r="I35" s="174"/>
      <c r="J35" s="174"/>
      <c r="K35" s="174"/>
      <c r="L35" s="174"/>
      <c r="M35" s="174"/>
      <c r="N35" s="174">
        <f>+L29</f>
        <v>34888358.684922896</v>
      </c>
      <c r="O35" s="172"/>
    </row>
    <row r="36" spans="1:15">
      <c r="A36" s="177">
        <f t="shared" si="0"/>
        <v>29</v>
      </c>
      <c r="B36" s="176" t="s">
        <v>189</v>
      </c>
      <c r="C36" s="172"/>
      <c r="D36" s="172"/>
      <c r="E36" s="172"/>
      <c r="F36" s="174"/>
      <c r="G36" s="174"/>
      <c r="H36" s="174"/>
      <c r="I36" s="174"/>
      <c r="J36" s="174"/>
      <c r="K36" s="174"/>
      <c r="L36" s="174"/>
      <c r="M36" s="174"/>
      <c r="N36" s="179">
        <f>+N31/N35</f>
        <v>5.9792038073720487E-2</v>
      </c>
      <c r="O36" s="178" t="s">
        <v>189</v>
      </c>
    </row>
    <row r="37" spans="1:15" ht="15.75" thickBot="1">
      <c r="A37" s="177">
        <f t="shared" si="0"/>
        <v>30</v>
      </c>
      <c r="B37" s="176"/>
      <c r="C37" s="172"/>
      <c r="D37" s="172"/>
      <c r="E37" s="172"/>
      <c r="F37" s="174"/>
      <c r="G37" s="174"/>
      <c r="H37" s="174"/>
      <c r="I37" s="174"/>
      <c r="J37" s="174"/>
      <c r="K37" s="174"/>
      <c r="L37" s="174"/>
      <c r="M37" s="174"/>
      <c r="N37" s="179"/>
      <c r="O37" s="178"/>
    </row>
    <row r="38" spans="1:15" ht="15.75" thickBot="1">
      <c r="A38" s="177">
        <f>+A34+1</f>
        <v>28</v>
      </c>
      <c r="B38" s="180" t="str">
        <f>+'2013 ERF Sch 25 Rate Design'!B51</f>
        <v>Over (Under) Recover Target Rate Spread</v>
      </c>
      <c r="C38" s="172"/>
      <c r="D38" s="172"/>
      <c r="E38" s="172"/>
      <c r="F38" s="139"/>
      <c r="G38" s="172"/>
      <c r="H38" s="172"/>
      <c r="I38" s="172"/>
      <c r="J38" s="172"/>
      <c r="K38" s="172"/>
      <c r="L38" s="172"/>
      <c r="M38" s="172"/>
      <c r="N38" s="173">
        <f>+N29-N32</f>
        <v>-302.45366495847702</v>
      </c>
      <c r="O38" s="172"/>
    </row>
    <row r="39" spans="1:15" ht="15.75" thickBot="1">
      <c r="A39" s="177">
        <f>+A38+1</f>
        <v>29</v>
      </c>
      <c r="B39" s="172"/>
      <c r="C39" s="172"/>
      <c r="D39" s="172"/>
      <c r="E39" s="172"/>
      <c r="F39" s="139"/>
      <c r="G39" s="172"/>
      <c r="H39" s="172"/>
      <c r="I39" s="172"/>
      <c r="J39" s="172"/>
      <c r="K39" s="172"/>
      <c r="L39" s="172"/>
      <c r="M39" s="172"/>
      <c r="N39" s="139"/>
      <c r="O39" s="172"/>
    </row>
    <row r="40" spans="1:15">
      <c r="A40" s="177">
        <f>+A39+1</f>
        <v>30</v>
      </c>
      <c r="B40" s="253" t="s">
        <v>272</v>
      </c>
      <c r="C40" s="252"/>
      <c r="D40" s="252"/>
      <c r="E40" s="251"/>
      <c r="F40" s="172"/>
      <c r="G40" s="172"/>
      <c r="H40" s="172"/>
      <c r="I40" s="172"/>
      <c r="J40" s="172"/>
      <c r="K40" s="172"/>
      <c r="L40" s="172"/>
      <c r="M40" s="172"/>
      <c r="N40" s="172"/>
      <c r="O40" s="172"/>
    </row>
    <row r="41" spans="1:15">
      <c r="A41" s="177">
        <f>+A40+1</f>
        <v>31</v>
      </c>
      <c r="B41" s="248" t="s">
        <v>271</v>
      </c>
      <c r="C41" s="250">
        <f>'2013 ERF Sch 31 Rate Design'!E9-E9</f>
        <v>246.91000000000003</v>
      </c>
      <c r="D41" s="196"/>
      <c r="E41" s="249"/>
      <c r="F41" s="172"/>
      <c r="G41" s="172"/>
      <c r="H41" s="172"/>
      <c r="I41" s="172"/>
      <c r="J41" s="172"/>
      <c r="K41" s="172"/>
      <c r="L41" s="172"/>
      <c r="M41" s="172"/>
      <c r="N41" s="172"/>
      <c r="O41" s="172"/>
    </row>
    <row r="42" spans="1:15">
      <c r="A42" s="177">
        <f>+A41+1</f>
        <v>32</v>
      </c>
      <c r="B42" s="248" t="s">
        <v>270</v>
      </c>
      <c r="C42" s="247">
        <v>3.4459999999999998E-2</v>
      </c>
      <c r="D42" s="246"/>
      <c r="E42" s="245">
        <f>ROUND(+C42*(N25/C25),2)</f>
        <v>0.26</v>
      </c>
      <c r="F42" s="172"/>
      <c r="G42" s="172"/>
      <c r="H42" s="172"/>
      <c r="I42" s="172"/>
      <c r="J42" s="172"/>
      <c r="K42" s="172"/>
      <c r="L42" s="172"/>
      <c r="M42" s="172"/>
      <c r="N42" s="172"/>
      <c r="O42" s="172"/>
    </row>
    <row r="43" spans="1:15" ht="15.75" thickBot="1">
      <c r="A43" s="177">
        <f>+A42+1</f>
        <v>33</v>
      </c>
      <c r="B43" s="244" t="s">
        <v>269</v>
      </c>
      <c r="C43" s="243">
        <f>+C42</f>
        <v>3.4459999999999998E-2</v>
      </c>
      <c r="D43" s="242"/>
      <c r="E43" s="241">
        <f>ROUND(+C43*E12,6)</f>
        <v>2.166E-3</v>
      </c>
      <c r="F43" s="172"/>
      <c r="G43" s="172"/>
      <c r="H43" s="172"/>
      <c r="I43" s="172"/>
      <c r="J43" s="172"/>
      <c r="K43" s="172"/>
      <c r="L43" s="172"/>
      <c r="M43" s="172"/>
      <c r="N43" s="172"/>
      <c r="O43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47" orientation="landscape" blackAndWhite="1" horizontalDpi="300" verticalDpi="300" r:id="rId1"/>
  <headerFooter alignWithMargins="0">
    <oddFooter>&amp;L&amp;A
&amp;F
&amp;R&amp;P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1"/>
  <sheetViews>
    <sheetView workbookViewId="0">
      <selection activeCell="I38" sqref="I38"/>
    </sheetView>
  </sheetViews>
  <sheetFormatPr defaultColWidth="15" defaultRowHeight="15"/>
  <cols>
    <col min="1" max="1" width="7.42578125" bestFit="1" customWidth="1"/>
    <col min="2" max="2" width="25" bestFit="1" customWidth="1"/>
    <col min="3" max="3" width="11.140625" bestFit="1" customWidth="1"/>
    <col min="4" max="4" width="13.7109375" bestFit="1" customWidth="1"/>
    <col min="5" max="5" width="13.5703125" bestFit="1" customWidth="1"/>
    <col min="6" max="7" width="14.85546875" bestFit="1" customWidth="1"/>
    <col min="8" max="8" width="18.5703125" bestFit="1" customWidth="1"/>
    <col min="9" max="9" width="9.28515625" bestFit="1" customWidth="1"/>
    <col min="10" max="10" width="14" bestFit="1" customWidth="1"/>
    <col min="11" max="11" width="14.42578125" bestFit="1" customWidth="1"/>
    <col min="12" max="12" width="14" bestFit="1" customWidth="1"/>
    <col min="13" max="14" width="13.7109375" customWidth="1"/>
    <col min="15" max="15" width="14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280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64.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26.25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172"/>
      <c r="C8" s="172"/>
      <c r="D8" s="172"/>
      <c r="E8" s="172"/>
      <c r="F8" s="172"/>
      <c r="G8" s="172"/>
      <c r="H8" s="172"/>
      <c r="I8" s="172"/>
      <c r="J8" s="139"/>
      <c r="K8" s="139"/>
      <c r="L8" s="139"/>
      <c r="M8" s="139"/>
      <c r="N8" s="172"/>
      <c r="O8" s="172"/>
    </row>
    <row r="9" spans="1:15">
      <c r="A9" s="177">
        <f>+A8+1</f>
        <v>2</v>
      </c>
      <c r="B9" s="172" t="s">
        <v>210</v>
      </c>
      <c r="C9" s="172"/>
      <c r="D9" s="172"/>
      <c r="E9" s="200"/>
      <c r="F9" s="172"/>
      <c r="G9" s="172"/>
      <c r="H9" s="172"/>
      <c r="I9" s="172"/>
      <c r="J9" s="139"/>
      <c r="K9" s="139"/>
      <c r="L9" s="139"/>
      <c r="M9" s="139"/>
      <c r="N9" s="172"/>
      <c r="O9" s="172"/>
    </row>
    <row r="10" spans="1:15">
      <c r="A10" s="177">
        <f t="shared" ref="A10:A41" si="0">+A9+1</f>
        <v>3</v>
      </c>
      <c r="B10" s="197" t="s">
        <v>209</v>
      </c>
      <c r="C10" s="190">
        <v>2948</v>
      </c>
      <c r="D10" s="198">
        <v>9.56</v>
      </c>
      <c r="E10" s="258">
        <f>ROUND(M10/C10,2)+D10</f>
        <v>10.06</v>
      </c>
      <c r="F10" s="139">
        <f>+C10*D10</f>
        <v>28182.880000000001</v>
      </c>
      <c r="G10" s="172"/>
      <c r="H10" s="172"/>
      <c r="I10" s="172"/>
      <c r="J10" s="139">
        <v>0</v>
      </c>
      <c r="K10" s="139">
        <v>0</v>
      </c>
      <c r="L10" s="139">
        <f t="shared" ref="L10:L11" si="1">+F10-K10</f>
        <v>28182.880000000001</v>
      </c>
      <c r="M10" s="139">
        <f>+L10*$N$41</f>
        <v>1475.5103742062006</v>
      </c>
      <c r="N10" s="139">
        <f>+C10*E10</f>
        <v>29656.880000000001</v>
      </c>
      <c r="O10" s="178" t="s">
        <v>189</v>
      </c>
    </row>
    <row r="11" spans="1:15">
      <c r="A11" s="177">
        <f t="shared" si="0"/>
        <v>4</v>
      </c>
      <c r="B11" s="197" t="s">
        <v>208</v>
      </c>
      <c r="C11" s="190">
        <v>5899</v>
      </c>
      <c r="D11" s="198">
        <v>24.28</v>
      </c>
      <c r="E11" s="258">
        <f>ROUND(M11/C11,2)+D11</f>
        <v>25.55</v>
      </c>
      <c r="F11" s="139">
        <f>+C11*D11</f>
        <v>143227.72</v>
      </c>
      <c r="G11" s="172"/>
      <c r="H11" s="172"/>
      <c r="I11" s="172"/>
      <c r="J11" s="139">
        <v>0</v>
      </c>
      <c r="K11" s="139">
        <v>0</v>
      </c>
      <c r="L11" s="139">
        <f t="shared" si="1"/>
        <v>143227.72</v>
      </c>
      <c r="M11" s="139">
        <f>+L11*$N$41</f>
        <v>7498.6653860038759</v>
      </c>
      <c r="N11" s="139">
        <f>+C11*E11</f>
        <v>150719.45000000001</v>
      </c>
      <c r="O11" s="178" t="s">
        <v>189</v>
      </c>
    </row>
    <row r="12" spans="1:15" ht="15.75" thickBot="1">
      <c r="A12" s="177">
        <f t="shared" si="0"/>
        <v>5</v>
      </c>
      <c r="B12" s="172" t="s">
        <v>207</v>
      </c>
      <c r="C12" s="187">
        <f>SUM(C10:C11)</f>
        <v>8847</v>
      </c>
      <c r="D12" s="172"/>
      <c r="E12" s="196"/>
      <c r="F12" s="142">
        <f>SUM(F10:F11)</f>
        <v>171410.6</v>
      </c>
      <c r="G12" s="172"/>
      <c r="H12" s="172"/>
      <c r="I12" s="172"/>
      <c r="J12" s="142">
        <f t="shared" ref="J12:N12" si="2">SUM(J10:J11)</f>
        <v>0</v>
      </c>
      <c r="K12" s="142">
        <f t="shared" si="2"/>
        <v>0</v>
      </c>
      <c r="L12" s="142">
        <f t="shared" si="2"/>
        <v>171410.6</v>
      </c>
      <c r="M12" s="142">
        <f t="shared" si="2"/>
        <v>8974.175760210077</v>
      </c>
      <c r="N12" s="142">
        <f t="shared" si="2"/>
        <v>180376.33000000002</v>
      </c>
      <c r="O12" s="224"/>
    </row>
    <row r="13" spans="1:15" ht="15.75" thickTop="1">
      <c r="A13" s="177">
        <f t="shared" si="0"/>
        <v>6</v>
      </c>
      <c r="B13" s="172"/>
      <c r="C13" s="172"/>
      <c r="D13" s="172"/>
      <c r="E13" s="196"/>
      <c r="F13" s="139"/>
      <c r="G13" s="172"/>
      <c r="H13" s="225"/>
      <c r="I13" s="225"/>
      <c r="J13" s="139"/>
      <c r="K13" s="139"/>
      <c r="L13" s="139"/>
      <c r="M13" s="139"/>
      <c r="N13" s="139"/>
      <c r="O13" s="183"/>
    </row>
    <row r="14" spans="1:15">
      <c r="A14" s="177">
        <f t="shared" si="0"/>
        <v>7</v>
      </c>
      <c r="B14" s="172" t="s">
        <v>206</v>
      </c>
      <c r="C14" s="172"/>
      <c r="D14" s="172"/>
      <c r="E14" s="196"/>
      <c r="F14" s="139"/>
      <c r="G14" s="172"/>
      <c r="H14" s="225"/>
      <c r="I14" s="225"/>
      <c r="J14" s="139"/>
      <c r="K14" s="139"/>
      <c r="L14" s="139"/>
      <c r="M14" s="139"/>
      <c r="N14" s="139"/>
      <c r="O14" s="183"/>
    </row>
    <row r="15" spans="1:15">
      <c r="A15" s="177">
        <f t="shared" si="0"/>
        <v>8</v>
      </c>
      <c r="B15" s="195" t="s">
        <v>281</v>
      </c>
      <c r="C15" s="190">
        <v>2357219.52</v>
      </c>
      <c r="D15" s="189">
        <v>8.9582999999999996E-2</v>
      </c>
      <c r="E15" s="192">
        <f>ROUND(SUM(M15,M22)/SUM(C15,C22),6)+D15</f>
        <v>9.0926999999999994E-2</v>
      </c>
      <c r="F15" s="139">
        <f>+C15*SUM(D15:D15)</f>
        <v>211166.79626015999</v>
      </c>
      <c r="G15" s="172"/>
      <c r="H15" s="225"/>
      <c r="I15" s="225"/>
      <c r="J15" s="139">
        <f>+F15</f>
        <v>211166.79626015999</v>
      </c>
      <c r="K15" s="139">
        <f>+J15/$J$29*$H$35</f>
        <v>150674.4358572597</v>
      </c>
      <c r="L15" s="139">
        <f t="shared" ref="L15:L18" si="3">+F15-K15</f>
        <v>60492.360402900289</v>
      </c>
      <c r="M15" s="139">
        <f t="shared" ref="M15:M18" si="4">+L15*$N$41</f>
        <v>3167.068281690862</v>
      </c>
      <c r="N15" s="139">
        <f>+C15*E15</f>
        <v>214334.89929504</v>
      </c>
      <c r="O15" s="178" t="s">
        <v>189</v>
      </c>
    </row>
    <row r="16" spans="1:15">
      <c r="A16" s="177">
        <f t="shared" si="0"/>
        <v>9</v>
      </c>
      <c r="B16" s="195" t="s">
        <v>282</v>
      </c>
      <c r="C16" s="190">
        <v>11157213.689999998</v>
      </c>
      <c r="D16" s="189">
        <v>6.2075999999999999E-2</v>
      </c>
      <c r="E16" s="192">
        <f>ROUND(SUM(M16,M23)/SUM(C16,C23),6)+D16</f>
        <v>6.3006999999999994E-2</v>
      </c>
      <c r="F16" s="139">
        <f>+C16*SUM(D16:D16)</f>
        <v>692595.1970204399</v>
      </c>
      <c r="G16" s="172"/>
      <c r="H16" s="225"/>
      <c r="I16" s="225"/>
      <c r="J16" s="139">
        <f t="shared" ref="J16:J18" si="5">+F16</f>
        <v>692595.1970204399</v>
      </c>
      <c r="K16" s="139">
        <f t="shared" ref="K16:K18" si="6">+J16/$J$29*$H$35</f>
        <v>494189.39168795315</v>
      </c>
      <c r="L16" s="139">
        <f t="shared" si="3"/>
        <v>198405.80533248675</v>
      </c>
      <c r="M16" s="139">
        <f t="shared" si="4"/>
        <v>10387.505608753261</v>
      </c>
      <c r="N16" s="139">
        <f>+C16*E16</f>
        <v>702982.56296582974</v>
      </c>
      <c r="O16" s="178" t="s">
        <v>189</v>
      </c>
    </row>
    <row r="17" spans="1:15">
      <c r="A17" s="177">
        <f t="shared" si="0"/>
        <v>10</v>
      </c>
      <c r="B17" s="195" t="s">
        <v>283</v>
      </c>
      <c r="C17" s="190">
        <v>233481.96168312832</v>
      </c>
      <c r="D17" s="189">
        <v>6.8035999999999999E-2</v>
      </c>
      <c r="E17" s="192">
        <f>ROUND(SUM(M17,M24)/SUM(C17,C24),6)+D17</f>
        <v>6.9056000000000006E-2</v>
      </c>
      <c r="F17" s="139">
        <f>+C17*SUM(D17:D17)</f>
        <v>15885.178745073319</v>
      </c>
      <c r="G17" s="172"/>
      <c r="H17" s="225"/>
      <c r="I17" s="225"/>
      <c r="J17" s="139">
        <f t="shared" si="5"/>
        <v>15885.178745073319</v>
      </c>
      <c r="K17" s="139">
        <f t="shared" si="6"/>
        <v>11334.596102679165</v>
      </c>
      <c r="L17" s="139">
        <f t="shared" si="3"/>
        <v>4550.5826423941544</v>
      </c>
      <c r="M17" s="139">
        <f t="shared" si="4"/>
        <v>238.24505861484843</v>
      </c>
      <c r="N17" s="139">
        <f>+C17*E17</f>
        <v>16123.330345990111</v>
      </c>
      <c r="O17" s="178" t="s">
        <v>189</v>
      </c>
    </row>
    <row r="18" spans="1:15">
      <c r="A18" s="177">
        <f t="shared" si="0"/>
        <v>11</v>
      </c>
      <c r="B18" s="195" t="s">
        <v>284</v>
      </c>
      <c r="C18" s="190">
        <v>730569.40734066116</v>
      </c>
      <c r="D18" s="189">
        <v>5.3189E-2</v>
      </c>
      <c r="E18" s="192">
        <f>ROUND(SUM(M18,M25)/SUM(C18,C25),6)+D18</f>
        <v>5.3987E-2</v>
      </c>
      <c r="F18" s="139">
        <f>+C18*SUM(D18:D18)</f>
        <v>38858.256207042425</v>
      </c>
      <c r="G18" s="172"/>
      <c r="H18" s="225"/>
      <c r="I18" s="225"/>
      <c r="J18" s="139">
        <f t="shared" si="5"/>
        <v>38858.256207042425</v>
      </c>
      <c r="K18" s="139">
        <f t="shared" si="6"/>
        <v>27726.640438204187</v>
      </c>
      <c r="L18" s="139">
        <f t="shared" si="3"/>
        <v>11131.615768838237</v>
      </c>
      <c r="M18" s="139">
        <f t="shared" si="4"/>
        <v>582.79404193603182</v>
      </c>
      <c r="N18" s="139">
        <f>+C18*E18</f>
        <v>39441.250594100275</v>
      </c>
      <c r="O18" s="178" t="s">
        <v>189</v>
      </c>
    </row>
    <row r="19" spans="1:15">
      <c r="A19" s="177">
        <f t="shared" si="0"/>
        <v>12</v>
      </c>
      <c r="B19" s="176" t="s">
        <v>266</v>
      </c>
      <c r="C19" s="193">
        <f>SUM(C15:C18)</f>
        <v>14478484.579023786</v>
      </c>
      <c r="D19" s="189"/>
      <c r="E19" s="196"/>
      <c r="F19" s="149">
        <f>SUM(F17:F18,F15:F16)</f>
        <v>958505.4282327157</v>
      </c>
      <c r="G19" s="172"/>
      <c r="H19" s="225"/>
      <c r="I19" s="225"/>
      <c r="J19" s="149">
        <f t="shared" ref="J19:N19" si="7">SUM(J17:J18,J15:J16)</f>
        <v>958505.4282327157</v>
      </c>
      <c r="K19" s="149">
        <f t="shared" si="7"/>
        <v>683925.06408609613</v>
      </c>
      <c r="L19" s="149">
        <f t="shared" si="7"/>
        <v>274580.36414661945</v>
      </c>
      <c r="M19" s="149">
        <f t="shared" si="7"/>
        <v>14375.612990995003</v>
      </c>
      <c r="N19" s="149">
        <f t="shared" si="7"/>
        <v>972882.04320096015</v>
      </c>
      <c r="O19" s="184"/>
    </row>
    <row r="20" spans="1:15">
      <c r="A20" s="177">
        <f t="shared" si="0"/>
        <v>13</v>
      </c>
      <c r="B20" s="172"/>
      <c r="C20" s="172"/>
      <c r="D20" s="172"/>
      <c r="E20" s="196"/>
      <c r="F20" s="139"/>
      <c r="G20" s="172"/>
      <c r="H20" s="225"/>
      <c r="I20" s="225"/>
      <c r="J20" s="172"/>
      <c r="K20" s="172"/>
      <c r="L20" s="172"/>
      <c r="M20" s="172"/>
      <c r="N20" s="139"/>
      <c r="O20" s="183"/>
    </row>
    <row r="21" spans="1:15">
      <c r="A21" s="177">
        <f t="shared" si="0"/>
        <v>14</v>
      </c>
      <c r="B21" s="172" t="s">
        <v>198</v>
      </c>
      <c r="C21" s="172"/>
      <c r="D21" s="172"/>
      <c r="E21" s="196"/>
      <c r="F21" s="139"/>
      <c r="G21" s="172"/>
      <c r="H21" s="225"/>
      <c r="I21" s="225"/>
      <c r="J21" s="139"/>
      <c r="K21" s="139"/>
      <c r="L21" s="139"/>
      <c r="M21" s="139"/>
      <c r="N21" s="139"/>
      <c r="O21" s="183"/>
    </row>
    <row r="22" spans="1:15">
      <c r="A22" s="177">
        <f t="shared" si="0"/>
        <v>15</v>
      </c>
      <c r="B22" s="195" t="s">
        <v>281</v>
      </c>
      <c r="C22" s="190">
        <v>47291.547457831031</v>
      </c>
      <c r="D22" s="259">
        <f>+D15</f>
        <v>8.9582999999999996E-2</v>
      </c>
      <c r="E22" s="259">
        <f>+E15</f>
        <v>9.0926999999999994E-2</v>
      </c>
      <c r="F22" s="139">
        <f t="shared" ref="F22:F25" si="8">+C22*SUM(D22:D22)</f>
        <v>4236.5186959148768</v>
      </c>
      <c r="G22" s="172"/>
      <c r="H22" s="225"/>
      <c r="I22" s="225"/>
      <c r="J22" s="139">
        <f t="shared" ref="J22:J25" si="9">+F22</f>
        <v>4236.5186959148768</v>
      </c>
      <c r="K22" s="139">
        <f t="shared" ref="K22:K26" si="10">+J22/$J$29*$H$35</f>
        <v>3022.8950564712418</v>
      </c>
      <c r="L22" s="139">
        <f t="shared" ref="L22:L26" si="11">+F22-K22</f>
        <v>1213.6236394436351</v>
      </c>
      <c r="M22" s="139">
        <f t="shared" ref="M22:M26" si="12">+L22*$N$41</f>
        <v>63.539080121725284</v>
      </c>
      <c r="N22" s="139">
        <f t="shared" ref="N22:N25" si="13">+C22*E22</f>
        <v>4300.0785356982014</v>
      </c>
      <c r="O22" s="178" t="s">
        <v>189</v>
      </c>
    </row>
    <row r="23" spans="1:15">
      <c r="A23" s="177">
        <f t="shared" si="0"/>
        <v>16</v>
      </c>
      <c r="B23" s="195" t="s">
        <v>282</v>
      </c>
      <c r="C23" s="190">
        <v>223840.79897564946</v>
      </c>
      <c r="D23" s="259">
        <f t="shared" ref="D23:E25" si="14">+D16</f>
        <v>6.2075999999999999E-2</v>
      </c>
      <c r="E23" s="259">
        <f t="shared" si="14"/>
        <v>6.3006999999999994E-2</v>
      </c>
      <c r="F23" s="139">
        <f t="shared" si="8"/>
        <v>13895.141437212416</v>
      </c>
      <c r="G23" s="172"/>
      <c r="H23" s="225"/>
      <c r="I23" s="225"/>
      <c r="J23" s="139">
        <f t="shared" si="9"/>
        <v>13895.141437212416</v>
      </c>
      <c r="K23" s="139">
        <f t="shared" si="10"/>
        <v>9914.6392060114449</v>
      </c>
      <c r="L23" s="139">
        <f t="shared" si="11"/>
        <v>3980.5022312009714</v>
      </c>
      <c r="M23" s="139">
        <f t="shared" si="12"/>
        <v>208.39858583253243</v>
      </c>
      <c r="N23" s="139">
        <f t="shared" si="13"/>
        <v>14103.537221058745</v>
      </c>
      <c r="O23" s="178" t="s">
        <v>189</v>
      </c>
    </row>
    <row r="24" spans="1:15">
      <c r="A24" s="177">
        <f t="shared" si="0"/>
        <v>17</v>
      </c>
      <c r="B24" s="195" t="s">
        <v>283</v>
      </c>
      <c r="C24" s="190">
        <v>4684.2151008002647</v>
      </c>
      <c r="D24" s="259">
        <f t="shared" si="14"/>
        <v>6.8035999999999999E-2</v>
      </c>
      <c r="E24" s="259">
        <f t="shared" si="14"/>
        <v>6.9056000000000006E-2</v>
      </c>
      <c r="F24" s="139">
        <f t="shared" si="8"/>
        <v>318.69525859804679</v>
      </c>
      <c r="G24" s="172"/>
      <c r="H24" s="225"/>
      <c r="I24" s="225"/>
      <c r="J24" s="139">
        <f t="shared" si="9"/>
        <v>318.69525859804679</v>
      </c>
      <c r="K24" s="139">
        <f t="shared" si="10"/>
        <v>227.39952090045412</v>
      </c>
      <c r="L24" s="139">
        <f t="shared" si="11"/>
        <v>91.295737697592671</v>
      </c>
      <c r="M24" s="139">
        <f>+L24*$N$41</f>
        <v>4.7797743911767032</v>
      </c>
      <c r="N24" s="139">
        <f t="shared" si="13"/>
        <v>323.47315800086312</v>
      </c>
      <c r="O24" s="178" t="s">
        <v>189</v>
      </c>
    </row>
    <row r="25" spans="1:15">
      <c r="A25" s="177">
        <f t="shared" si="0"/>
        <v>18</v>
      </c>
      <c r="B25" s="195" t="s">
        <v>284</v>
      </c>
      <c r="C25" s="190">
        <v>14656.996306602097</v>
      </c>
      <c r="D25" s="259">
        <f t="shared" si="14"/>
        <v>5.3189E-2</v>
      </c>
      <c r="E25" s="259">
        <f t="shared" si="14"/>
        <v>5.3987E-2</v>
      </c>
      <c r="F25" s="139">
        <f t="shared" si="8"/>
        <v>779.59097655185894</v>
      </c>
      <c r="G25" s="172"/>
      <c r="H25" s="225"/>
      <c r="I25" s="225"/>
      <c r="J25" s="139">
        <f t="shared" si="9"/>
        <v>779.59097655185894</v>
      </c>
      <c r="K25" s="139">
        <f t="shared" si="10"/>
        <v>556.26373403252251</v>
      </c>
      <c r="L25" s="139">
        <f t="shared" si="11"/>
        <v>223.32724251933644</v>
      </c>
      <c r="M25" s="139">
        <f t="shared" si="12"/>
        <v>11.692263643039498</v>
      </c>
      <c r="N25" s="139">
        <f t="shared" si="13"/>
        <v>791.28725960452743</v>
      </c>
      <c r="O25" s="178" t="s">
        <v>189</v>
      </c>
    </row>
    <row r="26" spans="1:15">
      <c r="A26" s="177">
        <f t="shared" si="0"/>
        <v>19</v>
      </c>
      <c r="B26" s="197" t="s">
        <v>236</v>
      </c>
      <c r="C26" s="190"/>
      <c r="D26" s="172"/>
      <c r="E26" s="196"/>
      <c r="F26" s="139">
        <v>87822.831933078458</v>
      </c>
      <c r="G26" s="172"/>
      <c r="H26" s="225"/>
      <c r="I26" s="225"/>
      <c r="J26" s="139">
        <v>0</v>
      </c>
      <c r="K26" s="139">
        <f t="shared" si="10"/>
        <v>0</v>
      </c>
      <c r="L26" s="139">
        <f t="shared" si="11"/>
        <v>87822.831933078458</v>
      </c>
      <c r="M26" s="139">
        <f t="shared" si="12"/>
        <v>4597.9509407635014</v>
      </c>
      <c r="N26" s="139">
        <f>+M26+L26</f>
        <v>92420.782873841963</v>
      </c>
      <c r="O26" s="178" t="s">
        <v>189</v>
      </c>
    </row>
    <row r="27" spans="1:15">
      <c r="A27" s="177">
        <f t="shared" si="0"/>
        <v>20</v>
      </c>
      <c r="B27" s="176" t="s">
        <v>235</v>
      </c>
      <c r="C27" s="147">
        <f>SUM(C22:C26)</f>
        <v>290473.55784088286</v>
      </c>
      <c r="D27" s="189"/>
      <c r="E27" s="192"/>
      <c r="F27" s="149">
        <f>SUM(F22:F26)</f>
        <v>107052.77830135566</v>
      </c>
      <c r="G27" s="172"/>
      <c r="H27" s="225"/>
      <c r="I27" s="225"/>
      <c r="J27" s="149">
        <f t="shared" ref="J27:M27" si="15">SUM(J23:J26)</f>
        <v>14993.427672362322</v>
      </c>
      <c r="K27" s="149">
        <f t="shared" si="15"/>
        <v>10698.30246094442</v>
      </c>
      <c r="L27" s="149">
        <f t="shared" si="15"/>
        <v>92117.957144496351</v>
      </c>
      <c r="M27" s="149">
        <f t="shared" si="15"/>
        <v>4822.8215646302497</v>
      </c>
      <c r="N27" s="149">
        <f>SUM(N22:N26)</f>
        <v>111939.1590482043</v>
      </c>
      <c r="O27" s="188"/>
    </row>
    <row r="28" spans="1:15">
      <c r="A28" s="177">
        <f t="shared" si="0"/>
        <v>21</v>
      </c>
      <c r="B28" s="176"/>
      <c r="C28" s="260"/>
      <c r="D28" s="189"/>
      <c r="E28" s="192"/>
      <c r="F28" s="139"/>
      <c r="G28" s="181"/>
      <c r="H28" s="172"/>
      <c r="I28" s="225"/>
      <c r="J28" s="172"/>
      <c r="K28" s="172"/>
      <c r="L28" s="172"/>
      <c r="M28" s="172"/>
      <c r="N28" s="139"/>
      <c r="O28" s="188"/>
    </row>
    <row r="29" spans="1:15" ht="15.75" thickBot="1">
      <c r="A29" s="177">
        <f t="shared" si="0"/>
        <v>22</v>
      </c>
      <c r="B29" s="176" t="s">
        <v>197</v>
      </c>
      <c r="C29" s="187">
        <f>SUM(C27,C19)</f>
        <v>14768958.13686467</v>
      </c>
      <c r="D29" s="172"/>
      <c r="E29" s="196"/>
      <c r="F29" s="142">
        <f>SUM(F27,F19)</f>
        <v>1065558.2065340714</v>
      </c>
      <c r="G29" s="181"/>
      <c r="H29" s="230"/>
      <c r="I29" s="225"/>
      <c r="J29" s="142">
        <f t="shared" ref="J29:N29" si="16">SUM(J27,J19)</f>
        <v>973498.855905078</v>
      </c>
      <c r="K29" s="142">
        <f t="shared" si="16"/>
        <v>694623.36654704052</v>
      </c>
      <c r="L29" s="142">
        <f t="shared" si="16"/>
        <v>366698.32129111583</v>
      </c>
      <c r="M29" s="142">
        <f t="shared" si="16"/>
        <v>19198.434555625252</v>
      </c>
      <c r="N29" s="142">
        <f t="shared" si="16"/>
        <v>1084821.2022491645</v>
      </c>
      <c r="O29" s="224"/>
    </row>
    <row r="30" spans="1:15" ht="15.75" thickTop="1">
      <c r="A30" s="177">
        <f t="shared" si="0"/>
        <v>23</v>
      </c>
      <c r="B30" s="172"/>
      <c r="C30" s="226"/>
      <c r="D30" s="172"/>
      <c r="E30" s="196"/>
      <c r="F30" s="139"/>
      <c r="G30" s="181"/>
      <c r="H30" s="230"/>
      <c r="I30" s="225"/>
      <c r="J30" s="172"/>
      <c r="K30" s="172"/>
      <c r="L30" s="172"/>
      <c r="M30" s="172"/>
      <c r="N30" s="139"/>
      <c r="O30" s="183"/>
    </row>
    <row r="31" spans="1:15">
      <c r="A31" s="177">
        <f t="shared" si="0"/>
        <v>24</v>
      </c>
      <c r="B31" s="176" t="s">
        <v>262</v>
      </c>
      <c r="C31" s="172"/>
      <c r="D31" s="172"/>
      <c r="E31" s="196"/>
      <c r="F31" s="139"/>
      <c r="G31" s="174"/>
      <c r="H31" s="225"/>
      <c r="I31" s="225"/>
      <c r="J31" s="172"/>
      <c r="K31" s="172"/>
      <c r="L31" s="172"/>
      <c r="M31" s="172"/>
      <c r="N31" s="139"/>
      <c r="O31" s="182"/>
    </row>
    <row r="32" spans="1:15">
      <c r="A32" s="177">
        <f t="shared" si="0"/>
        <v>25</v>
      </c>
      <c r="B32" s="197" t="s">
        <v>261</v>
      </c>
      <c r="C32" s="190">
        <v>21989.26</v>
      </c>
      <c r="D32" s="198">
        <v>0</v>
      </c>
      <c r="E32" s="258">
        <f t="shared" ref="E32:E34" si="17">-ROUND(M32/C32,2)+D32</f>
        <v>0</v>
      </c>
      <c r="F32" s="139">
        <f>+C32*D32</f>
        <v>0</v>
      </c>
      <c r="G32" s="174"/>
      <c r="H32" s="225"/>
      <c r="I32" s="225"/>
      <c r="J32" s="139">
        <f t="shared" ref="J32:J34" si="18">+F32</f>
        <v>0</v>
      </c>
      <c r="K32" s="139">
        <f>+J32/SUM($J$35,$J$37)*$I$35</f>
        <v>0</v>
      </c>
      <c r="L32" s="139">
        <f t="shared" ref="L32:L34" si="19">+F32-K32</f>
        <v>0</v>
      </c>
      <c r="M32" s="139">
        <f t="shared" ref="M32:M34" si="20">+L32*$N$41</f>
        <v>0</v>
      </c>
      <c r="N32" s="139">
        <f>+C32*E32</f>
        <v>0</v>
      </c>
      <c r="O32" s="178" t="s">
        <v>256</v>
      </c>
    </row>
    <row r="33" spans="1:15">
      <c r="A33" s="177">
        <f t="shared" si="0"/>
        <v>26</v>
      </c>
      <c r="B33" s="197" t="s">
        <v>260</v>
      </c>
      <c r="C33" s="190">
        <v>3529</v>
      </c>
      <c r="D33" s="198">
        <v>8.83</v>
      </c>
      <c r="E33" s="258">
        <f t="shared" si="17"/>
        <v>8.83</v>
      </c>
      <c r="F33" s="139">
        <f>+C33*D33</f>
        <v>31161.07</v>
      </c>
      <c r="G33" s="174"/>
      <c r="H33" s="225"/>
      <c r="I33" s="225"/>
      <c r="J33" s="139">
        <f t="shared" si="18"/>
        <v>31161.07</v>
      </c>
      <c r="K33" s="139">
        <f t="shared" ref="K33:K34" si="21">+J33/SUM($J$35,$J$37)*$I$35</f>
        <v>31161.07</v>
      </c>
      <c r="L33" s="139">
        <f t="shared" si="19"/>
        <v>0</v>
      </c>
      <c r="M33" s="139">
        <f t="shared" si="20"/>
        <v>0</v>
      </c>
      <c r="N33" s="139">
        <f>+C33*E33</f>
        <v>31161.07</v>
      </c>
      <c r="O33" s="178" t="s">
        <v>256</v>
      </c>
    </row>
    <row r="34" spans="1:15">
      <c r="A34" s="177">
        <f t="shared" si="0"/>
        <v>27</v>
      </c>
      <c r="B34" s="197" t="s">
        <v>259</v>
      </c>
      <c r="C34" s="190">
        <v>8129</v>
      </c>
      <c r="D34" s="198">
        <v>4.3499999999999996</v>
      </c>
      <c r="E34" s="258">
        <f t="shared" si="17"/>
        <v>4.3499999999999996</v>
      </c>
      <c r="F34" s="139">
        <f>+C34*D34</f>
        <v>35361.149999999994</v>
      </c>
      <c r="G34" s="174"/>
      <c r="H34" s="225"/>
      <c r="I34" s="225"/>
      <c r="J34" s="139">
        <f t="shared" si="18"/>
        <v>35361.149999999994</v>
      </c>
      <c r="K34" s="139">
        <f t="shared" si="21"/>
        <v>35361.149999999994</v>
      </c>
      <c r="L34" s="139">
        <f t="shared" si="19"/>
        <v>0</v>
      </c>
      <c r="M34" s="139">
        <f t="shared" si="20"/>
        <v>0</v>
      </c>
      <c r="N34" s="139">
        <f>+C34*E34</f>
        <v>35361.149999999994</v>
      </c>
      <c r="O34" s="178" t="s">
        <v>256</v>
      </c>
    </row>
    <row r="35" spans="1:15" ht="15.75" thickBot="1">
      <c r="A35" s="177">
        <f t="shared" si="0"/>
        <v>28</v>
      </c>
      <c r="B35" s="180" t="s">
        <v>258</v>
      </c>
      <c r="C35" s="187">
        <f>SUM(C32:C34)</f>
        <v>33647.259999999995</v>
      </c>
      <c r="D35" s="172"/>
      <c r="E35" s="196"/>
      <c r="F35" s="142">
        <f>SUM(F32:F34)</f>
        <v>66522.22</v>
      </c>
      <c r="G35" s="185">
        <f>+'2013 ERF Sch 25 Rate Design'!G44</f>
        <v>763494.2969470406</v>
      </c>
      <c r="H35" s="185">
        <f>+G35-I35</f>
        <v>694623.36654704064</v>
      </c>
      <c r="I35" s="185">
        <f>MIN(+G35*I36,SUM(J37,J35))</f>
        <v>68870.930399999997</v>
      </c>
      <c r="J35" s="142">
        <f t="shared" ref="J35:M35" si="22">SUM(J32:J34)</f>
        <v>66522.22</v>
      </c>
      <c r="K35" s="142">
        <f t="shared" si="22"/>
        <v>66522.22</v>
      </c>
      <c r="L35" s="142">
        <f t="shared" si="22"/>
        <v>0</v>
      </c>
      <c r="M35" s="142">
        <f t="shared" si="22"/>
        <v>0</v>
      </c>
      <c r="N35" s="142">
        <f>SUM(N32:N34)</f>
        <v>66522.22</v>
      </c>
      <c r="O35" s="183"/>
    </row>
    <row r="36" spans="1:15" ht="15.75" thickTop="1">
      <c r="A36" s="177">
        <f t="shared" si="0"/>
        <v>29</v>
      </c>
      <c r="B36" s="172"/>
      <c r="C36" s="226"/>
      <c r="D36" s="172"/>
      <c r="E36" s="196"/>
      <c r="F36" s="139"/>
      <c r="G36" s="174"/>
      <c r="H36" s="223" t="s">
        <v>255</v>
      </c>
      <c r="I36" s="222">
        <v>0.19</v>
      </c>
      <c r="J36" s="174"/>
      <c r="K36" s="174"/>
      <c r="L36" s="174"/>
      <c r="M36" s="174"/>
      <c r="N36" s="139"/>
      <c r="O36" s="183"/>
    </row>
    <row r="37" spans="1:15" ht="15.75" thickBot="1">
      <c r="A37" s="177">
        <f t="shared" si="0"/>
        <v>30</v>
      </c>
      <c r="B37" s="176" t="s">
        <v>257</v>
      </c>
      <c r="C37" s="144">
        <v>835840</v>
      </c>
      <c r="D37" s="215">
        <v>2.81E-3</v>
      </c>
      <c r="E37" s="227">
        <f>-ROUND(M37/C37,5)+D37</f>
        <v>2.81E-3</v>
      </c>
      <c r="F37" s="142">
        <f>+C37*D37</f>
        <v>2348.7103999999999</v>
      </c>
      <c r="G37" s="172"/>
      <c r="H37" s="223" t="s">
        <v>253</v>
      </c>
      <c r="I37" s="222">
        <f>+I35/G35</f>
        <v>9.0204904837392907E-2</v>
      </c>
      <c r="J37" s="142">
        <f t="shared" ref="J37" si="23">+F37</f>
        <v>2348.7103999999999</v>
      </c>
      <c r="K37" s="142">
        <f t="shared" ref="K37" si="24">+J37/SUM($J$35,$J$37)*$I$35</f>
        <v>2348.7103999999999</v>
      </c>
      <c r="L37" s="142">
        <f t="shared" ref="L37" si="25">+F37-K37</f>
        <v>0</v>
      </c>
      <c r="M37" s="142">
        <f>+L37*$N$41</f>
        <v>0</v>
      </c>
      <c r="N37" s="142">
        <f>+C37*E37</f>
        <v>2348.7103999999999</v>
      </c>
      <c r="O37" s="178" t="s">
        <v>256</v>
      </c>
    </row>
    <row r="38" spans="1:15" ht="15.75" thickTop="1">
      <c r="A38" s="177">
        <f t="shared" si="0"/>
        <v>31</v>
      </c>
      <c r="B38" s="172"/>
      <c r="C38" s="226"/>
      <c r="D38" s="172"/>
      <c r="E38" s="196"/>
      <c r="F38" s="139"/>
      <c r="G38" s="172"/>
      <c r="H38" s="172"/>
      <c r="I38" s="198"/>
      <c r="J38" s="174"/>
      <c r="K38" s="174"/>
      <c r="L38" s="174"/>
      <c r="M38" s="174"/>
      <c r="N38" s="139"/>
      <c r="O38" s="224"/>
    </row>
    <row r="39" spans="1:15" ht="15.75" thickBot="1">
      <c r="A39" s="177">
        <f t="shared" si="0"/>
        <v>32</v>
      </c>
      <c r="B39" s="172" t="s">
        <v>196</v>
      </c>
      <c r="C39" s="172"/>
      <c r="D39" s="174"/>
      <c r="E39" s="174"/>
      <c r="F39" s="142">
        <f>SUM(F12,F29,F35,F37)</f>
        <v>1305839.7369340714</v>
      </c>
      <c r="G39" s="172"/>
      <c r="H39" s="172"/>
      <c r="I39" s="172"/>
      <c r="J39" s="142">
        <f t="shared" ref="J39:N39" si="26">SUM(J12,J29,J35,J37)</f>
        <v>1042369.786305078</v>
      </c>
      <c r="K39" s="142">
        <f t="shared" si="26"/>
        <v>763494.29694704048</v>
      </c>
      <c r="L39" s="142">
        <f t="shared" si="26"/>
        <v>538108.92129111581</v>
      </c>
      <c r="M39" s="142">
        <f t="shared" si="26"/>
        <v>28172.610315835329</v>
      </c>
      <c r="N39" s="142">
        <f t="shared" si="26"/>
        <v>1334068.4626491645</v>
      </c>
      <c r="O39" s="261"/>
    </row>
    <row r="40" spans="1:15" ht="15.75" thickTop="1">
      <c r="A40" s="177">
        <f t="shared" si="0"/>
        <v>33</v>
      </c>
      <c r="B40" s="172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</row>
    <row r="41" spans="1:15">
      <c r="A41" s="177">
        <f t="shared" si="0"/>
        <v>34</v>
      </c>
      <c r="B41" s="176" t="s">
        <v>250</v>
      </c>
      <c r="C41" s="174"/>
      <c r="D41" s="189"/>
      <c r="E41" s="139"/>
      <c r="F41" s="172"/>
      <c r="G41" s="172"/>
      <c r="H41" s="172"/>
      <c r="I41" s="172"/>
      <c r="J41" s="172"/>
      <c r="K41" s="172"/>
      <c r="L41" s="172"/>
      <c r="M41" s="172"/>
      <c r="N41" s="179">
        <f>+'2013 ERF Sch 25 Rate Design'!N49</f>
        <v>5.2354847134366701E-2</v>
      </c>
      <c r="O41" s="178" t="s">
        <v>189</v>
      </c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7" orientation="landscape" blackAndWhite="1" horizontalDpi="300" verticalDpi="300" r:id="rId1"/>
  <headerFooter alignWithMargins="0">
    <oddFooter>&amp;L&amp;A
&amp;F
&amp;R&amp;P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3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33.42578125" bestFit="1" customWidth="1"/>
    <col min="3" max="3" width="13.28515625" bestFit="1" customWidth="1"/>
    <col min="4" max="4" width="10.42578125" bestFit="1" customWidth="1"/>
    <col min="5" max="5" width="11.28515625" bestFit="1" customWidth="1"/>
    <col min="6" max="6" width="12.85546875" bestFit="1" customWidth="1"/>
    <col min="7" max="7" width="11.85546875" bestFit="1" customWidth="1"/>
    <col min="8" max="8" width="18.5703125" bestFit="1" customWidth="1"/>
    <col min="9" max="9" width="11.85546875" bestFit="1" customWidth="1"/>
    <col min="10" max="10" width="12.85546875" bestFit="1" customWidth="1"/>
    <col min="11" max="12" width="11.85546875" bestFit="1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293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39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 ht="15.75" thickBot="1">
      <c r="A9" s="177">
        <f t="shared" ref="A9:A42" si="0">+A8+1</f>
        <v>2</v>
      </c>
      <c r="B9" s="172" t="s">
        <v>210</v>
      </c>
      <c r="C9" s="144">
        <v>5926</v>
      </c>
      <c r="D9" s="198">
        <v>339.51</v>
      </c>
      <c r="E9" s="231">
        <f>ROUND(D9*(1+N41),2)</f>
        <v>357.62</v>
      </c>
      <c r="F9" s="142">
        <f>+C9*D9</f>
        <v>2011936.26</v>
      </c>
      <c r="G9" s="172"/>
      <c r="H9" s="172"/>
      <c r="I9" s="172"/>
      <c r="J9" s="142">
        <v>0</v>
      </c>
      <c r="K9" s="142">
        <v>0</v>
      </c>
      <c r="L9" s="142">
        <f>+F9-K9</f>
        <v>2011936.26</v>
      </c>
      <c r="M9" s="142">
        <f>+L9*$N$41</f>
        <v>107344.62926354496</v>
      </c>
      <c r="N9" s="142">
        <f>+C9*E9</f>
        <v>2119256.12</v>
      </c>
      <c r="O9" s="178" t="s">
        <v>189</v>
      </c>
    </row>
    <row r="10" spans="1:15" ht="15.75" thickTop="1">
      <c r="A10" s="177">
        <f t="shared" si="0"/>
        <v>3</v>
      </c>
      <c r="B10" s="172"/>
      <c r="C10" s="172"/>
      <c r="D10" s="172"/>
      <c r="E10" s="196"/>
      <c r="F10" s="139"/>
      <c r="G10" s="172"/>
      <c r="H10" s="172"/>
      <c r="I10" s="172"/>
      <c r="J10" s="172"/>
      <c r="K10" s="172"/>
      <c r="L10" s="172"/>
      <c r="M10" s="172"/>
      <c r="N10" s="139"/>
      <c r="O10" s="183"/>
    </row>
    <row r="11" spans="1:15">
      <c r="A11" s="177">
        <f t="shared" si="0"/>
        <v>4</v>
      </c>
      <c r="B11" s="172" t="s">
        <v>206</v>
      </c>
      <c r="C11" s="172"/>
      <c r="D11" s="172"/>
      <c r="E11" s="196"/>
      <c r="F11" s="139"/>
      <c r="G11" s="172"/>
      <c r="H11" s="172"/>
      <c r="I11" s="172"/>
      <c r="J11" s="172"/>
      <c r="K11" s="172"/>
      <c r="L11" s="172"/>
      <c r="M11" s="172"/>
      <c r="N11" s="139"/>
      <c r="O11" s="183"/>
    </row>
    <row r="12" spans="1:15" ht="25.5">
      <c r="A12" s="177">
        <f t="shared" si="0"/>
        <v>5</v>
      </c>
      <c r="B12" s="176" t="s">
        <v>266</v>
      </c>
      <c r="C12" s="193">
        <v>1302399173.2474129</v>
      </c>
      <c r="D12" s="189">
        <v>6.0041999999999998E-2</v>
      </c>
      <c r="E12" s="192">
        <f>ROUND(SUM(M15,M12)/SUM(C12,C15),6)+D12+0.000008</f>
        <v>6.0649000000000002E-2</v>
      </c>
      <c r="F12" s="149">
        <f>+C12*SUM(D12:D12)</f>
        <v>78198651.160121158</v>
      </c>
      <c r="G12" s="172"/>
      <c r="H12" s="225"/>
      <c r="I12" s="225"/>
      <c r="J12" s="139">
        <f>+F12</f>
        <v>78198651.160121158</v>
      </c>
      <c r="K12" s="139">
        <f>+J12/$J$19*$H$28</f>
        <v>63574685.704378955</v>
      </c>
      <c r="L12" s="139">
        <f>+F12-K12</f>
        <v>14623965.455742203</v>
      </c>
      <c r="M12" s="139">
        <f>+L12*$N$41</f>
        <v>780245.46871556225</v>
      </c>
      <c r="N12" s="149">
        <f>+C12*E12</f>
        <v>78989207.458282351</v>
      </c>
      <c r="O12" s="191" t="s">
        <v>204</v>
      </c>
    </row>
    <row r="13" spans="1:15">
      <c r="A13" s="177">
        <f t="shared" si="0"/>
        <v>6</v>
      </c>
      <c r="B13" s="172"/>
      <c r="C13" s="172"/>
      <c r="D13" s="172"/>
      <c r="E13" s="256"/>
      <c r="F13" s="139"/>
      <c r="G13" s="172"/>
      <c r="H13" s="225"/>
      <c r="I13" s="225"/>
      <c r="J13" s="225"/>
      <c r="K13" s="225"/>
      <c r="L13" s="225"/>
      <c r="M13" s="225"/>
      <c r="N13" s="225"/>
      <c r="O13" s="225"/>
    </row>
    <row r="14" spans="1:15">
      <c r="A14" s="177">
        <f t="shared" si="0"/>
        <v>7</v>
      </c>
      <c r="B14" s="176" t="s">
        <v>198</v>
      </c>
      <c r="C14" s="172"/>
      <c r="D14" s="172"/>
      <c r="E14" s="256"/>
      <c r="F14" s="139"/>
      <c r="G14" s="172"/>
      <c r="H14" s="225"/>
      <c r="I14" s="225"/>
      <c r="J14" s="172"/>
      <c r="K14" s="172"/>
      <c r="L14" s="172"/>
      <c r="M14" s="172"/>
      <c r="N14" s="139"/>
      <c r="O14" s="183"/>
    </row>
    <row r="15" spans="1:15">
      <c r="A15" s="177">
        <f t="shared" si="0"/>
        <v>8</v>
      </c>
      <c r="B15" s="197" t="s">
        <v>292</v>
      </c>
      <c r="C15" s="190">
        <v>371131.11902641098</v>
      </c>
      <c r="D15" s="211">
        <f>+D12</f>
        <v>6.0041999999999998E-2</v>
      </c>
      <c r="E15" s="211">
        <f>+E12</f>
        <v>6.0649000000000002E-2</v>
      </c>
      <c r="F15" s="139">
        <f>+C15*SUM(D15:D15)</f>
        <v>22283.454648583767</v>
      </c>
      <c r="G15" s="172"/>
      <c r="H15" s="225"/>
      <c r="I15" s="225"/>
      <c r="J15" s="139">
        <f>+F15</f>
        <v>22283.454648583767</v>
      </c>
      <c r="K15" s="139">
        <f>+J15/$J$19*$H$28</f>
        <v>18116.215621043208</v>
      </c>
      <c r="L15" s="139">
        <f>+F15-K15</f>
        <v>4167.2390275405596</v>
      </c>
      <c r="M15" s="139">
        <f>+L15*$N$41</f>
        <v>222.3384196395551</v>
      </c>
      <c r="N15" s="139">
        <f>+C15*E15</f>
        <v>22508.731237832799</v>
      </c>
      <c r="O15" s="178" t="s">
        <v>189</v>
      </c>
    </row>
    <row r="16" spans="1:15">
      <c r="A16" s="177">
        <f t="shared" si="0"/>
        <v>9</v>
      </c>
      <c r="B16" s="197" t="s">
        <v>236</v>
      </c>
      <c r="C16" s="172"/>
      <c r="D16" s="172"/>
      <c r="E16" s="256"/>
      <c r="F16" s="139">
        <v>211462.83001051957</v>
      </c>
      <c r="G16" s="172"/>
      <c r="H16" s="225"/>
      <c r="I16" s="225"/>
      <c r="J16" s="155">
        <v>0</v>
      </c>
      <c r="K16" s="155">
        <f>+J16/$J$19*$H$28</f>
        <v>0</v>
      </c>
      <c r="L16" s="155">
        <f>+F16-K16</f>
        <v>211462.83001051957</v>
      </c>
      <c r="M16" s="155">
        <f>+L16*$N$41</f>
        <v>11282.364924671747</v>
      </c>
      <c r="N16" s="139">
        <f>+M16+L16</f>
        <v>222745.19493519131</v>
      </c>
      <c r="O16" s="178" t="s">
        <v>189</v>
      </c>
    </row>
    <row r="17" spans="1:15">
      <c r="A17" s="177">
        <f t="shared" si="0"/>
        <v>10</v>
      </c>
      <c r="B17" s="176" t="s">
        <v>239</v>
      </c>
      <c r="C17" s="147">
        <v>371131.11902641098</v>
      </c>
      <c r="D17" s="189"/>
      <c r="E17" s="256"/>
      <c r="F17" s="149">
        <f>SUM(F15:F16)</f>
        <v>233746.28465910334</v>
      </c>
      <c r="G17" s="172"/>
      <c r="H17" s="225"/>
      <c r="I17" s="225"/>
      <c r="J17" s="149">
        <f>SUM(J15:J16)</f>
        <v>22283.454648583767</v>
      </c>
      <c r="K17" s="149">
        <f>SUM(K15:K16)</f>
        <v>18116.215621043208</v>
      </c>
      <c r="L17" s="149">
        <f>SUM(L15:L16)</f>
        <v>215630.06903806012</v>
      </c>
      <c r="M17" s="149">
        <f>SUM(M15:M16)</f>
        <v>11504.703344311301</v>
      </c>
      <c r="N17" s="149">
        <f>SUM(N15:N16)</f>
        <v>245253.92617302411</v>
      </c>
      <c r="O17" s="263"/>
    </row>
    <row r="18" spans="1:15">
      <c r="A18" s="177">
        <f t="shared" si="0"/>
        <v>11</v>
      </c>
      <c r="B18" s="180"/>
      <c r="C18" s="157"/>
      <c r="D18" s="189"/>
      <c r="E18" s="196"/>
      <c r="F18" s="139"/>
      <c r="G18" s="172"/>
      <c r="H18" s="225"/>
      <c r="I18" s="225"/>
      <c r="J18" s="139"/>
      <c r="K18" s="139"/>
      <c r="L18" s="139"/>
      <c r="M18" s="139"/>
      <c r="N18" s="139"/>
      <c r="O18" s="183"/>
    </row>
    <row r="19" spans="1:15" ht="15.75" thickBot="1">
      <c r="A19" s="177">
        <f t="shared" si="0"/>
        <v>12</v>
      </c>
      <c r="B19" s="176" t="s">
        <v>291</v>
      </c>
      <c r="C19" s="187">
        <f>SUM(C17,C12)</f>
        <v>1302770304.3664393</v>
      </c>
      <c r="D19" s="172"/>
      <c r="E19" s="196"/>
      <c r="F19" s="142">
        <f>SUM(F17,F12)</f>
        <v>78432397.44478026</v>
      </c>
      <c r="G19" s="172"/>
      <c r="H19" s="225"/>
      <c r="I19" s="225"/>
      <c r="J19" s="142">
        <f>SUM(J17,J12)</f>
        <v>78220934.614769742</v>
      </c>
      <c r="K19" s="142">
        <f>SUM(K17,K12)</f>
        <v>63592801.920000002</v>
      </c>
      <c r="L19" s="142">
        <f>SUM(L17,L12)</f>
        <v>14839595.524780262</v>
      </c>
      <c r="M19" s="142">
        <f>SUM(M17,M12)</f>
        <v>791750.17205987358</v>
      </c>
      <c r="N19" s="142">
        <f>SUM(N17,N12)</f>
        <v>79234461.384455383</v>
      </c>
      <c r="O19" s="183"/>
    </row>
    <row r="20" spans="1:15" ht="15.75" thickTop="1">
      <c r="A20" s="177">
        <f t="shared" si="0"/>
        <v>13</v>
      </c>
      <c r="B20" s="172"/>
      <c r="C20" s="226"/>
      <c r="D20" s="172"/>
      <c r="E20" s="196"/>
      <c r="F20" s="139"/>
      <c r="G20" s="172"/>
      <c r="H20" s="225"/>
      <c r="I20" s="225"/>
      <c r="J20" s="172"/>
      <c r="K20" s="172"/>
      <c r="L20" s="172"/>
      <c r="M20" s="172"/>
      <c r="N20" s="139"/>
      <c r="O20" s="183"/>
    </row>
    <row r="21" spans="1:15">
      <c r="A21" s="177">
        <f t="shared" si="0"/>
        <v>14</v>
      </c>
      <c r="B21" s="176" t="s">
        <v>262</v>
      </c>
      <c r="C21" s="172"/>
      <c r="D21" s="172"/>
      <c r="E21" s="196"/>
      <c r="F21" s="139"/>
      <c r="G21" s="172"/>
      <c r="H21" s="225"/>
      <c r="I21" s="225"/>
      <c r="J21" s="172"/>
      <c r="K21" s="172"/>
      <c r="L21" s="172"/>
      <c r="M21" s="172"/>
      <c r="N21" s="139"/>
      <c r="O21" s="183"/>
    </row>
    <row r="22" spans="1:15">
      <c r="A22" s="177">
        <f t="shared" si="0"/>
        <v>15</v>
      </c>
      <c r="B22" s="195" t="s">
        <v>276</v>
      </c>
      <c r="C22" s="157">
        <v>1651987.2</v>
      </c>
      <c r="D22" s="198">
        <v>8.64</v>
      </c>
      <c r="E22" s="231">
        <f>ROUND(M22/C22,2)+D22</f>
        <v>8.82</v>
      </c>
      <c r="F22" s="139">
        <f>+C22*D22</f>
        <v>14273169.408</v>
      </c>
      <c r="G22" s="181"/>
      <c r="H22" s="230"/>
      <c r="I22" s="225"/>
      <c r="J22" s="139">
        <f>+F22</f>
        <v>14273169.408</v>
      </c>
      <c r="K22" s="139">
        <f>+J22/SUM($J$24,$J$26)*$I$28</f>
        <v>8599644.9401392154</v>
      </c>
      <c r="L22" s="139">
        <f>+F22-K22</f>
        <v>5673524.4678607844</v>
      </c>
      <c r="M22" s="139">
        <f>+L22*$N$41</f>
        <v>302704.60984691791</v>
      </c>
      <c r="N22" s="139">
        <f>+C22*E22</f>
        <v>14570527.104</v>
      </c>
      <c r="O22" s="178" t="s">
        <v>189</v>
      </c>
    </row>
    <row r="23" spans="1:15">
      <c r="A23" s="177">
        <f t="shared" si="0"/>
        <v>16</v>
      </c>
      <c r="B23" s="195" t="s">
        <v>275</v>
      </c>
      <c r="C23" s="157">
        <v>1675209.6</v>
      </c>
      <c r="D23" s="198">
        <v>5.76</v>
      </c>
      <c r="E23" s="231">
        <f>ROUND(M23/C23,2)+D23</f>
        <v>5.88</v>
      </c>
      <c r="F23" s="139">
        <f>+C23*D23</f>
        <v>9649207.2960000001</v>
      </c>
      <c r="G23" s="181"/>
      <c r="H23" s="230"/>
      <c r="I23" s="225"/>
      <c r="J23" s="139">
        <f>+F23</f>
        <v>9649207.2960000001</v>
      </c>
      <c r="K23" s="139">
        <f>+J23/SUM($J$24,$J$26)*$I$28</f>
        <v>5813688.2094940525</v>
      </c>
      <c r="L23" s="139">
        <f>+F23-K23</f>
        <v>3835519.0865059476</v>
      </c>
      <c r="M23" s="139">
        <f>+L23*$N$41</f>
        <v>204639.86984072329</v>
      </c>
      <c r="N23" s="139">
        <f>+C23*E23</f>
        <v>9850232.4480000008</v>
      </c>
      <c r="O23" s="178" t="s">
        <v>189</v>
      </c>
    </row>
    <row r="24" spans="1:15" ht="15.75" thickBot="1">
      <c r="A24" s="177">
        <f t="shared" si="0"/>
        <v>17</v>
      </c>
      <c r="B24" s="180" t="s">
        <v>258</v>
      </c>
      <c r="C24" s="187">
        <f>SUM(C22:C23)</f>
        <v>3327196.8</v>
      </c>
      <c r="D24" s="172"/>
      <c r="E24" s="196"/>
      <c r="F24" s="142">
        <f>SUM(F22:F23)</f>
        <v>23922376.704</v>
      </c>
      <c r="G24" s="174"/>
      <c r="H24" s="225"/>
      <c r="I24" s="225"/>
      <c r="J24" s="142">
        <f>SUM(J22:J23)</f>
        <v>23922376.704</v>
      </c>
      <c r="K24" s="142">
        <f>SUM(K22:K23)</f>
        <v>14413333.149633268</v>
      </c>
      <c r="L24" s="142">
        <f>SUM(L22:L23)</f>
        <v>9509043.554366732</v>
      </c>
      <c r="M24" s="142">
        <f>SUM(M22:M23)</f>
        <v>507344.4796876412</v>
      </c>
      <c r="N24" s="142">
        <f>SUM(N22:N23)</f>
        <v>24420759.552000001</v>
      </c>
      <c r="O24" s="183"/>
    </row>
    <row r="25" spans="1:15" ht="15.75" thickTop="1">
      <c r="A25" s="177">
        <f t="shared" si="0"/>
        <v>18</v>
      </c>
      <c r="B25" s="172"/>
      <c r="C25" s="226"/>
      <c r="D25" s="172"/>
      <c r="E25" s="196"/>
      <c r="F25" s="139"/>
      <c r="G25" s="174"/>
      <c r="H25" s="225"/>
      <c r="I25" s="225"/>
      <c r="J25" s="174"/>
      <c r="K25" s="174"/>
      <c r="L25" s="174"/>
      <c r="M25" s="174"/>
      <c r="N25" s="139"/>
      <c r="O25" s="183"/>
    </row>
    <row r="26" spans="1:15" ht="15.75" thickBot="1">
      <c r="A26" s="177">
        <f t="shared" si="0"/>
        <v>19</v>
      </c>
      <c r="B26" s="176" t="s">
        <v>257</v>
      </c>
      <c r="C26" s="144">
        <v>788371401.67999995</v>
      </c>
      <c r="D26" s="215">
        <v>1.06E-3</v>
      </c>
      <c r="E26" s="227">
        <f>ROUND(M26/C26,5)+D26</f>
        <v>1.08E-3</v>
      </c>
      <c r="F26" s="142">
        <f>+C26*D26</f>
        <v>835673.68578079995</v>
      </c>
      <c r="G26" s="174"/>
      <c r="H26" s="225"/>
      <c r="I26" s="225"/>
      <c r="J26" s="142">
        <f>+F26</f>
        <v>835673.68578079995</v>
      </c>
      <c r="K26" s="142">
        <f>+J26/SUM($J$24,$J$26)*$I$28</f>
        <v>503496.93036673195</v>
      </c>
      <c r="L26" s="142">
        <f>+F26-K26</f>
        <v>332176.755414068</v>
      </c>
      <c r="M26" s="142">
        <f>+L26*$N$41</f>
        <v>17722.92262374673</v>
      </c>
      <c r="N26" s="142">
        <f>+C26*E26</f>
        <v>851441.11381439993</v>
      </c>
      <c r="O26" s="178" t="s">
        <v>189</v>
      </c>
    </row>
    <row r="27" spans="1:15" ht="15.75" thickTop="1">
      <c r="A27" s="177">
        <f t="shared" si="0"/>
        <v>20</v>
      </c>
      <c r="B27" s="172"/>
      <c r="C27" s="226"/>
      <c r="D27" s="172"/>
      <c r="E27" s="196"/>
      <c r="F27" s="139"/>
      <c r="G27" s="174"/>
      <c r="H27" s="225"/>
      <c r="I27" s="225"/>
      <c r="J27" s="174"/>
      <c r="K27" s="174"/>
      <c r="L27" s="174"/>
      <c r="M27" s="174"/>
      <c r="N27" s="139"/>
      <c r="O27" s="218"/>
    </row>
    <row r="28" spans="1:15" ht="15.75" thickBot="1">
      <c r="A28" s="177">
        <f t="shared" si="0"/>
        <v>21</v>
      </c>
      <c r="B28" s="172" t="s">
        <v>196</v>
      </c>
      <c r="C28" s="172"/>
      <c r="D28" s="174"/>
      <c r="E28" s="174"/>
      <c r="F28" s="142">
        <f>SUM(F9,F19,F24,F26)</f>
        <v>105202384.09456106</v>
      </c>
      <c r="G28" s="185">
        <f>+G36</f>
        <v>78509632</v>
      </c>
      <c r="H28" s="185">
        <f>+G28-I28</f>
        <v>63592801.920000002</v>
      </c>
      <c r="I28" s="185">
        <f>MIN(+G28*I29,SUM(J26,J24))</f>
        <v>14916830.08</v>
      </c>
      <c r="J28" s="142">
        <f>SUM(J9,J19,J24,J26)</f>
        <v>102978985.00455053</v>
      </c>
      <c r="K28" s="142">
        <f>SUM(K9,K19,K24,K26)</f>
        <v>78509632</v>
      </c>
      <c r="L28" s="142">
        <f>SUM(L9,L19,L24,L26)</f>
        <v>26692752.094561063</v>
      </c>
      <c r="M28" s="142">
        <f>SUM(M9,M19,M24,M26)</f>
        <v>1424162.2036348064</v>
      </c>
      <c r="N28" s="142">
        <f>SUM(N9,N19,N24,N26)</f>
        <v>106625918.17026979</v>
      </c>
      <c r="O28" s="183"/>
    </row>
    <row r="29" spans="1:15" ht="15.75" thickTop="1">
      <c r="A29" s="177">
        <f t="shared" si="0"/>
        <v>22</v>
      </c>
      <c r="B29" s="172"/>
      <c r="C29" s="172"/>
      <c r="D29" s="139"/>
      <c r="E29" s="139"/>
      <c r="F29" s="139"/>
      <c r="G29" s="172"/>
      <c r="H29" s="223" t="s">
        <v>255</v>
      </c>
      <c r="I29" s="222">
        <v>0.19</v>
      </c>
      <c r="J29" s="172"/>
      <c r="K29" s="172"/>
      <c r="L29" s="172"/>
      <c r="M29" s="172"/>
      <c r="N29" s="139"/>
      <c r="O29" s="183"/>
    </row>
    <row r="30" spans="1:15">
      <c r="A30" s="177">
        <f t="shared" si="0"/>
        <v>23</v>
      </c>
      <c r="B30" s="219" t="s">
        <v>290</v>
      </c>
      <c r="C30" s="174"/>
      <c r="D30" s="139"/>
      <c r="E30" s="139"/>
      <c r="F30" s="172"/>
      <c r="G30" s="172"/>
      <c r="H30" s="223" t="s">
        <v>253</v>
      </c>
      <c r="I30" s="222">
        <f>+I28/G28</f>
        <v>0.19</v>
      </c>
      <c r="J30" s="172"/>
      <c r="K30" s="172"/>
      <c r="L30" s="172"/>
      <c r="M30" s="172"/>
      <c r="N30" s="139">
        <v>1424162.3938379176</v>
      </c>
      <c r="O30" s="182" t="str">
        <f>+'2013 ERF Sch 26 Rate Design'!O31</f>
        <v>Rate Spread Workpapers, Column F</v>
      </c>
    </row>
    <row r="31" spans="1:15">
      <c r="A31" s="177">
        <f t="shared" si="0"/>
        <v>24</v>
      </c>
      <c r="B31" s="219" t="s">
        <v>289</v>
      </c>
      <c r="C31" s="174"/>
      <c r="D31" s="189"/>
      <c r="E31" s="139"/>
      <c r="F31" s="172"/>
      <c r="G31" s="172"/>
      <c r="H31" s="172"/>
      <c r="I31" s="172"/>
      <c r="J31" s="172"/>
      <c r="K31" s="172"/>
      <c r="L31" s="172"/>
      <c r="M31" s="172"/>
      <c r="N31" s="139">
        <f>+F28+'2013 ERF Sch 35 Rate Design'!F28</f>
        <v>105408777.65949522</v>
      </c>
      <c r="O31" s="172"/>
    </row>
    <row r="32" spans="1:15">
      <c r="A32" s="177">
        <f t="shared" si="0"/>
        <v>25</v>
      </c>
      <c r="B32" s="176" t="s">
        <v>288</v>
      </c>
      <c r="C32" s="172"/>
      <c r="D32" s="172"/>
      <c r="E32" s="172"/>
      <c r="F32" s="139"/>
      <c r="G32" s="172"/>
      <c r="H32" s="172"/>
      <c r="I32" s="172"/>
      <c r="J32" s="172"/>
      <c r="K32" s="172"/>
      <c r="L32" s="172"/>
      <c r="M32" s="172"/>
      <c r="N32" s="149">
        <f>SUM(N30,N31)</f>
        <v>106832940.05333313</v>
      </c>
      <c r="O32" s="172"/>
    </row>
    <row r="33" spans="1:15">
      <c r="A33" s="177">
        <f t="shared" si="0"/>
        <v>26</v>
      </c>
      <c r="B33" s="176" t="s">
        <v>250</v>
      </c>
      <c r="C33" s="174"/>
      <c r="D33" s="189"/>
      <c r="E33" s="179"/>
      <c r="F33" s="172"/>
      <c r="G33" s="172"/>
      <c r="H33" s="172"/>
      <c r="I33" s="172"/>
      <c r="J33" s="172"/>
      <c r="K33" s="172"/>
      <c r="L33" s="172"/>
      <c r="M33" s="172"/>
      <c r="N33" s="262">
        <f>N30/N31</f>
        <v>1.351085199411407E-2</v>
      </c>
      <c r="O33" s="188" t="s">
        <v>191</v>
      </c>
    </row>
    <row r="34" spans="1:15">
      <c r="A34" s="177">
        <f t="shared" si="0"/>
        <v>27</v>
      </c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</row>
    <row r="35" spans="1:15">
      <c r="A35" s="177">
        <f t="shared" si="0"/>
        <v>28</v>
      </c>
      <c r="B35" s="180" t="s">
        <v>43</v>
      </c>
      <c r="C35" s="175"/>
      <c r="D35" s="189"/>
      <c r="E35" s="172"/>
      <c r="F35" s="172"/>
      <c r="G35" s="172"/>
      <c r="H35" s="174"/>
      <c r="I35" s="174"/>
      <c r="J35" s="174"/>
      <c r="K35" s="174"/>
      <c r="L35" s="174"/>
      <c r="M35" s="174"/>
      <c r="N35" s="172"/>
      <c r="O35" s="217"/>
    </row>
    <row r="36" spans="1:15">
      <c r="A36" s="177">
        <f t="shared" si="0"/>
        <v>29</v>
      </c>
      <c r="B36" s="176" t="s">
        <v>287</v>
      </c>
      <c r="C36" s="215"/>
      <c r="D36" s="189"/>
      <c r="E36" s="172"/>
      <c r="F36" s="172"/>
      <c r="G36" s="139">
        <v>78509632</v>
      </c>
      <c r="H36" s="172"/>
      <c r="I36" s="174"/>
      <c r="J36" s="174"/>
      <c r="K36" s="174"/>
      <c r="L36" s="174"/>
      <c r="M36" s="174"/>
      <c r="N36" s="139">
        <f>+N28</f>
        <v>106625918.17026979</v>
      </c>
      <c r="O36" s="139"/>
    </row>
    <row r="37" spans="1:15">
      <c r="A37" s="177">
        <f t="shared" si="0"/>
        <v>30</v>
      </c>
      <c r="B37" s="176" t="s">
        <v>286</v>
      </c>
      <c r="C37" s="172"/>
      <c r="D37" s="172"/>
      <c r="E37" s="172"/>
      <c r="F37" s="172"/>
      <c r="G37" s="139">
        <v>206390</v>
      </c>
      <c r="H37" s="174"/>
      <c r="I37" s="174"/>
      <c r="J37" s="174"/>
      <c r="K37" s="174"/>
      <c r="L37" s="174"/>
      <c r="M37" s="174"/>
      <c r="N37" s="139">
        <f>+'2013 ERF Sch 35 Rate Design'!N28</f>
        <v>206395.0896734843</v>
      </c>
      <c r="O37" s="139"/>
    </row>
    <row r="38" spans="1:15" ht="15.75" thickBot="1">
      <c r="A38" s="177">
        <f t="shared" si="0"/>
        <v>31</v>
      </c>
      <c r="B38" s="176" t="s">
        <v>285</v>
      </c>
      <c r="C38" s="172"/>
      <c r="D38" s="172"/>
      <c r="E38" s="172"/>
      <c r="F38" s="172"/>
      <c r="G38" s="185">
        <f>SUM(G36:G37)</f>
        <v>78716022</v>
      </c>
      <c r="H38" s="172"/>
      <c r="I38" s="172"/>
      <c r="J38" s="172"/>
      <c r="K38" s="172"/>
      <c r="L38" s="172"/>
      <c r="M38" s="172"/>
      <c r="N38" s="149">
        <f>SUM(N36:N37)</f>
        <v>106832313.25994328</v>
      </c>
      <c r="O38" s="172"/>
    </row>
    <row r="39" spans="1:15" ht="15.75" thickTop="1">
      <c r="A39" s="177">
        <f t="shared" si="0"/>
        <v>32</v>
      </c>
      <c r="B39" s="172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</row>
    <row r="40" spans="1:15">
      <c r="A40" s="177">
        <f t="shared" si="0"/>
        <v>33</v>
      </c>
      <c r="B40" s="180" t="s">
        <v>190</v>
      </c>
      <c r="C40" s="172"/>
      <c r="D40" s="172"/>
      <c r="E40" s="172"/>
      <c r="F40" s="174"/>
      <c r="G40" s="174"/>
      <c r="H40" s="174"/>
      <c r="I40" s="174"/>
      <c r="J40" s="174"/>
      <c r="K40" s="174"/>
      <c r="L40" s="174"/>
      <c r="M40" s="174"/>
      <c r="N40" s="174">
        <f>+L28+'2013 ERF Sch 35 Rate Design'!L28</f>
        <v>26692755.659495227</v>
      </c>
      <c r="O40" s="172"/>
    </row>
    <row r="41" spans="1:15">
      <c r="A41" s="177">
        <f t="shared" si="0"/>
        <v>34</v>
      </c>
      <c r="B41" s="176" t="s">
        <v>189</v>
      </c>
      <c r="C41" s="172"/>
      <c r="D41" s="172"/>
      <c r="E41" s="172"/>
      <c r="F41" s="174"/>
      <c r="G41" s="174"/>
      <c r="H41" s="174"/>
      <c r="I41" s="174"/>
      <c r="J41" s="174"/>
      <c r="K41" s="174"/>
      <c r="L41" s="174"/>
      <c r="M41" s="174"/>
      <c r="N41" s="179">
        <f>+N30/N40</f>
        <v>5.3353891670278347E-2</v>
      </c>
      <c r="O41" s="178" t="s">
        <v>189</v>
      </c>
    </row>
    <row r="42" spans="1:15" ht="15.75" thickBot="1">
      <c r="A42" s="177">
        <f t="shared" si="0"/>
        <v>35</v>
      </c>
      <c r="B42" s="176"/>
      <c r="C42" s="172"/>
      <c r="D42" s="172"/>
      <c r="E42" s="172"/>
      <c r="F42" s="174"/>
      <c r="G42" s="174"/>
      <c r="H42" s="174"/>
      <c r="I42" s="174"/>
      <c r="J42" s="174"/>
      <c r="K42" s="174"/>
      <c r="L42" s="174"/>
      <c r="M42" s="174"/>
      <c r="N42" s="179"/>
      <c r="O42" s="178"/>
    </row>
    <row r="43" spans="1:15" ht="15.75" thickBot="1">
      <c r="A43" s="177">
        <f>+A39+1</f>
        <v>33</v>
      </c>
      <c r="B43" s="176" t="str">
        <f>+'2013 ERF Sch 7 Rate Design'!$B$34</f>
        <v>Over (Under) Recover Target Rate Spread</v>
      </c>
      <c r="C43" s="172"/>
      <c r="D43" s="172"/>
      <c r="E43" s="172"/>
      <c r="F43" s="139"/>
      <c r="G43" s="172"/>
      <c r="H43" s="172"/>
      <c r="I43" s="172"/>
      <c r="J43" s="172"/>
      <c r="K43" s="172"/>
      <c r="L43" s="172"/>
      <c r="M43" s="172"/>
      <c r="N43" s="173">
        <f>+N28-N32+'2013 ERF Sch 35 Rate Design'!N28</f>
        <v>-626.7933898618503</v>
      </c>
      <c r="O43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4" orientation="landscape" blackAndWhite="1" horizontalDpi="300" verticalDpi="300" r:id="rId1"/>
  <headerFooter alignWithMargins="0">
    <oddFooter>&amp;L&amp;A
&amp;F
&amp;R&amp;P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O43"/>
  <sheetViews>
    <sheetView workbookViewId="0">
      <selection activeCell="I38" sqref="I38"/>
    </sheetView>
  </sheetViews>
  <sheetFormatPr defaultRowHeight="12.75"/>
  <cols>
    <col min="1" max="1" width="6" style="3" customWidth="1"/>
    <col min="2" max="2" width="55.42578125" style="3" customWidth="1"/>
    <col min="3" max="3" width="18.42578125" style="3" bestFit="1" customWidth="1"/>
    <col min="4" max="4" width="16.42578125" style="3" customWidth="1"/>
    <col min="5" max="5" width="17.7109375" style="3" bestFit="1" customWidth="1"/>
    <col min="6" max="6" width="14.5703125" style="3" bestFit="1" customWidth="1"/>
    <col min="7" max="7" width="9.140625" style="3"/>
    <col min="8" max="8" width="12.5703125" style="3" customWidth="1"/>
    <col min="9" max="16384" width="9.140625" style="3"/>
  </cols>
  <sheetData>
    <row r="1" spans="1:15">
      <c r="A1" s="515" t="s">
        <v>19</v>
      </c>
      <c r="B1" s="515"/>
      <c r="C1" s="515"/>
      <c r="D1" s="515"/>
      <c r="E1" s="515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>
      <c r="A2" s="515" t="s">
        <v>18</v>
      </c>
      <c r="B2" s="515"/>
      <c r="C2" s="515"/>
      <c r="D2" s="515"/>
      <c r="E2" s="515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>
      <c r="A3" s="517" t="s">
        <v>99</v>
      </c>
      <c r="B3" s="515"/>
      <c r="C3" s="515"/>
      <c r="D3" s="515"/>
      <c r="E3" s="515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>
      <c r="A4" s="517" t="s">
        <v>869</v>
      </c>
      <c r="B4" s="515"/>
      <c r="C4" s="515"/>
      <c r="D4" s="515"/>
      <c r="E4" s="515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>
      <c r="A5" s="16"/>
      <c r="B5" s="16"/>
      <c r="C5" s="16"/>
      <c r="D5" s="16"/>
      <c r="E5" s="16"/>
    </row>
    <row r="6" spans="1:15">
      <c r="A6" s="16"/>
      <c r="B6" s="16"/>
      <c r="C6" s="16"/>
      <c r="D6" s="16"/>
      <c r="E6" s="16"/>
    </row>
    <row r="7" spans="1:15" ht="25.5">
      <c r="A7" s="8" t="s">
        <v>17</v>
      </c>
      <c r="B7" s="9"/>
      <c r="C7" s="8" t="s">
        <v>16</v>
      </c>
      <c r="D7" s="8" t="s">
        <v>0</v>
      </c>
      <c r="E7" s="8" t="s">
        <v>22</v>
      </c>
    </row>
    <row r="8" spans="1:1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15">
      <c r="A9" s="11">
        <v>1</v>
      </c>
      <c r="B9" s="12"/>
      <c r="C9" s="11"/>
      <c r="D9" s="11"/>
      <c r="E9" s="11"/>
    </row>
    <row r="10" spans="1:15">
      <c r="A10" s="11">
        <f t="shared" ref="A10:A22" si="0">A9+1</f>
        <v>2</v>
      </c>
      <c r="B10" s="10" t="s">
        <v>777</v>
      </c>
      <c r="C10" s="342" t="s">
        <v>104</v>
      </c>
      <c r="D10" s="13">
        <f>'JAP-14'!D10</f>
        <v>373040614.57279885</v>
      </c>
      <c r="E10" s="13">
        <f>'JAP-14'!E10</f>
        <v>245053047.79549074</v>
      </c>
    </row>
    <row r="11" spans="1:15">
      <c r="A11" s="11">
        <f t="shared" si="0"/>
        <v>3</v>
      </c>
      <c r="B11" s="10"/>
      <c r="C11" s="11"/>
      <c r="D11" s="10"/>
      <c r="E11" s="10"/>
    </row>
    <row r="12" spans="1:15">
      <c r="A12" s="11">
        <f t="shared" si="0"/>
        <v>4</v>
      </c>
      <c r="B12" s="88" t="s">
        <v>847</v>
      </c>
      <c r="C12" s="342" t="s">
        <v>104</v>
      </c>
      <c r="D12" s="440">
        <f>+'ERF Monthly Rev Breakdown'!$E$7</f>
        <v>93138648.479999989</v>
      </c>
      <c r="E12" s="440">
        <f>+'ERF Monthly Rev Breakdown'!$E$16</f>
        <v>31407936.850000001</v>
      </c>
    </row>
    <row r="13" spans="1:15">
      <c r="A13" s="11">
        <f t="shared" si="0"/>
        <v>5</v>
      </c>
      <c r="B13" s="88"/>
      <c r="C13" s="342"/>
      <c r="D13" s="439"/>
      <c r="E13" s="439"/>
    </row>
    <row r="14" spans="1:15">
      <c r="A14" s="11">
        <f t="shared" si="0"/>
        <v>6</v>
      </c>
      <c r="B14" s="10" t="s">
        <v>734</v>
      </c>
      <c r="C14" s="11" t="str">
        <f>"("&amp;A$10&amp;") - ("&amp;A12&amp;")"</f>
        <v>(2) - (4)</v>
      </c>
      <c r="D14" s="439">
        <f>+D10-D12</f>
        <v>279901966.09279883</v>
      </c>
      <c r="E14" s="439">
        <f>+E10-E12</f>
        <v>213645110.94549075</v>
      </c>
    </row>
    <row r="15" spans="1:15">
      <c r="A15" s="11">
        <f t="shared" si="0"/>
        <v>7</v>
      </c>
      <c r="B15" s="88"/>
      <c r="C15" s="342"/>
      <c r="D15" s="10"/>
      <c r="E15" s="10"/>
    </row>
    <row r="16" spans="1:15">
      <c r="A16" s="11">
        <f t="shared" si="0"/>
        <v>8</v>
      </c>
      <c r="B16" s="88" t="s">
        <v>778</v>
      </c>
      <c r="C16" s="342" t="s">
        <v>104</v>
      </c>
      <c r="D16" s="441">
        <f>'2013 ERF Elec Margin Rate'!D14</f>
        <v>10773318324.189205</v>
      </c>
      <c r="E16" s="441">
        <f>'2013 ERF Elec Margin Rate'!E14</f>
        <v>10336852082.775232</v>
      </c>
    </row>
    <row r="17" spans="1:5">
      <c r="A17" s="11">
        <f t="shared" si="0"/>
        <v>9</v>
      </c>
      <c r="B17" s="10"/>
      <c r="C17" s="11"/>
      <c r="D17" s="10"/>
      <c r="E17" s="10"/>
    </row>
    <row r="18" spans="1:5" ht="13.5" thickBot="1">
      <c r="A18" s="11">
        <f t="shared" si="0"/>
        <v>10</v>
      </c>
      <c r="B18" s="88" t="s">
        <v>826</v>
      </c>
      <c r="C18" s="11" t="str">
        <f>"("&amp;A14&amp;") / ("&amp;A16&amp;")"</f>
        <v>(6) / (8)</v>
      </c>
      <c r="D18" s="474">
        <f>ROUND(D14/D16,6)</f>
        <v>2.5981000000000001E-2</v>
      </c>
      <c r="E18" s="474">
        <f>ROUND(E14/E16,6)</f>
        <v>2.0667999999999999E-2</v>
      </c>
    </row>
    <row r="19" spans="1:5" ht="13.5" thickTop="1">
      <c r="A19" s="11">
        <f t="shared" si="0"/>
        <v>11</v>
      </c>
      <c r="B19" s="16"/>
      <c r="C19" s="16"/>
      <c r="D19" s="16"/>
      <c r="E19" s="16"/>
    </row>
    <row r="20" spans="1:5">
      <c r="A20" s="11">
        <f t="shared" si="0"/>
        <v>12</v>
      </c>
      <c r="B20" s="10" t="s">
        <v>825</v>
      </c>
      <c r="C20" s="11" t="s">
        <v>824</v>
      </c>
      <c r="D20" s="21">
        <f>'JAP-14'!D35</f>
        <v>303.37</v>
      </c>
      <c r="E20" s="21">
        <f>'JAP-14'!E35</f>
        <v>1791.41</v>
      </c>
    </row>
    <row r="21" spans="1:5">
      <c r="A21" s="11">
        <f t="shared" si="0"/>
        <v>13</v>
      </c>
      <c r="B21" s="10"/>
      <c r="C21" s="11"/>
      <c r="D21" s="10"/>
      <c r="E21" s="10"/>
    </row>
    <row r="22" spans="1:5">
      <c r="A22" s="11">
        <f t="shared" si="0"/>
        <v>14</v>
      </c>
      <c r="B22" s="290" t="s">
        <v>28</v>
      </c>
      <c r="C22" s="11" t="s">
        <v>27</v>
      </c>
      <c r="D22" s="442">
        <f>+'Elec - F2012 Customers'!P7</f>
        <v>963047.14418852364</v>
      </c>
      <c r="E22" s="442">
        <f>+'Elec - F2012 Customers'!X7</f>
        <v>122832.76301239445</v>
      </c>
    </row>
    <row r="23" spans="1:5">
      <c r="A23" s="11">
        <f>A22+1</f>
        <v>15</v>
      </c>
      <c r="B23" s="10"/>
      <c r="C23" s="11"/>
      <c r="D23" s="10"/>
      <c r="E23" s="10"/>
    </row>
    <row r="24" spans="1:5">
      <c r="A24" s="11">
        <f>A23+1</f>
        <v>16</v>
      </c>
      <c r="B24" s="290" t="s">
        <v>827</v>
      </c>
      <c r="C24" s="11" t="str">
        <f>"("&amp;A$20&amp;") x ("&amp;A22&amp;")"</f>
        <v>(12) x (14)</v>
      </c>
      <c r="D24" s="22">
        <f>D20*D22</f>
        <v>292159612.1324724</v>
      </c>
      <c r="E24" s="22">
        <f>E20*E22</f>
        <v>220043839.98803356</v>
      </c>
    </row>
    <row r="25" spans="1:5">
      <c r="A25" s="11">
        <f>A24+1</f>
        <v>17</v>
      </c>
      <c r="B25" s="10"/>
      <c r="C25" s="11"/>
      <c r="D25" s="22"/>
      <c r="E25" s="22"/>
    </row>
    <row r="26" spans="1:5">
      <c r="A26" s="11">
        <f t="shared" ref="A26:A41" si="1">A25+1</f>
        <v>18</v>
      </c>
      <c r="B26" s="10" t="s">
        <v>779</v>
      </c>
      <c r="C26" s="11"/>
      <c r="D26" s="481">
        <v>0</v>
      </c>
      <c r="E26" s="481">
        <v>0</v>
      </c>
    </row>
    <row r="27" spans="1:5">
      <c r="A27" s="11">
        <f t="shared" si="1"/>
        <v>19</v>
      </c>
      <c r="B27" s="10"/>
      <c r="C27" s="11"/>
      <c r="D27" s="24"/>
      <c r="E27" s="24"/>
    </row>
    <row r="28" spans="1:5">
      <c r="A28" s="11">
        <f t="shared" si="1"/>
        <v>20</v>
      </c>
      <c r="B28" s="10" t="s">
        <v>846</v>
      </c>
      <c r="C28" s="11" t="str">
        <f>"("&amp;A24&amp;") + ("&amp;A26&amp;")"</f>
        <v>(16) + (18)</v>
      </c>
      <c r="D28" s="22">
        <f>D24+D26</f>
        <v>292159612.1324724</v>
      </c>
      <c r="E28" s="22">
        <f>E24+E26</f>
        <v>220043839.98803356</v>
      </c>
    </row>
    <row r="29" spans="1:5">
      <c r="A29" s="11">
        <f t="shared" si="1"/>
        <v>21</v>
      </c>
      <c r="B29" s="16"/>
      <c r="C29" s="16"/>
      <c r="D29" s="23"/>
      <c r="E29" s="23"/>
    </row>
    <row r="30" spans="1:5">
      <c r="A30" s="11">
        <f t="shared" si="1"/>
        <v>22</v>
      </c>
      <c r="B30" s="290" t="s">
        <v>780</v>
      </c>
      <c r="C30" s="11" t="s">
        <v>27</v>
      </c>
      <c r="D30" s="441">
        <f>ROUND(+'Elec - F2012 Sales'!AK7,0)*1000</f>
        <v>10580952000</v>
      </c>
      <c r="E30" s="441">
        <f>ROUND(+'Elec - F2012 Sales'!AS7,0)*1000</f>
        <v>10475312000</v>
      </c>
    </row>
    <row r="31" spans="1:5">
      <c r="A31" s="11">
        <f t="shared" si="1"/>
        <v>23</v>
      </c>
      <c r="B31" s="16"/>
      <c r="C31" s="16"/>
      <c r="D31" s="16"/>
      <c r="E31" s="16"/>
    </row>
    <row r="32" spans="1:5" ht="13.5" thickBot="1">
      <c r="A32" s="11">
        <f t="shared" si="1"/>
        <v>24</v>
      </c>
      <c r="B32" s="88" t="s">
        <v>841</v>
      </c>
      <c r="C32" s="11" t="str">
        <f>"("&amp;A28&amp;") / ("&amp;A30&amp;")"</f>
        <v>(20) / (22)</v>
      </c>
      <c r="D32" s="474">
        <f>ROUND(D28/D30,6)</f>
        <v>2.7612000000000001E-2</v>
      </c>
      <c r="E32" s="474">
        <f>ROUND(E28/E30,6)</f>
        <v>2.1006E-2</v>
      </c>
    </row>
    <row r="33" spans="1:5" ht="13.5" thickTop="1">
      <c r="A33" s="11">
        <f t="shared" si="1"/>
        <v>25</v>
      </c>
      <c r="B33" s="16"/>
      <c r="C33" s="16"/>
      <c r="D33" s="16"/>
      <c r="E33" s="16"/>
    </row>
    <row r="34" spans="1:5">
      <c r="A34" s="11">
        <f t="shared" si="1"/>
        <v>26</v>
      </c>
      <c r="B34" s="290" t="s">
        <v>781</v>
      </c>
      <c r="C34" s="11" t="str">
        <f>"("&amp;A32&amp;") - ("&amp;A18&amp;")"</f>
        <v>(24) - (10)</v>
      </c>
      <c r="D34" s="477">
        <f>D32-D18</f>
        <v>1.6310000000000005E-3</v>
      </c>
      <c r="E34" s="477">
        <f>E32-E18</f>
        <v>3.3800000000000149E-4</v>
      </c>
    </row>
    <row r="35" spans="1:5">
      <c r="A35" s="11">
        <f t="shared" si="1"/>
        <v>27</v>
      </c>
      <c r="B35" s="290"/>
      <c r="C35" s="11"/>
      <c r="D35" s="477"/>
      <c r="E35" s="477"/>
    </row>
    <row r="36" spans="1:5">
      <c r="A36" s="11">
        <f t="shared" si="1"/>
        <v>28</v>
      </c>
      <c r="B36" s="10" t="s">
        <v>842</v>
      </c>
      <c r="C36" s="11" t="s">
        <v>807</v>
      </c>
      <c r="D36" s="477">
        <f>'JAP-18 Page 2'!D34</f>
        <v>1.6310000000000005E-3</v>
      </c>
      <c r="E36" s="477">
        <f>'JAP-18 Page 2'!E34</f>
        <v>3.3800000000000149E-4</v>
      </c>
    </row>
    <row r="37" spans="1:5">
      <c r="A37" s="11">
        <f t="shared" si="1"/>
        <v>29</v>
      </c>
      <c r="B37" s="10"/>
      <c r="C37" s="11"/>
      <c r="D37" s="16"/>
      <c r="E37" s="16"/>
    </row>
    <row r="38" spans="1:5">
      <c r="A38" s="11">
        <f t="shared" si="1"/>
        <v>30</v>
      </c>
      <c r="B38" s="10" t="s">
        <v>843</v>
      </c>
      <c r="C38" s="11" t="s">
        <v>66</v>
      </c>
      <c r="D38" s="488">
        <f>IF(D34=D36,D26,(D26-((D34-D36)*D30)))</f>
        <v>0</v>
      </c>
      <c r="E38" s="439">
        <f>IF(E34=E36,E26,(E26-((E34-E36)*E30)))</f>
        <v>0</v>
      </c>
    </row>
    <row r="39" spans="1:5">
      <c r="A39" s="11">
        <f t="shared" si="1"/>
        <v>31</v>
      </c>
      <c r="B39" s="10"/>
      <c r="C39" s="11"/>
      <c r="D39" s="16"/>
      <c r="E39" s="16"/>
    </row>
    <row r="40" spans="1:5">
      <c r="A40" s="11">
        <f t="shared" si="1"/>
        <v>32</v>
      </c>
      <c r="B40" s="16" t="str">
        <f>+'JAP-14'!$B$41</f>
        <v>* Schedules 24, 25, 26, 26P, 29, 31, 35, 40, 43, 46, 49, as well as related schedules eligible for BPA Res. Exchange.</v>
      </c>
      <c r="C40" s="16"/>
      <c r="D40" s="40"/>
      <c r="E40" s="40"/>
    </row>
    <row r="41" spans="1:5">
      <c r="A41" s="11">
        <f t="shared" si="1"/>
        <v>33</v>
      </c>
    </row>
    <row r="43" spans="1:5">
      <c r="D43" s="511"/>
      <c r="E43" s="511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97" orientation="landscape" blackAndWhite="1" r:id="rId1"/>
  <headerFooter alignWithMargins="0">
    <oddFooter>&amp;L&amp;A
&amp;F&amp;R&amp;P of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3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25" bestFit="1" customWidth="1"/>
    <col min="3" max="3" width="10" bestFit="1" customWidth="1"/>
    <col min="4" max="4" width="10.42578125" bestFit="1" customWidth="1"/>
    <col min="5" max="5" width="11.28515625" bestFit="1" customWidth="1"/>
    <col min="6" max="7" width="9.5703125" bestFit="1" customWidth="1"/>
    <col min="8" max="8" width="18.5703125" bestFit="1" customWidth="1"/>
    <col min="9" max="9" width="10" customWidth="1"/>
    <col min="10" max="11" width="9.5703125" bestFit="1" customWidth="1"/>
    <col min="12" max="12" width="9.140625" bestFit="1" customWidth="1"/>
    <col min="13" max="14" width="13.7109375" customWidth="1"/>
    <col min="15" max="15" width="19.71093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297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39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 ht="15.75" thickBot="1">
      <c r="A9" s="177">
        <f t="shared" ref="A9:A30" si="0">+A8+1</f>
        <v>2</v>
      </c>
      <c r="B9" s="172" t="s">
        <v>210</v>
      </c>
      <c r="C9" s="144">
        <v>12</v>
      </c>
      <c r="D9" s="198">
        <v>339.51</v>
      </c>
      <c r="E9" s="231">
        <f>+'2013 ERF Sch 31 Rate Design'!E9</f>
        <v>357.62</v>
      </c>
      <c r="F9" s="142">
        <f>+C9*D9</f>
        <v>4074.12</v>
      </c>
      <c r="G9" s="172"/>
      <c r="H9" s="172"/>
      <c r="I9" s="172"/>
      <c r="J9" s="142">
        <v>0</v>
      </c>
      <c r="K9" s="142">
        <v>0</v>
      </c>
      <c r="L9" s="142">
        <f>+F9-K9</f>
        <v>4074.12</v>
      </c>
      <c r="M9" s="142">
        <f>+N9-F9</f>
        <v>217.32000000000062</v>
      </c>
      <c r="N9" s="142">
        <f>+C9*E9</f>
        <v>4291.4400000000005</v>
      </c>
      <c r="O9" s="178" t="s">
        <v>296</v>
      </c>
    </row>
    <row r="10" spans="1:15" ht="15.75" thickTop="1">
      <c r="A10" s="177">
        <f t="shared" si="0"/>
        <v>3</v>
      </c>
      <c r="B10" s="172"/>
      <c r="C10" s="172"/>
      <c r="D10" s="172"/>
      <c r="E10" s="196"/>
      <c r="F10" s="139"/>
      <c r="G10" s="172"/>
      <c r="H10" s="172"/>
      <c r="I10" s="172"/>
      <c r="J10" s="139"/>
      <c r="K10" s="139"/>
      <c r="L10" s="139"/>
      <c r="M10" s="139"/>
      <c r="N10" s="139"/>
      <c r="O10" s="183"/>
    </row>
    <row r="11" spans="1:15">
      <c r="A11" s="177">
        <f t="shared" si="0"/>
        <v>4</v>
      </c>
      <c r="B11" s="172" t="s">
        <v>206</v>
      </c>
      <c r="C11" s="172"/>
      <c r="D11" s="172"/>
      <c r="E11" s="196"/>
      <c r="F11" s="139"/>
      <c r="G11" s="172"/>
      <c r="H11" s="172"/>
      <c r="I11" s="172"/>
      <c r="J11" s="139"/>
      <c r="K11" s="139"/>
      <c r="L11" s="139"/>
      <c r="M11" s="139"/>
      <c r="N11" s="139"/>
      <c r="O11" s="183"/>
    </row>
    <row r="12" spans="1:15" ht="25.5">
      <c r="A12" s="177">
        <f t="shared" si="0"/>
        <v>5</v>
      </c>
      <c r="B12" s="176" t="s">
        <v>266</v>
      </c>
      <c r="C12" s="147">
        <v>4067400</v>
      </c>
      <c r="D12" s="189">
        <v>4.8598000000000002E-2</v>
      </c>
      <c r="E12" s="232">
        <f>ROUND(SUM(N32)/SUM(C12,C15),6)+D12</f>
        <v>4.8544000000000004E-2</v>
      </c>
      <c r="F12" s="149">
        <f>+C12*SUM(D12:D12)</f>
        <v>197667.50520000001</v>
      </c>
      <c r="G12" s="172"/>
      <c r="H12" s="225"/>
      <c r="I12" s="225"/>
      <c r="J12" s="149">
        <f>+F12</f>
        <v>197667.50520000001</v>
      </c>
      <c r="K12" s="149">
        <f>+J12/$J$19*$H$28</f>
        <v>183327.72261231652</v>
      </c>
      <c r="L12" s="149">
        <f>+F12-K12</f>
        <v>14339.782587683498</v>
      </c>
      <c r="M12" s="149">
        <f>+N12-F12</f>
        <v>-219.63959999999497</v>
      </c>
      <c r="N12" s="149">
        <f>+C12*E12</f>
        <v>197447.86560000002</v>
      </c>
      <c r="O12" s="191" t="s">
        <v>295</v>
      </c>
    </row>
    <row r="13" spans="1:15">
      <c r="A13" s="177">
        <f t="shared" si="0"/>
        <v>6</v>
      </c>
      <c r="B13" s="176"/>
      <c r="C13" s="157"/>
      <c r="D13" s="189"/>
      <c r="E13" s="256"/>
      <c r="F13" s="139"/>
      <c r="G13" s="172"/>
      <c r="H13" s="225"/>
      <c r="I13" s="225"/>
      <c r="J13" s="139"/>
      <c r="K13" s="139"/>
      <c r="L13" s="139"/>
      <c r="M13" s="139"/>
      <c r="N13" s="139"/>
      <c r="O13" s="183"/>
    </row>
    <row r="14" spans="1:15">
      <c r="A14" s="177">
        <f t="shared" si="0"/>
        <v>7</v>
      </c>
      <c r="B14" s="176" t="s">
        <v>198</v>
      </c>
      <c r="C14" s="157"/>
      <c r="D14" s="189"/>
      <c r="E14" s="256"/>
      <c r="F14" s="139"/>
      <c r="G14" s="172"/>
      <c r="H14" s="225"/>
      <c r="I14" s="225"/>
      <c r="J14" s="139"/>
      <c r="K14" s="139"/>
      <c r="L14" s="139"/>
      <c r="M14" s="139"/>
      <c r="N14" s="139"/>
      <c r="O14" s="183"/>
    </row>
    <row r="15" spans="1:15">
      <c r="A15" s="177">
        <f t="shared" si="0"/>
        <v>8</v>
      </c>
      <c r="B15" s="197" t="s">
        <v>292</v>
      </c>
      <c r="C15" s="157">
        <v>-71191.468874219427</v>
      </c>
      <c r="D15" s="189">
        <f>+D12</f>
        <v>4.8598000000000002E-2</v>
      </c>
      <c r="E15" s="189">
        <f>+E12</f>
        <v>4.8544000000000004E-2</v>
      </c>
      <c r="F15" s="139">
        <f>+C15*SUM(D15:D15)</f>
        <v>-3459.7630043493159</v>
      </c>
      <c r="G15" s="172"/>
      <c r="H15" s="225"/>
      <c r="I15" s="225"/>
      <c r="J15" s="139">
        <f>+F15</f>
        <v>-3459.7630043493159</v>
      </c>
      <c r="K15" s="139">
        <f>+J15/$J$19*$H$28</f>
        <v>-3208.774612316533</v>
      </c>
      <c r="L15" s="139">
        <f>+F15-K15</f>
        <v>-250.98839203278294</v>
      </c>
      <c r="M15" s="139">
        <f>+N15-F15</f>
        <v>3.8443393192078474</v>
      </c>
      <c r="N15" s="139">
        <f>+C15*E15</f>
        <v>-3455.9186650301081</v>
      </c>
      <c r="O15" s="178" t="s">
        <v>189</v>
      </c>
    </row>
    <row r="16" spans="1:15">
      <c r="A16" s="177">
        <f t="shared" si="0"/>
        <v>9</v>
      </c>
      <c r="B16" s="197" t="s">
        <v>236</v>
      </c>
      <c r="C16" s="157"/>
      <c r="D16" s="189"/>
      <c r="E16" s="256"/>
      <c r="F16" s="139">
        <v>-18159.349261485626</v>
      </c>
      <c r="G16" s="172"/>
      <c r="H16" s="225"/>
      <c r="I16" s="225"/>
      <c r="J16" s="139">
        <v>0</v>
      </c>
      <c r="K16" s="139">
        <f>+J16/$J$19*$H$28</f>
        <v>0</v>
      </c>
      <c r="L16" s="139">
        <f>+F16-K16</f>
        <v>-18159.349261485626</v>
      </c>
      <c r="M16" s="139">
        <v>0</v>
      </c>
      <c r="N16" s="139">
        <f>+M16+L16</f>
        <v>-18159.349261485626</v>
      </c>
      <c r="O16" s="178" t="s">
        <v>189</v>
      </c>
    </row>
    <row r="17" spans="1:15">
      <c r="A17" s="177">
        <f t="shared" si="0"/>
        <v>10</v>
      </c>
      <c r="B17" s="176" t="s">
        <v>239</v>
      </c>
      <c r="C17" s="147">
        <f>SUM(C15:C16)</f>
        <v>-71191.468874219427</v>
      </c>
      <c r="D17" s="189"/>
      <c r="E17" s="256"/>
      <c r="F17" s="149">
        <f>SUM(F15:F16)</f>
        <v>-21619.112265834941</v>
      </c>
      <c r="G17" s="172"/>
      <c r="H17" s="225"/>
      <c r="I17" s="225"/>
      <c r="J17" s="149">
        <f>SUM(J15:J16)</f>
        <v>-3459.7630043493159</v>
      </c>
      <c r="K17" s="149">
        <f>SUM(K15:K16)</f>
        <v>-3208.774612316533</v>
      </c>
      <c r="L17" s="149">
        <f>SUM(L15:L16)</f>
        <v>-18410.337653518407</v>
      </c>
      <c r="M17" s="149">
        <f>SUM(M15:M16)</f>
        <v>3.8443393192078474</v>
      </c>
      <c r="N17" s="149">
        <f>SUM(N15:N16)</f>
        <v>-21615.267926515735</v>
      </c>
      <c r="O17" s="172"/>
    </row>
    <row r="18" spans="1:15">
      <c r="A18" s="177">
        <f t="shared" si="0"/>
        <v>11</v>
      </c>
      <c r="B18" s="180"/>
      <c r="C18" s="157"/>
      <c r="D18" s="189"/>
      <c r="E18" s="196"/>
      <c r="F18" s="139"/>
      <c r="G18" s="172"/>
      <c r="H18" s="225"/>
      <c r="I18" s="225"/>
      <c r="J18" s="139"/>
      <c r="K18" s="139"/>
      <c r="L18" s="139"/>
      <c r="M18" s="139"/>
      <c r="N18" s="139"/>
      <c r="O18" s="183"/>
    </row>
    <row r="19" spans="1:15" ht="15.75" thickBot="1">
      <c r="A19" s="177">
        <f t="shared" si="0"/>
        <v>12</v>
      </c>
      <c r="B19" s="176" t="s">
        <v>197</v>
      </c>
      <c r="C19" s="187">
        <f>SUM(C17,C12)</f>
        <v>3996208.5311257807</v>
      </c>
      <c r="D19" s="172"/>
      <c r="E19" s="196"/>
      <c r="F19" s="142">
        <f>SUM(F17,F12)</f>
        <v>176048.39293416508</v>
      </c>
      <c r="G19" s="172"/>
      <c r="H19" s="225"/>
      <c r="I19" s="225"/>
      <c r="J19" s="142">
        <f>SUM(J17,J12)</f>
        <v>194207.7421956507</v>
      </c>
      <c r="K19" s="142">
        <f>SUM(K17,K12)</f>
        <v>180118.94799999997</v>
      </c>
      <c r="L19" s="142">
        <f>SUM(L17,L12)</f>
        <v>-4070.5550658349093</v>
      </c>
      <c r="M19" s="142">
        <f>SUM(M17,M12)</f>
        <v>-215.79526068078712</v>
      </c>
      <c r="N19" s="142">
        <f>SUM(N17,N12)</f>
        <v>175832.5976734843</v>
      </c>
      <c r="O19" s="184"/>
    </row>
    <row r="20" spans="1:15" ht="15.75" thickTop="1">
      <c r="A20" s="177">
        <f t="shared" si="0"/>
        <v>13</v>
      </c>
      <c r="B20" s="172"/>
      <c r="C20" s="226"/>
      <c r="D20" s="172"/>
      <c r="E20" s="196"/>
      <c r="F20" s="139"/>
      <c r="G20" s="172"/>
      <c r="H20" s="225"/>
      <c r="I20" s="225"/>
      <c r="J20" s="139"/>
      <c r="K20" s="139"/>
      <c r="L20" s="139"/>
      <c r="M20" s="139"/>
      <c r="N20" s="139"/>
      <c r="O20" s="264"/>
    </row>
    <row r="21" spans="1:15">
      <c r="A21" s="177">
        <f t="shared" si="0"/>
        <v>14</v>
      </c>
      <c r="B21" s="176" t="s">
        <v>262</v>
      </c>
      <c r="C21" s="172"/>
      <c r="D21" s="172"/>
      <c r="E21" s="196"/>
      <c r="F21" s="139"/>
      <c r="G21" s="172"/>
      <c r="H21" s="225"/>
      <c r="I21" s="225"/>
      <c r="J21" s="139"/>
      <c r="K21" s="139"/>
      <c r="L21" s="139"/>
      <c r="M21" s="139"/>
      <c r="N21" s="139"/>
      <c r="O21" s="183"/>
    </row>
    <row r="22" spans="1:15">
      <c r="A22" s="177">
        <f t="shared" si="0"/>
        <v>15</v>
      </c>
      <c r="B22" s="195" t="s">
        <v>276</v>
      </c>
      <c r="C22" s="157">
        <v>782</v>
      </c>
      <c r="D22" s="198">
        <v>4.49</v>
      </c>
      <c r="E22" s="202">
        <f>ROUND(M22/C22,2)+D22</f>
        <v>4.49</v>
      </c>
      <c r="F22" s="139">
        <f>+C22*D22</f>
        <v>3511.1800000000003</v>
      </c>
      <c r="G22" s="181"/>
      <c r="H22" s="230"/>
      <c r="I22" s="225"/>
      <c r="J22" s="139">
        <f>+F22</f>
        <v>3511.1800000000003</v>
      </c>
      <c r="K22" s="139">
        <f>+J22/SUM($J$24,$J$26)*$I$28</f>
        <v>3511.1800000000003</v>
      </c>
      <c r="L22" s="139">
        <f>+F22-K22</f>
        <v>0</v>
      </c>
      <c r="M22" s="139">
        <v>0</v>
      </c>
      <c r="N22" s="139">
        <f>+C22*E22</f>
        <v>3511.1800000000003</v>
      </c>
      <c r="O22" s="178" t="s">
        <v>256</v>
      </c>
    </row>
    <row r="23" spans="1:15">
      <c r="A23" s="177">
        <f t="shared" si="0"/>
        <v>16</v>
      </c>
      <c r="B23" s="195" t="s">
        <v>275</v>
      </c>
      <c r="C23" s="157">
        <v>6780</v>
      </c>
      <c r="D23" s="198">
        <v>2.99</v>
      </c>
      <c r="E23" s="202">
        <f>ROUND(M23/C23,2)+D23</f>
        <v>2.99</v>
      </c>
      <c r="F23" s="139">
        <f>+C23*D23</f>
        <v>20272.2</v>
      </c>
      <c r="G23" s="181"/>
      <c r="H23" s="230"/>
      <c r="I23" s="225"/>
      <c r="J23" s="139">
        <f>+F23</f>
        <v>20272.2</v>
      </c>
      <c r="K23" s="139">
        <f>+J23/SUM($J$24,$J$26)*$I$28</f>
        <v>20272.2</v>
      </c>
      <c r="L23" s="139">
        <f>+F23-K23</f>
        <v>0</v>
      </c>
      <c r="M23" s="139">
        <v>0</v>
      </c>
      <c r="N23" s="139">
        <f>+C23*E23</f>
        <v>20272.2</v>
      </c>
      <c r="O23" s="178" t="s">
        <v>256</v>
      </c>
    </row>
    <row r="24" spans="1:15" ht="15.75" thickBot="1">
      <c r="A24" s="177">
        <f t="shared" si="0"/>
        <v>17</v>
      </c>
      <c r="B24" s="180" t="s">
        <v>258</v>
      </c>
      <c r="C24" s="187">
        <f>SUM(C22:C23)</f>
        <v>7562</v>
      </c>
      <c r="D24" s="172"/>
      <c r="E24" s="196"/>
      <c r="F24" s="142">
        <f>SUM(F22:F23)</f>
        <v>23783.38</v>
      </c>
      <c r="G24" s="174"/>
      <c r="H24" s="225"/>
      <c r="I24" s="225"/>
      <c r="J24" s="142">
        <f>SUM(J22:J23)</f>
        <v>23783.38</v>
      </c>
      <c r="K24" s="142">
        <f>SUM(K22:K23)</f>
        <v>23783.38</v>
      </c>
      <c r="L24" s="142">
        <f>SUM(L22:L23)</f>
        <v>0</v>
      </c>
      <c r="M24" s="142">
        <f>SUM(M22:M23)</f>
        <v>0</v>
      </c>
      <c r="N24" s="142">
        <f>SUM(N22:N23)</f>
        <v>23783.38</v>
      </c>
      <c r="O24" s="183"/>
    </row>
    <row r="25" spans="1:15" ht="15.75" thickTop="1">
      <c r="A25" s="177">
        <f t="shared" si="0"/>
        <v>18</v>
      </c>
      <c r="B25" s="172"/>
      <c r="C25" s="226"/>
      <c r="D25" s="172"/>
      <c r="E25" s="196"/>
      <c r="F25" s="139"/>
      <c r="G25" s="174"/>
      <c r="H25" s="225"/>
      <c r="I25" s="225"/>
      <c r="J25" s="139"/>
      <c r="K25" s="139"/>
      <c r="L25" s="139"/>
      <c r="M25" s="139"/>
      <c r="N25" s="139"/>
      <c r="O25" s="183"/>
    </row>
    <row r="26" spans="1:15" ht="15.75" thickBot="1">
      <c r="A26" s="177">
        <f t="shared" si="0"/>
        <v>19</v>
      </c>
      <c r="B26" s="176" t="s">
        <v>257</v>
      </c>
      <c r="C26" s="144">
        <v>2303400</v>
      </c>
      <c r="D26" s="215">
        <v>1.08E-3</v>
      </c>
      <c r="E26" s="227">
        <f>ROUND(M26/C26,5)+D26</f>
        <v>1.08E-3</v>
      </c>
      <c r="F26" s="142">
        <f>+C26*D26</f>
        <v>2487.672</v>
      </c>
      <c r="G26" s="174"/>
      <c r="H26" s="225"/>
      <c r="I26" s="225"/>
      <c r="J26" s="142">
        <f>+F26</f>
        <v>2487.672</v>
      </c>
      <c r="K26" s="142">
        <f>+J26/SUM($J$24,$J$26)*$I$28</f>
        <v>2487.672</v>
      </c>
      <c r="L26" s="142">
        <f>+F26-K26</f>
        <v>0</v>
      </c>
      <c r="M26" s="142">
        <v>0</v>
      </c>
      <c r="N26" s="142">
        <f>+C26*E26</f>
        <v>2487.672</v>
      </c>
      <c r="O26" s="178" t="s">
        <v>256</v>
      </c>
    </row>
    <row r="27" spans="1:15" ht="15.75" thickTop="1">
      <c r="A27" s="177">
        <f t="shared" si="0"/>
        <v>20</v>
      </c>
      <c r="B27" s="172"/>
      <c r="C27" s="226"/>
      <c r="D27" s="172"/>
      <c r="E27" s="196"/>
      <c r="F27" s="139"/>
      <c r="G27" s="174"/>
      <c r="H27" s="225"/>
      <c r="I27" s="225"/>
      <c r="J27" s="139"/>
      <c r="K27" s="139"/>
      <c r="L27" s="139"/>
      <c r="M27" s="139"/>
      <c r="N27" s="139"/>
      <c r="O27" s="224"/>
    </row>
    <row r="28" spans="1:15" ht="15.75" thickBot="1">
      <c r="A28" s="177">
        <f t="shared" si="0"/>
        <v>21</v>
      </c>
      <c r="B28" s="172" t="s">
        <v>196</v>
      </c>
      <c r="C28" s="172"/>
      <c r="D28" s="174"/>
      <c r="E28" s="174"/>
      <c r="F28" s="142">
        <f>SUM(F9,F19,F24,F26)</f>
        <v>206393.56493416507</v>
      </c>
      <c r="G28" s="185">
        <f>+'2013 ERF Sch 31 Rate Design'!G37</f>
        <v>206390</v>
      </c>
      <c r="H28" s="185">
        <f>+G28-I28</f>
        <v>180118.948</v>
      </c>
      <c r="I28" s="185">
        <f>MIN(+G28*I29,SUM(J26,J24))</f>
        <v>26271.052</v>
      </c>
      <c r="J28" s="142">
        <f>SUM(J9,J19,J24,J26)</f>
        <v>220478.7941956507</v>
      </c>
      <c r="K28" s="142">
        <f>SUM(K9,K19,K24,K26)</f>
        <v>206389.99999999997</v>
      </c>
      <c r="L28" s="142">
        <f>SUM(L9,L19,L24,L26)</f>
        <v>3.5649341650905626</v>
      </c>
      <c r="M28" s="142">
        <f>SUM(M9,M19,M24,M26)</f>
        <v>1.524739319213495</v>
      </c>
      <c r="N28" s="142">
        <f>SUM(N9,N19,N24,N26)</f>
        <v>206395.0896734843</v>
      </c>
      <c r="O28" s="183"/>
    </row>
    <row r="29" spans="1:15" ht="15.75" thickTop="1">
      <c r="A29" s="177">
        <f t="shared" si="0"/>
        <v>22</v>
      </c>
      <c r="B29" s="172"/>
      <c r="C29" s="172"/>
      <c r="D29" s="172"/>
      <c r="E29" s="172"/>
      <c r="F29" s="139"/>
      <c r="G29" s="172"/>
      <c r="H29" s="223" t="s">
        <v>255</v>
      </c>
      <c r="I29" s="222">
        <v>0.19</v>
      </c>
      <c r="J29" s="172"/>
      <c r="K29" s="172"/>
      <c r="L29" s="172"/>
      <c r="M29" s="172"/>
      <c r="N29" s="139"/>
      <c r="O29" s="172"/>
    </row>
    <row r="30" spans="1:15">
      <c r="A30" s="177">
        <f t="shared" si="0"/>
        <v>23</v>
      </c>
      <c r="B30" s="176" t="s">
        <v>189</v>
      </c>
      <c r="C30" s="172"/>
      <c r="D30" s="172"/>
      <c r="E30" s="172"/>
      <c r="F30" s="174"/>
      <c r="G30" s="174"/>
      <c r="H30" s="223" t="s">
        <v>253</v>
      </c>
      <c r="I30" s="222">
        <f>+I28/G28</f>
        <v>0.12728839575560832</v>
      </c>
      <c r="J30" s="174"/>
      <c r="K30" s="174"/>
      <c r="L30" s="174"/>
      <c r="M30" s="174"/>
      <c r="N30" s="179">
        <f>+'2013 ERF Sch 31 Rate Design'!N41</f>
        <v>5.3353891670278347E-2</v>
      </c>
      <c r="O30" s="178" t="s">
        <v>189</v>
      </c>
    </row>
    <row r="31" spans="1:15">
      <c r="A31" s="172"/>
      <c r="B31" s="176"/>
      <c r="C31" s="172"/>
      <c r="D31" s="172"/>
      <c r="E31" s="172"/>
      <c r="F31" s="139"/>
      <c r="G31" s="172"/>
      <c r="H31" s="172"/>
      <c r="I31" s="172"/>
      <c r="J31" s="172"/>
      <c r="K31" s="172"/>
      <c r="L31" s="172"/>
      <c r="M31" s="174"/>
      <c r="N31" s="139">
        <f>+N30*L28</f>
        <v>0.19020311125591607</v>
      </c>
      <c r="O31" s="172"/>
    </row>
    <row r="32" spans="1:15">
      <c r="A32" s="172"/>
      <c r="B32" s="176"/>
      <c r="C32" s="172"/>
      <c r="D32" s="172"/>
      <c r="E32" s="172"/>
      <c r="F32" s="139"/>
      <c r="G32" s="172"/>
      <c r="H32" s="172"/>
      <c r="I32" s="172"/>
      <c r="J32" s="172"/>
      <c r="K32" s="172"/>
      <c r="L32" s="172"/>
      <c r="M32" s="174"/>
      <c r="N32" s="139">
        <f>+N31-M9</f>
        <v>-217.12979688874469</v>
      </c>
      <c r="O32" s="176" t="s">
        <v>294</v>
      </c>
    </row>
    <row r="33" spans="1:15">
      <c r="A33" s="172"/>
      <c r="B33" s="172"/>
      <c r="C33" s="172"/>
      <c r="D33" s="172"/>
      <c r="E33" s="172"/>
      <c r="F33" s="139"/>
      <c r="G33" s="172"/>
      <c r="H33" s="172"/>
      <c r="I33" s="172"/>
      <c r="J33" s="172"/>
      <c r="K33" s="172"/>
      <c r="L33" s="172"/>
      <c r="M33" s="172"/>
      <c r="N33" s="139"/>
      <c r="O33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65" orientation="landscape" blackAndWhite="1" horizontalDpi="300" verticalDpi="300" r:id="rId1"/>
  <headerFooter alignWithMargins="0">
    <oddFooter>&amp;L&amp;A
&amp;F
&amp;R&amp;P of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7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48.42578125" bestFit="1" customWidth="1"/>
    <col min="3" max="3" width="11.85546875" bestFit="1" customWidth="1"/>
    <col min="4" max="4" width="10.42578125" bestFit="1" customWidth="1"/>
    <col min="5" max="5" width="11.28515625" bestFit="1" customWidth="1"/>
    <col min="6" max="6" width="11.85546875" bestFit="1" customWidth="1"/>
    <col min="7" max="7" width="11" bestFit="1" customWidth="1"/>
    <col min="8" max="8" width="18.5703125" bestFit="1" customWidth="1"/>
    <col min="9" max="9" width="11" bestFit="1" customWidth="1"/>
    <col min="10" max="10" width="11.85546875" bestFit="1" customWidth="1"/>
    <col min="11" max="12" width="11" bestFit="1" customWidth="1"/>
    <col min="13" max="14" width="13.7109375" customWidth="1"/>
    <col min="15" max="15" width="29.8554687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304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39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 ht="15.75" thickBot="1">
      <c r="A9" s="177">
        <f t="shared" ref="A9:A36" si="0">+A8+1</f>
        <v>2</v>
      </c>
      <c r="B9" s="172" t="s">
        <v>210</v>
      </c>
      <c r="C9" s="144">
        <v>2081</v>
      </c>
      <c r="D9" s="198">
        <v>339.51</v>
      </c>
      <c r="E9" s="231">
        <f>+'2013 ERF Sch 31 Rate Design'!E9</f>
        <v>357.62</v>
      </c>
      <c r="F9" s="142">
        <f>+C9*D9</f>
        <v>706520.30999999994</v>
      </c>
      <c r="G9" s="172"/>
      <c r="H9" s="172"/>
      <c r="I9" s="172"/>
      <c r="J9" s="142">
        <v>0</v>
      </c>
      <c r="K9" s="142">
        <v>0</v>
      </c>
      <c r="L9" s="142">
        <f>+F9-K9</f>
        <v>706520.30999999994</v>
      </c>
      <c r="M9" s="142">
        <f>+N9-L9</f>
        <v>37686.910000000033</v>
      </c>
      <c r="N9" s="142">
        <f>+C9*E9</f>
        <v>744207.22</v>
      </c>
      <c r="O9" s="178" t="s">
        <v>296</v>
      </c>
    </row>
    <row r="10" spans="1:15" ht="15.75" thickTop="1">
      <c r="A10" s="177">
        <f t="shared" si="0"/>
        <v>3</v>
      </c>
      <c r="B10" s="172"/>
      <c r="C10" s="172">
        <f>+C9/12</f>
        <v>173.41666666666666</v>
      </c>
      <c r="D10" s="172"/>
      <c r="E10" s="196"/>
      <c r="F10" s="139"/>
      <c r="G10" s="172"/>
      <c r="H10" s="172"/>
      <c r="I10" s="172"/>
      <c r="J10" s="139"/>
      <c r="K10" s="139"/>
      <c r="L10" s="139"/>
      <c r="M10" s="139"/>
      <c r="N10" s="139"/>
      <c r="O10" s="183"/>
    </row>
    <row r="11" spans="1:15">
      <c r="A11" s="177">
        <f t="shared" si="0"/>
        <v>4</v>
      </c>
      <c r="B11" s="172" t="s">
        <v>206</v>
      </c>
      <c r="C11" s="172"/>
      <c r="D11" s="172"/>
      <c r="E11" s="196"/>
      <c r="F11" s="139"/>
      <c r="G11" s="172"/>
      <c r="H11" s="172"/>
      <c r="I11" s="172"/>
      <c r="J11" s="139"/>
      <c r="K11" s="139"/>
      <c r="L11" s="139"/>
      <c r="M11" s="139"/>
      <c r="N11" s="139"/>
      <c r="O11" s="183"/>
    </row>
    <row r="12" spans="1:15" ht="25.5">
      <c r="A12" s="177">
        <f t="shared" si="0"/>
        <v>5</v>
      </c>
      <c r="B12" s="176" t="s">
        <v>266</v>
      </c>
      <c r="C12" s="193">
        <v>140007902.91522953</v>
      </c>
      <c r="D12" s="189">
        <v>5.5893999999999999E-2</v>
      </c>
      <c r="E12" s="232">
        <f>ROUND(N32/SUM(C12,C15),6)</f>
        <v>5.6133000000000002E-2</v>
      </c>
      <c r="F12" s="149">
        <f>+C12*SUM(D12:D12)</f>
        <v>7825601.7255438389</v>
      </c>
      <c r="G12" s="172"/>
      <c r="H12" s="225"/>
      <c r="I12" s="225"/>
      <c r="J12" s="149">
        <f>+F12</f>
        <v>7825601.7255438389</v>
      </c>
      <c r="K12" s="149">
        <f>+J12/$J$19*$H$25</f>
        <v>5827717.3216261826</v>
      </c>
      <c r="L12" s="149">
        <f>+F12-K12</f>
        <v>1997884.4039176563</v>
      </c>
      <c r="M12" s="149">
        <f>+N12-F12</f>
        <v>33461.888796740212</v>
      </c>
      <c r="N12" s="149">
        <f>+C12*E12</f>
        <v>7859063.6143405791</v>
      </c>
      <c r="O12" s="191" t="s">
        <v>303</v>
      </c>
    </row>
    <row r="13" spans="1:15">
      <c r="A13" s="177">
        <f t="shared" si="0"/>
        <v>6</v>
      </c>
      <c r="B13" s="176"/>
      <c r="C13" s="226"/>
      <c r="D13" s="189"/>
      <c r="E13" s="189"/>
      <c r="F13" s="139"/>
      <c r="G13" s="172"/>
      <c r="H13" s="225"/>
      <c r="I13" s="225"/>
      <c r="J13" s="139"/>
      <c r="K13" s="139"/>
      <c r="L13" s="139"/>
      <c r="M13" s="139"/>
      <c r="N13" s="139"/>
      <c r="O13" s="172"/>
    </row>
    <row r="14" spans="1:15">
      <c r="A14" s="177">
        <f t="shared" si="0"/>
        <v>7</v>
      </c>
      <c r="B14" s="176" t="s">
        <v>198</v>
      </c>
      <c r="C14" s="226"/>
      <c r="D14" s="189"/>
      <c r="E14" s="189"/>
      <c r="F14" s="139"/>
      <c r="G14" s="172"/>
      <c r="H14" s="225"/>
      <c r="I14" s="225"/>
      <c r="J14" s="139"/>
      <c r="K14" s="139"/>
      <c r="L14" s="139"/>
      <c r="M14" s="139"/>
      <c r="N14" s="139"/>
      <c r="O14" s="172"/>
    </row>
    <row r="15" spans="1:15" ht="25.5">
      <c r="A15" s="177">
        <f t="shared" si="0"/>
        <v>8</v>
      </c>
      <c r="B15" s="197" t="s">
        <v>292</v>
      </c>
      <c r="C15" s="226">
        <v>146051.04695785453</v>
      </c>
      <c r="D15" s="189">
        <f>+D12</f>
        <v>5.5893999999999999E-2</v>
      </c>
      <c r="E15" s="189">
        <f>+E12</f>
        <v>5.6133000000000002E-2</v>
      </c>
      <c r="F15" s="139">
        <f>+C15*SUM(D15:D15)</f>
        <v>8163.377218662321</v>
      </c>
      <c r="G15" s="172"/>
      <c r="H15" s="225"/>
      <c r="I15" s="225"/>
      <c r="J15" s="139">
        <f>+F15</f>
        <v>8163.377218662321</v>
      </c>
      <c r="K15" s="139">
        <f>+J15/$J$19*$H$25</f>
        <v>6079.2583738167223</v>
      </c>
      <c r="L15" s="139">
        <f>+F15-K15</f>
        <v>2084.1188448455987</v>
      </c>
      <c r="M15" s="139">
        <f>+N15-L15</f>
        <v>6114.1645740396498</v>
      </c>
      <c r="N15" s="139">
        <f>+C15*E15</f>
        <v>8198.2834188852485</v>
      </c>
      <c r="O15" s="191" t="s">
        <v>303</v>
      </c>
    </row>
    <row r="16" spans="1:15">
      <c r="A16" s="177">
        <f t="shared" si="0"/>
        <v>9</v>
      </c>
      <c r="B16" s="197" t="s">
        <v>236</v>
      </c>
      <c r="C16" s="226"/>
      <c r="D16" s="189"/>
      <c r="E16" s="189"/>
      <c r="F16" s="139">
        <v>100329.56030002517</v>
      </c>
      <c r="G16" s="172"/>
      <c r="H16" s="225"/>
      <c r="I16" s="225"/>
      <c r="J16" s="139">
        <v>0</v>
      </c>
      <c r="K16" s="139">
        <f>+J16/$J$19*$H$28</f>
        <v>0</v>
      </c>
      <c r="L16" s="139">
        <f>+F16-K16</f>
        <v>100329.56030002517</v>
      </c>
      <c r="M16" s="139">
        <f>+L16*$N$35</f>
        <v>5138.5652833836948</v>
      </c>
      <c r="N16" s="139">
        <f>+M16+L16</f>
        <v>105468.12558340887</v>
      </c>
      <c r="O16" s="178" t="s">
        <v>189</v>
      </c>
    </row>
    <row r="17" spans="1:15">
      <c r="A17" s="177">
        <f t="shared" si="0"/>
        <v>10</v>
      </c>
      <c r="B17" s="176" t="s">
        <v>239</v>
      </c>
      <c r="C17" s="147">
        <v>146051.04695785453</v>
      </c>
      <c r="D17" s="189"/>
      <c r="E17" s="256"/>
      <c r="F17" s="149">
        <f>SUM(F15:F16)</f>
        <v>108492.9375186875</v>
      </c>
      <c r="G17" s="172"/>
      <c r="H17" s="225"/>
      <c r="I17" s="225"/>
      <c r="J17" s="149">
        <f>SUM(J15:J16)</f>
        <v>8163.377218662321</v>
      </c>
      <c r="K17" s="149">
        <f>SUM(K15:K16)</f>
        <v>6079.2583738167223</v>
      </c>
      <c r="L17" s="149">
        <f>SUM(L15:L16)</f>
        <v>102413.67914487077</v>
      </c>
      <c r="M17" s="149">
        <f>SUM(M15:M16)</f>
        <v>11252.729857423345</v>
      </c>
      <c r="N17" s="149">
        <f>SUM(N15:N16)</f>
        <v>113666.40900229411</v>
      </c>
      <c r="O17" s="183"/>
    </row>
    <row r="18" spans="1:15">
      <c r="A18" s="177">
        <f t="shared" si="0"/>
        <v>11</v>
      </c>
      <c r="B18" s="176"/>
      <c r="C18" s="157"/>
      <c r="D18" s="189"/>
      <c r="E18" s="256"/>
      <c r="F18" s="139"/>
      <c r="G18" s="172"/>
      <c r="H18" s="225"/>
      <c r="I18" s="225"/>
      <c r="J18" s="139"/>
      <c r="K18" s="139"/>
      <c r="L18" s="139"/>
      <c r="M18" s="139"/>
      <c r="N18" s="139"/>
      <c r="O18" s="183"/>
    </row>
    <row r="19" spans="1:15" ht="15.75" thickBot="1">
      <c r="A19" s="177">
        <f t="shared" si="0"/>
        <v>12</v>
      </c>
      <c r="B19" s="176" t="s">
        <v>197</v>
      </c>
      <c r="C19" s="187">
        <f>SUM(C17,C12)</f>
        <v>140153953.96218738</v>
      </c>
      <c r="D19" s="172"/>
      <c r="E19" s="196"/>
      <c r="F19" s="142">
        <f>SUM(F12,F17)</f>
        <v>7934094.6630625268</v>
      </c>
      <c r="G19" s="172"/>
      <c r="H19" s="225"/>
      <c r="I19" s="225"/>
      <c r="J19" s="142">
        <f>SUM(J17,J12)</f>
        <v>7833765.1027625017</v>
      </c>
      <c r="K19" s="142">
        <f>SUM(K17,K12)</f>
        <v>5833796.5799999991</v>
      </c>
      <c r="L19" s="142">
        <f>SUM(L17,L12)</f>
        <v>2100298.0830625272</v>
      </c>
      <c r="M19" s="142">
        <f>SUM(M17,M12)</f>
        <v>44714.618654163554</v>
      </c>
      <c r="N19" s="142">
        <f>SUM(N12,N17)</f>
        <v>7972730.023342873</v>
      </c>
      <c r="O19" s="183"/>
    </row>
    <row r="20" spans="1:15" ht="15.75" thickTop="1">
      <c r="A20" s="177">
        <f t="shared" si="0"/>
        <v>13</v>
      </c>
      <c r="B20" s="172"/>
      <c r="C20" s="226"/>
      <c r="D20" s="172"/>
      <c r="E20" s="196"/>
      <c r="F20" s="139"/>
      <c r="G20" s="172"/>
      <c r="H20" s="225"/>
      <c r="I20" s="225"/>
      <c r="J20" s="139"/>
      <c r="K20" s="139"/>
      <c r="L20" s="139"/>
      <c r="M20" s="139"/>
      <c r="N20" s="139"/>
      <c r="O20" s="183"/>
    </row>
    <row r="21" spans="1:15" ht="15.75" thickBot="1">
      <c r="A21" s="177">
        <f t="shared" si="0"/>
        <v>14</v>
      </c>
      <c r="B21" s="176" t="s">
        <v>302</v>
      </c>
      <c r="C21" s="144">
        <v>722313</v>
      </c>
      <c r="D21" s="198">
        <v>4.75</v>
      </c>
      <c r="E21" s="231">
        <f>ROUND(D21*(1+$N$35),2)</f>
        <v>4.99</v>
      </c>
      <c r="F21" s="142">
        <f>+C21*D21</f>
        <v>3430986.75</v>
      </c>
      <c r="G21" s="172"/>
      <c r="H21" s="225"/>
      <c r="I21" s="225"/>
      <c r="J21" s="142">
        <f>+F21</f>
        <v>3430986.75</v>
      </c>
      <c r="K21" s="142">
        <f>+J21/SUM($J$21,$J$23)*$I$25</f>
        <v>1299928.6360191915</v>
      </c>
      <c r="L21" s="142">
        <f>+F21-K21</f>
        <v>2131058.1139808083</v>
      </c>
      <c r="M21" s="142">
        <f>+L21*$N$35</f>
        <v>109146.11016562152</v>
      </c>
      <c r="N21" s="142">
        <f>+C21*E21</f>
        <v>3604341.87</v>
      </c>
      <c r="O21" s="178" t="s">
        <v>189</v>
      </c>
    </row>
    <row r="22" spans="1:15" ht="15.75" thickTop="1">
      <c r="A22" s="177">
        <f t="shared" si="0"/>
        <v>15</v>
      </c>
      <c r="B22" s="172"/>
      <c r="C22" s="226"/>
      <c r="D22" s="172"/>
      <c r="E22" s="196"/>
      <c r="F22" s="139"/>
      <c r="G22" s="181"/>
      <c r="H22" s="230"/>
      <c r="I22" s="225"/>
      <c r="J22" s="139"/>
      <c r="K22" s="139"/>
      <c r="L22" s="139"/>
      <c r="M22" s="139"/>
      <c r="N22" s="225"/>
      <c r="O22" s="172"/>
    </row>
    <row r="23" spans="1:15" ht="15.75" thickBot="1">
      <c r="A23" s="177">
        <f t="shared" si="0"/>
        <v>16</v>
      </c>
      <c r="B23" s="176" t="s">
        <v>257</v>
      </c>
      <c r="C23" s="144">
        <v>60259162.899999999</v>
      </c>
      <c r="D23" s="215">
        <v>3.0000000000000001E-3</v>
      </c>
      <c r="E23" s="267">
        <f>ROUND(D23*(1+$N$35),5)</f>
        <v>3.15E-3</v>
      </c>
      <c r="F23" s="142">
        <f>+C23*D23</f>
        <v>180777.48869999999</v>
      </c>
      <c r="G23" s="174"/>
      <c r="H23" s="225"/>
      <c r="I23" s="225"/>
      <c r="J23" s="142">
        <f>+F23</f>
        <v>180777.48869999999</v>
      </c>
      <c r="K23" s="142">
        <f>+J23/SUM($J$21,$J$23)*$I$25</f>
        <v>68492.783980808366</v>
      </c>
      <c r="L23" s="142">
        <f>+F23-K23</f>
        <v>112284.70471919162</v>
      </c>
      <c r="M23" s="142">
        <f>+L23*$N$35</f>
        <v>5750.8702699346186</v>
      </c>
      <c r="N23" s="142">
        <f>+C23*E23</f>
        <v>189816.36313499999</v>
      </c>
      <c r="O23" s="178" t="s">
        <v>189</v>
      </c>
    </row>
    <row r="24" spans="1:15" ht="15.75" thickTop="1">
      <c r="A24" s="177">
        <f t="shared" si="0"/>
        <v>17</v>
      </c>
      <c r="B24" s="172"/>
      <c r="C24" s="226"/>
      <c r="D24" s="172"/>
      <c r="E24" s="196"/>
      <c r="F24" s="139"/>
      <c r="G24" s="174"/>
      <c r="H24" s="225"/>
      <c r="I24" s="225"/>
      <c r="J24" s="139"/>
      <c r="K24" s="139"/>
      <c r="L24" s="139"/>
      <c r="M24" s="139"/>
      <c r="N24" s="139"/>
      <c r="O24" s="182"/>
    </row>
    <row r="25" spans="1:15" ht="15.75" thickBot="1">
      <c r="A25" s="177">
        <f t="shared" si="0"/>
        <v>18</v>
      </c>
      <c r="B25" s="172" t="s">
        <v>196</v>
      </c>
      <c r="C25" s="172"/>
      <c r="D25" s="174"/>
      <c r="E25" s="174"/>
      <c r="F25" s="142">
        <f>SUM(F9,F19,F21,F23)</f>
        <v>12252379.211762527</v>
      </c>
      <c r="G25" s="185">
        <v>7202218</v>
      </c>
      <c r="H25" s="185">
        <f>+G25-I25</f>
        <v>5833796.5800000001</v>
      </c>
      <c r="I25" s="185">
        <f>MIN(+G25*I26,SUM(J23,J21))</f>
        <v>1368421.42</v>
      </c>
      <c r="J25" s="142">
        <f>SUM(J9,J19,J21,J23)</f>
        <v>11445529.341462502</v>
      </c>
      <c r="K25" s="142">
        <f>SUM(K9,K19,K21,K23)</f>
        <v>7202217.9999999991</v>
      </c>
      <c r="L25" s="142">
        <f>SUM(L9,L19,L21,L23)</f>
        <v>5050161.211762527</v>
      </c>
      <c r="M25" s="142">
        <f>SUM(M9,M19,M21,M23)</f>
        <v>197298.50908971971</v>
      </c>
      <c r="N25" s="142">
        <f>SUM(N9,N19,N21,N23)</f>
        <v>12511095.476477874</v>
      </c>
      <c r="O25" s="183"/>
    </row>
    <row r="26" spans="1:15" ht="15.75" thickTop="1">
      <c r="A26" s="177">
        <f t="shared" si="0"/>
        <v>19</v>
      </c>
      <c r="B26" s="172"/>
      <c r="C26" s="172"/>
      <c r="D26" s="139"/>
      <c r="E26" s="139"/>
      <c r="F26" s="139"/>
      <c r="G26" s="139"/>
      <c r="H26" s="223" t="s">
        <v>255</v>
      </c>
      <c r="I26" s="222">
        <v>0.19</v>
      </c>
      <c r="J26" s="139"/>
      <c r="K26" s="139"/>
      <c r="L26" s="139"/>
      <c r="M26" s="139"/>
      <c r="N26" s="139"/>
      <c r="O26" s="183"/>
    </row>
    <row r="27" spans="1:15">
      <c r="A27" s="177">
        <f t="shared" si="0"/>
        <v>20</v>
      </c>
      <c r="B27" s="219" t="s">
        <v>301</v>
      </c>
      <c r="C27" s="174"/>
      <c r="D27" s="139"/>
      <c r="E27" s="139"/>
      <c r="F27" s="172"/>
      <c r="G27" s="172"/>
      <c r="H27" s="223" t="s">
        <v>253</v>
      </c>
      <c r="I27" s="222">
        <f>+I25/G25</f>
        <v>0.19</v>
      </c>
      <c r="J27" s="172"/>
      <c r="K27" s="172"/>
      <c r="L27" s="172"/>
      <c r="M27" s="172"/>
      <c r="N27" s="139">
        <v>258653.41182251091</v>
      </c>
      <c r="O27" s="182" t="str">
        <f>+'2013 ERF Sch 31 Rate Design'!O30</f>
        <v>Rate Spread Workpapers, Column F</v>
      </c>
    </row>
    <row r="28" spans="1:15">
      <c r="A28" s="177">
        <f t="shared" si="0"/>
        <v>21</v>
      </c>
      <c r="B28" s="219"/>
      <c r="C28" s="174"/>
      <c r="D28" s="139"/>
      <c r="E28" s="139"/>
      <c r="F28" s="172"/>
      <c r="G28" s="172"/>
      <c r="H28" s="172"/>
      <c r="I28" s="172"/>
      <c r="J28" s="172"/>
      <c r="K28" s="172"/>
      <c r="L28" s="172"/>
      <c r="M28" s="172"/>
      <c r="N28" s="139"/>
      <c r="O28" s="182"/>
    </row>
    <row r="29" spans="1:15">
      <c r="A29" s="177">
        <f t="shared" si="0"/>
        <v>22</v>
      </c>
      <c r="B29" s="176" t="s">
        <v>300</v>
      </c>
      <c r="C29" s="174"/>
      <c r="D29" s="189"/>
      <c r="E29" s="139"/>
      <c r="F29" s="172"/>
      <c r="G29" s="172"/>
      <c r="H29" s="172"/>
      <c r="I29" s="266"/>
      <c r="J29" s="172"/>
      <c r="K29" s="172"/>
      <c r="L29" s="172"/>
      <c r="M29" s="172"/>
      <c r="N29" s="139">
        <f>+N27+F25</f>
        <v>12511032.623585038</v>
      </c>
      <c r="O29" s="172"/>
    </row>
    <row r="30" spans="1:15">
      <c r="A30" s="177">
        <f t="shared" si="0"/>
        <v>23</v>
      </c>
      <c r="B30" s="219" t="s">
        <v>299</v>
      </c>
      <c r="C30" s="174"/>
      <c r="D30" s="189"/>
      <c r="E30" s="139"/>
      <c r="F30" s="172"/>
      <c r="G30" s="174"/>
      <c r="H30" s="174"/>
      <c r="I30" s="174"/>
      <c r="J30" s="174"/>
      <c r="K30" s="174"/>
      <c r="L30" s="174"/>
      <c r="M30" s="174"/>
      <c r="N30" s="179">
        <f>+N27/F25</f>
        <v>2.1110464127179356E-2</v>
      </c>
      <c r="O30" s="188" t="s">
        <v>191</v>
      </c>
    </row>
    <row r="31" spans="1:15">
      <c r="A31" s="177">
        <f t="shared" si="0"/>
        <v>24</v>
      </c>
      <c r="B31" s="219"/>
      <c r="C31" s="174"/>
      <c r="D31" s="189"/>
      <c r="E31" s="139"/>
      <c r="F31" s="172"/>
      <c r="G31" s="172"/>
      <c r="H31" s="172"/>
      <c r="I31" s="172"/>
      <c r="J31" s="172"/>
      <c r="K31" s="172"/>
      <c r="L31" s="172"/>
      <c r="M31" s="174"/>
      <c r="N31" s="179"/>
      <c r="O31" s="188"/>
    </row>
    <row r="32" spans="1:15">
      <c r="A32" s="177">
        <f t="shared" si="0"/>
        <v>25</v>
      </c>
      <c r="B32" s="219" t="s">
        <v>298</v>
      </c>
      <c r="C32" s="174"/>
      <c r="D32" s="189"/>
      <c r="E32" s="139"/>
      <c r="F32" s="172"/>
      <c r="G32" s="172"/>
      <c r="H32" s="172"/>
      <c r="I32" s="172"/>
      <c r="J32" s="172"/>
      <c r="K32" s="172"/>
      <c r="L32" s="172"/>
      <c r="M32" s="174"/>
      <c r="N32" s="265">
        <f>+N29-N9-N16-N21-N23</f>
        <v>7867199.0448666289</v>
      </c>
      <c r="O32" s="188"/>
    </row>
    <row r="33" spans="1:15">
      <c r="A33" s="177">
        <f t="shared" si="0"/>
        <v>26</v>
      </c>
      <c r="B33" s="172"/>
      <c r="C33" s="172"/>
      <c r="D33" s="172"/>
      <c r="E33" s="172"/>
      <c r="F33" s="139"/>
      <c r="G33" s="172"/>
      <c r="H33" s="172"/>
      <c r="I33" s="172"/>
      <c r="J33" s="172"/>
      <c r="K33" s="172"/>
      <c r="L33" s="172"/>
      <c r="M33" s="172"/>
      <c r="N33" s="172"/>
      <c r="O33" s="172"/>
    </row>
    <row r="34" spans="1:15">
      <c r="A34" s="177">
        <f t="shared" si="0"/>
        <v>27</v>
      </c>
      <c r="B34" s="180" t="s">
        <v>190</v>
      </c>
      <c r="C34" s="172"/>
      <c r="D34" s="172"/>
      <c r="E34" s="172"/>
      <c r="F34" s="174"/>
      <c r="G34" s="174"/>
      <c r="H34" s="174"/>
      <c r="I34" s="174"/>
      <c r="J34" s="174"/>
      <c r="K34" s="174"/>
      <c r="L34" s="174"/>
      <c r="M34" s="174"/>
      <c r="N34" s="174">
        <f>+L25</f>
        <v>5050161.211762527</v>
      </c>
      <c r="O34" s="172"/>
    </row>
    <row r="35" spans="1:15">
      <c r="A35" s="177">
        <f t="shared" si="0"/>
        <v>28</v>
      </c>
      <c r="B35" s="176" t="s">
        <v>189</v>
      </c>
      <c r="C35" s="172"/>
      <c r="D35" s="172"/>
      <c r="E35" s="172"/>
      <c r="F35" s="174"/>
      <c r="G35" s="174"/>
      <c r="H35" s="174"/>
      <c r="I35" s="174"/>
      <c r="J35" s="174"/>
      <c r="K35" s="174"/>
      <c r="L35" s="174"/>
      <c r="M35" s="174"/>
      <c r="N35" s="179">
        <f>+N27/N34</f>
        <v>5.1216862388485974E-2</v>
      </c>
      <c r="O35" s="178" t="s">
        <v>189</v>
      </c>
    </row>
    <row r="36" spans="1:15" ht="15.75" thickBot="1">
      <c r="A36" s="177">
        <f t="shared" si="0"/>
        <v>29</v>
      </c>
      <c r="B36" s="176"/>
      <c r="C36" s="172"/>
      <c r="D36" s="172"/>
      <c r="E36" s="172"/>
      <c r="F36" s="174"/>
      <c r="G36" s="174"/>
      <c r="H36" s="174"/>
      <c r="I36" s="174"/>
      <c r="J36" s="174"/>
      <c r="K36" s="174"/>
      <c r="L36" s="174"/>
      <c r="M36" s="174"/>
      <c r="N36" s="179"/>
      <c r="O36" s="178"/>
    </row>
    <row r="37" spans="1:15" ht="15.75" thickBot="1">
      <c r="A37" s="177">
        <f>+A33+1</f>
        <v>27</v>
      </c>
      <c r="B37" s="176" t="str">
        <f>+'2013 ERF Sch 7 Rate Design'!$B$34</f>
        <v>Over (Under) Recover Target Rate Spread</v>
      </c>
      <c r="C37" s="172"/>
      <c r="D37" s="172"/>
      <c r="E37" s="172"/>
      <c r="F37" s="139"/>
      <c r="G37" s="172"/>
      <c r="H37" s="172"/>
      <c r="I37" s="172"/>
      <c r="J37" s="172"/>
      <c r="K37" s="172"/>
      <c r="L37" s="172"/>
      <c r="M37" s="172"/>
      <c r="N37" s="173">
        <f>+N25-N29</f>
        <v>62.852892836555839</v>
      </c>
      <c r="O37" s="172"/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52" orientation="landscape" blackAndWhite="1" horizontalDpi="300" verticalDpi="300" r:id="rId1"/>
  <headerFooter alignWithMargins="0">
    <oddFooter>&amp;L&amp;A
&amp;F
&amp;R&amp;P of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7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40.140625" bestFit="1" customWidth="1"/>
    <col min="3" max="3" width="15" bestFit="1" customWidth="1"/>
    <col min="4" max="4" width="15.28515625" customWidth="1"/>
    <col min="5" max="5" width="12.7109375" customWidth="1"/>
    <col min="6" max="6" width="14.42578125" customWidth="1"/>
    <col min="7" max="7" width="26.7109375" bestFit="1" customWidth="1"/>
    <col min="8" max="8" width="18.5703125" bestFit="1" customWidth="1"/>
    <col min="9" max="9" width="11.5703125" customWidth="1"/>
    <col min="10" max="10" width="13.42578125" customWidth="1"/>
    <col min="11" max="11" width="12.85546875" customWidth="1"/>
    <col min="12" max="12" width="11.28515625" customWidth="1"/>
    <col min="13" max="14" width="13.7109375" customWidth="1"/>
  </cols>
  <sheetData>
    <row r="1" spans="1:13">
      <c r="A1" s="538" t="s">
        <v>19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</row>
    <row r="2" spans="1:13">
      <c r="A2" s="538" t="s">
        <v>92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</row>
    <row r="3" spans="1:13">
      <c r="A3" s="538" t="s">
        <v>305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</row>
    <row r="4" spans="1:13">
      <c r="A4" s="538" t="s">
        <v>306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</row>
    <row r="5" spans="1:13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</row>
    <row r="7" spans="1:13">
      <c r="A7" s="196"/>
      <c r="B7" s="539" t="s">
        <v>307</v>
      </c>
      <c r="C7" s="540"/>
      <c r="D7" s="540"/>
      <c r="E7" s="540"/>
      <c r="F7" s="540"/>
      <c r="G7" s="540"/>
      <c r="H7" s="540"/>
      <c r="I7" s="540"/>
      <c r="J7" s="540"/>
      <c r="K7" s="540"/>
      <c r="L7" s="540"/>
      <c r="M7" s="540"/>
    </row>
    <row r="8" spans="1:13" ht="51.75">
      <c r="A8" s="268" t="s">
        <v>17</v>
      </c>
      <c r="B8" s="269" t="s">
        <v>231</v>
      </c>
      <c r="C8" s="270" t="s">
        <v>308</v>
      </c>
      <c r="D8" s="270" t="s">
        <v>309</v>
      </c>
      <c r="E8" s="271" t="s">
        <v>310</v>
      </c>
      <c r="F8" s="270" t="s">
        <v>311</v>
      </c>
      <c r="G8" s="207" t="s">
        <v>226</v>
      </c>
      <c r="H8" s="206" t="s">
        <v>225</v>
      </c>
      <c r="I8" s="207" t="s">
        <v>224</v>
      </c>
      <c r="J8" s="206" t="s">
        <v>223</v>
      </c>
      <c r="K8" s="206" t="s">
        <v>222</v>
      </c>
      <c r="L8" s="206" t="s">
        <v>221</v>
      </c>
      <c r="M8" s="207" t="s">
        <v>220</v>
      </c>
    </row>
    <row r="9" spans="1:13" ht="26.25">
      <c r="A9" s="272"/>
      <c r="B9" s="272"/>
      <c r="C9" s="204" t="s">
        <v>312</v>
      </c>
      <c r="D9" s="203" t="s">
        <v>313</v>
      </c>
      <c r="E9" s="204" t="s">
        <v>314</v>
      </c>
      <c r="F9" s="204" t="s">
        <v>315</v>
      </c>
      <c r="G9" s="204" t="s">
        <v>316</v>
      </c>
      <c r="H9" s="204" t="s">
        <v>317</v>
      </c>
      <c r="I9" s="204" t="s">
        <v>318</v>
      </c>
      <c r="J9" s="203" t="s">
        <v>319</v>
      </c>
      <c r="K9" s="203" t="s">
        <v>320</v>
      </c>
      <c r="L9" s="203" t="s">
        <v>321</v>
      </c>
      <c r="M9" s="203" t="s">
        <v>322</v>
      </c>
    </row>
    <row r="10" spans="1:13">
      <c r="A10" s="272">
        <v>1</v>
      </c>
      <c r="B10" s="541" t="s">
        <v>323</v>
      </c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</row>
    <row r="11" spans="1:13">
      <c r="A11" s="272">
        <f>+A10+1</f>
        <v>2</v>
      </c>
      <c r="B11" s="273" t="s">
        <v>324</v>
      </c>
      <c r="C11" s="274">
        <v>4.0199999999999996</v>
      </c>
      <c r="D11" s="274">
        <f>ROUND(C11*(1+$F$31),2)</f>
        <v>4.0199999999999996</v>
      </c>
      <c r="E11" s="157">
        <v>0</v>
      </c>
      <c r="F11" s="155">
        <f>+E11*C11</f>
        <v>0</v>
      </c>
      <c r="G11" s="155"/>
      <c r="H11" s="155"/>
      <c r="I11" s="155"/>
      <c r="J11" s="155">
        <f>+F11</f>
        <v>0</v>
      </c>
      <c r="K11" s="139">
        <f>+J11/SUM($J$11:$J$13)*$I$20</f>
        <v>0</v>
      </c>
      <c r="L11" s="139">
        <f>+F11-K11</f>
        <v>0</v>
      </c>
      <c r="M11" s="155">
        <f>ROUND(L11*$C$27,0)</f>
        <v>0</v>
      </c>
    </row>
    <row r="12" spans="1:13">
      <c r="A12" s="272">
        <f t="shared" ref="A12:A37" si="0">+A11+1</f>
        <v>3</v>
      </c>
      <c r="B12" s="273" t="s">
        <v>325</v>
      </c>
      <c r="C12" s="274">
        <v>4.1100000000000003</v>
      </c>
      <c r="D12" s="274">
        <f>ROUND(C12*(1+$F$31),2)</f>
        <v>4.1100000000000003</v>
      </c>
      <c r="E12" s="157">
        <v>691140.304</v>
      </c>
      <c r="F12" s="155">
        <f>+E12*C12</f>
        <v>2840586.6494400003</v>
      </c>
      <c r="G12" s="155"/>
      <c r="H12" s="155"/>
      <c r="I12" s="155"/>
      <c r="J12" s="155">
        <f t="shared" ref="J12:J13" si="1">+F12</f>
        <v>2840586.6494400003</v>
      </c>
      <c r="K12" s="139">
        <f t="shared" ref="K12:K13" si="2">+J12/SUM($J$11:$J$13)*$I$20</f>
        <v>2840586.6494400003</v>
      </c>
      <c r="L12" s="139">
        <f t="shared" ref="L12:L13" si="3">+F12-K12</f>
        <v>0</v>
      </c>
      <c r="M12" s="155">
        <f t="shared" ref="M12:M13" si="4">ROUND(L12*$C$27,0)</f>
        <v>0</v>
      </c>
    </row>
    <row r="13" spans="1:13">
      <c r="A13" s="272">
        <f t="shared" si="0"/>
        <v>4</v>
      </c>
      <c r="B13" s="273" t="s">
        <v>326</v>
      </c>
      <c r="C13" s="274">
        <v>4.2</v>
      </c>
      <c r="D13" s="274">
        <f>ROUND(C13*(1+$F$31),2)</f>
        <v>4.2</v>
      </c>
      <c r="E13" s="157">
        <v>651599.95439999993</v>
      </c>
      <c r="F13" s="155">
        <f>+E13*C13</f>
        <v>2736719.8084799997</v>
      </c>
      <c r="G13" s="155"/>
      <c r="H13" s="155"/>
      <c r="I13" s="155"/>
      <c r="J13" s="155">
        <f t="shared" si="1"/>
        <v>2736719.8084799997</v>
      </c>
      <c r="K13" s="139">
        <f t="shared" si="2"/>
        <v>2736719.8084799997</v>
      </c>
      <c r="L13" s="139">
        <f t="shared" si="3"/>
        <v>0</v>
      </c>
      <c r="M13" s="155">
        <f t="shared" si="4"/>
        <v>0</v>
      </c>
    </row>
    <row r="14" spans="1:13">
      <c r="A14" s="272">
        <f t="shared" si="0"/>
        <v>5</v>
      </c>
      <c r="B14" s="273"/>
      <c r="C14" s="274"/>
      <c r="D14" s="250"/>
      <c r="E14" s="157"/>
      <c r="F14" s="155"/>
      <c r="G14" s="155"/>
      <c r="H14" s="155"/>
      <c r="I14" s="155"/>
      <c r="J14" s="155"/>
      <c r="K14" s="155"/>
      <c r="L14" s="155"/>
      <c r="M14" s="155"/>
    </row>
    <row r="15" spans="1:13">
      <c r="A15" s="272">
        <f t="shared" si="0"/>
        <v>6</v>
      </c>
      <c r="B15" s="536" t="s">
        <v>327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</row>
    <row r="16" spans="1:13">
      <c r="A16" s="272">
        <f t="shared" si="0"/>
        <v>7</v>
      </c>
      <c r="B16" s="273" t="s">
        <v>324</v>
      </c>
      <c r="C16" s="275">
        <v>5.4413000000000003E-2</v>
      </c>
      <c r="D16" s="275">
        <f>ROUND(C16*(1+$F$27),6)</f>
        <v>5.4899999999999997E-2</v>
      </c>
      <c r="E16" s="157">
        <v>0</v>
      </c>
      <c r="F16" s="155">
        <f>+E16*C16</f>
        <v>0</v>
      </c>
      <c r="G16" s="155"/>
      <c r="H16" s="155"/>
      <c r="I16" s="155"/>
      <c r="J16" s="155">
        <f>+F16</f>
        <v>0</v>
      </c>
      <c r="K16" s="139">
        <f>+J16/SUM($J$16:$J$18)*$H$20</f>
        <v>0</v>
      </c>
      <c r="L16" s="139">
        <f t="shared" ref="L16:L18" si="5">+F16-K16</f>
        <v>0</v>
      </c>
      <c r="M16" s="155">
        <f>ROUND(L16*$C$27,0)</f>
        <v>0</v>
      </c>
    </row>
    <row r="17" spans="1:13">
      <c r="A17" s="272">
        <f t="shared" si="0"/>
        <v>8</v>
      </c>
      <c r="B17" s="273" t="s">
        <v>325</v>
      </c>
      <c r="C17" s="275">
        <v>5.5190999999999997E-2</v>
      </c>
      <c r="D17" s="275">
        <f>ROUND(C17*(1+$F$27),6)-0</f>
        <v>5.5684999999999998E-2</v>
      </c>
      <c r="E17" s="157">
        <v>393498000.60366446</v>
      </c>
      <c r="F17" s="155">
        <f>+E17*C17</f>
        <v>21717548.151316844</v>
      </c>
      <c r="G17" s="155"/>
      <c r="H17" s="155"/>
      <c r="I17" s="155"/>
      <c r="J17" s="155">
        <f t="shared" ref="J17:J18" si="6">+F17</f>
        <v>21717548.151316844</v>
      </c>
      <c r="K17" s="139">
        <f t="shared" ref="K17:K18" si="7">+J17/SUM($J$16:$J$18)*$H$20</f>
        <v>20311574.978443202</v>
      </c>
      <c r="L17" s="139">
        <f t="shared" si="5"/>
        <v>1405973.1728736423</v>
      </c>
      <c r="M17" s="155">
        <f t="shared" ref="M17:M18" si="8">ROUND(L17*$C$27,0)</f>
        <v>194551</v>
      </c>
    </row>
    <row r="18" spans="1:13">
      <c r="A18" s="272">
        <f t="shared" si="0"/>
        <v>9</v>
      </c>
      <c r="B18" s="273" t="s">
        <v>326</v>
      </c>
      <c r="C18" s="275">
        <v>5.6638000000000001E-2</v>
      </c>
      <c r="D18" s="275">
        <f>ROUND(C18*(1+$F$27),6)</f>
        <v>5.7145000000000001E-2</v>
      </c>
      <c r="E18" s="157">
        <v>337213794.38035655</v>
      </c>
      <c r="F18" s="155">
        <f>+E18*C18</f>
        <v>19099114.886114635</v>
      </c>
      <c r="G18" s="155"/>
      <c r="H18" s="155"/>
      <c r="I18" s="155"/>
      <c r="J18" s="155">
        <f t="shared" si="6"/>
        <v>19099114.886114635</v>
      </c>
      <c r="K18" s="139">
        <f t="shared" si="7"/>
        <v>17862656.563636798</v>
      </c>
      <c r="L18" s="139">
        <f t="shared" si="5"/>
        <v>1236458.3224778362</v>
      </c>
      <c r="M18" s="155">
        <f t="shared" si="8"/>
        <v>171095</v>
      </c>
    </row>
    <row r="19" spans="1:13">
      <c r="A19" s="272"/>
      <c r="B19" s="273"/>
      <c r="C19" s="275"/>
      <c r="D19" s="275"/>
      <c r="E19" s="157"/>
      <c r="F19" s="155"/>
      <c r="G19" s="155"/>
      <c r="H19" s="155"/>
      <c r="I19" s="155"/>
      <c r="J19" s="155"/>
      <c r="K19" s="139"/>
      <c r="L19" s="139"/>
      <c r="M19" s="155"/>
    </row>
    <row r="20" spans="1:13" ht="15.75" thickBot="1">
      <c r="A20" s="272">
        <f>+A18+1</f>
        <v>10</v>
      </c>
      <c r="B20" s="196"/>
      <c r="C20" s="196"/>
      <c r="D20" s="233"/>
      <c r="E20" s="172"/>
      <c r="F20" s="172"/>
      <c r="G20" s="185">
        <v>43751538</v>
      </c>
      <c r="H20" s="185">
        <f>+G20-I20</f>
        <v>38174231.54208</v>
      </c>
      <c r="I20" s="185">
        <f>MIN(+G20*I21,SUM(F11:F13))</f>
        <v>5577306.45792</v>
      </c>
      <c r="J20" s="185">
        <f>SUM(J16:J18,J11:J13)</f>
        <v>46393969.495351478</v>
      </c>
      <c r="K20" s="185">
        <f>SUM(K16:K18,K11:K13)</f>
        <v>43751538</v>
      </c>
      <c r="L20" s="185">
        <f>SUM(L16:L18,L11:L13)</f>
        <v>2642431.4953514785</v>
      </c>
      <c r="M20" s="185">
        <f>SUM(M16:M18,M11:M13)</f>
        <v>365646</v>
      </c>
    </row>
    <row r="21" spans="1:13" ht="15.75" thickTop="1">
      <c r="A21" s="272">
        <f t="shared" si="0"/>
        <v>11</v>
      </c>
      <c r="B21" s="219" t="s">
        <v>328</v>
      </c>
      <c r="C21" s="139">
        <v>384423.49403176096</v>
      </c>
      <c r="D21" s="275"/>
      <c r="E21" s="172"/>
      <c r="F21" s="155"/>
      <c r="G21" s="155"/>
      <c r="H21" s="223" t="s">
        <v>255</v>
      </c>
      <c r="I21" s="222">
        <v>0.19</v>
      </c>
      <c r="J21" s="222"/>
      <c r="K21" s="222"/>
      <c r="L21" s="222"/>
      <c r="M21" s="155"/>
    </row>
    <row r="22" spans="1:13">
      <c r="A22" s="272">
        <f t="shared" si="0"/>
        <v>12</v>
      </c>
      <c r="B22" s="219" t="s">
        <v>329</v>
      </c>
      <c r="C22" s="155">
        <v>13091.820000000007</v>
      </c>
      <c r="D22" s="233"/>
      <c r="E22" s="157"/>
      <c r="F22" s="155"/>
      <c r="G22" s="155"/>
      <c r="H22" s="223" t="s">
        <v>253</v>
      </c>
      <c r="I22" s="222">
        <f>+I20/G20</f>
        <v>0.12747680911057344</v>
      </c>
      <c r="J22" s="222"/>
      <c r="K22" s="222"/>
      <c r="L22" s="222"/>
      <c r="M22" s="155"/>
    </row>
    <row r="23" spans="1:13">
      <c r="A23" s="272">
        <f t="shared" si="0"/>
        <v>13</v>
      </c>
      <c r="B23" s="219" t="s">
        <v>330</v>
      </c>
      <c r="C23" s="155">
        <v>5685.4827675000415</v>
      </c>
      <c r="D23" s="196"/>
      <c r="E23" s="157"/>
      <c r="F23" s="172"/>
      <c r="G23" s="155"/>
      <c r="H23" s="155"/>
      <c r="I23" s="155"/>
      <c r="J23" s="155"/>
      <c r="K23" s="155"/>
      <c r="L23" s="155"/>
      <c r="M23" s="155"/>
    </row>
    <row r="24" spans="1:13">
      <c r="A24" s="272">
        <f t="shared" si="0"/>
        <v>14</v>
      </c>
      <c r="B24" s="219" t="s">
        <v>331</v>
      </c>
      <c r="C24" s="155">
        <v>0</v>
      </c>
      <c r="D24" s="196"/>
      <c r="E24" s="196"/>
      <c r="F24" s="233"/>
      <c r="G24" s="233"/>
      <c r="H24" s="233"/>
      <c r="I24" s="233"/>
      <c r="J24" s="233"/>
      <c r="K24" s="233"/>
      <c r="L24" s="233"/>
      <c r="M24" s="233"/>
    </row>
    <row r="25" spans="1:13">
      <c r="A25" s="272">
        <f t="shared" si="0"/>
        <v>15</v>
      </c>
      <c r="B25" s="220" t="s">
        <v>332</v>
      </c>
      <c r="C25" s="155">
        <f>+C21-SUM(C22:C24)</f>
        <v>365646.19126426091</v>
      </c>
      <c r="D25" s="196"/>
      <c r="E25" s="196"/>
      <c r="F25" s="276">
        <f>SUM(F16:F18)</f>
        <v>40816663.037431479</v>
      </c>
      <c r="G25" s="233" t="s">
        <v>333</v>
      </c>
      <c r="H25" s="233"/>
      <c r="I25" s="233"/>
      <c r="J25" s="233"/>
      <c r="K25" s="233"/>
      <c r="L25" s="233"/>
      <c r="M25" s="233"/>
    </row>
    <row r="26" spans="1:13">
      <c r="A26" s="272">
        <f t="shared" si="0"/>
        <v>16</v>
      </c>
      <c r="B26" s="220" t="s">
        <v>334</v>
      </c>
      <c r="C26" s="155">
        <f>+L20</f>
        <v>2642431.4953514785</v>
      </c>
      <c r="D26" s="196"/>
      <c r="E26" s="196"/>
      <c r="F26" s="277">
        <f>SUM(M17:M18)</f>
        <v>365646</v>
      </c>
      <c r="G26" s="233" t="s">
        <v>335</v>
      </c>
      <c r="H26" s="233"/>
      <c r="I26" s="233"/>
      <c r="J26" s="233"/>
      <c r="K26" s="233"/>
      <c r="L26" s="233"/>
      <c r="M26" s="233"/>
    </row>
    <row r="27" spans="1:13">
      <c r="A27" s="272">
        <f t="shared" si="0"/>
        <v>17</v>
      </c>
      <c r="B27" s="220" t="s">
        <v>336</v>
      </c>
      <c r="C27" s="233">
        <f>+C25/C26</f>
        <v>0.13837489899265112</v>
      </c>
      <c r="D27" s="196"/>
      <c r="E27" s="196"/>
      <c r="F27" s="233">
        <f>+F26/F25</f>
        <v>8.9582531444248482E-3</v>
      </c>
      <c r="G27" s="278" t="s">
        <v>337</v>
      </c>
      <c r="H27" s="233"/>
      <c r="I27" s="233"/>
      <c r="J27" s="233"/>
      <c r="K27" s="233"/>
      <c r="L27" s="233"/>
      <c r="M27" s="233"/>
    </row>
    <row r="28" spans="1:13">
      <c r="A28" s="272">
        <f t="shared" si="0"/>
        <v>18</v>
      </c>
      <c r="B28" s="219" t="s">
        <v>338</v>
      </c>
      <c r="C28" s="155">
        <f>SUM(M11:M13)</f>
        <v>0</v>
      </c>
      <c r="D28" s="196"/>
      <c r="E28" s="196"/>
      <c r="F28" s="155"/>
      <c r="G28" s="155"/>
      <c r="H28" s="155"/>
      <c r="I28" s="155"/>
      <c r="J28" s="155"/>
      <c r="K28" s="155"/>
      <c r="L28" s="155"/>
      <c r="M28" s="155"/>
    </row>
    <row r="29" spans="1:13">
      <c r="A29" s="272">
        <f t="shared" si="0"/>
        <v>19</v>
      </c>
      <c r="B29" s="219" t="s">
        <v>339</v>
      </c>
      <c r="C29" s="155">
        <f>SUM(M16:M18)</f>
        <v>365646</v>
      </c>
      <c r="D29" s="196"/>
      <c r="E29" s="196"/>
      <c r="F29" s="276">
        <f>SUM(F11:F13)</f>
        <v>5577306.45792</v>
      </c>
      <c r="G29" s="233" t="s">
        <v>340</v>
      </c>
      <c r="H29" s="155"/>
      <c r="I29" s="155"/>
      <c r="J29" s="155"/>
      <c r="K29" s="155"/>
      <c r="L29" s="155"/>
      <c r="M29" s="155"/>
    </row>
    <row r="30" spans="1:13">
      <c r="A30" s="272">
        <f t="shared" si="0"/>
        <v>20</v>
      </c>
      <c r="B30" s="196" t="s">
        <v>144</v>
      </c>
      <c r="C30" s="155">
        <f>SUM(C22:C23,C28:C29)</f>
        <v>384423.30276750005</v>
      </c>
      <c r="D30" s="196"/>
      <c r="E30" s="196"/>
      <c r="F30" s="277">
        <f>SUM(M12:M13)</f>
        <v>0</v>
      </c>
      <c r="G30" s="233" t="s">
        <v>335</v>
      </c>
      <c r="H30" s="155"/>
      <c r="I30" s="155"/>
      <c r="J30" s="155"/>
      <c r="K30" s="155"/>
      <c r="L30" s="155"/>
      <c r="M30" s="155"/>
    </row>
    <row r="31" spans="1:13">
      <c r="A31" s="272">
        <f t="shared" si="0"/>
        <v>21</v>
      </c>
      <c r="B31" s="196" t="s">
        <v>43</v>
      </c>
      <c r="C31" s="279">
        <f>+C21-C30</f>
        <v>0.19126426090952009</v>
      </c>
      <c r="D31" s="196"/>
      <c r="E31" s="196"/>
      <c r="F31" s="233">
        <f>+F30/F29</f>
        <v>0</v>
      </c>
      <c r="G31" s="278" t="s">
        <v>341</v>
      </c>
      <c r="H31" s="155"/>
      <c r="I31" s="155"/>
      <c r="J31" s="155"/>
      <c r="K31" s="155"/>
      <c r="L31" s="155"/>
      <c r="M31" s="155"/>
    </row>
    <row r="32" spans="1:13">
      <c r="A32" s="272">
        <f t="shared" si="0"/>
        <v>22</v>
      </c>
      <c r="B32" s="219" t="s">
        <v>342</v>
      </c>
      <c r="C32" s="155">
        <f>+'2013 ERF Proforma Proposed Rev'!E26</f>
        <v>50543089.225257844</v>
      </c>
      <c r="D32" s="196"/>
      <c r="E32" s="196"/>
      <c r="F32" s="155"/>
      <c r="G32" s="155"/>
      <c r="H32" s="155"/>
      <c r="I32" s="155"/>
      <c r="J32" s="155"/>
      <c r="K32" s="155"/>
      <c r="L32" s="155"/>
      <c r="M32" s="155"/>
    </row>
    <row r="33" spans="1:13">
      <c r="A33" s="272">
        <f t="shared" si="0"/>
        <v>23</v>
      </c>
      <c r="B33" s="196" t="s">
        <v>177</v>
      </c>
      <c r="C33" s="233">
        <f>C30/C32</f>
        <v>7.6058529199555256E-3</v>
      </c>
      <c r="D33" s="196"/>
      <c r="E33" s="196"/>
      <c r="F33" s="155"/>
      <c r="G33" s="155"/>
      <c r="H33" s="155"/>
      <c r="I33" s="155"/>
      <c r="J33" s="155"/>
      <c r="K33" s="155"/>
      <c r="L33" s="155"/>
      <c r="M33" s="155"/>
    </row>
    <row r="34" spans="1:13">
      <c r="A34" s="272">
        <f t="shared" si="0"/>
        <v>24</v>
      </c>
      <c r="B34" s="196"/>
      <c r="C34" s="155"/>
      <c r="D34" s="196"/>
      <c r="E34" s="196"/>
      <c r="F34" s="155"/>
      <c r="G34" s="155"/>
      <c r="H34" s="155"/>
      <c r="I34" s="155"/>
      <c r="J34" s="155"/>
      <c r="K34" s="155"/>
      <c r="L34" s="155"/>
      <c r="M34" s="155"/>
    </row>
    <row r="35" spans="1:13">
      <c r="A35" s="272">
        <f t="shared" si="0"/>
        <v>25</v>
      </c>
      <c r="B35" s="196" t="s">
        <v>146</v>
      </c>
      <c r="C35" s="155">
        <v>50927221.934074402</v>
      </c>
      <c r="D35" s="196"/>
      <c r="E35" s="196"/>
      <c r="F35" s="196"/>
      <c r="G35" s="196"/>
      <c r="H35" s="196"/>
      <c r="I35" s="196"/>
      <c r="J35" s="196"/>
      <c r="K35" s="196"/>
      <c r="L35" s="196"/>
      <c r="M35" s="196"/>
    </row>
    <row r="36" spans="1:13">
      <c r="A36" s="272">
        <f t="shared" si="0"/>
        <v>26</v>
      </c>
      <c r="B36" s="219" t="s">
        <v>343</v>
      </c>
      <c r="C36" s="155">
        <v>50927512.719289608</v>
      </c>
      <c r="D36" s="196"/>
      <c r="E36" s="196"/>
      <c r="F36" s="196"/>
      <c r="G36" s="196"/>
      <c r="H36" s="196"/>
      <c r="I36" s="196"/>
      <c r="J36" s="196"/>
      <c r="K36" s="196"/>
      <c r="L36" s="196"/>
      <c r="M36" s="196"/>
    </row>
    <row r="37" spans="1:13">
      <c r="A37" s="272">
        <f t="shared" si="0"/>
        <v>27</v>
      </c>
      <c r="B37" s="196" t="s">
        <v>344</v>
      </c>
      <c r="C37" s="155">
        <f>+C36-C35</f>
        <v>290.78521520644426</v>
      </c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</sheetData>
  <mergeCells count="7">
    <mergeCell ref="B15:M15"/>
    <mergeCell ref="A1:M1"/>
    <mergeCell ref="A2:M2"/>
    <mergeCell ref="A3:M3"/>
    <mergeCell ref="A4:M4"/>
    <mergeCell ref="B7:M7"/>
    <mergeCell ref="B10:M10"/>
  </mergeCells>
  <printOptions horizontalCentered="1"/>
  <pageMargins left="0.7" right="0.7" top="0.75" bottom="0.75" header="0.3" footer="0.3"/>
  <pageSetup scale="57" orientation="landscape" blackAndWhite="1" horizontalDpi="300" verticalDpi="300" r:id="rId1"/>
  <headerFooter alignWithMargins="0">
    <oddFooter>&amp;L&amp;A
&amp;F
&amp;R&amp;P of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3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32.7109375" bestFit="1" customWidth="1"/>
    <col min="3" max="3" width="11" bestFit="1" customWidth="1"/>
    <col min="4" max="4" width="10.42578125" bestFit="1" customWidth="1"/>
    <col min="5" max="5" width="11.28515625" bestFit="1" customWidth="1"/>
    <col min="6" max="7" width="11" bestFit="1" customWidth="1"/>
    <col min="8" max="8" width="18.5703125" bestFit="1" customWidth="1"/>
    <col min="9" max="9" width="9.5703125" bestFit="1" customWidth="1"/>
    <col min="10" max="10" width="11" bestFit="1" customWidth="1"/>
    <col min="11" max="11" width="12.42578125" bestFit="1" customWidth="1"/>
    <col min="12" max="12" width="9.5703125" bestFit="1" customWidth="1"/>
    <col min="13" max="14" width="13.7109375" customWidth="1"/>
    <col min="15" max="15" width="8.28515625" bestFit="1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345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209"/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39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>
      <c r="A9" s="177">
        <f>+A8+1</f>
        <v>2</v>
      </c>
      <c r="B9" s="172" t="s">
        <v>206</v>
      </c>
      <c r="C9" s="172"/>
      <c r="D9" s="172"/>
      <c r="E9" s="196"/>
      <c r="F9" s="139"/>
      <c r="G9" s="172"/>
      <c r="H9" s="172"/>
      <c r="I9" s="172"/>
      <c r="J9" s="139"/>
      <c r="K9" s="139"/>
      <c r="L9" s="139"/>
      <c r="M9" s="139"/>
      <c r="N9" s="139"/>
      <c r="O9" s="183"/>
    </row>
    <row r="10" spans="1:15" ht="25.5">
      <c r="A10" s="177">
        <f t="shared" ref="A10:A23" si="0">+A9+1</f>
        <v>3</v>
      </c>
      <c r="B10" s="176" t="s">
        <v>266</v>
      </c>
      <c r="C10" s="157">
        <v>47486400</v>
      </c>
      <c r="D10" s="189">
        <v>5.4413000000000003E-2</v>
      </c>
      <c r="E10" s="256">
        <f>ROUND(+'2013 ERF Sch 49 Rate Design'!E10,6)</f>
        <v>5.4783999999999999E-2</v>
      </c>
      <c r="F10" s="139">
        <f>+C10*SUM(D10:D10)</f>
        <v>2583877.4832000001</v>
      </c>
      <c r="G10" s="172"/>
      <c r="H10" s="172"/>
      <c r="I10" s="172"/>
      <c r="J10" s="139">
        <f t="shared" ref="J10" si="1">+F10</f>
        <v>2583877.4832000001</v>
      </c>
      <c r="K10" s="139">
        <f>+J10/$J$17*$H$21</f>
        <v>2367042.9011702524</v>
      </c>
      <c r="L10" s="139">
        <f>+F10-K10</f>
        <v>216834.58202974778</v>
      </c>
      <c r="M10" s="139">
        <f>+L10*'2013 ERF Sch 49 Rate Design'!$N$33</f>
        <v>15843.092988167957</v>
      </c>
      <c r="N10" s="139">
        <f>+C10*E10</f>
        <v>2601494.9375999998</v>
      </c>
      <c r="O10" s="191" t="s">
        <v>346</v>
      </c>
    </row>
    <row r="11" spans="1:15">
      <c r="A11" s="177">
        <f t="shared" si="0"/>
        <v>4</v>
      </c>
      <c r="B11" s="176"/>
      <c r="C11" s="226"/>
      <c r="D11" s="189"/>
      <c r="E11" s="189"/>
      <c r="F11" s="139"/>
      <c r="G11" s="172"/>
      <c r="H11" s="172"/>
      <c r="I11" s="172"/>
      <c r="J11" s="172"/>
      <c r="K11" s="172"/>
      <c r="L11" s="172"/>
      <c r="M11" s="172"/>
      <c r="N11" s="172"/>
      <c r="O11" s="172"/>
    </row>
    <row r="12" spans="1:15">
      <c r="A12" s="177">
        <f t="shared" si="0"/>
        <v>5</v>
      </c>
      <c r="B12" s="176" t="s">
        <v>198</v>
      </c>
      <c r="C12" s="226"/>
      <c r="D12" s="189"/>
      <c r="E12" s="189"/>
      <c r="F12" s="139"/>
      <c r="G12" s="172"/>
      <c r="H12" s="225"/>
      <c r="I12" s="225"/>
      <c r="J12" s="225"/>
      <c r="K12" s="225"/>
      <c r="L12" s="225"/>
      <c r="M12" s="225"/>
      <c r="N12" s="225"/>
      <c r="O12" s="172"/>
    </row>
    <row r="13" spans="1:15" ht="25.5">
      <c r="A13" s="177">
        <f t="shared" si="0"/>
        <v>6</v>
      </c>
      <c r="B13" s="197" t="s">
        <v>292</v>
      </c>
      <c r="C13" s="226">
        <v>799.34280841228826</v>
      </c>
      <c r="D13" s="189">
        <f>+D10</f>
        <v>5.4413000000000003E-2</v>
      </c>
      <c r="E13" s="189">
        <f>+E10</f>
        <v>5.4783999999999999E-2</v>
      </c>
      <c r="F13" s="139">
        <f>+C13*SUM(D13:D13)</f>
        <v>43.49464023413784</v>
      </c>
      <c r="G13" s="172"/>
      <c r="H13" s="225"/>
      <c r="I13" s="225"/>
      <c r="J13" s="139">
        <f t="shared" ref="J13" si="2">+F13</f>
        <v>43.49464023413784</v>
      </c>
      <c r="K13" s="139">
        <f>+J13/$J$17*$H$21</f>
        <v>39.844644366677606</v>
      </c>
      <c r="L13" s="139">
        <f t="shared" ref="L13:L14" si="3">+F13-K13</f>
        <v>3.649995867460234</v>
      </c>
      <c r="M13" s="139">
        <f>+L13*'2013 ERF Sch 49 Rate Design'!$N$33</f>
        <v>0.26668819794929144</v>
      </c>
      <c r="N13" s="139">
        <f>+C13*E13</f>
        <v>43.791196416058803</v>
      </c>
      <c r="O13" s="191" t="s">
        <v>346</v>
      </c>
    </row>
    <row r="14" spans="1:15" ht="25.5">
      <c r="A14" s="177">
        <f t="shared" si="0"/>
        <v>7</v>
      </c>
      <c r="B14" s="197" t="s">
        <v>236</v>
      </c>
      <c r="C14" s="226"/>
      <c r="D14" s="189"/>
      <c r="E14" s="189"/>
      <c r="F14" s="139">
        <v>272.35833643939475</v>
      </c>
      <c r="G14" s="172"/>
      <c r="H14" s="225"/>
      <c r="I14" s="225"/>
      <c r="J14" s="139">
        <v>0</v>
      </c>
      <c r="K14" s="139">
        <v>0</v>
      </c>
      <c r="L14" s="139">
        <f t="shared" si="3"/>
        <v>272.35833643939475</v>
      </c>
      <c r="M14" s="139">
        <v>0</v>
      </c>
      <c r="N14" s="139">
        <f>ROUND(+F14*(1+$N$23),0)</f>
        <v>289</v>
      </c>
      <c r="O14" s="188" t="s">
        <v>347</v>
      </c>
    </row>
    <row r="15" spans="1:15">
      <c r="A15" s="177">
        <f t="shared" si="0"/>
        <v>8</v>
      </c>
      <c r="B15" s="176" t="s">
        <v>239</v>
      </c>
      <c r="C15" s="147">
        <f>SUM(C13:C14)</f>
        <v>799.34280841228826</v>
      </c>
      <c r="D15" s="189"/>
      <c r="E15" s="256">
        <f>ROUND(D15*(1),6)</f>
        <v>0</v>
      </c>
      <c r="F15" s="149">
        <f>SUM(F13:F14)</f>
        <v>315.85297667353257</v>
      </c>
      <c r="G15" s="172"/>
      <c r="H15" s="225"/>
      <c r="I15" s="225"/>
      <c r="J15" s="149">
        <f t="shared" ref="J15:N15" si="4">SUM(J13:J14)</f>
        <v>43.49464023413784</v>
      </c>
      <c r="K15" s="149">
        <f t="shared" si="4"/>
        <v>39.844644366677606</v>
      </c>
      <c r="L15" s="149">
        <f t="shared" si="4"/>
        <v>276.00833230685498</v>
      </c>
      <c r="M15" s="149">
        <f t="shared" si="4"/>
        <v>0.26668819794929144</v>
      </c>
      <c r="N15" s="149">
        <f t="shared" si="4"/>
        <v>332.79119641605882</v>
      </c>
      <c r="O15" s="183"/>
    </row>
    <row r="16" spans="1:15">
      <c r="A16" s="177">
        <f t="shared" si="0"/>
        <v>9</v>
      </c>
      <c r="B16" s="176"/>
      <c r="C16" s="157"/>
      <c r="D16" s="189"/>
      <c r="E16" s="256"/>
      <c r="F16" s="139"/>
      <c r="G16" s="172"/>
      <c r="H16" s="225"/>
      <c r="I16" s="225"/>
      <c r="J16" s="139"/>
      <c r="K16" s="139"/>
      <c r="L16" s="139"/>
      <c r="M16" s="139"/>
      <c r="N16" s="139"/>
      <c r="O16" s="183"/>
    </row>
    <row r="17" spans="1:15" ht="15.75" thickBot="1">
      <c r="A17" s="177">
        <f t="shared" si="0"/>
        <v>10</v>
      </c>
      <c r="B17" s="176" t="s">
        <v>348</v>
      </c>
      <c r="C17" s="187">
        <f>SUM(C15,C10)</f>
        <v>47487199.342808411</v>
      </c>
      <c r="D17" s="172"/>
      <c r="E17" s="196"/>
      <c r="F17" s="142">
        <f>SUM(F15,F10)</f>
        <v>2584193.3361766739</v>
      </c>
      <c r="G17" s="172"/>
      <c r="H17" s="225"/>
      <c r="I17" s="225"/>
      <c r="J17" s="142">
        <f t="shared" ref="J17:N17" si="5">SUM(J15,J10)</f>
        <v>2583920.9778402341</v>
      </c>
      <c r="K17" s="142">
        <f t="shared" si="5"/>
        <v>2367082.7458146191</v>
      </c>
      <c r="L17" s="142">
        <f t="shared" si="5"/>
        <v>217110.59036205465</v>
      </c>
      <c r="M17" s="142">
        <f t="shared" si="5"/>
        <v>15843.359676365906</v>
      </c>
      <c r="N17" s="142">
        <f t="shared" si="5"/>
        <v>2601827.728796416</v>
      </c>
      <c r="O17" s="183"/>
    </row>
    <row r="18" spans="1:15" ht="15.75" thickTop="1">
      <c r="A18" s="177">
        <f t="shared" si="0"/>
        <v>11</v>
      </c>
      <c r="B18" s="172"/>
      <c r="C18" s="226"/>
      <c r="D18" s="172"/>
      <c r="E18" s="196"/>
      <c r="F18" s="139"/>
      <c r="G18" s="172"/>
      <c r="H18" s="225"/>
      <c r="I18" s="225"/>
      <c r="J18" s="139"/>
      <c r="K18" s="139"/>
      <c r="L18" s="139"/>
      <c r="M18" s="139"/>
      <c r="N18" s="139"/>
      <c r="O18" s="183"/>
    </row>
    <row r="19" spans="1:15" ht="26.25" thickBot="1">
      <c r="A19" s="177">
        <f t="shared" si="0"/>
        <v>12</v>
      </c>
      <c r="B19" s="176" t="s">
        <v>349</v>
      </c>
      <c r="C19" s="144">
        <v>283579</v>
      </c>
      <c r="D19" s="198">
        <v>2.09</v>
      </c>
      <c r="E19" s="280">
        <f>+D19+ROUND(M19/C19,2)</f>
        <v>2.09</v>
      </c>
      <c r="F19" s="142">
        <f>+C19*D19</f>
        <v>592680.11</v>
      </c>
      <c r="G19" s="172"/>
      <c r="H19" s="225"/>
      <c r="I19" s="225"/>
      <c r="J19" s="142">
        <f>+F19</f>
        <v>592680.11</v>
      </c>
      <c r="K19" s="142">
        <f>+I21</f>
        <v>555241.6317342933</v>
      </c>
      <c r="L19" s="142">
        <f>+F19-K19</f>
        <v>37438.478265706683</v>
      </c>
      <c r="M19" s="142">
        <v>0</v>
      </c>
      <c r="N19" s="142">
        <f>+M19+F19</f>
        <v>592680.11</v>
      </c>
      <c r="O19" s="188" t="s">
        <v>347</v>
      </c>
    </row>
    <row r="20" spans="1:15" ht="15.75" thickTop="1">
      <c r="A20" s="177">
        <f t="shared" si="0"/>
        <v>13</v>
      </c>
      <c r="B20" s="172"/>
      <c r="C20" s="226"/>
      <c r="D20" s="172"/>
      <c r="E20" s="196"/>
      <c r="F20" s="139"/>
      <c r="G20" s="172"/>
      <c r="H20" s="225"/>
      <c r="I20" s="225"/>
      <c r="J20" s="139"/>
      <c r="K20" s="139"/>
      <c r="L20" s="139"/>
      <c r="M20" s="139"/>
      <c r="N20" s="139"/>
      <c r="O20" s="183"/>
    </row>
    <row r="21" spans="1:15" ht="15.75" thickBot="1">
      <c r="A21" s="177">
        <f t="shared" si="0"/>
        <v>14</v>
      </c>
      <c r="B21" s="172" t="s">
        <v>196</v>
      </c>
      <c r="C21" s="172"/>
      <c r="D21" s="174"/>
      <c r="E21" s="174"/>
      <c r="F21" s="142">
        <f>SUM(F17,F19)</f>
        <v>3176873.4461766738</v>
      </c>
      <c r="G21" s="185">
        <f>+'2013 ERF Sch 49 Rate Design'!G28</f>
        <v>2922324.3775489121</v>
      </c>
      <c r="H21" s="185">
        <f>+G21-I21</f>
        <v>2367082.7458146187</v>
      </c>
      <c r="I21" s="185">
        <f>MIN(+G21*I22,SUM(J19))</f>
        <v>555241.6317342933</v>
      </c>
      <c r="J21" s="142">
        <f t="shared" ref="J21:N21" si="6">SUM(J17,J19)</f>
        <v>3176601.0878402339</v>
      </c>
      <c r="K21" s="142">
        <f t="shared" si="6"/>
        <v>2922324.3775489125</v>
      </c>
      <c r="L21" s="142">
        <f t="shared" si="6"/>
        <v>254549.06862776133</v>
      </c>
      <c r="M21" s="142">
        <f t="shared" si="6"/>
        <v>15843.359676365906</v>
      </c>
      <c r="N21" s="142">
        <f t="shared" si="6"/>
        <v>3194507.8387964158</v>
      </c>
      <c r="O21" s="183"/>
    </row>
    <row r="22" spans="1:15" ht="15.75" thickTop="1">
      <c r="A22" s="177">
        <f t="shared" si="0"/>
        <v>15</v>
      </c>
      <c r="B22" s="172"/>
      <c r="C22" s="172"/>
      <c r="D22" s="139"/>
      <c r="E22" s="139"/>
      <c r="F22" s="139"/>
      <c r="G22" s="139"/>
      <c r="H22" s="223" t="s">
        <v>255</v>
      </c>
      <c r="I22" s="222">
        <v>0.19</v>
      </c>
      <c r="J22" s="139"/>
      <c r="K22" s="139"/>
      <c r="L22" s="139"/>
      <c r="M22" s="139"/>
      <c r="N22" s="139"/>
      <c r="O22" s="183"/>
    </row>
    <row r="23" spans="1:15" ht="25.5">
      <c r="A23" s="177">
        <f t="shared" si="0"/>
        <v>16</v>
      </c>
      <c r="B23" s="176" t="s">
        <v>350</v>
      </c>
      <c r="C23" s="174"/>
      <c r="D23" s="189"/>
      <c r="E23" s="139"/>
      <c r="F23" s="172"/>
      <c r="G23" s="174"/>
      <c r="H23" s="223" t="s">
        <v>253</v>
      </c>
      <c r="I23" s="222">
        <f>+I21/G21</f>
        <v>0.19</v>
      </c>
      <c r="J23" s="225"/>
      <c r="K23" s="225"/>
      <c r="L23" s="225"/>
      <c r="M23" s="225"/>
      <c r="N23" s="262">
        <f>+M21/L21</f>
        <v>6.2240886449812044E-2</v>
      </c>
      <c r="O23" s="178" t="s">
        <v>189</v>
      </c>
    </row>
  </sheetData>
  <mergeCells count="3">
    <mergeCell ref="A1:O1"/>
    <mergeCell ref="A2:O2"/>
    <mergeCell ref="A3:O3"/>
  </mergeCells>
  <printOptions horizontalCentered="1"/>
  <pageMargins left="0.7" right="0.7" top="0.75" bottom="0.75" header="0.3" footer="0.3"/>
  <pageSetup scale="63" orientation="landscape" blackAndWhite="1" horizontalDpi="300" verticalDpi="300" r:id="rId1"/>
  <headerFooter alignWithMargins="0">
    <oddFooter>&amp;L&amp;A
&amp;F
&amp;R&amp;P of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36"/>
  <sheetViews>
    <sheetView zoomScale="90" zoomScaleNormal="90" workbookViewId="0">
      <selection activeCell="I38" sqref="I38"/>
    </sheetView>
  </sheetViews>
  <sheetFormatPr defaultRowHeight="15"/>
  <cols>
    <col min="1" max="1" width="7.42578125" bestFit="1" customWidth="1"/>
    <col min="2" max="2" width="33.42578125" bestFit="1" customWidth="1"/>
    <col min="3" max="3" width="11.85546875" bestFit="1" customWidth="1"/>
    <col min="4" max="4" width="10.42578125" bestFit="1" customWidth="1"/>
    <col min="5" max="5" width="11.28515625" bestFit="1" customWidth="1"/>
    <col min="6" max="6" width="19.7109375" bestFit="1" customWidth="1"/>
    <col min="7" max="7" width="11.85546875" bestFit="1" customWidth="1"/>
    <col min="8" max="8" width="18.5703125" bestFit="1" customWidth="1"/>
    <col min="9" max="9" width="11" bestFit="1" customWidth="1"/>
    <col min="10" max="11" width="12.85546875" customWidth="1"/>
    <col min="12" max="12" width="12" customWidth="1"/>
    <col min="13" max="14" width="13.7109375" customWidth="1"/>
  </cols>
  <sheetData>
    <row r="1" spans="1:15">
      <c r="A1" s="535" t="s">
        <v>19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>
      <c r="A2" s="535" t="s">
        <v>233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</row>
    <row r="3" spans="1:15">
      <c r="A3" s="535" t="s">
        <v>358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</row>
    <row r="4" spans="1:15">
      <c r="A4" s="535"/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</row>
    <row r="5" spans="1:15" ht="77.25">
      <c r="A5" s="207" t="str">
        <f>+'2013 ERF Sch 7 Rate Design'!A5</f>
        <v>Line No.</v>
      </c>
      <c r="B5" s="208" t="str">
        <f>+'2013 ERF Sch 7 Rate Design'!B5</f>
        <v>Description</v>
      </c>
      <c r="C5" s="207" t="str">
        <f>+'2013 ERF Sch 7 Rate Design'!C5</f>
        <v>Bill
Determinants</v>
      </c>
      <c r="D5" s="207" t="str">
        <f>+'2013 ERF Sch 7 Rate Design'!D5</f>
        <v>Proforma
Rates, Excluding Sch 140
Effective 2013</v>
      </c>
      <c r="E5" s="207" t="str">
        <f>+'2013 ERF Sch 7 Rate Design'!E5</f>
        <v>Proposed
Rates, Including Sch 141
Effective 2013</v>
      </c>
      <c r="F5" s="207" t="str">
        <f>+'2013 ERF Sch 7 Rate Design'!F5</f>
        <v>Proforma
Revenue, Excluding Sch 140
Effective 2013</v>
      </c>
      <c r="G5" s="207" t="s">
        <v>226</v>
      </c>
      <c r="H5" s="206" t="s">
        <v>225</v>
      </c>
      <c r="I5" s="207" t="s">
        <v>224</v>
      </c>
      <c r="J5" s="206" t="s">
        <v>223</v>
      </c>
      <c r="K5" s="206" t="s">
        <v>222</v>
      </c>
      <c r="L5" s="206" t="s">
        <v>221</v>
      </c>
      <c r="M5" s="207" t="s">
        <v>220</v>
      </c>
      <c r="N5" s="207" t="str">
        <f>+'2013 ERF Sch 7 Rate Design'!N5</f>
        <v>Proposed
Revenue, Including Sch 141
Effective 2013</v>
      </c>
      <c r="O5" s="208" t="str">
        <f>+'2013 ERF Sch 7 Rate Design'!O5</f>
        <v>Notes:</v>
      </c>
    </row>
    <row r="6" spans="1:15" ht="26.25">
      <c r="A6" s="204"/>
      <c r="B6" s="204" t="s">
        <v>15</v>
      </c>
      <c r="C6" s="203" t="s">
        <v>14</v>
      </c>
      <c r="D6" s="203" t="s">
        <v>13</v>
      </c>
      <c r="E6" s="203" t="s">
        <v>217</v>
      </c>
      <c r="F6" s="203" t="s">
        <v>216</v>
      </c>
      <c r="G6" s="203" t="s">
        <v>9</v>
      </c>
      <c r="H6" s="203" t="s">
        <v>8</v>
      </c>
      <c r="I6" s="203" t="s">
        <v>7</v>
      </c>
      <c r="J6" s="203" t="s">
        <v>215</v>
      </c>
      <c r="K6" s="204" t="s">
        <v>214</v>
      </c>
      <c r="L6" s="204" t="s">
        <v>213</v>
      </c>
      <c r="M6" s="203" t="s">
        <v>212</v>
      </c>
      <c r="N6" s="203" t="s">
        <v>211</v>
      </c>
      <c r="O6" s="204" t="s">
        <v>1</v>
      </c>
    </row>
    <row r="7" spans="1:15">
      <c r="A7" s="204"/>
      <c r="B7" s="204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203"/>
      <c r="O7" s="203"/>
    </row>
    <row r="8" spans="1:15">
      <c r="A8" s="177">
        <v>1</v>
      </c>
      <c r="B8" s="239"/>
      <c r="C8" s="237"/>
      <c r="D8" s="238"/>
      <c r="E8" s="238"/>
      <c r="F8" s="238"/>
      <c r="G8" s="172"/>
      <c r="H8" s="172"/>
      <c r="I8" s="172"/>
      <c r="J8" s="139"/>
      <c r="K8" s="139"/>
      <c r="L8" s="139"/>
      <c r="M8" s="139"/>
      <c r="N8" s="237"/>
      <c r="O8" s="257"/>
    </row>
    <row r="9" spans="1:15">
      <c r="A9" s="177">
        <f t="shared" ref="A9:A35" si="0">+A8+1</f>
        <v>2</v>
      </c>
      <c r="B9" s="172" t="s">
        <v>206</v>
      </c>
      <c r="C9" s="172"/>
      <c r="D9" s="172"/>
      <c r="E9" s="196"/>
      <c r="F9" s="139"/>
      <c r="G9" s="172"/>
      <c r="H9" s="172"/>
      <c r="I9" s="172"/>
      <c r="J9" s="139"/>
      <c r="K9" s="139"/>
      <c r="L9" s="139"/>
      <c r="M9" s="139"/>
      <c r="N9" s="139"/>
      <c r="O9" s="183"/>
    </row>
    <row r="10" spans="1:15" ht="51">
      <c r="A10" s="177">
        <f t="shared" si="0"/>
        <v>3</v>
      </c>
      <c r="B10" s="176" t="s">
        <v>266</v>
      </c>
      <c r="C10" s="157">
        <v>591954400</v>
      </c>
      <c r="D10" s="189">
        <v>5.4413000000000003E-2</v>
      </c>
      <c r="E10" s="256">
        <v>5.4783598583952917E-2</v>
      </c>
      <c r="F10" s="139">
        <f>+C10*SUM(D10:D10)</f>
        <v>32210014.767200001</v>
      </c>
      <c r="G10" s="172"/>
      <c r="H10" s="172"/>
      <c r="I10" s="172"/>
      <c r="J10" s="139">
        <f>+F10</f>
        <v>32210014.767200001</v>
      </c>
      <c r="K10" s="139">
        <f>+J10/$J$17*$H$21</f>
        <v>29183527.871852756</v>
      </c>
      <c r="L10" s="139">
        <f>+F10-K10</f>
        <v>3026486.895347245</v>
      </c>
      <c r="M10" s="139">
        <f>+L10*N33</f>
        <v>221131.30138936962</v>
      </c>
      <c r="N10" s="139">
        <f>+C10*E10</f>
        <v>32429392.229604699</v>
      </c>
      <c r="O10" s="191" t="s">
        <v>204</v>
      </c>
    </row>
    <row r="11" spans="1:15">
      <c r="A11" s="177">
        <f t="shared" si="0"/>
        <v>4</v>
      </c>
      <c r="B11" s="176"/>
      <c r="C11" s="226"/>
      <c r="D11" s="189"/>
      <c r="E11" s="189"/>
      <c r="F11" s="139"/>
      <c r="G11" s="172"/>
      <c r="H11" s="172"/>
      <c r="I11" s="172"/>
      <c r="J11" s="172"/>
      <c r="K11" s="172"/>
      <c r="L11" s="172"/>
      <c r="M11" s="172"/>
      <c r="N11" s="139"/>
      <c r="O11" s="172"/>
    </row>
    <row r="12" spans="1:15">
      <c r="A12" s="177">
        <f t="shared" si="0"/>
        <v>5</v>
      </c>
      <c r="B12" s="176" t="s">
        <v>198</v>
      </c>
      <c r="C12" s="226"/>
      <c r="D12" s="189"/>
      <c r="E12" s="189"/>
      <c r="F12" s="139"/>
      <c r="G12" s="172"/>
      <c r="H12" s="225"/>
      <c r="I12" s="225"/>
      <c r="J12" s="225"/>
      <c r="K12" s="225"/>
      <c r="L12" s="225"/>
      <c r="M12" s="225"/>
      <c r="N12" s="139"/>
      <c r="O12" s="172"/>
    </row>
    <row r="13" spans="1:15" ht="25.5">
      <c r="A13" s="177">
        <f t="shared" si="0"/>
        <v>6</v>
      </c>
      <c r="B13" s="197" t="s">
        <v>292</v>
      </c>
      <c r="C13" s="226">
        <v>502961.48273066949</v>
      </c>
      <c r="D13" s="189">
        <f>+D10</f>
        <v>5.4413000000000003E-2</v>
      </c>
      <c r="E13" s="189">
        <f>+E10</f>
        <v>5.4783598583952917E-2</v>
      </c>
      <c r="F13" s="139">
        <f>+C13*SUM(D13:D13)</f>
        <v>27367.643159823921</v>
      </c>
      <c r="G13" s="172"/>
      <c r="H13" s="225"/>
      <c r="I13" s="225"/>
      <c r="J13" s="139">
        <f>+F13</f>
        <v>27367.643159823921</v>
      </c>
      <c r="K13" s="139">
        <f>+J13/$J$17*$H$21</f>
        <v>24796.15059832123</v>
      </c>
      <c r="L13" s="139">
        <f>+F13-K13</f>
        <v>2571.4925615026914</v>
      </c>
      <c r="M13" s="139">
        <f>+L13*N33</f>
        <v>187.88698458016316</v>
      </c>
      <c r="N13" s="139">
        <f>+C13*E13</f>
        <v>27554.039973106763</v>
      </c>
      <c r="O13" s="178" t="s">
        <v>189</v>
      </c>
    </row>
    <row r="14" spans="1:15" ht="25.5">
      <c r="A14" s="177">
        <f t="shared" si="0"/>
        <v>7</v>
      </c>
      <c r="B14" s="197" t="s">
        <v>236</v>
      </c>
      <c r="C14" s="226"/>
      <c r="D14" s="189"/>
      <c r="E14" s="189"/>
      <c r="F14" s="139">
        <v>172881.17354899508</v>
      </c>
      <c r="G14" s="172"/>
      <c r="H14" s="225"/>
      <c r="I14" s="225"/>
      <c r="J14" s="139">
        <v>0</v>
      </c>
      <c r="K14" s="139">
        <v>0</v>
      </c>
      <c r="L14" s="139">
        <f>+F14-K14</f>
        <v>172881.17354899508</v>
      </c>
      <c r="M14" s="139">
        <v>0</v>
      </c>
      <c r="N14" s="139">
        <f>+F14</f>
        <v>172881.17354899508</v>
      </c>
      <c r="O14" s="188" t="s">
        <v>347</v>
      </c>
    </row>
    <row r="15" spans="1:15">
      <c r="A15" s="177">
        <f t="shared" si="0"/>
        <v>8</v>
      </c>
      <c r="B15" s="176" t="s">
        <v>239</v>
      </c>
      <c r="C15" s="147">
        <f>SUM(C13:C14)</f>
        <v>502961.48273066949</v>
      </c>
      <c r="D15" s="189"/>
      <c r="E15" s="256"/>
      <c r="F15" s="149">
        <f>SUM(F13:F14)</f>
        <v>200248.81670881901</v>
      </c>
      <c r="G15" s="172"/>
      <c r="H15" s="225"/>
      <c r="I15" s="225"/>
      <c r="J15" s="149">
        <f>SUM(J13:J14)</f>
        <v>27367.643159823921</v>
      </c>
      <c r="K15" s="149">
        <f>SUM(K13:K14)</f>
        <v>24796.15059832123</v>
      </c>
      <c r="L15" s="149">
        <f>SUM(L13:L14)</f>
        <v>175452.66611049778</v>
      </c>
      <c r="M15" s="149">
        <f>SUM(M13:M14)</f>
        <v>187.88698458016316</v>
      </c>
      <c r="N15" s="149">
        <f>SUM(N13:N14)</f>
        <v>200435.21352210184</v>
      </c>
      <c r="O15" s="183"/>
    </row>
    <row r="16" spans="1:15">
      <c r="A16" s="177">
        <f t="shared" si="0"/>
        <v>9</v>
      </c>
      <c r="B16" s="176"/>
      <c r="C16" s="157"/>
      <c r="D16" s="189"/>
      <c r="E16" s="256"/>
      <c r="F16" s="139"/>
      <c r="G16" s="172"/>
      <c r="H16" s="225"/>
      <c r="I16" s="225"/>
      <c r="J16" s="139"/>
      <c r="K16" s="139"/>
      <c r="L16" s="139"/>
      <c r="M16" s="139"/>
      <c r="N16" s="139"/>
      <c r="O16" s="183"/>
    </row>
    <row r="17" spans="1:15" ht="15.75" thickBot="1">
      <c r="A17" s="177">
        <f t="shared" si="0"/>
        <v>10</v>
      </c>
      <c r="B17" s="176" t="s">
        <v>348</v>
      </c>
      <c r="C17" s="187">
        <f>SUM(C15,C10)</f>
        <v>592457361.48273063</v>
      </c>
      <c r="D17" s="172"/>
      <c r="E17" s="196"/>
      <c r="F17" s="142">
        <f>SUM(F15,F10)</f>
        <v>32410263.583908819</v>
      </c>
      <c r="G17" s="172"/>
      <c r="H17" s="225"/>
      <c r="I17" s="225"/>
      <c r="J17" s="142">
        <f>SUM(J15,J10)</f>
        <v>32237382.410359826</v>
      </c>
      <c r="K17" s="142">
        <f>SUM(K15,K10)</f>
        <v>29208324.022451077</v>
      </c>
      <c r="L17" s="142">
        <f>SUM(L15,L10)</f>
        <v>3201939.5614577429</v>
      </c>
      <c r="M17" s="142">
        <f>SUM(M15,M10)</f>
        <v>221319.18837394979</v>
      </c>
      <c r="N17" s="142">
        <f>SUM(N15,N10)</f>
        <v>32629827.443126801</v>
      </c>
      <c r="O17" s="183"/>
    </row>
    <row r="18" spans="1:15" ht="15.75" thickTop="1">
      <c r="A18" s="177">
        <f t="shared" si="0"/>
        <v>11</v>
      </c>
      <c r="B18" s="172"/>
      <c r="C18" s="226"/>
      <c r="D18" s="172"/>
      <c r="E18" s="196"/>
      <c r="F18" s="139"/>
      <c r="G18" s="172"/>
      <c r="H18" s="225"/>
      <c r="I18" s="225"/>
      <c r="J18" s="139"/>
      <c r="K18" s="139"/>
      <c r="L18" s="139"/>
      <c r="M18" s="139"/>
      <c r="N18" s="139"/>
      <c r="O18" s="183"/>
    </row>
    <row r="19" spans="1:15" ht="26.25" thickBot="1">
      <c r="A19" s="177">
        <f t="shared" si="0"/>
        <v>12</v>
      </c>
      <c r="B19" s="176" t="s">
        <v>349</v>
      </c>
      <c r="C19" s="144">
        <v>1514518</v>
      </c>
      <c r="D19" s="198">
        <v>3.7</v>
      </c>
      <c r="E19" s="281">
        <f>+D19</f>
        <v>3.7</v>
      </c>
      <c r="F19" s="142">
        <f>+C19*D19</f>
        <v>5603716.6000000006</v>
      </c>
      <c r="G19" s="172"/>
      <c r="H19" s="225"/>
      <c r="I19" s="225"/>
      <c r="J19" s="142">
        <f>+F19</f>
        <v>5603716.6000000006</v>
      </c>
      <c r="K19" s="142">
        <f>+J19</f>
        <v>5603716.6000000006</v>
      </c>
      <c r="L19" s="142">
        <f>+F19-K19</f>
        <v>0</v>
      </c>
      <c r="M19" s="142">
        <f>+L19*$N$33</f>
        <v>0</v>
      </c>
      <c r="N19" s="142">
        <f>+C19*E19</f>
        <v>5603716.6000000006</v>
      </c>
      <c r="O19" s="188" t="s">
        <v>347</v>
      </c>
    </row>
    <row r="20" spans="1:15" ht="15.75" thickTop="1">
      <c r="A20" s="177">
        <f t="shared" si="0"/>
        <v>13</v>
      </c>
      <c r="B20" s="172"/>
      <c r="C20" s="226"/>
      <c r="D20" s="172"/>
      <c r="E20" s="196"/>
      <c r="F20" s="139"/>
      <c r="G20" s="172"/>
      <c r="H20" s="225"/>
      <c r="I20" s="225"/>
      <c r="J20" s="139"/>
      <c r="K20" s="139"/>
      <c r="L20" s="139"/>
      <c r="M20" s="139"/>
      <c r="N20" s="139"/>
      <c r="O20" s="183"/>
    </row>
    <row r="21" spans="1:15" ht="15.75" thickBot="1">
      <c r="A21" s="177">
        <f t="shared" si="0"/>
        <v>14</v>
      </c>
      <c r="B21" s="172" t="s">
        <v>196</v>
      </c>
      <c r="C21" s="172"/>
      <c r="D21" s="174"/>
      <c r="E21" s="174"/>
      <c r="F21" s="142">
        <f>SUM(F17,F19)</f>
        <v>38013980.18390882</v>
      </c>
      <c r="G21" s="185">
        <f>+G29</f>
        <v>34812040.622451082</v>
      </c>
      <c r="H21" s="185">
        <f>+G21-I21</f>
        <v>29208324.02245108</v>
      </c>
      <c r="I21" s="185">
        <f>MIN(+G21*I22,SUM(J19))</f>
        <v>5603716.6000000006</v>
      </c>
      <c r="J21" s="142">
        <f>SUM(J17,J19)</f>
        <v>37841099.010359824</v>
      </c>
      <c r="K21" s="142">
        <f>SUM(K17,K19)</f>
        <v>34812040.622451074</v>
      </c>
      <c r="L21" s="142">
        <f>SUM(L17,L19)</f>
        <v>3201939.5614577429</v>
      </c>
      <c r="M21" s="142">
        <f>SUM(M17,M19)</f>
        <v>221319.18837394979</v>
      </c>
      <c r="N21" s="142">
        <f>SUM(N17,N19)</f>
        <v>38233544.043126799</v>
      </c>
      <c r="O21" s="183"/>
    </row>
    <row r="22" spans="1:15" ht="15.75" thickTop="1">
      <c r="A22" s="177">
        <f t="shared" si="0"/>
        <v>15</v>
      </c>
      <c r="B22" s="172"/>
      <c r="C22" s="172"/>
      <c r="D22" s="139"/>
      <c r="E22" s="139"/>
      <c r="F22" s="139"/>
      <c r="G22" s="139"/>
      <c r="H22" s="223" t="s">
        <v>255</v>
      </c>
      <c r="I22" s="222">
        <v>0.19</v>
      </c>
      <c r="J22" s="139"/>
      <c r="K22" s="139"/>
      <c r="L22" s="139"/>
      <c r="M22" s="139"/>
      <c r="N22" s="139"/>
      <c r="O22" s="183"/>
    </row>
    <row r="23" spans="1:15" ht="63.75">
      <c r="A23" s="177">
        <f t="shared" si="0"/>
        <v>16</v>
      </c>
      <c r="B23" s="176" t="s">
        <v>357</v>
      </c>
      <c r="C23" s="174"/>
      <c r="D23" s="139"/>
      <c r="E23" s="139"/>
      <c r="F23" s="172"/>
      <c r="G23" s="174"/>
      <c r="H23" s="223" t="s">
        <v>253</v>
      </c>
      <c r="I23" s="222">
        <f>+I21/G21</f>
        <v>0.16097064405888448</v>
      </c>
      <c r="J23" s="225"/>
      <c r="K23" s="225"/>
      <c r="L23" s="225"/>
      <c r="M23" s="225"/>
      <c r="N23" s="139">
        <v>237162.54805031573</v>
      </c>
      <c r="O23" s="191" t="str">
        <f>+'2013 ERF Sch 43 Rate Design'!O27</f>
        <v>Rate Spread Workpapers, Column F</v>
      </c>
    </row>
    <row r="24" spans="1:15">
      <c r="A24" s="177">
        <f t="shared" si="0"/>
        <v>17</v>
      </c>
      <c r="B24" s="176" t="s">
        <v>356</v>
      </c>
      <c r="C24" s="174"/>
      <c r="D24" s="189"/>
      <c r="E24" s="139"/>
      <c r="F24" s="172"/>
      <c r="G24" s="174"/>
      <c r="H24" s="174"/>
      <c r="I24" s="174"/>
      <c r="J24" s="174"/>
      <c r="K24" s="174"/>
      <c r="L24" s="174"/>
      <c r="M24" s="174"/>
      <c r="N24" s="139">
        <v>41428016.178135805</v>
      </c>
      <c r="O24" s="172"/>
    </row>
    <row r="25" spans="1:15">
      <c r="A25" s="177">
        <f t="shared" si="0"/>
        <v>18</v>
      </c>
      <c r="B25" s="176"/>
      <c r="C25" s="174"/>
      <c r="D25" s="189"/>
      <c r="E25" s="139"/>
      <c r="F25" s="172"/>
      <c r="G25" s="174"/>
      <c r="H25" s="174"/>
      <c r="I25" s="174"/>
      <c r="J25" s="174"/>
      <c r="K25" s="174"/>
      <c r="L25" s="174"/>
      <c r="M25" s="174"/>
      <c r="N25" s="139"/>
      <c r="O25" s="172"/>
    </row>
    <row r="26" spans="1:15" ht="51">
      <c r="A26" s="177">
        <f t="shared" si="0"/>
        <v>19</v>
      </c>
      <c r="B26" s="176" t="s">
        <v>350</v>
      </c>
      <c r="C26" s="174"/>
      <c r="D26" s="189"/>
      <c r="E26" s="139"/>
      <c r="F26" s="177" t="s">
        <v>249</v>
      </c>
      <c r="G26" s="172"/>
      <c r="H26" s="174"/>
      <c r="I26" s="174"/>
      <c r="J26" s="174"/>
      <c r="K26" s="174"/>
      <c r="L26" s="174"/>
      <c r="M26" s="174"/>
      <c r="N26" s="179">
        <v>5.7576507197484731E-3</v>
      </c>
      <c r="O26" s="188" t="s">
        <v>191</v>
      </c>
    </row>
    <row r="27" spans="1:15">
      <c r="A27" s="177">
        <f t="shared" si="0"/>
        <v>20</v>
      </c>
      <c r="B27" s="176"/>
      <c r="C27" s="174"/>
      <c r="D27" s="189"/>
      <c r="E27" s="139"/>
      <c r="F27" s="216" t="s">
        <v>248</v>
      </c>
      <c r="G27" s="172"/>
      <c r="H27" s="174"/>
      <c r="I27" s="174"/>
      <c r="J27" s="174"/>
      <c r="K27" s="174"/>
      <c r="L27" s="174"/>
      <c r="M27" s="174"/>
      <c r="N27" s="179"/>
      <c r="O27" s="183"/>
    </row>
    <row r="28" spans="1:15">
      <c r="A28" s="177">
        <f t="shared" si="0"/>
        <v>21</v>
      </c>
      <c r="B28" s="180" t="s">
        <v>355</v>
      </c>
      <c r="C28" s="172"/>
      <c r="D28" s="172"/>
      <c r="E28" s="172"/>
      <c r="F28" s="139">
        <v>3176601.0878402339</v>
      </c>
      <c r="G28" s="139">
        <f>+F28/F30*G30</f>
        <v>2922324.3775489121</v>
      </c>
      <c r="H28" s="172"/>
      <c r="I28" s="172"/>
      <c r="J28" s="172"/>
      <c r="K28" s="172"/>
      <c r="L28" s="172"/>
      <c r="M28" s="172"/>
      <c r="N28" s="139">
        <v>3194507.8387964158</v>
      </c>
      <c r="O28" s="172"/>
    </row>
    <row r="29" spans="1:15">
      <c r="A29" s="177">
        <f t="shared" si="0"/>
        <v>22</v>
      </c>
      <c r="B29" s="180" t="s">
        <v>354</v>
      </c>
      <c r="C29" s="172"/>
      <c r="D29" s="172"/>
      <c r="E29" s="172"/>
      <c r="F29" s="139">
        <f>+J21</f>
        <v>37841099.010359824</v>
      </c>
      <c r="G29" s="139">
        <f>+F29/F30*G30</f>
        <v>34812040.622451082</v>
      </c>
      <c r="H29" s="172"/>
      <c r="I29" s="266"/>
      <c r="J29" s="172"/>
      <c r="K29" s="172"/>
      <c r="L29" s="172"/>
      <c r="M29" s="172"/>
      <c r="N29" s="139">
        <f>+N21</f>
        <v>38233544.043126799</v>
      </c>
      <c r="O29" s="172"/>
    </row>
    <row r="30" spans="1:15" ht="15.75" thickBot="1">
      <c r="A30" s="177">
        <f t="shared" si="0"/>
        <v>23</v>
      </c>
      <c r="B30" s="176" t="s">
        <v>353</v>
      </c>
      <c r="C30" s="172"/>
      <c r="D30" s="172"/>
      <c r="E30" s="172"/>
      <c r="F30" s="185">
        <f>SUM(F28:F29)</f>
        <v>41017700.09820006</v>
      </c>
      <c r="G30" s="185">
        <v>37734365</v>
      </c>
      <c r="H30" s="174"/>
      <c r="I30" s="174"/>
      <c r="J30" s="174"/>
      <c r="K30" s="174"/>
      <c r="L30" s="174"/>
      <c r="M30" s="174"/>
      <c r="N30" s="139">
        <f>SUM(N28:N29)</f>
        <v>41428051.881923214</v>
      </c>
      <c r="O30" s="172"/>
    </row>
    <row r="31" spans="1:15" ht="15.75" thickTop="1">
      <c r="A31" s="177">
        <f t="shared" si="0"/>
        <v>24</v>
      </c>
      <c r="B31" s="176"/>
      <c r="C31" s="172"/>
      <c r="D31" s="172"/>
      <c r="E31" s="172"/>
      <c r="F31" s="276"/>
      <c r="G31" s="276"/>
      <c r="H31" s="174"/>
      <c r="I31" s="174"/>
      <c r="J31" s="174"/>
      <c r="K31" s="174"/>
      <c r="L31" s="174"/>
      <c r="M31" s="174"/>
      <c r="N31" s="139"/>
      <c r="O31" s="172"/>
    </row>
    <row r="32" spans="1:15">
      <c r="A32" s="177">
        <f t="shared" si="0"/>
        <v>25</v>
      </c>
      <c r="B32" s="180" t="s">
        <v>352</v>
      </c>
      <c r="C32" s="172"/>
      <c r="D32" s="172"/>
      <c r="E32" s="172"/>
      <c r="F32" s="174"/>
      <c r="G32" s="174"/>
      <c r="H32" s="174"/>
      <c r="I32" s="174"/>
      <c r="J32" s="174"/>
      <c r="K32" s="174"/>
      <c r="L32" s="174"/>
      <c r="M32" s="174"/>
      <c r="N32" s="174">
        <v>3245896.6199343633</v>
      </c>
      <c r="O32" s="172"/>
    </row>
    <row r="33" spans="1:15" ht="25.5">
      <c r="A33" s="177">
        <f t="shared" si="0"/>
        <v>26</v>
      </c>
      <c r="B33" s="180" t="s">
        <v>351</v>
      </c>
      <c r="C33" s="172"/>
      <c r="D33" s="172"/>
      <c r="E33" s="172"/>
      <c r="F33" s="174"/>
      <c r="G33" s="174"/>
      <c r="H33" s="174"/>
      <c r="I33" s="174"/>
      <c r="J33" s="174"/>
      <c r="K33" s="174"/>
      <c r="L33" s="174"/>
      <c r="M33" s="174"/>
      <c r="N33" s="179">
        <f>+N23/N32</f>
        <v>7.3065342436910846E-2</v>
      </c>
      <c r="O33" s="178" t="s">
        <v>189</v>
      </c>
    </row>
    <row r="34" spans="1:15" ht="15.75" thickBot="1">
      <c r="A34" s="177">
        <f t="shared" si="0"/>
        <v>27</v>
      </c>
      <c r="B34" s="176"/>
      <c r="C34" s="172"/>
      <c r="D34" s="172"/>
      <c r="E34" s="172"/>
      <c r="F34" s="276"/>
      <c r="G34" s="276"/>
      <c r="H34" s="174"/>
      <c r="I34" s="174"/>
      <c r="J34" s="174"/>
      <c r="K34" s="174"/>
      <c r="L34" s="174"/>
      <c r="M34" s="174"/>
      <c r="N34" s="139"/>
      <c r="O34" s="172"/>
    </row>
    <row r="35" spans="1:15" ht="15.75" thickBot="1">
      <c r="A35" s="177">
        <f t="shared" si="0"/>
        <v>28</v>
      </c>
      <c r="B35" s="176" t="str">
        <f>+'2013 ERF Sch 7 Rate Design'!$B$34</f>
        <v>Over (Under) Recover Target Rate Spread</v>
      </c>
      <c r="C35" s="172"/>
      <c r="D35" s="172"/>
      <c r="E35" s="172"/>
      <c r="F35" s="139"/>
      <c r="G35" s="172"/>
      <c r="H35" s="172"/>
      <c r="I35" s="172"/>
      <c r="J35" s="172"/>
      <c r="K35" s="172"/>
      <c r="L35" s="172"/>
      <c r="M35" s="174"/>
      <c r="N35" s="213">
        <f>+N30-N24</f>
        <v>35.703787408769131</v>
      </c>
      <c r="O35" s="172"/>
    </row>
    <row r="36" spans="1:15">
      <c r="A36" s="172"/>
      <c r="B36" s="172"/>
      <c r="C36" s="172"/>
      <c r="D36" s="172"/>
      <c r="E36" s="172"/>
      <c r="F36" s="139"/>
      <c r="G36" s="172"/>
      <c r="H36" s="172"/>
      <c r="I36" s="172"/>
      <c r="J36" s="172"/>
      <c r="K36" s="172"/>
      <c r="L36" s="172"/>
      <c r="M36" s="174"/>
      <c r="N36" s="139"/>
      <c r="O36" s="172"/>
    </row>
  </sheetData>
  <mergeCells count="4">
    <mergeCell ref="A1:O1"/>
    <mergeCell ref="A2:O2"/>
    <mergeCell ref="A3:O3"/>
    <mergeCell ref="A4:O4"/>
  </mergeCells>
  <printOptions horizontalCentered="1"/>
  <pageMargins left="0.7" right="0.7" top="0.75" bottom="0.75" header="0.3" footer="0.3"/>
  <pageSetup scale="58" orientation="landscape" blackAndWhite="1" horizontalDpi="300" verticalDpi="300" r:id="rId1"/>
  <headerFooter alignWithMargins="0">
    <oddFooter>&amp;L&amp;A
&amp;F
&amp;R&amp;P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E39"/>
  <sheetViews>
    <sheetView zoomScaleNormal="100" workbookViewId="0">
      <selection activeCell="I38" sqref="I38"/>
    </sheetView>
  </sheetViews>
  <sheetFormatPr defaultRowHeight="15"/>
  <cols>
    <col min="1" max="1" width="6.42578125" customWidth="1"/>
    <col min="2" max="2" width="57.5703125" customWidth="1"/>
    <col min="3" max="3" width="17" bestFit="1" customWidth="1"/>
    <col min="4" max="5" width="19.7109375" customWidth="1"/>
  </cols>
  <sheetData>
    <row r="1" spans="1:5">
      <c r="A1" s="515" t="s">
        <v>19</v>
      </c>
      <c r="B1" s="515"/>
      <c r="C1" s="515"/>
      <c r="D1" s="515"/>
      <c r="E1" s="515"/>
    </row>
    <row r="2" spans="1:5">
      <c r="A2" s="515" t="s">
        <v>18</v>
      </c>
      <c r="B2" s="515"/>
      <c r="C2" s="515"/>
      <c r="D2" s="515"/>
      <c r="E2" s="515"/>
    </row>
    <row r="3" spans="1:5">
      <c r="A3" s="515" t="s">
        <v>803</v>
      </c>
      <c r="B3" s="515"/>
      <c r="C3" s="515"/>
      <c r="D3" s="515"/>
      <c r="E3" s="515"/>
    </row>
    <row r="4" spans="1:5">
      <c r="A4" s="515" t="s">
        <v>869</v>
      </c>
      <c r="B4" s="515"/>
      <c r="C4" s="515"/>
      <c r="D4" s="515"/>
      <c r="E4" s="515"/>
    </row>
    <row r="5" spans="1:5">
      <c r="A5" s="16"/>
      <c r="B5" s="16"/>
      <c r="C5" s="16"/>
      <c r="D5" s="16"/>
      <c r="E5" s="16"/>
    </row>
    <row r="6" spans="1:5">
      <c r="A6" s="16"/>
      <c r="B6" s="16"/>
      <c r="C6" s="16"/>
      <c r="D6" s="16"/>
      <c r="E6" s="16"/>
    </row>
    <row r="7" spans="1:5" ht="25.5">
      <c r="A7" s="289" t="s">
        <v>17</v>
      </c>
      <c r="B7" s="445"/>
      <c r="C7" s="289" t="s">
        <v>16</v>
      </c>
      <c r="D7" s="289" t="s">
        <v>0</v>
      </c>
      <c r="E7" s="289" t="s">
        <v>22</v>
      </c>
    </row>
    <row r="8" spans="1: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5">
      <c r="A9" s="11">
        <v>1</v>
      </c>
      <c r="B9" s="12"/>
      <c r="C9" s="11"/>
      <c r="D9" s="11"/>
      <c r="E9" s="11"/>
    </row>
    <row r="10" spans="1:5">
      <c r="A10" s="11">
        <f t="shared" ref="A10:A36" si="0">A9+1</f>
        <v>2</v>
      </c>
      <c r="B10" s="10" t="s">
        <v>802</v>
      </c>
      <c r="C10" s="11" t="s">
        <v>783</v>
      </c>
      <c r="D10" s="13">
        <f>'2013 ERF Elec Margin Rate'!D10</f>
        <v>1121865803.5727987</v>
      </c>
      <c r="E10" s="13">
        <f>'2013 ERF Elec Margin Rate'!E10</f>
        <v>895287728.79549074</v>
      </c>
    </row>
    <row r="11" spans="1:5">
      <c r="A11" s="11">
        <f t="shared" si="0"/>
        <v>3</v>
      </c>
      <c r="B11" s="10"/>
      <c r="C11" s="11"/>
      <c r="D11" s="10"/>
      <c r="E11" s="10"/>
    </row>
    <row r="12" spans="1:5">
      <c r="A12" s="11">
        <f t="shared" si="0"/>
        <v>4</v>
      </c>
      <c r="B12" s="10" t="s">
        <v>784</v>
      </c>
      <c r="C12" s="11"/>
      <c r="D12" s="443">
        <v>0</v>
      </c>
      <c r="E12" s="443">
        <v>0</v>
      </c>
    </row>
    <row r="13" spans="1:5">
      <c r="A13" s="11">
        <f t="shared" si="0"/>
        <v>5</v>
      </c>
      <c r="B13" s="10"/>
      <c r="C13" s="11"/>
      <c r="D13" s="10"/>
      <c r="E13" s="10"/>
    </row>
    <row r="14" spans="1:5">
      <c r="A14" s="11">
        <f t="shared" si="0"/>
        <v>6</v>
      </c>
      <c r="B14" s="10" t="s">
        <v>785</v>
      </c>
      <c r="C14" s="11" t="s">
        <v>786</v>
      </c>
      <c r="D14" s="13">
        <f>D10-D12</f>
        <v>1121865803.5727987</v>
      </c>
      <c r="E14" s="13">
        <f>E10-E12</f>
        <v>895287728.79549074</v>
      </c>
    </row>
    <row r="15" spans="1:5">
      <c r="A15" s="11">
        <f t="shared" si="0"/>
        <v>7</v>
      </c>
      <c r="B15" s="10"/>
      <c r="C15" s="11"/>
      <c r="D15" s="10"/>
      <c r="E15" s="10"/>
    </row>
    <row r="16" spans="1:5">
      <c r="A16" s="11">
        <f t="shared" si="0"/>
        <v>8</v>
      </c>
      <c r="B16" s="10" t="s">
        <v>795</v>
      </c>
      <c r="C16" s="11" t="s">
        <v>783</v>
      </c>
      <c r="D16" s="481">
        <f>'2013 ERF Elec Margin Rate'!D14</f>
        <v>10773318324.189205</v>
      </c>
      <c r="E16" s="481">
        <f>'2013 ERF Elec Margin Rate'!E14</f>
        <v>10336852082.775232</v>
      </c>
    </row>
    <row r="17" spans="1:5">
      <c r="A17" s="11">
        <f t="shared" si="0"/>
        <v>9</v>
      </c>
      <c r="B17" s="10"/>
      <c r="C17" s="11"/>
      <c r="D17" s="10"/>
      <c r="E17" s="10"/>
    </row>
    <row r="18" spans="1:5">
      <c r="A18" s="11">
        <f t="shared" si="0"/>
        <v>10</v>
      </c>
      <c r="B18" s="10" t="s">
        <v>796</v>
      </c>
      <c r="C18" s="11" t="s">
        <v>787</v>
      </c>
      <c r="D18" s="489">
        <f>ROUND(D10/D16,6)</f>
        <v>0.104134</v>
      </c>
      <c r="E18" s="489">
        <f>ROUND(E10/E16,6)</f>
        <v>8.6610999999999994E-2</v>
      </c>
    </row>
    <row r="19" spans="1:5">
      <c r="A19" s="11">
        <f t="shared" si="0"/>
        <v>11</v>
      </c>
      <c r="B19" s="10"/>
      <c r="C19" s="11"/>
      <c r="D19" s="482"/>
      <c r="E19" s="482"/>
    </row>
    <row r="20" spans="1:5">
      <c r="A20" s="11">
        <f t="shared" si="0"/>
        <v>12</v>
      </c>
      <c r="B20" s="10" t="s">
        <v>798</v>
      </c>
      <c r="C20" s="11"/>
      <c r="D20" s="483">
        <v>0</v>
      </c>
      <c r="E20" s="483">
        <v>0</v>
      </c>
    </row>
    <row r="21" spans="1:5">
      <c r="A21" s="11">
        <f t="shared" si="0"/>
        <v>13</v>
      </c>
      <c r="B21" s="10"/>
      <c r="C21" s="11"/>
      <c r="D21" s="482"/>
      <c r="E21" s="482"/>
    </row>
    <row r="22" spans="1:5">
      <c r="A22" s="11">
        <f t="shared" si="0"/>
        <v>14</v>
      </c>
      <c r="B22" s="10" t="s">
        <v>797</v>
      </c>
      <c r="C22" s="11" t="s">
        <v>788</v>
      </c>
      <c r="D22" s="489">
        <f>D18+D20</f>
        <v>0.104134</v>
      </c>
      <c r="E22" s="489">
        <f>E18+E20</f>
        <v>8.6610999999999994E-2</v>
      </c>
    </row>
    <row r="23" spans="1:5">
      <c r="A23" s="11">
        <f t="shared" si="0"/>
        <v>15</v>
      </c>
      <c r="B23" s="10"/>
      <c r="C23" s="11"/>
      <c r="D23" s="482"/>
      <c r="E23" s="482"/>
    </row>
    <row r="24" spans="1:5">
      <c r="A24" s="11">
        <f t="shared" si="0"/>
        <v>16</v>
      </c>
      <c r="B24" s="10" t="s">
        <v>799</v>
      </c>
      <c r="C24" s="11" t="s">
        <v>808</v>
      </c>
      <c r="D24" s="489">
        <f>'JAP-18 Page 1'!D34</f>
        <v>1.6310000000000005E-3</v>
      </c>
      <c r="E24" s="489">
        <f>'JAP-18 Page 1'!E34</f>
        <v>3.3800000000000149E-4</v>
      </c>
    </row>
    <row r="25" spans="1:5">
      <c r="A25" s="11">
        <f t="shared" si="0"/>
        <v>17</v>
      </c>
      <c r="B25" s="10"/>
      <c r="C25" s="11"/>
      <c r="D25" s="10"/>
      <c r="E25" s="10"/>
    </row>
    <row r="26" spans="1:5">
      <c r="A26" s="11">
        <f t="shared" si="0"/>
        <v>18</v>
      </c>
      <c r="B26" s="10" t="s">
        <v>844</v>
      </c>
      <c r="C26" s="11" t="s">
        <v>789</v>
      </c>
      <c r="D26" s="477">
        <f>D24-D20</f>
        <v>1.6310000000000005E-3</v>
      </c>
      <c r="E26" s="477">
        <f>E24-E20</f>
        <v>3.3800000000000149E-4</v>
      </c>
    </row>
    <row r="27" spans="1:5">
      <c r="A27" s="11">
        <f t="shared" si="0"/>
        <v>19</v>
      </c>
      <c r="B27" s="10"/>
      <c r="C27" s="11"/>
      <c r="D27" s="10"/>
      <c r="E27" s="10"/>
    </row>
    <row r="28" spans="1:5">
      <c r="A28" s="11">
        <f t="shared" si="0"/>
        <v>20</v>
      </c>
      <c r="B28" s="10" t="s">
        <v>790</v>
      </c>
      <c r="C28" s="11" t="s">
        <v>791</v>
      </c>
      <c r="D28" s="466">
        <f>D26/D22</f>
        <v>1.5662511763689099E-2</v>
      </c>
      <c r="E28" s="466">
        <f>E26/E22</f>
        <v>3.9025066100149119E-3</v>
      </c>
    </row>
    <row r="29" spans="1:5">
      <c r="A29" s="11">
        <f t="shared" si="0"/>
        <v>21</v>
      </c>
      <c r="B29" s="10"/>
      <c r="C29" s="11"/>
      <c r="D29" s="10"/>
      <c r="E29" s="10"/>
    </row>
    <row r="30" spans="1:5">
      <c r="A30" s="11">
        <f t="shared" si="0"/>
        <v>22</v>
      </c>
      <c r="B30" s="10" t="s">
        <v>792</v>
      </c>
      <c r="C30" s="11" t="s">
        <v>66</v>
      </c>
      <c r="D30" s="484">
        <f>IF(D28&gt;3%,D28-3%,0)</f>
        <v>0</v>
      </c>
      <c r="E30" s="484">
        <f>IF(E28&gt;3%,E28-3%,0)</f>
        <v>0</v>
      </c>
    </row>
    <row r="31" spans="1:5">
      <c r="A31" s="11">
        <f t="shared" si="0"/>
        <v>23</v>
      </c>
      <c r="B31" s="10"/>
      <c r="C31" s="11"/>
      <c r="D31" s="10"/>
      <c r="E31" s="10"/>
    </row>
    <row r="32" spans="1:5">
      <c r="A32" s="11">
        <f t="shared" si="0"/>
        <v>24</v>
      </c>
      <c r="B32" s="10" t="s">
        <v>845</v>
      </c>
      <c r="C32" s="11" t="s">
        <v>793</v>
      </c>
      <c r="D32" s="490">
        <f>D30*D22</f>
        <v>0</v>
      </c>
      <c r="E32" s="490">
        <f>E30*E22</f>
        <v>0</v>
      </c>
    </row>
    <row r="33" spans="1:5">
      <c r="A33" s="11">
        <f t="shared" si="0"/>
        <v>25</v>
      </c>
      <c r="B33" s="16"/>
      <c r="C33" s="16"/>
      <c r="D33" s="485"/>
      <c r="E33" s="485"/>
    </row>
    <row r="34" spans="1:5">
      <c r="A34" s="11">
        <f t="shared" si="0"/>
        <v>26</v>
      </c>
      <c r="B34" s="10" t="s">
        <v>842</v>
      </c>
      <c r="C34" s="11" t="s">
        <v>794</v>
      </c>
      <c r="D34" s="489">
        <f>D24-D32</f>
        <v>1.6310000000000005E-3</v>
      </c>
      <c r="E34" s="489">
        <f>E24-E32</f>
        <v>3.3800000000000149E-4</v>
      </c>
    </row>
    <row r="35" spans="1:5">
      <c r="A35" s="11">
        <f t="shared" si="0"/>
        <v>27</v>
      </c>
      <c r="B35" s="486"/>
      <c r="C35" s="486"/>
      <c r="D35" s="486"/>
      <c r="E35" s="486"/>
    </row>
    <row r="36" spans="1:5">
      <c r="A36" s="11">
        <f t="shared" si="0"/>
        <v>28</v>
      </c>
      <c r="B36" s="16" t="str">
        <f>+'JAP-14'!$B$41</f>
        <v>* Schedules 24, 25, 26, 26P, 29, 31, 35, 40, 43, 46, 49, as well as related schedules eligible for BPA Res. Exchange.</v>
      </c>
      <c r="C36" s="486"/>
      <c r="D36" s="486"/>
      <c r="E36" s="486"/>
    </row>
    <row r="37" spans="1:5">
      <c r="A37" s="11"/>
      <c r="B37" s="16"/>
    </row>
    <row r="39" spans="1:5">
      <c r="D39" s="487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92" orientation="landscape" blackAndWhite="1" r:id="rId1"/>
  <headerFooter alignWithMargins="0">
    <oddFooter>&amp;L&amp;A
&amp;F&amp;R&amp;P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39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3" customWidth="1"/>
    <col min="2" max="2" width="41.85546875" style="3" bestFit="1" customWidth="1"/>
    <col min="3" max="3" width="20.140625" style="3" bestFit="1" customWidth="1"/>
    <col min="4" max="15" width="14.7109375" style="3" customWidth="1"/>
    <col min="16" max="16" width="14.85546875" style="3" bestFit="1" customWidth="1"/>
    <col min="17" max="18" width="12.28515625" style="3" customWidth="1"/>
    <col min="19" max="16384" width="9.140625" style="3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6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6"/>
    </row>
    <row r="3" spans="1:21">
      <c r="A3" s="521" t="s">
        <v>100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6"/>
    </row>
    <row r="4" spans="1:21" ht="15">
      <c r="A4" s="520" t="s">
        <v>44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16"/>
    </row>
    <row r="5" spans="1:21" ht="15">
      <c r="A5" s="11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16"/>
    </row>
    <row r="6" spans="1:2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1" ht="25.5" customHeight="1">
      <c r="A7" s="46" t="s">
        <v>17</v>
      </c>
      <c r="B7" s="47"/>
      <c r="C7" s="48" t="s">
        <v>16</v>
      </c>
      <c r="D7" s="49">
        <v>41275</v>
      </c>
      <c r="E7" s="49">
        <f t="shared" ref="E7:O7" si="0">EDATE(D7,1)</f>
        <v>41306</v>
      </c>
      <c r="F7" s="49">
        <f t="shared" si="0"/>
        <v>41334</v>
      </c>
      <c r="G7" s="49">
        <f t="shared" si="0"/>
        <v>41365</v>
      </c>
      <c r="H7" s="49">
        <f t="shared" si="0"/>
        <v>41395</v>
      </c>
      <c r="I7" s="49">
        <f t="shared" si="0"/>
        <v>41426</v>
      </c>
      <c r="J7" s="49">
        <f t="shared" si="0"/>
        <v>41456</v>
      </c>
      <c r="K7" s="49">
        <f t="shared" si="0"/>
        <v>41487</v>
      </c>
      <c r="L7" s="49">
        <f t="shared" si="0"/>
        <v>41518</v>
      </c>
      <c r="M7" s="49">
        <f t="shared" si="0"/>
        <v>41548</v>
      </c>
      <c r="N7" s="49">
        <f t="shared" si="0"/>
        <v>41579</v>
      </c>
      <c r="O7" s="49">
        <f t="shared" si="0"/>
        <v>41609</v>
      </c>
      <c r="P7" s="467" t="s">
        <v>42</v>
      </c>
      <c r="Q7" s="25"/>
      <c r="R7" s="25"/>
      <c r="S7" s="26"/>
      <c r="T7" s="26"/>
      <c r="U7" s="26"/>
    </row>
    <row r="8" spans="1:21">
      <c r="A8" s="5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5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v>0</v>
      </c>
      <c r="E10" s="345">
        <v>0</v>
      </c>
      <c r="F10" s="345">
        <v>0</v>
      </c>
      <c r="G10" s="345">
        <v>0</v>
      </c>
      <c r="H10" s="345">
        <f>+'Elec - F2012 Customers'!$E$462</f>
        <v>956280.97382139962</v>
      </c>
      <c r="I10" s="345">
        <f>+'Elec - F2012 Customers'!$E$463</f>
        <v>957155.12544907012</v>
      </c>
      <c r="J10" s="345">
        <f>+'Elec - F2012 Customers'!$E$464</f>
        <v>957871.82108806551</v>
      </c>
      <c r="K10" s="345">
        <f>+'Elec - F2012 Customers'!$E$465</f>
        <v>958954.0668293304</v>
      </c>
      <c r="L10" s="345">
        <f>+'Elec - F2012 Customers'!$E$466</f>
        <v>960263.35560331156</v>
      </c>
      <c r="M10" s="345">
        <f>+'Elec - F2012 Customers'!$E$467</f>
        <v>961973.25269725756</v>
      </c>
      <c r="N10" s="345">
        <f>+'Elec - F2012 Customers'!$E$468</f>
        <v>963650.03999862948</v>
      </c>
      <c r="O10" s="345">
        <f>+'Elec - F2012 Customers'!$E$469</f>
        <v>965153.79569819744</v>
      </c>
      <c r="P10" s="468"/>
      <c r="Q10" s="27"/>
      <c r="R10" s="27"/>
    </row>
    <row r="11" spans="1:21">
      <c r="A11" s="50">
        <f t="shared" ref="A11:A38" si="1">A10+1</f>
        <v>2</v>
      </c>
      <c r="B11" s="10" t="s">
        <v>29</v>
      </c>
      <c r="C11" s="465" t="s">
        <v>811</v>
      </c>
      <c r="D11" s="346">
        <v>0</v>
      </c>
      <c r="E11" s="346">
        <f>D11</f>
        <v>0</v>
      </c>
      <c r="F11" s="346">
        <f t="shared" ref="F11" si="2">E11</f>
        <v>0</v>
      </c>
      <c r="G11" s="346">
        <v>0</v>
      </c>
      <c r="H11" s="346">
        <f>'JAP-16'!H23</f>
        <v>21.950866180423549</v>
      </c>
      <c r="I11" s="346">
        <f>'JAP-16'!I23</f>
        <v>20.372499372580329</v>
      </c>
      <c r="J11" s="346">
        <f>'JAP-16'!J23</f>
        <v>19.012400917758239</v>
      </c>
      <c r="K11" s="346">
        <f>'JAP-16'!K23</f>
        <v>18.704025969314632</v>
      </c>
      <c r="L11" s="346">
        <f>'JAP-16'!L23</f>
        <v>18.890654640339328</v>
      </c>
      <c r="M11" s="346">
        <f>'JAP-16'!M23</f>
        <v>19.738456846347418</v>
      </c>
      <c r="N11" s="346">
        <f>'JAP-16'!N23</f>
        <v>26.330021318585818</v>
      </c>
      <c r="O11" s="346">
        <f>'JAP-16'!O23</f>
        <v>33.179793555507878</v>
      </c>
      <c r="P11" s="21"/>
      <c r="Q11" s="28"/>
      <c r="R11" s="28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3">D10*D11</f>
        <v>0</v>
      </c>
      <c r="E12" s="344">
        <f t="shared" si="3"/>
        <v>0</v>
      </c>
      <c r="F12" s="344">
        <f t="shared" si="3"/>
        <v>0</v>
      </c>
      <c r="G12" s="344">
        <f t="shared" si="3"/>
        <v>0</v>
      </c>
      <c r="H12" s="344">
        <f t="shared" si="3"/>
        <v>20991195.68723866</v>
      </c>
      <c r="I12" s="344">
        <f t="shared" si="3"/>
        <v>19499642.192673229</v>
      </c>
      <c r="J12" s="344">
        <f t="shared" si="3"/>
        <v>18211443.090349492</v>
      </c>
      <c r="K12" s="344">
        <f t="shared" si="3"/>
        <v>17936301.769355673</v>
      </c>
      <c r="L12" s="344">
        <f t="shared" si="3"/>
        <v>18140003.414475512</v>
      </c>
      <c r="M12" s="344">
        <f t="shared" si="3"/>
        <v>18987867.53570528</v>
      </c>
      <c r="N12" s="344">
        <f t="shared" si="3"/>
        <v>25372926.096819989</v>
      </c>
      <c r="O12" s="344">
        <f t="shared" si="3"/>
        <v>32023603.69058102</v>
      </c>
      <c r="P12" s="13">
        <f>SUM(D12:O12)</f>
        <v>171162983.47719887</v>
      </c>
      <c r="Q12" s="29"/>
      <c r="R12" s="29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10"/>
      <c r="Q13" s="30"/>
      <c r="R13" s="30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v>0</v>
      </c>
      <c r="E14" s="345">
        <v>0</v>
      </c>
      <c r="F14" s="345">
        <v>0</v>
      </c>
      <c r="G14" s="345">
        <v>0</v>
      </c>
      <c r="H14" s="345">
        <f>ROUND(+'Elec - F2012 Sales'!$E$462,0)*1000</f>
        <v>731536000</v>
      </c>
      <c r="I14" s="345">
        <f>ROUND(+'Elec - F2012 Sales'!$E$463,0)*1000</f>
        <v>659238000</v>
      </c>
      <c r="J14" s="345">
        <f>ROUND(+'Elec - F2012 Sales'!$E$464,0)*1000</f>
        <v>661971000</v>
      </c>
      <c r="K14" s="345">
        <f>ROUND(+'Elec - F2012 Sales'!$E$465,0)*1000</f>
        <v>660394000</v>
      </c>
      <c r="L14" s="345">
        <f>ROUND(+'Elec - F2012 Sales'!$E$466,0)*1000</f>
        <v>661454000</v>
      </c>
      <c r="M14" s="345">
        <f>ROUND(+'Elec - F2012 Sales'!$E$467,0)*1000</f>
        <v>811956000</v>
      </c>
      <c r="N14" s="345">
        <f>ROUND(+'Elec - F2012 Sales'!$E$468,0)*1000</f>
        <v>1002165000</v>
      </c>
      <c r="O14" s="345">
        <f>ROUND(+'Elec - F2012 Sales'!$E$469,0)*1000</f>
        <v>1266706000</v>
      </c>
      <c r="P14" s="10"/>
      <c r="Q14" s="27"/>
      <c r="R14" s="27"/>
    </row>
    <row r="15" spans="1:21">
      <c r="A15" s="50">
        <f t="shared" si="1"/>
        <v>6</v>
      </c>
      <c r="B15" s="10" t="s">
        <v>782</v>
      </c>
      <c r="C15" s="465" t="s">
        <v>809</v>
      </c>
      <c r="D15" s="348">
        <v>0</v>
      </c>
      <c r="E15" s="348">
        <f>$D$15</f>
        <v>0</v>
      </c>
      <c r="F15" s="348">
        <f t="shared" ref="F15" si="4">$D$15</f>
        <v>0</v>
      </c>
      <c r="G15" s="475">
        <v>0</v>
      </c>
      <c r="H15" s="475">
        <f>'JAP-18 Page 1'!$D$32</f>
        <v>2.7612000000000001E-2</v>
      </c>
      <c r="I15" s="475">
        <f t="shared" ref="I15:O15" si="5">$H$15</f>
        <v>2.7612000000000001E-2</v>
      </c>
      <c r="J15" s="475">
        <f t="shared" si="5"/>
        <v>2.7612000000000001E-2</v>
      </c>
      <c r="K15" s="475">
        <f t="shared" si="5"/>
        <v>2.7612000000000001E-2</v>
      </c>
      <c r="L15" s="475">
        <f t="shared" si="5"/>
        <v>2.7612000000000001E-2</v>
      </c>
      <c r="M15" s="475">
        <f t="shared" si="5"/>
        <v>2.7612000000000001E-2</v>
      </c>
      <c r="N15" s="475">
        <f t="shared" si="5"/>
        <v>2.7612000000000001E-2</v>
      </c>
      <c r="O15" s="475">
        <f t="shared" si="5"/>
        <v>2.7612000000000001E-2</v>
      </c>
      <c r="P15" s="51"/>
      <c r="Q15" s="31"/>
      <c r="R15" s="31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si="6">D14*D15</f>
        <v>0</v>
      </c>
      <c r="E16" s="344">
        <f t="shared" si="6"/>
        <v>0</v>
      </c>
      <c r="F16" s="344">
        <f t="shared" si="6"/>
        <v>0</v>
      </c>
      <c r="G16" s="344">
        <f t="shared" si="6"/>
        <v>0</v>
      </c>
      <c r="H16" s="344">
        <f t="shared" si="6"/>
        <v>20199172.032000002</v>
      </c>
      <c r="I16" s="344">
        <f t="shared" si="6"/>
        <v>18202879.655999999</v>
      </c>
      <c r="J16" s="344">
        <f t="shared" si="6"/>
        <v>18278343.252</v>
      </c>
      <c r="K16" s="344">
        <f t="shared" si="6"/>
        <v>18234799.128000002</v>
      </c>
      <c r="L16" s="344">
        <f t="shared" si="6"/>
        <v>18264067.848000001</v>
      </c>
      <c r="M16" s="344">
        <f t="shared" si="6"/>
        <v>22419729.072000001</v>
      </c>
      <c r="N16" s="344">
        <f t="shared" si="6"/>
        <v>27671779.98</v>
      </c>
      <c r="O16" s="344">
        <f t="shared" si="6"/>
        <v>34976286.072000004</v>
      </c>
      <c r="P16" s="13">
        <f>SUM(D16:O16)</f>
        <v>178247057.03999999</v>
      </c>
      <c r="Q16" s="29"/>
      <c r="R16" s="29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>D12-D16</f>
        <v>0</v>
      </c>
      <c r="E18" s="344">
        <f t="shared" ref="E18:O18" si="7">E12-E16</f>
        <v>0</v>
      </c>
      <c r="F18" s="344">
        <f t="shared" si="7"/>
        <v>0</v>
      </c>
      <c r="G18" s="344">
        <f t="shared" si="7"/>
        <v>0</v>
      </c>
      <c r="H18" s="344">
        <f t="shared" si="7"/>
        <v>792023.65523865819</v>
      </c>
      <c r="I18" s="344">
        <f t="shared" si="7"/>
        <v>1296762.5366732292</v>
      </c>
      <c r="J18" s="344">
        <f t="shared" si="7"/>
        <v>-66900.161650508642</v>
      </c>
      <c r="K18" s="344">
        <f t="shared" si="7"/>
        <v>-298497.35864432901</v>
      </c>
      <c r="L18" s="344">
        <f t="shared" si="7"/>
        <v>-124064.4335244894</v>
      </c>
      <c r="M18" s="344">
        <f t="shared" si="7"/>
        <v>-3431861.5362947211</v>
      </c>
      <c r="N18" s="344">
        <f t="shared" si="7"/>
        <v>-2298853.8831800111</v>
      </c>
      <c r="O18" s="344">
        <f t="shared" si="7"/>
        <v>-2952682.3814189844</v>
      </c>
      <c r="P18" s="13">
        <f t="shared" ref="P18:P34" si="8">SUM(D18:O18)</f>
        <v>-7084073.5628011562</v>
      </c>
      <c r="Q18" s="29"/>
      <c r="R18" s="29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13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OFFSET('Residential Interest Calcs'!$G$9,COLUMN()-4,0)</f>
        <v>0</v>
      </c>
      <c r="E20" s="349">
        <f ca="1">OFFSET('Residential Interest Calcs'!$G$9,COLUMN()-4,0)</f>
        <v>0</v>
      </c>
      <c r="F20" s="349">
        <f ca="1">OFFSET('Residential Interest Calcs'!$G$9,COLUMN()-4,0)</f>
        <v>0</v>
      </c>
      <c r="G20" s="349">
        <f ca="1">OFFSET('Residential Interest Calcs'!$G$9,COLUMN()-4,0)</f>
        <v>0</v>
      </c>
      <c r="H20" s="349">
        <f ca="1">OFFSET('Residential Interest Calcs'!$G$9,COLUMN()-4,0)</f>
        <v>1072.5320331356832</v>
      </c>
      <c r="I20" s="349">
        <f ca="1">OFFSET('Residential Interest Calcs'!$G$9,COLUMN()-4,0)</f>
        <v>3901.0966680163638</v>
      </c>
      <c r="J20" s="349">
        <f ca="1">OFFSET('Residential Interest Calcs'!$G$9,COLUMN()-4,0)</f>
        <v>5566.5353008596312</v>
      </c>
      <c r="K20" s="349">
        <f ca="1">OFFSET('Residential Interest Calcs'!$G$9,COLUMN()-4,0)</f>
        <v>5071.7261587937055</v>
      </c>
      <c r="L20" s="349">
        <f ca="1">OFFSET('Residential Interest Calcs'!$G$9,COLUMN()-4,0)</f>
        <v>4499.5070652317636</v>
      </c>
      <c r="M20" s="349">
        <f ca="1">OFFSET('Residential Interest Calcs'!$G$9,COLUMN()-4,0)</f>
        <v>-315.80935223175055</v>
      </c>
      <c r="N20" s="349">
        <f ca="1">OFFSET('Residential Interest Calcs'!$G$9,COLUMN()-4,0)</f>
        <v>-8076.1531494371166</v>
      </c>
      <c r="O20" s="349">
        <f ca="1">OFFSET('Residential Interest Calcs'!$G$9,COLUMN()-4,0)</f>
        <v>-15187.608507748257</v>
      </c>
      <c r="P20" s="13">
        <f t="shared" ca="1" si="8"/>
        <v>-3468.1737833799743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13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D18+D20</f>
        <v>0</v>
      </c>
      <c r="E22" s="344">
        <f ca="1">D22+E18+E20</f>
        <v>0</v>
      </c>
      <c r="F22" s="344">
        <f t="shared" ref="F22:N22" ca="1" si="9">E22+F18+F20</f>
        <v>0</v>
      </c>
      <c r="G22" s="344">
        <f ca="1">F22+G18+G20</f>
        <v>0</v>
      </c>
      <c r="H22" s="344">
        <f t="shared" ca="1" si="9"/>
        <v>793096.18727179384</v>
      </c>
      <c r="I22" s="344">
        <f t="shared" ca="1" si="9"/>
        <v>2093759.8206130394</v>
      </c>
      <c r="J22" s="344">
        <f t="shared" ca="1" si="9"/>
        <v>2032426.1942633905</v>
      </c>
      <c r="K22" s="344">
        <f t="shared" ca="1" si="9"/>
        <v>1739000.5617778553</v>
      </c>
      <c r="L22" s="344">
        <f t="shared" ca="1" si="9"/>
        <v>1619435.6353185975</v>
      </c>
      <c r="M22" s="344">
        <f t="shared" ca="1" si="9"/>
        <v>-1812741.7103283552</v>
      </c>
      <c r="N22" s="344">
        <f t="shared" ca="1" si="9"/>
        <v>-4119671.7466578037</v>
      </c>
      <c r="O22" s="344">
        <f ca="1">N22+O18+O20</f>
        <v>-7087541.7365845367</v>
      </c>
      <c r="P22" s="13"/>
    </row>
    <row r="23" spans="1:18">
      <c r="A23" s="50">
        <f t="shared" si="1"/>
        <v>14</v>
      </c>
      <c r="B23" s="16"/>
      <c r="C23" s="11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13"/>
    </row>
    <row r="24" spans="1:18">
      <c r="A24" s="50">
        <f t="shared" si="1"/>
        <v>15</v>
      </c>
      <c r="B24" s="10" t="s">
        <v>470</v>
      </c>
      <c r="C24" s="11" t="s">
        <v>66</v>
      </c>
      <c r="D24" s="344">
        <v>0</v>
      </c>
      <c r="E24" s="344">
        <v>0</v>
      </c>
      <c r="F24" s="344">
        <v>0</v>
      </c>
      <c r="G24" s="344">
        <v>0</v>
      </c>
      <c r="H24" s="344">
        <v>0</v>
      </c>
      <c r="I24" s="344">
        <v>0</v>
      </c>
      <c r="J24" s="344">
        <v>0</v>
      </c>
      <c r="K24" s="344">
        <v>0</v>
      </c>
      <c r="L24" s="344">
        <v>0</v>
      </c>
      <c r="M24" s="344">
        <v>0</v>
      </c>
      <c r="N24" s="344">
        <v>0</v>
      </c>
      <c r="O24" s="344">
        <v>0</v>
      </c>
      <c r="P24" s="13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13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v>0</v>
      </c>
      <c r="E26" s="344">
        <v>0</v>
      </c>
      <c r="F26" s="344">
        <v>0</v>
      </c>
      <c r="G26" s="344">
        <v>0</v>
      </c>
      <c r="H26" s="344">
        <f t="shared" ref="H26:O26" si="10">H14*H24</f>
        <v>0</v>
      </c>
      <c r="I26" s="344">
        <f t="shared" si="10"/>
        <v>0</v>
      </c>
      <c r="J26" s="344">
        <f t="shared" si="10"/>
        <v>0</v>
      </c>
      <c r="K26" s="344">
        <f t="shared" si="10"/>
        <v>0</v>
      </c>
      <c r="L26" s="344">
        <f t="shared" si="10"/>
        <v>0</v>
      </c>
      <c r="M26" s="344">
        <f t="shared" si="10"/>
        <v>0</v>
      </c>
      <c r="N26" s="344">
        <f t="shared" si="10"/>
        <v>0</v>
      </c>
      <c r="O26" s="344">
        <f t="shared" si="10"/>
        <v>0</v>
      </c>
      <c r="P26" s="13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13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v>0</v>
      </c>
      <c r="E28" s="344">
        <v>0</v>
      </c>
      <c r="F28" s="344">
        <v>0</v>
      </c>
      <c r="G28" s="344">
        <v>0</v>
      </c>
      <c r="H28" s="344">
        <v>0</v>
      </c>
      <c r="I28" s="344">
        <v>0</v>
      </c>
      <c r="J28" s="344">
        <v>0</v>
      </c>
      <c r="K28" s="344">
        <v>0</v>
      </c>
      <c r="L28" s="344">
        <v>0</v>
      </c>
      <c r="M28" s="344">
        <v>0</v>
      </c>
      <c r="N28" s="344">
        <v>0</v>
      </c>
      <c r="O28" s="344">
        <v>0</v>
      </c>
      <c r="P28" s="13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13"/>
    </row>
    <row r="30" spans="1:18">
      <c r="A30" s="50">
        <f t="shared" si="1"/>
        <v>21</v>
      </c>
      <c r="B30" s="88" t="s">
        <v>590</v>
      </c>
      <c r="C30" s="11" t="s">
        <v>809</v>
      </c>
      <c r="D30" s="489">
        <v>0</v>
      </c>
      <c r="E30" s="489">
        <f>+D30</f>
        <v>0</v>
      </c>
      <c r="F30" s="489">
        <f t="shared" ref="F30" si="11">+E30</f>
        <v>0</v>
      </c>
      <c r="G30" s="489">
        <v>0</v>
      </c>
      <c r="H30" s="489">
        <f>+'JAP-18 Page 1'!$D$34</f>
        <v>1.6310000000000005E-3</v>
      </c>
      <c r="I30" s="489">
        <f t="shared" ref="I30:O30" si="12">+H30</f>
        <v>1.6310000000000005E-3</v>
      </c>
      <c r="J30" s="489">
        <f t="shared" si="12"/>
        <v>1.6310000000000005E-3</v>
      </c>
      <c r="K30" s="489">
        <f t="shared" si="12"/>
        <v>1.6310000000000005E-3</v>
      </c>
      <c r="L30" s="489">
        <f t="shared" si="12"/>
        <v>1.6310000000000005E-3</v>
      </c>
      <c r="M30" s="489">
        <f t="shared" si="12"/>
        <v>1.6310000000000005E-3</v>
      </c>
      <c r="N30" s="489">
        <f t="shared" si="12"/>
        <v>1.6310000000000005E-3</v>
      </c>
      <c r="O30" s="489">
        <f t="shared" si="12"/>
        <v>1.6310000000000005E-3</v>
      </c>
      <c r="P30" s="13"/>
    </row>
    <row r="31" spans="1:18">
      <c r="A31" s="50">
        <f t="shared" si="1"/>
        <v>22</v>
      </c>
      <c r="B31" s="88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3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39">
        <f t="shared" ref="D32:O32" si="13">+D30*D14</f>
        <v>0</v>
      </c>
      <c r="E32" s="439">
        <f t="shared" si="13"/>
        <v>0</v>
      </c>
      <c r="F32" s="439">
        <f t="shared" si="13"/>
        <v>0</v>
      </c>
      <c r="G32" s="439">
        <f t="shared" si="13"/>
        <v>0</v>
      </c>
      <c r="H32" s="439">
        <f t="shared" si="13"/>
        <v>1193135.2160000005</v>
      </c>
      <c r="I32" s="439">
        <f t="shared" si="13"/>
        <v>1075217.1780000003</v>
      </c>
      <c r="J32" s="439">
        <f t="shared" si="13"/>
        <v>1079674.7010000004</v>
      </c>
      <c r="K32" s="439">
        <f t="shared" si="13"/>
        <v>1077102.6140000003</v>
      </c>
      <c r="L32" s="439">
        <f t="shared" si="13"/>
        <v>1078831.4740000004</v>
      </c>
      <c r="M32" s="439">
        <f t="shared" si="13"/>
        <v>1324300.2360000005</v>
      </c>
      <c r="N32" s="439">
        <f t="shared" si="13"/>
        <v>1634531.1150000005</v>
      </c>
      <c r="O32" s="439">
        <f t="shared" si="13"/>
        <v>2065997.4860000007</v>
      </c>
      <c r="P32" s="13">
        <f t="shared" si="8"/>
        <v>10528790.020000005</v>
      </c>
    </row>
    <row r="33" spans="1:16">
      <c r="A33" s="50">
        <f t="shared" si="1"/>
        <v>24</v>
      </c>
      <c r="B33" s="10"/>
      <c r="C33" s="11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>
      <c r="A34" s="50">
        <f t="shared" si="1"/>
        <v>25</v>
      </c>
      <c r="B34" s="10" t="s">
        <v>471</v>
      </c>
      <c r="C34" s="11" t="s">
        <v>469</v>
      </c>
      <c r="D34" s="344">
        <v>0</v>
      </c>
      <c r="E34" s="344">
        <v>0</v>
      </c>
      <c r="F34" s="344">
        <v>0</v>
      </c>
      <c r="G34" s="344">
        <v>0</v>
      </c>
      <c r="H34" s="344">
        <f>+'Electric Rev Monthly 2013-15'!F16</f>
        <v>78806474.623442292</v>
      </c>
      <c r="I34" s="344">
        <f>+'Electric Rev Monthly 2013-15'!G16</f>
        <v>71780190.389989331</v>
      </c>
      <c r="J34" s="344">
        <f>+'Electric Rev Monthly 2013-15'!H16</f>
        <v>72041203.215557784</v>
      </c>
      <c r="K34" s="344">
        <f>+'Electric Rev Monthly 2013-15'!I16</f>
        <v>71904148.973588139</v>
      </c>
      <c r="L34" s="344">
        <f>+'Electric Rev Monthly 2013-15'!J16</f>
        <v>72055420.72201249</v>
      </c>
      <c r="M34" s="344">
        <f>+'Electric Rev Monthly 2013-15'!K16</f>
        <v>86665964.159753248</v>
      </c>
      <c r="N34" s="344">
        <f>+'Electric Rev Monthly 2013-15'!L16</f>
        <v>105158346.01979628</v>
      </c>
      <c r="O34" s="344">
        <f>+'Electric Rev Monthly 2013-15'!M16</f>
        <v>130833340.82257834</v>
      </c>
      <c r="P34" s="13">
        <f t="shared" si="8"/>
        <v>689245088.92671788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13"/>
    </row>
    <row r="36" spans="1:16">
      <c r="A36" s="50">
        <f t="shared" si="1"/>
        <v>27</v>
      </c>
      <c r="B36" s="10" t="s">
        <v>775</v>
      </c>
      <c r="C36" s="11" t="str">
        <f>"("&amp;A32&amp;") / ("&amp;A34&amp;")"</f>
        <v>(23) / (25)</v>
      </c>
      <c r="D36" s="344"/>
      <c r="E36" s="344"/>
      <c r="F36" s="344"/>
      <c r="G36" s="466"/>
      <c r="H36" s="466">
        <f t="shared" ref="H36:P36" si="14">H32/H34</f>
        <v>1.5140065860084581E-2</v>
      </c>
      <c r="I36" s="466">
        <f t="shared" si="14"/>
        <v>1.4979302397475296E-2</v>
      </c>
      <c r="J36" s="466">
        <f t="shared" si="14"/>
        <v>1.4986905448670203E-2</v>
      </c>
      <c r="K36" s="466">
        <f t="shared" si="14"/>
        <v>1.4979700467571657E-2</v>
      </c>
      <c r="L36" s="466">
        <f t="shared" si="14"/>
        <v>1.4972245851732622E-2</v>
      </c>
      <c r="M36" s="466">
        <f t="shared" si="14"/>
        <v>1.5280511199977989E-2</v>
      </c>
      <c r="N36" s="466">
        <f t="shared" si="14"/>
        <v>1.554352247697293E-2</v>
      </c>
      <c r="O36" s="466">
        <f t="shared" si="14"/>
        <v>1.5791062683339085E-2</v>
      </c>
      <c r="P36" s="466">
        <f t="shared" si="14"/>
        <v>1.5275828858491077E-2</v>
      </c>
    </row>
    <row r="37" spans="1:16">
      <c r="A37" s="50">
        <f t="shared" si="1"/>
        <v>28</v>
      </c>
      <c r="B37" s="10"/>
      <c r="C37" s="11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1:16">
      <c r="A38" s="50">
        <f t="shared" si="1"/>
        <v>29</v>
      </c>
      <c r="B38" s="88" t="s">
        <v>774</v>
      </c>
      <c r="C38" s="11" t="str">
        <f>"("&amp;A30&amp;") * 1000"</f>
        <v>(21) * 1000</v>
      </c>
      <c r="D38" s="21"/>
      <c r="E38" s="21"/>
      <c r="F38" s="21"/>
      <c r="G38" s="21"/>
      <c r="H38" s="21">
        <f>H30*1000</f>
        <v>1.6310000000000004</v>
      </c>
      <c r="I38" s="21">
        <f t="shared" ref="I38:O38" si="15">I30*1000</f>
        <v>1.6310000000000004</v>
      </c>
      <c r="J38" s="21">
        <f t="shared" si="15"/>
        <v>1.6310000000000004</v>
      </c>
      <c r="K38" s="21">
        <f t="shared" si="15"/>
        <v>1.6310000000000004</v>
      </c>
      <c r="L38" s="21">
        <f t="shared" si="15"/>
        <v>1.6310000000000004</v>
      </c>
      <c r="M38" s="21">
        <f t="shared" si="15"/>
        <v>1.6310000000000004</v>
      </c>
      <c r="N38" s="21">
        <f t="shared" si="15"/>
        <v>1.6310000000000004</v>
      </c>
      <c r="O38" s="21">
        <f t="shared" si="15"/>
        <v>1.6310000000000004</v>
      </c>
    </row>
    <row r="39" spans="1:16">
      <c r="A39" s="50"/>
      <c r="B39" s="88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</row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U36"/>
  <sheetViews>
    <sheetView zoomScaleNormal="100" workbookViewId="0">
      <pane xSplit="3" ySplit="8" topLeftCell="D9" activePane="bottomRight" state="frozen"/>
      <selection activeCell="I38" sqref="I38"/>
      <selection pane="topRight" activeCell="I38" sqref="I38"/>
      <selection pane="bottomLeft" activeCell="I38" sqref="I38"/>
      <selection pane="bottomRight" activeCell="I38" sqref="I38"/>
    </sheetView>
  </sheetViews>
  <sheetFormatPr defaultRowHeight="12.75"/>
  <cols>
    <col min="1" max="1" width="5" style="3" customWidth="1"/>
    <col min="2" max="2" width="41.85546875" style="3" bestFit="1" customWidth="1"/>
    <col min="3" max="3" width="20.140625" style="3" bestFit="1" customWidth="1"/>
    <col min="4" max="15" width="14.7109375" style="3" customWidth="1"/>
    <col min="16" max="16" width="13.42578125" style="3" bestFit="1" customWidth="1"/>
    <col min="17" max="18" width="12.28515625" style="3" customWidth="1"/>
    <col min="19" max="16384" width="9.140625" style="3"/>
  </cols>
  <sheetData>
    <row r="1" spans="1:21">
      <c r="A1" s="520" t="s">
        <v>19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16"/>
    </row>
    <row r="2" spans="1:21">
      <c r="A2" s="520" t="s">
        <v>18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16"/>
    </row>
    <row r="3" spans="1:21">
      <c r="A3" s="521" t="s">
        <v>101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16"/>
    </row>
    <row r="4" spans="1:21" ht="15">
      <c r="A4" s="520" t="s">
        <v>44</v>
      </c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16"/>
    </row>
    <row r="5" spans="1:21" ht="15">
      <c r="A5" s="11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16"/>
    </row>
    <row r="6" spans="1:2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21" ht="25.5" customHeight="1">
      <c r="A7" s="46" t="s">
        <v>17</v>
      </c>
      <c r="B7" s="47"/>
      <c r="C7" s="48" t="s">
        <v>16</v>
      </c>
      <c r="D7" s="49">
        <v>41275</v>
      </c>
      <c r="E7" s="49">
        <f t="shared" ref="E7:O7" si="0">EDATE(D7,1)</f>
        <v>41306</v>
      </c>
      <c r="F7" s="49">
        <f t="shared" si="0"/>
        <v>41334</v>
      </c>
      <c r="G7" s="49">
        <f t="shared" si="0"/>
        <v>41365</v>
      </c>
      <c r="H7" s="49">
        <f t="shared" si="0"/>
        <v>41395</v>
      </c>
      <c r="I7" s="49">
        <f t="shared" si="0"/>
        <v>41426</v>
      </c>
      <c r="J7" s="49">
        <f t="shared" si="0"/>
        <v>41456</v>
      </c>
      <c r="K7" s="49">
        <f t="shared" si="0"/>
        <v>41487</v>
      </c>
      <c r="L7" s="49">
        <f t="shared" si="0"/>
        <v>41518</v>
      </c>
      <c r="M7" s="49">
        <f t="shared" si="0"/>
        <v>41548</v>
      </c>
      <c r="N7" s="49">
        <f t="shared" si="0"/>
        <v>41579</v>
      </c>
      <c r="O7" s="49">
        <f t="shared" si="0"/>
        <v>41609</v>
      </c>
      <c r="P7" s="467" t="s">
        <v>42</v>
      </c>
      <c r="Q7" s="25"/>
      <c r="R7" s="25"/>
      <c r="S7" s="26"/>
      <c r="T7" s="26"/>
      <c r="U7" s="26"/>
    </row>
    <row r="8" spans="1:21">
      <c r="A8" s="50"/>
      <c r="B8" s="11" t="s">
        <v>15</v>
      </c>
      <c r="C8" s="11" t="s">
        <v>14</v>
      </c>
      <c r="D8" s="11" t="s">
        <v>13</v>
      </c>
      <c r="E8" s="11" t="s">
        <v>12</v>
      </c>
      <c r="F8" s="11" t="s">
        <v>11</v>
      </c>
      <c r="G8" s="11" t="s">
        <v>10</v>
      </c>
      <c r="H8" s="11" t="s">
        <v>9</v>
      </c>
      <c r="I8" s="11" t="s">
        <v>8</v>
      </c>
      <c r="J8" s="11" t="s">
        <v>7</v>
      </c>
      <c r="K8" s="11" t="s">
        <v>6</v>
      </c>
      <c r="L8" s="11" t="s">
        <v>5</v>
      </c>
      <c r="M8" s="11" t="s">
        <v>4</v>
      </c>
      <c r="N8" s="11" t="s">
        <v>3</v>
      </c>
      <c r="O8" s="11" t="s">
        <v>2</v>
      </c>
      <c r="P8" s="11" t="s">
        <v>1</v>
      </c>
    </row>
    <row r="9" spans="1:21">
      <c r="A9" s="5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0"/>
    </row>
    <row r="10" spans="1:21">
      <c r="A10" s="50">
        <v>1</v>
      </c>
      <c r="B10" s="10" t="s">
        <v>45</v>
      </c>
      <c r="C10" s="11" t="s">
        <v>27</v>
      </c>
      <c r="D10" s="345">
        <v>0</v>
      </c>
      <c r="E10" s="345">
        <v>0</v>
      </c>
      <c r="F10" s="345">
        <v>0</v>
      </c>
      <c r="G10" s="345">
        <v>0</v>
      </c>
      <c r="H10" s="345">
        <f>+'Elec - F2012 Customers'!$L$462</f>
        <v>122276.99354560654</v>
      </c>
      <c r="I10" s="345">
        <f>+'Elec - F2012 Customers'!$L$463</f>
        <v>122447.36258001345</v>
      </c>
      <c r="J10" s="345">
        <f>+'Elec - F2012 Customers'!$L$464</f>
        <v>122621.63461905021</v>
      </c>
      <c r="K10" s="345">
        <f>+'Elec - F2012 Customers'!$L$465</f>
        <v>122701.60972035103</v>
      </c>
      <c r="L10" s="345">
        <f>+'Elec - F2012 Customers'!$L$466</f>
        <v>122791.07884558549</v>
      </c>
      <c r="M10" s="345">
        <f>+'Elec - F2012 Customers'!$L$467</f>
        <v>122799.88138767912</v>
      </c>
      <c r="N10" s="345">
        <f>+'Elec - F2012 Customers'!$L$468</f>
        <v>122803.87676716188</v>
      </c>
      <c r="O10" s="345">
        <f>+'Elec - F2012 Customers'!$L$469</f>
        <v>122861.77587039527</v>
      </c>
      <c r="P10" s="469"/>
      <c r="Q10" s="27"/>
      <c r="R10" s="27"/>
    </row>
    <row r="11" spans="1:21">
      <c r="A11" s="50">
        <f t="shared" ref="A11:A36" si="1">A10+1</f>
        <v>2</v>
      </c>
      <c r="B11" s="10" t="s">
        <v>29</v>
      </c>
      <c r="C11" s="465" t="s">
        <v>811</v>
      </c>
      <c r="D11" s="346">
        <v>0</v>
      </c>
      <c r="E11" s="346">
        <f>D11</f>
        <v>0</v>
      </c>
      <c r="F11" s="346">
        <f t="shared" ref="F11" si="2">E11</f>
        <v>0</v>
      </c>
      <c r="G11" s="346">
        <v>0</v>
      </c>
      <c r="H11" s="346">
        <f>'JAP-16'!H39</f>
        <v>138.26620425768323</v>
      </c>
      <c r="I11" s="346">
        <f>'JAP-16'!I39</f>
        <v>142.92540850568042</v>
      </c>
      <c r="J11" s="346">
        <f>'JAP-16'!J39</f>
        <v>143.52538136909189</v>
      </c>
      <c r="K11" s="346">
        <f>'JAP-16'!K39</f>
        <v>148.04808380338255</v>
      </c>
      <c r="L11" s="346">
        <f>'JAP-16'!L39</f>
        <v>149.6038862248559</v>
      </c>
      <c r="M11" s="346">
        <f>'JAP-16'!M39</f>
        <v>143.44071043386262</v>
      </c>
      <c r="N11" s="346">
        <f>'JAP-16'!N39</f>
        <v>151.00956335924906</v>
      </c>
      <c r="O11" s="346">
        <f>'JAP-16'!O39</f>
        <v>158.85442125494134</v>
      </c>
      <c r="P11" s="470"/>
      <c r="Q11" s="28"/>
      <c r="R11" s="28"/>
    </row>
    <row r="12" spans="1:21">
      <c r="A12" s="50">
        <f t="shared" si="1"/>
        <v>3</v>
      </c>
      <c r="B12" s="10" t="s">
        <v>30</v>
      </c>
      <c r="C12" s="11" t="str">
        <f>"("&amp;A10&amp;") x ("&amp;A11&amp;")"</f>
        <v>(1) x (2)</v>
      </c>
      <c r="D12" s="344">
        <f t="shared" ref="D12:O12" si="3">D10*D11</f>
        <v>0</v>
      </c>
      <c r="E12" s="344">
        <f t="shared" si="3"/>
        <v>0</v>
      </c>
      <c r="F12" s="344">
        <f t="shared" si="3"/>
        <v>0</v>
      </c>
      <c r="G12" s="344">
        <f t="shared" si="3"/>
        <v>0</v>
      </c>
      <c r="H12" s="344">
        <f t="shared" si="3"/>
        <v>16906775.765592247</v>
      </c>
      <c r="I12" s="344">
        <f t="shared" si="3"/>
        <v>17500839.31719159</v>
      </c>
      <c r="J12" s="344">
        <f t="shared" si="3"/>
        <v>17599316.872800622</v>
      </c>
      <c r="K12" s="344">
        <f t="shared" si="3"/>
        <v>18165738.19868847</v>
      </c>
      <c r="L12" s="344">
        <f t="shared" si="3"/>
        <v>18370022.589042284</v>
      </c>
      <c r="M12" s="344">
        <f t="shared" si="3"/>
        <v>17614502.227442756</v>
      </c>
      <c r="N12" s="344">
        <f t="shared" si="3"/>
        <v>18544559.809432145</v>
      </c>
      <c r="O12" s="344">
        <f t="shared" si="3"/>
        <v>19517136.300245959</v>
      </c>
      <c r="P12" s="439">
        <f>SUM(D12:O12)</f>
        <v>144218891.08043605</v>
      </c>
      <c r="Q12" s="29"/>
      <c r="R12" s="29"/>
    </row>
    <row r="13" spans="1:21">
      <c r="A13" s="50">
        <f t="shared" si="1"/>
        <v>4</v>
      </c>
      <c r="B13" s="10"/>
      <c r="C13" s="11"/>
      <c r="D13" s="347"/>
      <c r="E13" s="347"/>
      <c r="F13" s="347"/>
      <c r="G13" s="347"/>
      <c r="H13" s="347"/>
      <c r="I13" s="347"/>
      <c r="J13" s="347"/>
      <c r="K13" s="347"/>
      <c r="L13" s="347"/>
      <c r="M13" s="347"/>
      <c r="N13" s="347"/>
      <c r="O13" s="347"/>
      <c r="P13" s="439"/>
      <c r="Q13" s="30"/>
      <c r="R13" s="30"/>
    </row>
    <row r="14" spans="1:21">
      <c r="A14" s="50">
        <f t="shared" si="1"/>
        <v>5</v>
      </c>
      <c r="B14" s="88" t="s">
        <v>105</v>
      </c>
      <c r="C14" s="11" t="s">
        <v>27</v>
      </c>
      <c r="D14" s="345">
        <v>0</v>
      </c>
      <c r="E14" s="345">
        <v>0</v>
      </c>
      <c r="F14" s="345">
        <v>0</v>
      </c>
      <c r="G14" s="345">
        <v>0</v>
      </c>
      <c r="H14" s="345">
        <f>ROUND(+'Elec - F2012 Sales'!$N$462,0)*1000</f>
        <v>840256000</v>
      </c>
      <c r="I14" s="345">
        <f>ROUND(+'Elec - F2012 Sales'!$N$463,0)*1000</f>
        <v>831064000</v>
      </c>
      <c r="J14" s="345">
        <f>ROUND(+'Elec - F2012 Sales'!$N$464,0)*1000</f>
        <v>868896000</v>
      </c>
      <c r="K14" s="345">
        <f>ROUND(+'Elec - F2012 Sales'!$N$465,0)*1000</f>
        <v>880760000</v>
      </c>
      <c r="L14" s="345">
        <f>ROUND(+'Elec - F2012 Sales'!$N$466,0)*1000</f>
        <v>828367000</v>
      </c>
      <c r="M14" s="345">
        <f>ROUND(+'Elec - F2012 Sales'!$N$467,0)*1000</f>
        <v>845255000</v>
      </c>
      <c r="N14" s="345">
        <f>ROUND(+'Elec - F2012 Sales'!$N$468,0)*1000</f>
        <v>874378000</v>
      </c>
      <c r="O14" s="345">
        <f>ROUND(+'Elec - F2012 Sales'!$N$469,0)*1000</f>
        <v>948864000</v>
      </c>
      <c r="P14" s="439"/>
      <c r="Q14" s="27"/>
      <c r="R14" s="27"/>
    </row>
    <row r="15" spans="1:21">
      <c r="A15" s="50">
        <f t="shared" si="1"/>
        <v>6</v>
      </c>
      <c r="B15" s="10" t="s">
        <v>782</v>
      </c>
      <c r="C15" s="465" t="s">
        <v>809</v>
      </c>
      <c r="D15" s="348">
        <v>0</v>
      </c>
      <c r="E15" s="348">
        <f>$D$15</f>
        <v>0</v>
      </c>
      <c r="F15" s="348">
        <f t="shared" ref="F15" si="4">$D$15</f>
        <v>0</v>
      </c>
      <c r="G15" s="475">
        <v>0</v>
      </c>
      <c r="H15" s="475">
        <f>'JAP-18 Page 1'!$E$32</f>
        <v>2.1006E-2</v>
      </c>
      <c r="I15" s="475">
        <f t="shared" ref="I15:O15" si="5">$H$15</f>
        <v>2.1006E-2</v>
      </c>
      <c r="J15" s="475">
        <f t="shared" si="5"/>
        <v>2.1006E-2</v>
      </c>
      <c r="K15" s="475">
        <f t="shared" si="5"/>
        <v>2.1006E-2</v>
      </c>
      <c r="L15" s="475">
        <f t="shared" si="5"/>
        <v>2.1006E-2</v>
      </c>
      <c r="M15" s="475">
        <f t="shared" si="5"/>
        <v>2.1006E-2</v>
      </c>
      <c r="N15" s="475">
        <f t="shared" si="5"/>
        <v>2.1006E-2</v>
      </c>
      <c r="O15" s="475">
        <f t="shared" si="5"/>
        <v>2.1006E-2</v>
      </c>
      <c r="P15" s="439"/>
      <c r="Q15" s="31"/>
      <c r="R15" s="31"/>
    </row>
    <row r="16" spans="1:21">
      <c r="A16" s="50">
        <f t="shared" si="1"/>
        <v>7</v>
      </c>
      <c r="B16" s="10" t="s">
        <v>31</v>
      </c>
      <c r="C16" s="11" t="str">
        <f>"("&amp;A14&amp;") x ("&amp;A15&amp;")"</f>
        <v>(5) x (6)</v>
      </c>
      <c r="D16" s="344">
        <f t="shared" ref="D16:O16" si="6">D14*D15</f>
        <v>0</v>
      </c>
      <c r="E16" s="344">
        <f t="shared" si="6"/>
        <v>0</v>
      </c>
      <c r="F16" s="344">
        <f t="shared" si="6"/>
        <v>0</v>
      </c>
      <c r="G16" s="344">
        <f t="shared" si="6"/>
        <v>0</v>
      </c>
      <c r="H16" s="344">
        <f t="shared" si="6"/>
        <v>17650417.535999998</v>
      </c>
      <c r="I16" s="344">
        <f t="shared" si="6"/>
        <v>17457330.384</v>
      </c>
      <c r="J16" s="344">
        <f t="shared" si="6"/>
        <v>18252029.376000002</v>
      </c>
      <c r="K16" s="344">
        <f t="shared" si="6"/>
        <v>18501244.559999999</v>
      </c>
      <c r="L16" s="344">
        <f t="shared" si="6"/>
        <v>17400677.202</v>
      </c>
      <c r="M16" s="344">
        <f t="shared" si="6"/>
        <v>17755426.530000001</v>
      </c>
      <c r="N16" s="344">
        <f t="shared" si="6"/>
        <v>18367184.267999999</v>
      </c>
      <c r="O16" s="344">
        <f t="shared" si="6"/>
        <v>19931837.184</v>
      </c>
      <c r="P16" s="439">
        <f>SUM(D16:O16)</f>
        <v>145316147.04000002</v>
      </c>
      <c r="Q16" s="29"/>
      <c r="R16" s="29"/>
    </row>
    <row r="17" spans="1:18">
      <c r="A17" s="50">
        <f t="shared" si="1"/>
        <v>8</v>
      </c>
      <c r="B17" s="10"/>
      <c r="C17" s="11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3"/>
    </row>
    <row r="18" spans="1:18">
      <c r="A18" s="50">
        <f t="shared" si="1"/>
        <v>9</v>
      </c>
      <c r="B18" s="10" t="s">
        <v>32</v>
      </c>
      <c r="C18" s="11" t="str">
        <f>"("&amp;A$12&amp;") - ("&amp;A16&amp;")"</f>
        <v>(3) - (7)</v>
      </c>
      <c r="D18" s="344">
        <f>D12-D16</f>
        <v>0</v>
      </c>
      <c r="E18" s="344">
        <f t="shared" ref="E18:O18" si="7">E12-E16</f>
        <v>0</v>
      </c>
      <c r="F18" s="344">
        <f t="shared" si="7"/>
        <v>0</v>
      </c>
      <c r="G18" s="344">
        <f t="shared" si="7"/>
        <v>0</v>
      </c>
      <c r="H18" s="344">
        <f t="shared" si="7"/>
        <v>-743641.7704077512</v>
      </c>
      <c r="I18" s="344">
        <f t="shared" si="7"/>
        <v>43508.933191590011</v>
      </c>
      <c r="J18" s="344">
        <f t="shared" si="7"/>
        <v>-652712.50319937989</v>
      </c>
      <c r="K18" s="344">
        <f t="shared" si="7"/>
        <v>-335506.36131152883</v>
      </c>
      <c r="L18" s="344">
        <f t="shared" si="7"/>
        <v>969345.38704228401</v>
      </c>
      <c r="M18" s="344">
        <f t="shared" si="7"/>
        <v>-140924.3025572449</v>
      </c>
      <c r="N18" s="344">
        <f t="shared" si="7"/>
        <v>177375.54143214598</v>
      </c>
      <c r="O18" s="344">
        <f t="shared" si="7"/>
        <v>-414700.88375404105</v>
      </c>
      <c r="P18" s="13">
        <f t="shared" ref="P18" si="8">SUM(D18:O18)</f>
        <v>-1097255.9595639259</v>
      </c>
      <c r="Q18" s="29"/>
      <c r="R18" s="29"/>
    </row>
    <row r="19" spans="1:18">
      <c r="A19" s="50">
        <f t="shared" si="1"/>
        <v>10</v>
      </c>
      <c r="B19" s="10"/>
      <c r="C19" s="11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439"/>
    </row>
    <row r="20" spans="1:18">
      <c r="A20" s="50">
        <f t="shared" si="1"/>
        <v>11</v>
      </c>
      <c r="B20" s="10" t="s">
        <v>33</v>
      </c>
      <c r="C20" s="11" t="s">
        <v>469</v>
      </c>
      <c r="D20" s="349">
        <f ca="1">OFFSET('Non-Res Interest Calcs'!$G$9,COLUMN()-4,0)</f>
        <v>0</v>
      </c>
      <c r="E20" s="349">
        <f ca="1">OFFSET('Non-Res Interest Calcs'!$G$9,COLUMN()-4,0)</f>
        <v>0</v>
      </c>
      <c r="F20" s="349">
        <f ca="1">OFFSET('Non-Res Interest Calcs'!$G$9,COLUMN()-4,0)</f>
        <v>0</v>
      </c>
      <c r="G20" s="349">
        <f ca="1">OFFSET('Non-Res Interest Calcs'!$G$9,COLUMN()-4,0)</f>
        <v>0</v>
      </c>
      <c r="H20" s="349">
        <f ca="1">OFFSET('Non-Res Interest Calcs'!$G$9,COLUMN()-4,0)</f>
        <v>-1007.0148974271632</v>
      </c>
      <c r="I20" s="349">
        <f ca="1">OFFSET('Non-Res Interest Calcs'!$G$9,COLUMN()-4,0)</f>
        <v>-1955.1114478240481</v>
      </c>
      <c r="J20" s="349">
        <f ca="1">OFFSET('Non-Res Interest Calcs'!$G$9,COLUMN()-4,0)</f>
        <v>-2780.0746155429301</v>
      </c>
      <c r="K20" s="349">
        <f ca="1">OFFSET('Non-Res Interest Calcs'!$G$9,COLUMN()-4,0)</f>
        <v>-4118.2876612347854</v>
      </c>
      <c r="L20" s="349">
        <f ca="1">OFFSET('Non-Res Interest Calcs'!$G$9,COLUMN()-4,0)</f>
        <v>-3259.9639805577212</v>
      </c>
      <c r="M20" s="349">
        <f ca="1">OFFSET('Non-Res Interest Calcs'!$G$9,COLUMN()-4,0)</f>
        <v>-2138.1437619842309</v>
      </c>
      <c r="N20" s="349">
        <f ca="1">OFFSET('Non-Res Interest Calcs'!$G$9,COLUMN()-4,0)</f>
        <v>-2088.7827093411356</v>
      </c>
      <c r="O20" s="349">
        <f ca="1">OFFSET('Non-Res Interest Calcs'!$G$9,COLUMN()-4,0)</f>
        <v>-2410.1607770687019</v>
      </c>
      <c r="P20" s="439">
        <f ca="1">SUM(D20:O20)</f>
        <v>-19757.539850980713</v>
      </c>
      <c r="Q20" s="33"/>
      <c r="R20" s="33"/>
    </row>
    <row r="21" spans="1:18">
      <c r="A21" s="50">
        <f t="shared" si="1"/>
        <v>12</v>
      </c>
      <c r="B21" s="10"/>
      <c r="C21" s="11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439"/>
    </row>
    <row r="22" spans="1:18">
      <c r="A22" s="50">
        <f t="shared" si="1"/>
        <v>13</v>
      </c>
      <c r="B22" s="10" t="s">
        <v>34</v>
      </c>
      <c r="C22" s="11" t="str">
        <f>"Σ(("&amp;A$18&amp;") + ("&amp;A20&amp;"))"</f>
        <v>Σ((9) + (11))</v>
      </c>
      <c r="D22" s="344">
        <f ca="1">D18+D20</f>
        <v>0</v>
      </c>
      <c r="E22" s="344">
        <f ca="1">D22+E18+E20</f>
        <v>0</v>
      </c>
      <c r="F22" s="344">
        <f t="shared" ref="F22:O22" ca="1" si="9">E22+F18+F20</f>
        <v>0</v>
      </c>
      <c r="G22" s="344">
        <f ca="1">F22+G18+G20</f>
        <v>0</v>
      </c>
      <c r="H22" s="344">
        <f t="shared" ca="1" si="9"/>
        <v>-744648.78530517837</v>
      </c>
      <c r="I22" s="344">
        <f t="shared" ca="1" si="9"/>
        <v>-703094.96356141241</v>
      </c>
      <c r="J22" s="344">
        <f t="shared" ca="1" si="9"/>
        <v>-1358587.5413763353</v>
      </c>
      <c r="K22" s="344">
        <f t="shared" ca="1" si="9"/>
        <v>-1698212.190349099</v>
      </c>
      <c r="L22" s="344">
        <f t="shared" ca="1" si="9"/>
        <v>-732126.76728737273</v>
      </c>
      <c r="M22" s="344">
        <f t="shared" ca="1" si="9"/>
        <v>-875189.21360660181</v>
      </c>
      <c r="N22" s="344">
        <f t="shared" ca="1" si="9"/>
        <v>-699902.45488379698</v>
      </c>
      <c r="O22" s="344">
        <f t="shared" ca="1" si="9"/>
        <v>-1117013.4994149068</v>
      </c>
      <c r="P22" s="439"/>
    </row>
    <row r="23" spans="1:18">
      <c r="A23" s="50">
        <f t="shared" si="1"/>
        <v>14</v>
      </c>
      <c r="B23" s="16"/>
      <c r="C23" s="11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439"/>
    </row>
    <row r="24" spans="1:18">
      <c r="A24" s="50">
        <f t="shared" si="1"/>
        <v>15</v>
      </c>
      <c r="B24" s="10" t="s">
        <v>470</v>
      </c>
      <c r="C24" s="11" t="s">
        <v>66</v>
      </c>
      <c r="D24" s="344">
        <v>0</v>
      </c>
      <c r="E24" s="344">
        <v>0</v>
      </c>
      <c r="F24" s="344">
        <v>0</v>
      </c>
      <c r="G24" s="344">
        <v>0</v>
      </c>
      <c r="H24" s="344">
        <v>0</v>
      </c>
      <c r="I24" s="344">
        <v>0</v>
      </c>
      <c r="J24" s="344">
        <v>0</v>
      </c>
      <c r="K24" s="344">
        <v>0</v>
      </c>
      <c r="L24" s="344">
        <v>0</v>
      </c>
      <c r="M24" s="344">
        <v>0</v>
      </c>
      <c r="N24" s="344">
        <v>0</v>
      </c>
      <c r="O24" s="344">
        <v>0</v>
      </c>
      <c r="P24" s="439"/>
    </row>
    <row r="25" spans="1:18">
      <c r="A25" s="50">
        <f t="shared" si="1"/>
        <v>16</v>
      </c>
      <c r="B25" s="16"/>
      <c r="C25" s="11"/>
      <c r="D25" s="344"/>
      <c r="E25" s="344"/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439"/>
    </row>
    <row r="26" spans="1:18">
      <c r="A26" s="50">
        <f t="shared" si="1"/>
        <v>17</v>
      </c>
      <c r="B26" s="10" t="s">
        <v>35</v>
      </c>
      <c r="C26" s="11" t="str">
        <f>"("&amp;A14&amp;") x ("&amp;A24&amp;")"</f>
        <v>(5) x (15)</v>
      </c>
      <c r="D26" s="344">
        <v>0</v>
      </c>
      <c r="E26" s="344">
        <v>0</v>
      </c>
      <c r="F26" s="344">
        <v>0</v>
      </c>
      <c r="G26" s="344">
        <v>0</v>
      </c>
      <c r="H26" s="344">
        <f t="shared" ref="H26:O26" si="10">H14*H24</f>
        <v>0</v>
      </c>
      <c r="I26" s="344">
        <f t="shared" si="10"/>
        <v>0</v>
      </c>
      <c r="J26" s="344">
        <f t="shared" si="10"/>
        <v>0</v>
      </c>
      <c r="K26" s="344">
        <f t="shared" si="10"/>
        <v>0</v>
      </c>
      <c r="L26" s="344">
        <f t="shared" si="10"/>
        <v>0</v>
      </c>
      <c r="M26" s="344">
        <f t="shared" si="10"/>
        <v>0</v>
      </c>
      <c r="N26" s="344">
        <f t="shared" si="10"/>
        <v>0</v>
      </c>
      <c r="O26" s="344">
        <f t="shared" si="10"/>
        <v>0</v>
      </c>
      <c r="P26" s="439"/>
    </row>
    <row r="27" spans="1:18">
      <c r="A27" s="50">
        <f t="shared" si="1"/>
        <v>18</v>
      </c>
      <c r="B27" s="10"/>
      <c r="C27" s="11"/>
      <c r="D27" s="344"/>
      <c r="E27" s="344"/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439"/>
    </row>
    <row r="28" spans="1:18">
      <c r="A28" s="50">
        <f t="shared" si="1"/>
        <v>19</v>
      </c>
      <c r="B28" s="10" t="s">
        <v>36</v>
      </c>
      <c r="C28" s="11" t="str">
        <f>"("&amp;A$28&amp;") + ("&amp;A18&amp;") + ("&amp;A20&amp;") - ("&amp;A26&amp;")"</f>
        <v>(19) + (9) + (11) - (17)</v>
      </c>
      <c r="D28" s="344">
        <v>0</v>
      </c>
      <c r="E28" s="344">
        <v>0</v>
      </c>
      <c r="F28" s="344">
        <v>0</v>
      </c>
      <c r="G28" s="344">
        <v>0</v>
      </c>
      <c r="H28" s="344">
        <v>0</v>
      </c>
      <c r="I28" s="344">
        <v>0</v>
      </c>
      <c r="J28" s="344">
        <v>0</v>
      </c>
      <c r="K28" s="344">
        <v>0</v>
      </c>
      <c r="L28" s="344">
        <v>0</v>
      </c>
      <c r="M28" s="344">
        <v>0</v>
      </c>
      <c r="N28" s="344">
        <v>0</v>
      </c>
      <c r="O28" s="344">
        <v>0</v>
      </c>
      <c r="P28" s="439"/>
    </row>
    <row r="29" spans="1:18">
      <c r="A29" s="50">
        <f t="shared" si="1"/>
        <v>20</v>
      </c>
      <c r="B29" s="10"/>
      <c r="C29" s="11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439"/>
    </row>
    <row r="30" spans="1:18">
      <c r="A30" s="50">
        <f t="shared" si="1"/>
        <v>21</v>
      </c>
      <c r="B30" s="88" t="s">
        <v>590</v>
      </c>
      <c r="C30" s="11" t="s">
        <v>809</v>
      </c>
      <c r="D30" s="463">
        <v>0</v>
      </c>
      <c r="E30" s="463">
        <f>+D30</f>
        <v>0</v>
      </c>
      <c r="F30" s="463">
        <f t="shared" ref="F30" si="11">+E30</f>
        <v>0</v>
      </c>
      <c r="G30" s="489">
        <v>0</v>
      </c>
      <c r="H30" s="489">
        <f>+'JAP-18 Page 1'!$E$34</f>
        <v>3.3800000000000149E-4</v>
      </c>
      <c r="I30" s="489">
        <f t="shared" ref="I30:O30" si="12">+H30</f>
        <v>3.3800000000000149E-4</v>
      </c>
      <c r="J30" s="489">
        <f t="shared" si="12"/>
        <v>3.3800000000000149E-4</v>
      </c>
      <c r="K30" s="489">
        <f t="shared" si="12"/>
        <v>3.3800000000000149E-4</v>
      </c>
      <c r="L30" s="489">
        <f t="shared" si="12"/>
        <v>3.3800000000000149E-4</v>
      </c>
      <c r="M30" s="489">
        <f t="shared" si="12"/>
        <v>3.3800000000000149E-4</v>
      </c>
      <c r="N30" s="489">
        <f t="shared" si="12"/>
        <v>3.3800000000000149E-4</v>
      </c>
      <c r="O30" s="489">
        <f t="shared" si="12"/>
        <v>3.3800000000000149E-4</v>
      </c>
      <c r="P30" s="439"/>
    </row>
    <row r="31" spans="1:18">
      <c r="A31" s="50">
        <f t="shared" si="1"/>
        <v>22</v>
      </c>
      <c r="B31" s="88"/>
      <c r="D31" s="16"/>
      <c r="E31" s="16"/>
      <c r="F31" s="16"/>
      <c r="G31" s="10"/>
      <c r="H31" s="10"/>
      <c r="I31" s="10"/>
      <c r="J31" s="10"/>
      <c r="K31" s="10"/>
      <c r="L31" s="10"/>
      <c r="M31" s="10"/>
      <c r="N31" s="10"/>
      <c r="O31" s="10"/>
      <c r="P31" s="439"/>
    </row>
    <row r="32" spans="1:18">
      <c r="A32" s="50">
        <f t="shared" si="1"/>
        <v>23</v>
      </c>
      <c r="B32" s="88" t="s">
        <v>591</v>
      </c>
      <c r="C32" s="11" t="str">
        <f>"("&amp;A14&amp;") x ("&amp;A30&amp;")"</f>
        <v>(5) x (21)</v>
      </c>
      <c r="D32" s="464">
        <f>+D30*D12</f>
        <v>0</v>
      </c>
      <c r="E32" s="464">
        <f>+E30*E12</f>
        <v>0</v>
      </c>
      <c r="F32" s="464">
        <f>+F30*F12</f>
        <v>0</v>
      </c>
      <c r="G32" s="439">
        <f>+G30*G12</f>
        <v>0</v>
      </c>
      <c r="H32" s="439">
        <f t="shared" ref="H32:O32" si="13">+H30*H14</f>
        <v>284006.52800000127</v>
      </c>
      <c r="I32" s="439">
        <f t="shared" si="13"/>
        <v>280899.63200000126</v>
      </c>
      <c r="J32" s="439">
        <f t="shared" si="13"/>
        <v>293686.84800000128</v>
      </c>
      <c r="K32" s="439">
        <f t="shared" si="13"/>
        <v>297696.88000000134</v>
      </c>
      <c r="L32" s="439">
        <f t="shared" si="13"/>
        <v>279988.04600000125</v>
      </c>
      <c r="M32" s="439">
        <f t="shared" si="13"/>
        <v>285696.19000000128</v>
      </c>
      <c r="N32" s="439">
        <f t="shared" si="13"/>
        <v>295539.76400000131</v>
      </c>
      <c r="O32" s="439">
        <f t="shared" si="13"/>
        <v>320716.0320000014</v>
      </c>
      <c r="P32" s="439">
        <f>SUM(D32:O32)</f>
        <v>2338229.9200000106</v>
      </c>
    </row>
    <row r="33" spans="1:16">
      <c r="A33" s="50">
        <f t="shared" si="1"/>
        <v>24</v>
      </c>
      <c r="B33" s="10"/>
      <c r="C33" s="11"/>
      <c r="D33" s="344"/>
      <c r="E33" s="344"/>
      <c r="F33" s="344"/>
      <c r="G33" s="344"/>
      <c r="H33" s="344"/>
      <c r="I33" s="344"/>
      <c r="J33" s="344"/>
      <c r="K33" s="344"/>
      <c r="L33" s="344"/>
      <c r="M33" s="344"/>
      <c r="N33" s="344"/>
      <c r="O33" s="344"/>
      <c r="P33" s="439"/>
    </row>
    <row r="34" spans="1:16">
      <c r="A34" s="50">
        <f t="shared" si="1"/>
        <v>25</v>
      </c>
      <c r="B34" s="10" t="s">
        <v>471</v>
      </c>
      <c r="C34" s="11" t="s">
        <v>469</v>
      </c>
      <c r="D34" s="463">
        <v>0</v>
      </c>
      <c r="E34" s="463">
        <f>+D34</f>
        <v>0</v>
      </c>
      <c r="F34" s="463">
        <f t="shared" ref="F34" si="14">+E34</f>
        <v>0</v>
      </c>
      <c r="G34" s="344">
        <v>0</v>
      </c>
      <c r="H34" s="344">
        <f>+'Electric Rev Monthly 2013-15'!F28</f>
        <v>73110317.17538324</v>
      </c>
      <c r="I34" s="344">
        <f>+'Electric Rev Monthly 2013-15'!G28</f>
        <v>72355855.098744959</v>
      </c>
      <c r="J34" s="344">
        <f>+'Electric Rev Monthly 2013-15'!H28</f>
        <v>75530797.706972688</v>
      </c>
      <c r="K34" s="344">
        <f>+'Electric Rev Monthly 2013-15'!I28</f>
        <v>76471756.392495722</v>
      </c>
      <c r="L34" s="344">
        <f>+'Electric Rev Monthly 2013-15'!J28</f>
        <v>72158264.645222455</v>
      </c>
      <c r="M34" s="344">
        <f>+'Electric Rev Monthly 2013-15'!K28</f>
        <v>73537791.373778775</v>
      </c>
      <c r="N34" s="344">
        <f>+'Electric Rev Monthly 2013-15'!L28</f>
        <v>76003699.084469929</v>
      </c>
      <c r="O34" s="344">
        <f>+'Electric Rev Monthly 2013-15'!M28</f>
        <v>82241597.436412215</v>
      </c>
      <c r="P34" s="439">
        <f>SUM(D34:O34)</f>
        <v>601410078.91348004</v>
      </c>
    </row>
    <row r="35" spans="1:16">
      <c r="A35" s="50">
        <f t="shared" si="1"/>
        <v>26</v>
      </c>
      <c r="B35" s="10"/>
      <c r="C35" s="11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439"/>
    </row>
    <row r="36" spans="1:16">
      <c r="A36" s="50">
        <f t="shared" si="1"/>
        <v>27</v>
      </c>
      <c r="B36" s="10" t="s">
        <v>776</v>
      </c>
      <c r="C36" s="11" t="str">
        <f>"("&amp;A$32&amp;") / ("&amp;A$34&amp;")"</f>
        <v>(23) / (25)</v>
      </c>
      <c r="D36" s="344"/>
      <c r="E36" s="344"/>
      <c r="F36" s="344"/>
      <c r="G36" s="466"/>
      <c r="H36" s="466">
        <f t="shared" ref="H36:P36" si="15">H32/H34</f>
        <v>3.8846299533717285E-3</v>
      </c>
      <c r="I36" s="466">
        <f t="shared" si="15"/>
        <v>3.8821962869024758E-3</v>
      </c>
      <c r="J36" s="466">
        <f t="shared" si="15"/>
        <v>3.888305921769569E-3</v>
      </c>
      <c r="K36" s="466">
        <f t="shared" si="15"/>
        <v>3.892899732445726E-3</v>
      </c>
      <c r="L36" s="466">
        <f t="shared" si="15"/>
        <v>3.880193729389237E-3</v>
      </c>
      <c r="M36" s="466">
        <f t="shared" si="15"/>
        <v>3.8850254360762787E-3</v>
      </c>
      <c r="N36" s="466">
        <f t="shared" si="15"/>
        <v>3.8884918439501303E-3</v>
      </c>
      <c r="O36" s="466">
        <f t="shared" si="15"/>
        <v>3.8996814507156613E-3</v>
      </c>
      <c r="P36" s="466">
        <f t="shared" si="15"/>
        <v>3.8879127603320273E-3</v>
      </c>
    </row>
  </sheetData>
  <mergeCells count="4">
    <mergeCell ref="A1:O1"/>
    <mergeCell ref="A2:O2"/>
    <mergeCell ref="A3:O3"/>
    <mergeCell ref="A4:O4"/>
  </mergeCells>
  <printOptions horizontalCentered="1"/>
  <pageMargins left="0" right="0" top="0.75" bottom="0.75" header="0.3" footer="0.3"/>
  <pageSetup scale="44" orientation="landscape" blackAndWhite="1" r:id="rId1"/>
  <headerFooter alignWithMargins="0">
    <oddFooter>&amp;L&amp;A
&amp;F&amp;R&amp;P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O63"/>
  <sheetViews>
    <sheetView zoomScaleNormal="100" workbookViewId="0">
      <selection activeCell="I38" sqref="I38"/>
    </sheetView>
  </sheetViews>
  <sheetFormatPr defaultRowHeight="12.75"/>
  <cols>
    <col min="1" max="1" width="6" style="3" customWidth="1"/>
    <col min="2" max="2" width="55.42578125" style="3" customWidth="1"/>
    <col min="3" max="3" width="18.42578125" style="3" bestFit="1" customWidth="1"/>
    <col min="4" max="4" width="16.42578125" style="3" customWidth="1"/>
    <col min="5" max="5" width="17.7109375" style="3" bestFit="1" customWidth="1"/>
    <col min="6" max="6" width="9.140625" style="3" customWidth="1"/>
    <col min="7" max="7" width="9.85546875" style="3" customWidth="1"/>
    <col min="8" max="16384" width="9.140625" style="3"/>
  </cols>
  <sheetData>
    <row r="1" spans="1:15">
      <c r="A1" s="515" t="s">
        <v>19</v>
      </c>
      <c r="B1" s="515"/>
      <c r="C1" s="515"/>
      <c r="D1" s="515"/>
      <c r="E1" s="515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>
      <c r="A2" s="515" t="s">
        <v>18</v>
      </c>
      <c r="B2" s="515"/>
      <c r="C2" s="515"/>
      <c r="D2" s="515"/>
      <c r="E2" s="515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>
      <c r="A3" s="517" t="s">
        <v>99</v>
      </c>
      <c r="B3" s="515"/>
      <c r="C3" s="515"/>
      <c r="D3" s="515"/>
      <c r="E3" s="515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>
      <c r="A4" s="515" t="s">
        <v>37</v>
      </c>
      <c r="B4" s="515"/>
      <c r="C4" s="515"/>
      <c r="D4" s="515"/>
      <c r="E4" s="515"/>
      <c r="F4" s="7"/>
      <c r="G4" s="7"/>
      <c r="H4" s="7"/>
      <c r="I4" s="7"/>
      <c r="J4" s="7"/>
      <c r="K4" s="7"/>
      <c r="L4" s="7"/>
      <c r="M4" s="7"/>
      <c r="N4" s="7"/>
      <c r="O4" s="7"/>
    </row>
    <row r="5" spans="1:15">
      <c r="A5" s="16"/>
      <c r="B5" s="16"/>
      <c r="C5" s="16"/>
      <c r="D5" s="16"/>
      <c r="E5" s="16"/>
    </row>
    <row r="6" spans="1:15" ht="15">
      <c r="A6" s="16"/>
      <c r="B6" s="16"/>
      <c r="C6" s="16"/>
      <c r="D6" s="16"/>
      <c r="E6" s="16"/>
      <c r="G6"/>
      <c r="H6"/>
    </row>
    <row r="7" spans="1:15" ht="25.5">
      <c r="A7" s="8" t="s">
        <v>17</v>
      </c>
      <c r="B7" s="9"/>
      <c r="C7" s="8" t="s">
        <v>16</v>
      </c>
      <c r="D7" s="8" t="s">
        <v>0</v>
      </c>
      <c r="E7" s="8" t="s">
        <v>22</v>
      </c>
      <c r="G7"/>
      <c r="H7"/>
    </row>
    <row r="8" spans="1:15" ht="15">
      <c r="A8" s="10"/>
      <c r="B8" s="11" t="s">
        <v>15</v>
      </c>
      <c r="C8" s="11" t="s">
        <v>14</v>
      </c>
      <c r="D8" s="11" t="s">
        <v>13</v>
      </c>
      <c r="E8" s="11" t="s">
        <v>12</v>
      </c>
      <c r="G8"/>
      <c r="H8"/>
    </row>
    <row r="9" spans="1:15" ht="15">
      <c r="A9" s="11">
        <v>1</v>
      </c>
      <c r="B9" s="12"/>
      <c r="C9" s="11"/>
      <c r="D9" s="11"/>
      <c r="E9" s="11"/>
      <c r="G9"/>
      <c r="H9"/>
    </row>
    <row r="10" spans="1:15" ht="15">
      <c r="A10" s="11">
        <f t="shared" ref="A10:A40" si="0">A9+1</f>
        <v>2</v>
      </c>
      <c r="B10" s="10" t="s">
        <v>777</v>
      </c>
      <c r="C10" s="342" t="s">
        <v>104</v>
      </c>
      <c r="D10" s="13">
        <f>'JAP-14'!D10</f>
        <v>373040614.57279885</v>
      </c>
      <c r="E10" s="13">
        <f>'JAP-14'!E10</f>
        <v>245053047.79549074</v>
      </c>
      <c r="G10"/>
      <c r="H10"/>
    </row>
    <row r="11" spans="1:15" ht="15">
      <c r="A11" s="11">
        <f t="shared" si="0"/>
        <v>3</v>
      </c>
      <c r="B11" s="10"/>
      <c r="C11" s="11"/>
      <c r="D11" s="10"/>
      <c r="E11" s="10"/>
      <c r="G11"/>
      <c r="H11"/>
    </row>
    <row r="12" spans="1:15" ht="15">
      <c r="A12" s="11">
        <f t="shared" si="0"/>
        <v>4</v>
      </c>
      <c r="B12" s="88" t="s">
        <v>735</v>
      </c>
      <c r="C12" s="342" t="s">
        <v>104</v>
      </c>
      <c r="D12" s="440">
        <f>+'JAP-18 Page 1'!D12</f>
        <v>93138648.479999989</v>
      </c>
      <c r="E12" s="440">
        <f>+'JAP-18 Page 1'!E12</f>
        <v>31407936.850000001</v>
      </c>
      <c r="G12"/>
      <c r="H12"/>
    </row>
    <row r="13" spans="1:15" ht="15">
      <c r="A13" s="11">
        <f t="shared" si="0"/>
        <v>5</v>
      </c>
      <c r="B13" s="10"/>
      <c r="C13" s="342"/>
      <c r="D13" s="439"/>
      <c r="E13" s="439"/>
      <c r="G13"/>
      <c r="H13"/>
    </row>
    <row r="14" spans="1:15" ht="15">
      <c r="A14" s="11">
        <f t="shared" si="0"/>
        <v>6</v>
      </c>
      <c r="B14" s="10" t="s">
        <v>734</v>
      </c>
      <c r="C14" s="11" t="str">
        <f>"("&amp;A$10&amp;") - ("&amp;A12&amp;")"</f>
        <v>(2) - (4)</v>
      </c>
      <c r="D14" s="439">
        <f>+D10-D12</f>
        <v>279901966.09279883</v>
      </c>
      <c r="E14" s="439">
        <f>+E10-E12</f>
        <v>213645110.94549075</v>
      </c>
      <c r="G14"/>
      <c r="H14"/>
    </row>
    <row r="15" spans="1:15" ht="15">
      <c r="A15" s="11">
        <f t="shared" si="0"/>
        <v>7</v>
      </c>
      <c r="B15" s="10"/>
      <c r="C15" s="342"/>
      <c r="D15" s="10"/>
      <c r="E15" s="10"/>
      <c r="G15"/>
      <c r="H15"/>
    </row>
    <row r="16" spans="1:15" ht="15">
      <c r="A16" s="11">
        <f t="shared" si="0"/>
        <v>8</v>
      </c>
      <c r="B16" s="88" t="s">
        <v>778</v>
      </c>
      <c r="C16" s="342" t="s">
        <v>104</v>
      </c>
      <c r="D16" s="441">
        <f>'2013 ERF Elec Margin Rate'!D14</f>
        <v>10773318324.189205</v>
      </c>
      <c r="E16" s="441">
        <f>'2013 ERF Elec Margin Rate'!E14</f>
        <v>10336852082.775232</v>
      </c>
      <c r="G16"/>
      <c r="H16"/>
    </row>
    <row r="17" spans="1:8" ht="15">
      <c r="A17" s="11">
        <f t="shared" si="0"/>
        <v>9</v>
      </c>
      <c r="B17" s="10"/>
      <c r="C17" s="11"/>
      <c r="D17" s="10"/>
      <c r="E17" s="10"/>
      <c r="G17"/>
      <c r="H17"/>
    </row>
    <row r="18" spans="1:8" ht="15.75" thickBot="1">
      <c r="A18" s="11">
        <f t="shared" si="0"/>
        <v>10</v>
      </c>
      <c r="B18" s="88" t="s">
        <v>826</v>
      </c>
      <c r="C18" s="11" t="str">
        <f>"("&amp;A14&amp;") / ("&amp;A16&amp;")"</f>
        <v>(6) / (8)</v>
      </c>
      <c r="D18" s="474">
        <f>ROUND(D14/D16,6)</f>
        <v>2.5981000000000001E-2</v>
      </c>
      <c r="E18" s="474">
        <f>ROUND(E14/E16,6)</f>
        <v>2.0667999999999999E-2</v>
      </c>
      <c r="G18"/>
      <c r="H18"/>
    </row>
    <row r="19" spans="1:8" ht="15.75" thickTop="1">
      <c r="A19" s="11">
        <f t="shared" si="0"/>
        <v>11</v>
      </c>
      <c r="B19" s="16"/>
      <c r="C19" s="16"/>
      <c r="D19" s="16"/>
      <c r="E19" s="16"/>
      <c r="G19"/>
      <c r="H19"/>
    </row>
    <row r="20" spans="1:8" ht="15">
      <c r="A20" s="11">
        <f t="shared" si="0"/>
        <v>12</v>
      </c>
      <c r="B20" s="10" t="s">
        <v>829</v>
      </c>
      <c r="C20" s="11" t="s">
        <v>806</v>
      </c>
      <c r="D20" s="21">
        <f>'JAP-14'!D36</f>
        <v>315.38</v>
      </c>
      <c r="E20" s="21">
        <f>'JAP-14'!E36</f>
        <v>1852.7900000000002</v>
      </c>
      <c r="G20"/>
      <c r="H20"/>
    </row>
    <row r="21" spans="1:8" ht="15">
      <c r="A21" s="11">
        <f t="shared" si="0"/>
        <v>13</v>
      </c>
      <c r="B21" s="10"/>
      <c r="C21" s="11"/>
      <c r="D21" s="10"/>
      <c r="E21" s="10"/>
      <c r="G21"/>
      <c r="H21"/>
    </row>
    <row r="22" spans="1:8" ht="15">
      <c r="A22" s="11">
        <f t="shared" si="0"/>
        <v>14</v>
      </c>
      <c r="B22" s="290" t="s">
        <v>28</v>
      </c>
      <c r="C22" s="11" t="s">
        <v>27</v>
      </c>
      <c r="D22" s="442">
        <f>+'Elec - F2012 Customers'!P8</f>
        <v>980677.30487449432</v>
      </c>
      <c r="E22" s="442">
        <f>+'Elec - F2012 Customers'!X8</f>
        <v>124706.55717623094</v>
      </c>
      <c r="G22"/>
      <c r="H22"/>
    </row>
    <row r="23" spans="1:8" ht="15">
      <c r="A23" s="11">
        <f t="shared" si="0"/>
        <v>15</v>
      </c>
      <c r="B23" s="10"/>
      <c r="C23" s="11"/>
      <c r="D23" s="10"/>
      <c r="E23" s="10"/>
      <c r="G23"/>
      <c r="H23"/>
    </row>
    <row r="24" spans="1:8" ht="15">
      <c r="A24" s="11">
        <f t="shared" si="0"/>
        <v>16</v>
      </c>
      <c r="B24" s="290" t="s">
        <v>827</v>
      </c>
      <c r="C24" s="11" t="str">
        <f>"("&amp;A$20&amp;") x ("&amp;A22&amp;")"</f>
        <v>(12) x (14)</v>
      </c>
      <c r="D24" s="22">
        <f>D20*D22</f>
        <v>309286008.411318</v>
      </c>
      <c r="E24" s="22">
        <f>E20*E22</f>
        <v>231055062.07054895</v>
      </c>
      <c r="G24"/>
      <c r="H24"/>
    </row>
    <row r="25" spans="1:8" ht="15">
      <c r="A25" s="11">
        <f t="shared" si="0"/>
        <v>17</v>
      </c>
      <c r="B25" s="10"/>
      <c r="C25" s="11"/>
      <c r="D25" s="22"/>
      <c r="E25" s="22"/>
      <c r="G25"/>
      <c r="H25"/>
    </row>
    <row r="26" spans="1:8" ht="15">
      <c r="A26" s="11">
        <f t="shared" si="0"/>
        <v>18</v>
      </c>
      <c r="B26" s="10" t="s">
        <v>848</v>
      </c>
      <c r="C26" s="11" t="s">
        <v>469</v>
      </c>
      <c r="D26" s="481">
        <f ca="1">'JAP-22 Page 1'!O22</f>
        <v>-7087541.7365845367</v>
      </c>
      <c r="E26" s="481">
        <f ca="1">'JAP-22 Page 2'!O22</f>
        <v>-1117013.4994149068</v>
      </c>
      <c r="G26"/>
      <c r="H26"/>
    </row>
    <row r="27" spans="1:8" ht="15">
      <c r="A27" s="11">
        <f t="shared" si="0"/>
        <v>19</v>
      </c>
      <c r="B27" s="10"/>
      <c r="C27" s="11"/>
      <c r="D27" s="24"/>
      <c r="E27" s="24"/>
      <c r="G27"/>
      <c r="H27"/>
    </row>
    <row r="28" spans="1:8" ht="15">
      <c r="A28" s="11">
        <f t="shared" si="0"/>
        <v>20</v>
      </c>
      <c r="B28" s="10" t="s">
        <v>846</v>
      </c>
      <c r="C28" s="11" t="str">
        <f>"("&amp;A24&amp;") + ("&amp;A26&amp;")"</f>
        <v>(16) + (18)</v>
      </c>
      <c r="D28" s="22">
        <f ca="1">D24+D26</f>
        <v>302198466.67473346</v>
      </c>
      <c r="E28" s="22">
        <f ca="1">E24+E26</f>
        <v>229938048.57113403</v>
      </c>
      <c r="G28"/>
      <c r="H28"/>
    </row>
    <row r="29" spans="1:8" ht="15">
      <c r="A29" s="11">
        <f t="shared" si="0"/>
        <v>21</v>
      </c>
      <c r="B29" s="16"/>
      <c r="C29" s="16"/>
      <c r="D29" s="23"/>
      <c r="E29" s="23"/>
      <c r="G29"/>
      <c r="H29"/>
    </row>
    <row r="30" spans="1:8" ht="15">
      <c r="A30" s="11">
        <f t="shared" si="0"/>
        <v>22</v>
      </c>
      <c r="B30" s="88" t="s">
        <v>780</v>
      </c>
      <c r="C30" s="11" t="s">
        <v>27</v>
      </c>
      <c r="D30" s="441">
        <f>ROUND(+'Elec - F2012 Sales'!AK8,0)*1000</f>
        <v>10636576000</v>
      </c>
      <c r="E30" s="441">
        <f>ROUND(+'Elec - F2012 Sales'!AS8,0)*1000</f>
        <v>10670668000</v>
      </c>
      <c r="G30"/>
      <c r="H30"/>
    </row>
    <row r="31" spans="1:8" ht="15">
      <c r="A31" s="11">
        <f t="shared" si="0"/>
        <v>23</v>
      </c>
      <c r="B31" s="16"/>
      <c r="C31" s="16"/>
      <c r="D31" s="16"/>
      <c r="E31" s="16"/>
      <c r="G31"/>
      <c r="H31"/>
    </row>
    <row r="32" spans="1:8" ht="15.75" thickBot="1">
      <c r="A32" s="11">
        <f t="shared" si="0"/>
        <v>24</v>
      </c>
      <c r="B32" s="88" t="s">
        <v>841</v>
      </c>
      <c r="C32" s="11" t="str">
        <f>"("&amp;A28&amp;") / ("&amp;A30&amp;")"</f>
        <v>(20) / (22)</v>
      </c>
      <c r="D32" s="474">
        <f ca="1">ROUND(D28/D30,6)</f>
        <v>2.8410999999999999E-2</v>
      </c>
      <c r="E32" s="474">
        <f ca="1">ROUND(E28/E30,6)</f>
        <v>2.1548999999999999E-2</v>
      </c>
      <c r="G32"/>
      <c r="H32"/>
    </row>
    <row r="33" spans="1:8" ht="15.75" thickTop="1">
      <c r="A33" s="11">
        <f t="shared" si="0"/>
        <v>25</v>
      </c>
      <c r="B33" s="16"/>
      <c r="C33" s="16"/>
      <c r="D33" s="16"/>
      <c r="E33" s="16"/>
      <c r="G33"/>
      <c r="H33"/>
    </row>
    <row r="34" spans="1:8" ht="15">
      <c r="A34" s="11">
        <f t="shared" si="0"/>
        <v>26</v>
      </c>
      <c r="B34" s="290" t="s">
        <v>781</v>
      </c>
      <c r="C34" s="11" t="str">
        <f>"("&amp;A32&amp;") - ("&amp;A18&amp;")"</f>
        <v>(24) - (10)</v>
      </c>
      <c r="D34" s="477">
        <f ca="1">D32-D18</f>
        <v>2.4299999999999981E-3</v>
      </c>
      <c r="E34" s="477">
        <f ca="1">E32-E18</f>
        <v>8.8099999999999984E-4</v>
      </c>
      <c r="G34"/>
      <c r="H34"/>
    </row>
    <row r="35" spans="1:8" ht="15">
      <c r="A35" s="11">
        <f t="shared" si="0"/>
        <v>27</v>
      </c>
      <c r="B35" s="290"/>
      <c r="C35" s="11"/>
      <c r="D35" s="477"/>
      <c r="E35" s="477"/>
      <c r="G35"/>
      <c r="H35"/>
    </row>
    <row r="36" spans="1:8" ht="15">
      <c r="A36" s="11">
        <f t="shared" si="0"/>
        <v>28</v>
      </c>
      <c r="B36" s="10" t="s">
        <v>842</v>
      </c>
      <c r="C36" s="11" t="s">
        <v>810</v>
      </c>
      <c r="D36" s="477">
        <f ca="1">'JAP-22 Page 4'!D34</f>
        <v>2.4299999999999981E-3</v>
      </c>
      <c r="E36" s="477">
        <f ca="1">'JAP-22 Page 4'!E34</f>
        <v>8.8099999999999984E-4</v>
      </c>
      <c r="G36"/>
      <c r="H36"/>
    </row>
    <row r="37" spans="1:8" ht="15">
      <c r="A37" s="11">
        <f t="shared" si="0"/>
        <v>29</v>
      </c>
      <c r="B37" s="10"/>
      <c r="C37" s="11"/>
      <c r="D37" s="16"/>
      <c r="E37" s="16"/>
      <c r="G37"/>
      <c r="H37"/>
    </row>
    <row r="38" spans="1:8" ht="15">
      <c r="A38" s="11">
        <f t="shared" si="0"/>
        <v>30</v>
      </c>
      <c r="B38" s="10" t="s">
        <v>843</v>
      </c>
      <c r="C38" s="11" t="s">
        <v>66</v>
      </c>
      <c r="D38" s="488">
        <f ca="1">IF(D34=D36,D26,(D26-((D34-D36)*D30)))</f>
        <v>-7087541.7365845367</v>
      </c>
      <c r="E38" s="439">
        <f ca="1">IF(E34=E36,E26,(E26-((E34-E36)*E30)))</f>
        <v>-1117013.4994149068</v>
      </c>
      <c r="G38"/>
      <c r="H38"/>
    </row>
    <row r="39" spans="1:8" ht="15">
      <c r="A39" s="11">
        <f t="shared" si="0"/>
        <v>31</v>
      </c>
      <c r="B39" s="10"/>
      <c r="C39" s="11"/>
      <c r="D39" s="16"/>
      <c r="E39" s="16"/>
      <c r="G39"/>
      <c r="H39"/>
    </row>
    <row r="40" spans="1:8" ht="15">
      <c r="A40" s="11">
        <f t="shared" si="0"/>
        <v>32</v>
      </c>
      <c r="B40" s="16" t="str">
        <f>+'JAP-14'!$B$41</f>
        <v>* Schedules 24, 25, 26, 26P, 29, 31, 35, 40, 43, 46, 49, as well as related schedules eligible for BPA Res. Exchange.</v>
      </c>
      <c r="C40" s="16"/>
      <c r="D40" s="40"/>
      <c r="E40" s="40"/>
      <c r="G40"/>
      <c r="H40"/>
    </row>
    <row r="41" spans="1:8" ht="15">
      <c r="G41"/>
      <c r="H41"/>
    </row>
    <row r="42" spans="1:8" ht="15">
      <c r="G42"/>
      <c r="H42"/>
    </row>
    <row r="43" spans="1:8" ht="15">
      <c r="G43"/>
      <c r="H43"/>
    </row>
    <row r="44" spans="1:8" ht="15">
      <c r="G44"/>
      <c r="H44"/>
    </row>
    <row r="45" spans="1:8" ht="15">
      <c r="G45"/>
      <c r="H45"/>
    </row>
    <row r="46" spans="1:8" ht="15">
      <c r="G46"/>
      <c r="H46"/>
    </row>
    <row r="47" spans="1:8" ht="15">
      <c r="G47"/>
      <c r="H47"/>
    </row>
    <row r="48" spans="1:8" ht="15">
      <c r="G48"/>
      <c r="H48"/>
    </row>
    <row r="49" spans="7:8" ht="15">
      <c r="G49"/>
      <c r="H49"/>
    </row>
    <row r="50" spans="7:8" ht="15">
      <c r="G50"/>
      <c r="H50"/>
    </row>
    <row r="51" spans="7:8" ht="15">
      <c r="G51"/>
      <c r="H51"/>
    </row>
    <row r="52" spans="7:8" ht="15">
      <c r="G52"/>
      <c r="H52"/>
    </row>
    <row r="53" spans="7:8" ht="15">
      <c r="G53"/>
      <c r="H53"/>
    </row>
    <row r="54" spans="7:8" ht="15">
      <c r="G54"/>
      <c r="H54"/>
    </row>
    <row r="55" spans="7:8" ht="15">
      <c r="G55"/>
      <c r="H55"/>
    </row>
    <row r="56" spans="7:8" ht="15">
      <c r="G56"/>
      <c r="H56"/>
    </row>
    <row r="57" spans="7:8" ht="15">
      <c r="G57"/>
      <c r="H57"/>
    </row>
    <row r="58" spans="7:8" ht="15">
      <c r="G58"/>
      <c r="H58"/>
    </row>
    <row r="59" spans="7:8" ht="15">
      <c r="G59"/>
      <c r="H59"/>
    </row>
    <row r="60" spans="7:8" ht="15">
      <c r="G60"/>
      <c r="H60"/>
    </row>
    <row r="61" spans="7:8" ht="15">
      <c r="G61"/>
      <c r="H61"/>
    </row>
    <row r="62" spans="7:8" ht="15">
      <c r="G62"/>
      <c r="H62"/>
    </row>
    <row r="63" spans="7:8" ht="15">
      <c r="G63"/>
      <c r="H63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86" orientation="landscape" blackAndWhite="1" r:id="rId1"/>
  <headerFooter alignWithMargins="0">
    <oddFooter>&amp;L&amp;A
&amp;F&amp;R&amp;P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E39"/>
  <sheetViews>
    <sheetView zoomScaleNormal="100" workbookViewId="0">
      <selection activeCell="I38" sqref="I38"/>
    </sheetView>
  </sheetViews>
  <sheetFormatPr defaultRowHeight="15"/>
  <cols>
    <col min="1" max="1" width="6.42578125" customWidth="1"/>
    <col min="2" max="2" width="58.28515625" customWidth="1"/>
    <col min="3" max="3" width="17" bestFit="1" customWidth="1"/>
    <col min="4" max="5" width="19.7109375" customWidth="1"/>
  </cols>
  <sheetData>
    <row r="1" spans="1:5">
      <c r="A1" s="515" t="s">
        <v>19</v>
      </c>
      <c r="B1" s="515"/>
      <c r="C1" s="515"/>
      <c r="D1" s="515"/>
      <c r="E1" s="515"/>
    </row>
    <row r="2" spans="1:5">
      <c r="A2" s="515" t="s">
        <v>18</v>
      </c>
      <c r="B2" s="515"/>
      <c r="C2" s="515"/>
      <c r="D2" s="515"/>
      <c r="E2" s="515"/>
    </row>
    <row r="3" spans="1:5">
      <c r="A3" s="515" t="s">
        <v>804</v>
      </c>
      <c r="B3" s="515"/>
      <c r="C3" s="515"/>
      <c r="D3" s="515"/>
      <c r="E3" s="515"/>
    </row>
    <row r="4" spans="1:5">
      <c r="A4" s="515" t="s">
        <v>37</v>
      </c>
      <c r="B4" s="515"/>
      <c r="C4" s="515"/>
      <c r="D4" s="515"/>
      <c r="E4" s="515"/>
    </row>
    <row r="5" spans="1:5">
      <c r="A5" s="16"/>
      <c r="B5" s="16"/>
      <c r="C5" s="16"/>
      <c r="D5" s="16"/>
      <c r="E5" s="16"/>
    </row>
    <row r="6" spans="1:5">
      <c r="A6" s="16"/>
      <c r="B6" s="16"/>
      <c r="C6" s="16"/>
      <c r="D6" s="16"/>
      <c r="E6" s="16"/>
    </row>
    <row r="7" spans="1:5" ht="25.5">
      <c r="A7" s="289" t="s">
        <v>17</v>
      </c>
      <c r="B7" s="445"/>
      <c r="C7" s="289" t="s">
        <v>16</v>
      </c>
      <c r="D7" s="289" t="s">
        <v>0</v>
      </c>
      <c r="E7" s="289" t="s">
        <v>22</v>
      </c>
    </row>
    <row r="8" spans="1:5">
      <c r="A8" s="10"/>
      <c r="B8" s="11" t="s">
        <v>15</v>
      </c>
      <c r="C8" s="11" t="s">
        <v>14</v>
      </c>
      <c r="D8" s="11" t="s">
        <v>13</v>
      </c>
      <c r="E8" s="11" t="s">
        <v>12</v>
      </c>
    </row>
    <row r="9" spans="1:5">
      <c r="A9" s="11">
        <v>1</v>
      </c>
      <c r="B9" s="12"/>
      <c r="C9" s="11"/>
      <c r="D9" s="11"/>
      <c r="E9" s="11"/>
    </row>
    <row r="10" spans="1:5">
      <c r="A10" s="11">
        <f t="shared" ref="A10:A36" si="0">A9+1</f>
        <v>2</v>
      </c>
      <c r="B10" s="10" t="s">
        <v>801</v>
      </c>
      <c r="C10" s="11" t="s">
        <v>783</v>
      </c>
      <c r="D10" s="13">
        <f>SUM('Electric Rev Monthly 2013-15'!B16:M16)</f>
        <v>1124325199.3825426</v>
      </c>
      <c r="E10" s="13">
        <f>SUM('Electric Rev Monthly 2013-15'!B28:M28)</f>
        <v>907446272.7694</v>
      </c>
    </row>
    <row r="11" spans="1:5">
      <c r="A11" s="11">
        <f t="shared" si="0"/>
        <v>3</v>
      </c>
      <c r="B11" s="10"/>
      <c r="C11" s="11"/>
      <c r="D11" s="10"/>
      <c r="E11" s="10"/>
    </row>
    <row r="12" spans="1:5">
      <c r="A12" s="11">
        <f t="shared" si="0"/>
        <v>4</v>
      </c>
      <c r="B12" s="10" t="s">
        <v>784</v>
      </c>
      <c r="C12" s="11" t="s">
        <v>816</v>
      </c>
      <c r="D12" s="443">
        <f>'JAP-22 Page 1'!P32</f>
        <v>10528790.020000005</v>
      </c>
      <c r="E12" s="443">
        <f>'JAP-22 Page 2'!P32</f>
        <v>2338229.9200000106</v>
      </c>
    </row>
    <row r="13" spans="1:5">
      <c r="A13" s="11">
        <f t="shared" si="0"/>
        <v>5</v>
      </c>
      <c r="B13" s="10"/>
      <c r="C13" s="11"/>
      <c r="D13" s="10"/>
      <c r="E13" s="10"/>
    </row>
    <row r="14" spans="1:5">
      <c r="A14" s="11">
        <f t="shared" si="0"/>
        <v>6</v>
      </c>
      <c r="B14" s="10" t="s">
        <v>785</v>
      </c>
      <c r="C14" s="11" t="s">
        <v>786</v>
      </c>
      <c r="D14" s="13">
        <f>D10-D12</f>
        <v>1113796409.3625426</v>
      </c>
      <c r="E14" s="13">
        <f>E10-E12</f>
        <v>905108042.84940004</v>
      </c>
    </row>
    <row r="15" spans="1:5">
      <c r="A15" s="11">
        <f t="shared" si="0"/>
        <v>7</v>
      </c>
      <c r="B15" s="10"/>
      <c r="C15" s="11"/>
      <c r="D15" s="10"/>
      <c r="E15" s="10"/>
    </row>
    <row r="16" spans="1:5">
      <c r="A16" s="11">
        <f t="shared" si="0"/>
        <v>8</v>
      </c>
      <c r="B16" s="10" t="s">
        <v>800</v>
      </c>
      <c r="C16" s="11" t="s">
        <v>783</v>
      </c>
      <c r="D16" s="481">
        <f>ROUND(SUM('Elec - F2012 Sales'!E458:E469),0)*1000</f>
        <v>10613632000</v>
      </c>
      <c r="E16" s="481">
        <f>ROUND(SUM('Elec - F2012 Sales'!N458:N469),0)*1000</f>
        <v>10438902000</v>
      </c>
    </row>
    <row r="17" spans="1:5">
      <c r="A17" s="11">
        <f t="shared" si="0"/>
        <v>9</v>
      </c>
      <c r="B17" s="10"/>
      <c r="C17" s="11"/>
      <c r="D17" s="10"/>
      <c r="E17" s="10"/>
    </row>
    <row r="18" spans="1:5">
      <c r="A18" s="11">
        <f t="shared" si="0"/>
        <v>10</v>
      </c>
      <c r="B18" s="10" t="s">
        <v>796</v>
      </c>
      <c r="C18" s="11" t="s">
        <v>787</v>
      </c>
      <c r="D18" s="489">
        <f>ROUND(D10/D16,6)</f>
        <v>0.105932</v>
      </c>
      <c r="E18" s="489">
        <f>ROUND(E10/E16,6)</f>
        <v>8.6929000000000006E-2</v>
      </c>
    </row>
    <row r="19" spans="1:5">
      <c r="A19" s="11">
        <f t="shared" si="0"/>
        <v>11</v>
      </c>
      <c r="B19" s="10"/>
      <c r="C19" s="11"/>
      <c r="D19" s="482"/>
      <c r="E19" s="482"/>
    </row>
    <row r="20" spans="1:5">
      <c r="A20" s="11">
        <f t="shared" si="0"/>
        <v>12</v>
      </c>
      <c r="B20" s="10" t="s">
        <v>798</v>
      </c>
      <c r="C20" s="11" t="s">
        <v>808</v>
      </c>
      <c r="D20" s="492">
        <f>'JAP-18 Page 1'!D36</f>
        <v>1.6310000000000005E-3</v>
      </c>
      <c r="E20" s="492">
        <f>'JAP-18 Page 1'!E36</f>
        <v>3.3800000000000149E-4</v>
      </c>
    </row>
    <row r="21" spans="1:5">
      <c r="A21" s="11">
        <f t="shared" si="0"/>
        <v>13</v>
      </c>
      <c r="B21" s="10"/>
      <c r="C21" s="11"/>
      <c r="D21" s="482"/>
      <c r="E21" s="482"/>
    </row>
    <row r="22" spans="1:5">
      <c r="A22" s="11">
        <f t="shared" si="0"/>
        <v>14</v>
      </c>
      <c r="B22" s="10" t="s">
        <v>797</v>
      </c>
      <c r="C22" s="11" t="s">
        <v>788</v>
      </c>
      <c r="D22" s="489">
        <f>D18+D20</f>
        <v>0.10756299999999999</v>
      </c>
      <c r="E22" s="489">
        <f>E18+E20</f>
        <v>8.7267000000000011E-2</v>
      </c>
    </row>
    <row r="23" spans="1:5">
      <c r="A23" s="11">
        <f t="shared" si="0"/>
        <v>15</v>
      </c>
      <c r="B23" s="10"/>
      <c r="C23" s="11"/>
      <c r="D23" s="482"/>
      <c r="E23" s="482"/>
    </row>
    <row r="24" spans="1:5">
      <c r="A24" s="11">
        <f t="shared" si="0"/>
        <v>16</v>
      </c>
      <c r="B24" s="10" t="s">
        <v>799</v>
      </c>
      <c r="C24" s="11" t="s">
        <v>111</v>
      </c>
      <c r="D24" s="489">
        <f ca="1">'JAP-22 Page 3'!D34</f>
        <v>2.4299999999999981E-3</v>
      </c>
      <c r="E24" s="489">
        <f ca="1">'JAP-22 Page 3'!E34</f>
        <v>8.8099999999999984E-4</v>
      </c>
    </row>
    <row r="25" spans="1:5">
      <c r="A25" s="11">
        <f t="shared" si="0"/>
        <v>17</v>
      </c>
      <c r="B25" s="10"/>
      <c r="C25" s="11"/>
      <c r="D25" s="10"/>
      <c r="E25" s="10"/>
    </row>
    <row r="26" spans="1:5">
      <c r="A26" s="11">
        <f t="shared" si="0"/>
        <v>18</v>
      </c>
      <c r="B26" s="10" t="s">
        <v>844</v>
      </c>
      <c r="C26" s="11" t="s">
        <v>789</v>
      </c>
      <c r="D26" s="477">
        <f ca="1">D24-D20</f>
        <v>7.9899999999999763E-4</v>
      </c>
      <c r="E26" s="477">
        <f ca="1">E24-E20</f>
        <v>5.4299999999999835E-4</v>
      </c>
    </row>
    <row r="27" spans="1:5">
      <c r="A27" s="11">
        <f t="shared" si="0"/>
        <v>19</v>
      </c>
      <c r="B27" s="10"/>
      <c r="C27" s="11"/>
      <c r="D27" s="10"/>
      <c r="E27" s="10"/>
    </row>
    <row r="28" spans="1:5">
      <c r="A28" s="11">
        <f t="shared" si="0"/>
        <v>20</v>
      </c>
      <c r="B28" s="10" t="s">
        <v>790</v>
      </c>
      <c r="C28" s="11" t="s">
        <v>791</v>
      </c>
      <c r="D28" s="466">
        <f ca="1">D26/D22</f>
        <v>7.4282048659854941E-3</v>
      </c>
      <c r="E28" s="466">
        <f ca="1">E26/E22</f>
        <v>6.2222833373439933E-3</v>
      </c>
    </row>
    <row r="29" spans="1:5">
      <c r="A29" s="11">
        <f t="shared" si="0"/>
        <v>21</v>
      </c>
      <c r="B29" s="10"/>
      <c r="C29" s="11"/>
      <c r="D29" s="10"/>
      <c r="E29" s="10"/>
    </row>
    <row r="30" spans="1:5">
      <c r="A30" s="11">
        <f t="shared" si="0"/>
        <v>22</v>
      </c>
      <c r="B30" s="10" t="s">
        <v>792</v>
      </c>
      <c r="C30" s="11" t="s">
        <v>66</v>
      </c>
      <c r="D30" s="484">
        <f ca="1">IF(D28&gt;3%,D28-3%,0)</f>
        <v>0</v>
      </c>
      <c r="E30" s="484">
        <f ca="1">IF(E28&gt;3%,E28-3%,0)</f>
        <v>0</v>
      </c>
    </row>
    <row r="31" spans="1:5">
      <c r="A31" s="11">
        <f t="shared" si="0"/>
        <v>23</v>
      </c>
      <c r="B31" s="10"/>
      <c r="C31" s="11"/>
      <c r="D31" s="10"/>
      <c r="E31" s="10"/>
    </row>
    <row r="32" spans="1:5">
      <c r="A32" s="11">
        <f t="shared" si="0"/>
        <v>24</v>
      </c>
      <c r="B32" s="10" t="s">
        <v>845</v>
      </c>
      <c r="C32" s="11" t="s">
        <v>793</v>
      </c>
      <c r="D32" s="490">
        <f ca="1">D30*D22</f>
        <v>0</v>
      </c>
      <c r="E32" s="490">
        <f ca="1">E30*E22</f>
        <v>0</v>
      </c>
    </row>
    <row r="33" spans="1:5">
      <c r="A33" s="11">
        <f t="shared" si="0"/>
        <v>25</v>
      </c>
      <c r="B33" s="16"/>
      <c r="C33" s="16"/>
      <c r="D33" s="485"/>
      <c r="E33" s="485"/>
    </row>
    <row r="34" spans="1:5">
      <c r="A34" s="11">
        <f t="shared" si="0"/>
        <v>26</v>
      </c>
      <c r="B34" s="10" t="s">
        <v>842</v>
      </c>
      <c r="C34" s="11" t="s">
        <v>794</v>
      </c>
      <c r="D34" s="489">
        <f ca="1">D24-D32</f>
        <v>2.4299999999999981E-3</v>
      </c>
      <c r="E34" s="489">
        <f ca="1">E24-E32</f>
        <v>8.8099999999999984E-4</v>
      </c>
    </row>
    <row r="35" spans="1:5">
      <c r="A35" s="11">
        <f t="shared" si="0"/>
        <v>27</v>
      </c>
      <c r="B35" s="486"/>
      <c r="C35" s="486"/>
      <c r="D35" s="486"/>
      <c r="E35" s="486"/>
    </row>
    <row r="36" spans="1:5">
      <c r="A36" s="11">
        <f t="shared" si="0"/>
        <v>28</v>
      </c>
      <c r="B36" s="16" t="str">
        <f>+'JAP-14'!$B$41</f>
        <v>* Schedules 24, 25, 26, 26P, 29, 31, 35, 40, 43, 46, 49, as well as related schedules eligible for BPA Res. Exchange.</v>
      </c>
      <c r="C36" s="486"/>
      <c r="D36" s="486"/>
      <c r="E36" s="486"/>
    </row>
    <row r="37" spans="1:5">
      <c r="A37" s="11"/>
      <c r="B37" s="16"/>
    </row>
    <row r="39" spans="1:5">
      <c r="D39" s="487"/>
    </row>
  </sheetData>
  <mergeCells count="4">
    <mergeCell ref="A1:E1"/>
    <mergeCell ref="A2:E2"/>
    <mergeCell ref="A3:E3"/>
    <mergeCell ref="A4:E4"/>
  </mergeCells>
  <printOptions horizontalCentered="1"/>
  <pageMargins left="0" right="0" top="0.75" bottom="0.75" header="0.3" footer="0.3"/>
  <pageSetup scale="92" orientation="landscape" blackAndWhite="1" r:id="rId1"/>
  <headerFooter alignWithMargins="0">
    <oddFooter>&amp;L&amp;A
&amp;F&amp;R&amp;P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1959E9861BB94585639886A6437CE8" ma:contentTypeVersion="139" ma:contentTypeDescription="" ma:contentTypeScope="" ma:versionID="6e749d40a3dc1abc39b5929ba33daa9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IsConfidential xmlns="dc463f71-b30c-4ab2-9473-d307f9d35888">false</IsConfidential>
    <AgendaOrder xmlns="dc463f71-b30c-4ab2-9473-d307f9d35888">false</AgendaOrder>
    <CaseType xmlns="dc463f71-b30c-4ab2-9473-d307f9d35888">Petition</CaseType>
    <IndustryCode xmlns="dc463f71-b30c-4ab2-9473-d307f9d35888">140</IndustryCode>
    <CaseStatus xmlns="dc463f71-b30c-4ab2-9473-d307f9d35888">Closed</CaseStatus>
    <OpenedDate xmlns="dc463f71-b30c-4ab2-9473-d307f9d35888">2012-10-25T07:00:00+00:00</OpenedDate>
    <Date1 xmlns="dc463f71-b30c-4ab2-9473-d307f9d35888">2013-05-24T07:00:00+00:00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121697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A2B16014-5E58-4AFD-BD5D-7FD2F97C4346}"/>
</file>

<file path=customXml/itemProps2.xml><?xml version="1.0" encoding="utf-8"?>
<ds:datastoreItem xmlns:ds="http://schemas.openxmlformats.org/officeDocument/2006/customXml" ds:itemID="{830DC480-AEC2-4B09-B579-17A7DB30C39B}"/>
</file>

<file path=customXml/itemProps3.xml><?xml version="1.0" encoding="utf-8"?>
<ds:datastoreItem xmlns:ds="http://schemas.openxmlformats.org/officeDocument/2006/customXml" ds:itemID="{1A6761A4-BD85-4D21-899A-40BAD1B58B5A}"/>
</file>

<file path=customXml/itemProps4.xml><?xml version="1.0" encoding="utf-8"?>
<ds:datastoreItem xmlns:ds="http://schemas.openxmlformats.org/officeDocument/2006/customXml" ds:itemID="{61811A69-42A9-498E-91BB-C3C45DBCD5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47</vt:i4>
      </vt:variant>
    </vt:vector>
  </HeadingPairs>
  <TitlesOfParts>
    <vt:vector size="91" baseType="lpstr">
      <vt:lpstr>JAP-12</vt:lpstr>
      <vt:lpstr>JAP-14</vt:lpstr>
      <vt:lpstr>JAP-16</vt:lpstr>
      <vt:lpstr>JAP-18 Page 1</vt:lpstr>
      <vt:lpstr>JAP-18 Page 2</vt:lpstr>
      <vt:lpstr>JAP-22 Page 1</vt:lpstr>
      <vt:lpstr>JAP-22 Page 2</vt:lpstr>
      <vt:lpstr>JAP-22 Page 3</vt:lpstr>
      <vt:lpstr>JAP-22 Page 4</vt:lpstr>
      <vt:lpstr>JAP-22 Page 5</vt:lpstr>
      <vt:lpstr>JAP-22 Page 6</vt:lpstr>
      <vt:lpstr>JAP-22 Page 7</vt:lpstr>
      <vt:lpstr>JAP-22 Page 8</vt:lpstr>
      <vt:lpstr>JAP-22 Page 9</vt:lpstr>
      <vt:lpstr>JAP-22 Page 10</vt:lpstr>
      <vt:lpstr>Work Papers--&gt;</vt:lpstr>
      <vt:lpstr>Residential Interest Calcs</vt:lpstr>
      <vt:lpstr>Non-Res Interest Calcs</vt:lpstr>
      <vt:lpstr>Elec Customers Avg YE 12-2010</vt:lpstr>
      <vt:lpstr>2011 GRC Elec Margin Rate</vt:lpstr>
      <vt:lpstr>p14 2011 GRC ERF - COS</vt:lpstr>
      <vt:lpstr>2013 ERF Elec Margin Rate</vt:lpstr>
      <vt:lpstr>Elec - F2012 Sales</vt:lpstr>
      <vt:lpstr>Elec - F2012 Customers</vt:lpstr>
      <vt:lpstr>Elec Weather Norm kWh YE 6-2012</vt:lpstr>
      <vt:lpstr>2011 GRC Proforma Prop</vt:lpstr>
      <vt:lpstr>2013 ERF Proposed Monthly Rev</vt:lpstr>
      <vt:lpstr>2013 ERF Proforma Proposed Rev</vt:lpstr>
      <vt:lpstr>ERF Monthly Rev Breakdown</vt:lpstr>
      <vt:lpstr>Forecasted BSC</vt:lpstr>
      <vt:lpstr>Electric Rev Monthly 2013-15</vt:lpstr>
      <vt:lpstr>Elec Customers Avg YE 6-2012</vt:lpstr>
      <vt:lpstr>2011 GRC COS Rev</vt:lpstr>
      <vt:lpstr>2013 ERF Sch 7 Rate Design</vt:lpstr>
      <vt:lpstr>2013 ERF Sch 24 Rate Design</vt:lpstr>
      <vt:lpstr>2013 ERF Sch 25 Rate Design</vt:lpstr>
      <vt:lpstr>2013 ERF Sch 26 Rate Design</vt:lpstr>
      <vt:lpstr>2013 ERF Sch 29 Rate Design</vt:lpstr>
      <vt:lpstr>2013 ERF Sch 31 Rate Design</vt:lpstr>
      <vt:lpstr>2013 ERF Sch 35 Rate Design</vt:lpstr>
      <vt:lpstr>2013 ERF Sch 43 Rate Design</vt:lpstr>
      <vt:lpstr>2013 ERF Sch 40 Rate Design</vt:lpstr>
      <vt:lpstr>2013 ERF Sch 46 Rate Design</vt:lpstr>
      <vt:lpstr>2013 ERF Sch 49 Rate Design</vt:lpstr>
      <vt:lpstr>'2011 GRC COS Rev'!Print_Area</vt:lpstr>
      <vt:lpstr>'2011 GRC Proforma Prop'!Print_Area</vt:lpstr>
      <vt:lpstr>'2013 ERF Elec Margin Rate'!Print_Area</vt:lpstr>
      <vt:lpstr>'2013 ERF Proforma Proposed Rev'!Print_Area</vt:lpstr>
      <vt:lpstr>'2013 ERF Proposed Monthly Rev'!Print_Area</vt:lpstr>
      <vt:lpstr>'2013 ERF Sch 24 Rate Design'!Print_Area</vt:lpstr>
      <vt:lpstr>'2013 ERF Sch 25 Rate Design'!Print_Area</vt:lpstr>
      <vt:lpstr>'2013 ERF Sch 26 Rate Design'!Print_Area</vt:lpstr>
      <vt:lpstr>'2013 ERF Sch 29 Rate Design'!Print_Area</vt:lpstr>
      <vt:lpstr>'2013 ERF Sch 31 Rate Design'!Print_Area</vt:lpstr>
      <vt:lpstr>'2013 ERF Sch 35 Rate Design'!Print_Area</vt:lpstr>
      <vt:lpstr>'2013 ERF Sch 40 Rate Design'!Print_Area</vt:lpstr>
      <vt:lpstr>'2013 ERF Sch 43 Rate Design'!Print_Area</vt:lpstr>
      <vt:lpstr>'2013 ERF Sch 46 Rate Design'!Print_Area</vt:lpstr>
      <vt:lpstr>'2013 ERF Sch 49 Rate Design'!Print_Area</vt:lpstr>
      <vt:lpstr>'2013 ERF Sch 7 Rate Design'!Print_Area</vt:lpstr>
      <vt:lpstr>'Elec - F2012 Customers'!Print_Area</vt:lpstr>
      <vt:lpstr>'Elec - F2012 Sales'!Print_Area</vt:lpstr>
      <vt:lpstr>'Elec Customers Avg YE 12-2010'!Print_Area</vt:lpstr>
      <vt:lpstr>'Elec Customers Avg YE 6-2012'!Print_Area</vt:lpstr>
      <vt:lpstr>'Elec Weather Norm kWh YE 6-2012'!Print_Area</vt:lpstr>
      <vt:lpstr>'Electric Rev Monthly 2013-15'!Print_Area</vt:lpstr>
      <vt:lpstr>'ERF Monthly Rev Breakdown'!Print_Area</vt:lpstr>
      <vt:lpstr>'Forecasted BSC'!Print_Area</vt:lpstr>
      <vt:lpstr>'JAP-22 Page 1'!Print_Area</vt:lpstr>
      <vt:lpstr>'JAP-22 Page 10'!Print_Area</vt:lpstr>
      <vt:lpstr>'JAP-22 Page 2'!Print_Area</vt:lpstr>
      <vt:lpstr>'JAP-22 Page 3'!Print_Area</vt:lpstr>
      <vt:lpstr>'JAP-22 Page 5'!Print_Area</vt:lpstr>
      <vt:lpstr>'JAP-22 Page 6'!Print_Area</vt:lpstr>
      <vt:lpstr>'JAP-22 Page 9'!Print_Area</vt:lpstr>
      <vt:lpstr>'Non-Res Interest Calcs'!Print_Area</vt:lpstr>
      <vt:lpstr>'p14 2011 GRC ERF - COS'!Print_Area</vt:lpstr>
      <vt:lpstr>'Residential Interest Calcs'!Print_Area</vt:lpstr>
      <vt:lpstr>'2013 ERF Proforma Proposed Rev'!Print_Titles</vt:lpstr>
      <vt:lpstr>'Elec - F2012 Customers'!Print_Titles</vt:lpstr>
      <vt:lpstr>'Elec - F2012 Sales'!Print_Titles</vt:lpstr>
      <vt:lpstr>'Electric Rev Monthly 2013-15'!Print_Titles</vt:lpstr>
      <vt:lpstr>'ERF Monthly Rev Breakdown'!Print_Titles</vt:lpstr>
      <vt:lpstr>'Forecasted BSC'!Print_Titles</vt:lpstr>
      <vt:lpstr>'JAP-12'!Print_Titles</vt:lpstr>
      <vt:lpstr>'JAP-22 Page 1'!Print_Titles</vt:lpstr>
      <vt:lpstr>'JAP-22 Page 10'!Print_Titles</vt:lpstr>
      <vt:lpstr>'JAP-22 Page 2'!Print_Titles</vt:lpstr>
      <vt:lpstr>'JAP-22 Page 5'!Print_Titles</vt:lpstr>
      <vt:lpstr>'JAP-22 Page 6'!Print_Titles</vt:lpstr>
      <vt:lpstr>'JAP-22 Page 9'!Print_Titles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Schmidt, Paul</dc:creator>
  <cp:lastModifiedBy>Jon Piliaris</cp:lastModifiedBy>
  <cp:lastPrinted>2013-05-21T20:17:57Z</cp:lastPrinted>
  <dcterms:created xsi:type="dcterms:W3CDTF">2012-10-25T22:13:28Z</dcterms:created>
  <dcterms:modified xsi:type="dcterms:W3CDTF">2013-05-22T00:24:00Z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0x0101006E56B4D1795A2E4DB2F0B01679ED314A009E1959E9861BB94585639886A6437CE8</vt:lpwstr>
  </property>
  <property fmtid="{D5CDD505-2E9C-101B-9397-08002B2CF9AE}" pid="3" name="_docset_NoMedatataSyncRequired">
    <vt:lpwstr>False</vt:lpwstr>
  </property>
</Properties>
</file>