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__RECENT MAJOR FILINGS\2018 Depreciation Study\Washington\workpapers\"/>
    </mc:Choice>
  </mc:AlternateContent>
  <bookViews>
    <workbookView xWindow="0" yWindow="0" windowWidth="28800" windowHeight="13020"/>
  </bookViews>
  <sheets>
    <sheet name="Exhibit RMP__(CAT-2)" sheetId="4" r:id="rId1"/>
    <sheet name="Natural Gas &amp; Geothernal" sheetId="2" r:id="rId2"/>
    <sheet name="Coal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Coal!$A$3:$D$38</definedName>
    <definedName name="ARO_2016" comment="Asset Retirement Obligations as of Q4 2016" localSheetId="2">[1]!Table13[[#All],[Plant]:[Corp 2077]]</definedName>
    <definedName name="ARO_2016" comment="Asset Retirement Obligations as of Q4 2016">[2]!Table13[[#All],[Plant]:[Corp 2077]]</definedName>
    <definedName name="Cap2x1">'[3]2-1 Cap and HR'!$D$2:$GW$4</definedName>
    <definedName name="cogs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ntrols">[4]Controls!$A$1:$I$543</definedName>
    <definedName name="Escalation_Factor">[5]Escalation!$B$4:$D$7</definedName>
    <definedName name="OregonReserve">'[4]Oregon Reserve'!$A$5:$I$34</definedName>
    <definedName name="OregonReserve_WaterRights">'[4]Oregon Reserve'!$A$22:$H$33</definedName>
    <definedName name="ProjectsByTime_TotalByProjAFUDC">#REF!</definedName>
    <definedName name="ReserveControls">[4]Reserve!$A$1:$H$114</definedName>
    <definedName name="ReserveControls_SteamWaterRights">[4]Reserve!$A$18:$H$28</definedName>
    <definedName name="Scrap_Iron_Index">[5]Escalation!$E$4:$F$7</definedName>
    <definedName name="solver_adj" localSheetId="1" hidden="1">'Natural Gas &amp; Geothernal'!$D$3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'Natural Gas &amp; Geothernal'!$C$19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10</definedName>
    <definedName name="solver_ver" localSheetId="1" hidden="1">3</definedName>
    <definedName name="Summary">Coal!$A$1:$D$38</definedName>
    <definedName name="wrn.print._.reports." localSheetId="2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3" l="1"/>
  <c r="D52" i="3"/>
  <c r="C46" i="3"/>
  <c r="D51" i="3"/>
  <c r="C45" i="3"/>
</calcChain>
</file>

<file path=xl/sharedStrings.xml><?xml version="1.0" encoding="utf-8"?>
<sst xmlns="http://schemas.openxmlformats.org/spreadsheetml/2006/main" count="227" uniqueCount="108">
  <si>
    <t>A</t>
  </si>
  <si>
    <t>B</t>
  </si>
  <si>
    <t>C</t>
  </si>
  <si>
    <t>D</t>
  </si>
  <si>
    <t>E</t>
  </si>
  <si>
    <t>F</t>
  </si>
  <si>
    <t>G</t>
  </si>
  <si>
    <t>H</t>
  </si>
  <si>
    <t>I</t>
  </si>
  <si>
    <t>NATURAL GAS</t>
  </si>
  <si>
    <t>Generating Facility</t>
  </si>
  <si>
    <t>Capacity</t>
  </si>
  <si>
    <t>Grand Total</t>
  </si>
  <si>
    <t>Contingent</t>
  </si>
  <si>
    <t>Total Demolition</t>
  </si>
  <si>
    <t>Demolition</t>
  </si>
  <si>
    <t>Salvage</t>
  </si>
  <si>
    <t>Hazardous /Universal Waste Disposal</t>
  </si>
  <si>
    <t>Total Environmental</t>
  </si>
  <si>
    <t>Asset Retirement Obligations</t>
  </si>
  <si>
    <t>NonARO</t>
  </si>
  <si>
    <t>Environmental Permits/Plans</t>
  </si>
  <si>
    <t>Unit Similarity</t>
  </si>
  <si>
    <t>Currant Creek</t>
  </si>
  <si>
    <t>Carbon</t>
  </si>
  <si>
    <t>$/kw</t>
  </si>
  <si>
    <t>Weighted Average $/kW</t>
  </si>
  <si>
    <t>Natural Gas</t>
  </si>
  <si>
    <t>GEOTHERMAL</t>
  </si>
  <si>
    <t>Blundell 1 (Geothermal)</t>
  </si>
  <si>
    <t>Blundell 2 (Geothermal)</t>
  </si>
  <si>
    <t>Blundell</t>
  </si>
  <si>
    <t>Values in 2017 USD</t>
  </si>
  <si>
    <t>‡ - Capacity is PacifiCorp ownership portion only.</t>
  </si>
  <si>
    <t>Excludes:</t>
  </si>
  <si>
    <t>Non ARO environmental liabities collected on 10 year amatorization</t>
  </si>
  <si>
    <t>Warehouse inventory writeoff</t>
  </si>
  <si>
    <t>Interconnection costs</t>
  </si>
  <si>
    <t>Grant Laughter</t>
  </si>
  <si>
    <t>From:</t>
  </si>
  <si>
    <t>Path:</t>
  </si>
  <si>
    <t>Summary</t>
  </si>
  <si>
    <t>2017 Dollars</t>
  </si>
  <si>
    <t>Real Dollars</t>
  </si>
  <si>
    <t>Generating Unit</t>
  </si>
  <si>
    <t>Plant</t>
  </si>
  <si>
    <t>2017 $/kW</t>
  </si>
  <si>
    <t>Real $/kW</t>
  </si>
  <si>
    <t>Total Non-ARO Environmental</t>
  </si>
  <si>
    <t>Landfill Closures</t>
  </si>
  <si>
    <t>Asbestos</t>
  </si>
  <si>
    <t>Groundwater Facilities</t>
  </si>
  <si>
    <t>Pond Closures</t>
  </si>
  <si>
    <t>Scrubber Pond Closures</t>
  </si>
  <si>
    <t>Cholla 4</t>
  </si>
  <si>
    <t>Cholla</t>
  </si>
  <si>
    <t>Dave Johnston 1</t>
  </si>
  <si>
    <t>Dave Johnston</t>
  </si>
  <si>
    <t>Dave Johnston 2</t>
  </si>
  <si>
    <t>Dave Johnston 3</t>
  </si>
  <si>
    <t>Dave Johnston 4</t>
  </si>
  <si>
    <t>Hunter 1</t>
  </si>
  <si>
    <t>Hunter</t>
  </si>
  <si>
    <t>Hunter 2</t>
  </si>
  <si>
    <t>Hunter 3</t>
  </si>
  <si>
    <t>Huntington 1</t>
  </si>
  <si>
    <t>Huntington</t>
  </si>
  <si>
    <t>Huntington 2</t>
  </si>
  <si>
    <t>Jim Bridger 1</t>
  </si>
  <si>
    <t>Jim Bridger</t>
  </si>
  <si>
    <t>Jim Bridger 2</t>
  </si>
  <si>
    <t>Jim Bridger 3</t>
  </si>
  <si>
    <t>Jim Bridger 4</t>
  </si>
  <si>
    <t>Naughton 1</t>
  </si>
  <si>
    <t>Naughton</t>
  </si>
  <si>
    <t>Naughton 2</t>
  </si>
  <si>
    <t>Naughton 3</t>
  </si>
  <si>
    <t>Wyodak</t>
  </si>
  <si>
    <t>Colstrip 3</t>
  </si>
  <si>
    <t>Colstrip 3/4</t>
  </si>
  <si>
    <t>Colstrip 4</t>
  </si>
  <si>
    <t>Craig 1</t>
  </si>
  <si>
    <t>Craig</t>
  </si>
  <si>
    <t>Craig 2</t>
  </si>
  <si>
    <t>Hayden 1</t>
  </si>
  <si>
    <t>Hayden</t>
  </si>
  <si>
    <t>Hayden 2</t>
  </si>
  <si>
    <t>Fleet</t>
  </si>
  <si>
    <t>Plants with cost per kw greater than:</t>
  </si>
  <si>
    <t>2016 Dollars</t>
  </si>
  <si>
    <t>2016 $/kW</t>
  </si>
  <si>
    <t>S:\RES D\PROJECT DEV\Demolitions\2017 Update\[Generation Plant Lives_Coal 2018 01 22 00.xlsx]Summary</t>
  </si>
  <si>
    <t>S:\RES D\PROJECT DEV\Demolitions\2017 Update\[Gas Demo 2018 02 08 00.xlsx]2017 Update</t>
  </si>
  <si>
    <t>Gadsby 1, 2 and 3</t>
  </si>
  <si>
    <t>Chehalis†</t>
  </si>
  <si>
    <t>Lake Side</t>
  </si>
  <si>
    <t>Hermiston‡</t>
  </si>
  <si>
    <t>Gadsby 4, 5, and 6</t>
  </si>
  <si>
    <t>† - Demolition at Chehalis includes an ARO in the amount of $5,000,000 for site closure.</t>
  </si>
  <si>
    <t>J</t>
  </si>
  <si>
    <t>C + G</t>
  </si>
  <si>
    <t>D + E + F</t>
  </si>
  <si>
    <t>H + I + J</t>
  </si>
  <si>
    <t>COAL</t>
  </si>
  <si>
    <t>Chehalis</t>
  </si>
  <si>
    <t>Hermiston</t>
  </si>
  <si>
    <t>Values in 2017 Dollars</t>
  </si>
  <si>
    <t>Estimated Decommissioning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</si>
</sst>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#,##0.0"/>
    <numFmt numFmtId="167" formatCode="_(&quot;$&quot;* #,##0.00_);_(&quot;$&quot;* \(#,##0.00\);_(&quot;$&quot;* &quot;-&quot;_);_(@_)"/>
    <numFmt numFmtId="168" formatCode="0.0%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2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Continuous"/>
    </xf>
    <xf numFmtId="0" fontId="0" fillId="0" borderId="2" xfId="0" applyFont="1" applyBorder="1" applyAlignment="1">
      <alignment horizontal="centerContinuous"/>
    </xf>
    <xf numFmtId="0" fontId="0" fillId="0" borderId="3" xfId="0" applyFont="1" applyBorder="1" applyAlignment="1">
      <alignment horizontal="centerContinuous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2" fillId="0" borderId="0" xfId="0" applyFont="1"/>
    <xf numFmtId="9" fontId="0" fillId="0" borderId="0" xfId="0" applyNumberFormat="1" applyFont="1" applyAlignment="1">
      <alignment horizont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0" fillId="0" borderId="6" xfId="0" applyFont="1" applyBorder="1"/>
    <xf numFmtId="37" fontId="0" fillId="0" borderId="6" xfId="0" applyNumberFormat="1" applyFont="1" applyBorder="1"/>
    <xf numFmtId="164" fontId="3" fillId="2" borderId="15" xfId="0" applyNumberFormat="1" applyFont="1" applyFill="1" applyBorder="1" applyAlignment="1">
      <alignment vertical="top" wrapText="1"/>
    </xf>
    <xf numFmtId="164" fontId="3" fillId="2" borderId="16" xfId="0" applyNumberFormat="1" applyFont="1" applyFill="1" applyBorder="1" applyAlignment="1">
      <alignment vertical="top" wrapText="1"/>
    </xf>
    <xf numFmtId="42" fontId="3" fillId="2" borderId="17" xfId="0" applyNumberFormat="1" applyFont="1" applyFill="1" applyBorder="1" applyAlignment="1">
      <alignment vertical="top" wrapText="1"/>
    </xf>
    <xf numFmtId="42" fontId="3" fillId="2" borderId="11" xfId="0" applyNumberFormat="1" applyFont="1" applyFill="1" applyBorder="1" applyAlignment="1">
      <alignment vertical="top" wrapText="1"/>
    </xf>
    <xf numFmtId="42" fontId="3" fillId="2" borderId="21" xfId="0" applyNumberFormat="1" applyFont="1" applyFill="1" applyBorder="1" applyAlignment="1">
      <alignment vertical="top" wrapText="1"/>
    </xf>
    <xf numFmtId="164" fontId="3" fillId="2" borderId="13" xfId="0" applyNumberFormat="1" applyFont="1" applyFill="1" applyBorder="1" applyAlignment="1">
      <alignment vertical="top" wrapText="1"/>
    </xf>
    <xf numFmtId="0" fontId="0" fillId="0" borderId="14" xfId="0" applyFont="1" applyFill="1" applyBorder="1" applyAlignment="1">
      <alignment horizontal="center"/>
    </xf>
    <xf numFmtId="3" fontId="0" fillId="0" borderId="0" xfId="0" applyNumberFormat="1" applyFont="1"/>
    <xf numFmtId="164" fontId="3" fillId="0" borderId="7" xfId="0" applyNumberFormat="1" applyFont="1" applyFill="1" applyBorder="1" applyAlignment="1">
      <alignment vertical="top" wrapText="1"/>
    </xf>
    <xf numFmtId="42" fontId="3" fillId="2" borderId="24" xfId="0" applyNumberFormat="1" applyFont="1" applyFill="1" applyBorder="1" applyAlignment="1">
      <alignment vertical="top" wrapText="1"/>
    </xf>
    <xf numFmtId="42" fontId="0" fillId="0" borderId="24" xfId="0" applyNumberFormat="1" applyFont="1" applyBorder="1"/>
    <xf numFmtId="42" fontId="3" fillId="2" borderId="25" xfId="0" applyNumberFormat="1" applyFont="1" applyFill="1" applyBorder="1" applyAlignment="1">
      <alignment vertical="top" wrapText="1"/>
    </xf>
    <xf numFmtId="164" fontId="3" fillId="2" borderId="26" xfId="0" applyNumberFormat="1" applyFont="1" applyFill="1" applyBorder="1" applyAlignment="1">
      <alignment vertical="top" wrapText="1"/>
    </xf>
    <xf numFmtId="0" fontId="0" fillId="0" borderId="6" xfId="0" applyFont="1" applyFill="1" applyBorder="1"/>
    <xf numFmtId="164" fontId="3" fillId="0" borderId="27" xfId="0" applyNumberFormat="1" applyFont="1" applyFill="1" applyBorder="1" applyAlignment="1">
      <alignment vertical="top" wrapText="1"/>
    </xf>
    <xf numFmtId="42" fontId="3" fillId="0" borderId="28" xfId="0" applyNumberFormat="1" applyFont="1" applyFill="1" applyBorder="1" applyAlignment="1">
      <alignment vertical="top" wrapText="1"/>
    </xf>
    <xf numFmtId="42" fontId="0" fillId="0" borderId="28" xfId="0" applyNumberFormat="1" applyFont="1" applyBorder="1"/>
    <xf numFmtId="42" fontId="0" fillId="0" borderId="6" xfId="0" applyNumberFormat="1" applyFont="1" applyFill="1" applyBorder="1"/>
    <xf numFmtId="164" fontId="0" fillId="0" borderId="29" xfId="0" applyNumberFormat="1" applyFont="1" applyBorder="1"/>
    <xf numFmtId="42" fontId="0" fillId="0" borderId="6" xfId="0" applyNumberFormat="1" applyFont="1" applyBorder="1"/>
    <xf numFmtId="164" fontId="3" fillId="0" borderId="15" xfId="0" applyNumberFormat="1" applyFont="1" applyFill="1" applyBorder="1" applyAlignment="1">
      <alignment vertical="top" wrapText="1"/>
    </xf>
    <xf numFmtId="42" fontId="3" fillId="0" borderId="11" xfId="0" applyNumberFormat="1" applyFont="1" applyFill="1" applyBorder="1" applyAlignment="1">
      <alignment vertical="top" wrapText="1"/>
    </xf>
    <xf numFmtId="42" fontId="0" fillId="0" borderId="11" xfId="0" applyNumberFormat="1" applyFont="1" applyBorder="1"/>
    <xf numFmtId="42" fontId="0" fillId="0" borderId="12" xfId="0" applyNumberFormat="1" applyFont="1" applyBorder="1"/>
    <xf numFmtId="164" fontId="0" fillId="0" borderId="13" xfId="0" applyNumberFormat="1" applyFont="1" applyBorder="1"/>
    <xf numFmtId="3" fontId="0" fillId="0" borderId="0" xfId="0" applyNumberFormat="1" applyFont="1" applyFill="1"/>
    <xf numFmtId="3" fontId="0" fillId="0" borderId="30" xfId="0" applyNumberFormat="1" applyFont="1" applyFill="1" applyBorder="1"/>
    <xf numFmtId="3" fontId="0" fillId="0" borderId="2" xfId="0" applyNumberFormat="1" applyFont="1" applyFill="1" applyBorder="1"/>
    <xf numFmtId="0" fontId="2" fillId="0" borderId="31" xfId="0" applyFont="1" applyBorder="1" applyAlignment="1">
      <alignment horizontal="center"/>
    </xf>
    <xf numFmtId="0" fontId="0" fillId="0" borderId="31" xfId="0" applyFont="1" applyBorder="1"/>
    <xf numFmtId="3" fontId="0" fillId="0" borderId="32" xfId="0" applyNumberFormat="1" applyFont="1" applyBorder="1"/>
    <xf numFmtId="3" fontId="0" fillId="0" borderId="31" xfId="0" applyNumberFormat="1" applyFont="1" applyBorder="1"/>
    <xf numFmtId="3" fontId="0" fillId="0" borderId="31" xfId="0" applyNumberFormat="1" applyFont="1" applyFill="1" applyBorder="1"/>
    <xf numFmtId="44" fontId="0" fillId="0" borderId="33" xfId="2" applyFont="1" applyBorder="1"/>
    <xf numFmtId="44" fontId="0" fillId="0" borderId="16" xfId="2" applyFont="1" applyBorder="1"/>
    <xf numFmtId="44" fontId="0" fillId="0" borderId="17" xfId="2" applyFont="1" applyBorder="1"/>
    <xf numFmtId="44" fontId="0" fillId="0" borderId="18" xfId="2" applyFont="1" applyBorder="1"/>
    <xf numFmtId="44" fontId="0" fillId="0" borderId="20" xfId="2" applyFont="1" applyBorder="1"/>
    <xf numFmtId="44" fontId="0" fillId="0" borderId="22" xfId="2" applyFont="1" applyBorder="1"/>
    <xf numFmtId="44" fontId="0" fillId="0" borderId="15" xfId="2" applyFont="1" applyBorder="1"/>
    <xf numFmtId="44" fontId="0" fillId="0" borderId="11" xfId="2" applyFont="1" applyBorder="1"/>
    <xf numFmtId="44" fontId="0" fillId="0" borderId="12" xfId="2" applyFont="1" applyBorder="1"/>
    <xf numFmtId="0" fontId="0" fillId="0" borderId="30" xfId="0" applyFont="1" applyBorder="1"/>
    <xf numFmtId="39" fontId="0" fillId="0" borderId="0" xfId="0" applyNumberFormat="1" applyFont="1" applyBorder="1"/>
    <xf numFmtId="39" fontId="0" fillId="0" borderId="2" xfId="0" applyNumberFormat="1" applyFont="1" applyBorder="1"/>
    <xf numFmtId="0" fontId="2" fillId="0" borderId="31" xfId="0" applyFont="1" applyBorder="1"/>
    <xf numFmtId="39" fontId="0" fillId="0" borderId="31" xfId="0" applyNumberFormat="1" applyFont="1" applyBorder="1"/>
    <xf numFmtId="44" fontId="0" fillId="0" borderId="30" xfId="2" applyFont="1" applyBorder="1"/>
    <xf numFmtId="0" fontId="4" fillId="0" borderId="31" xfId="0" applyFont="1" applyBorder="1" applyAlignment="1">
      <alignment horizontal="left" wrapText="1"/>
    </xf>
    <xf numFmtId="3" fontId="5" fillId="0" borderId="31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166" fontId="5" fillId="0" borderId="26" xfId="0" applyNumberFormat="1" applyFont="1" applyFill="1" applyBorder="1" applyAlignment="1">
      <alignment horizontal="center"/>
    </xf>
    <xf numFmtId="164" fontId="0" fillId="0" borderId="7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5" fillId="0" borderId="6" xfId="0" applyFont="1" applyBorder="1" applyAlignment="1">
      <alignment horizontal="left"/>
    </xf>
    <xf numFmtId="166" fontId="5" fillId="0" borderId="29" xfId="0" applyNumberFormat="1" applyFont="1" applyFill="1" applyBorder="1" applyAlignment="1">
      <alignment horizontal="center"/>
    </xf>
    <xf numFmtId="164" fontId="0" fillId="0" borderId="15" xfId="0" applyNumberFormat="1" applyFont="1" applyBorder="1"/>
    <xf numFmtId="0" fontId="0" fillId="0" borderId="4" xfId="0" applyFont="1" applyBorder="1"/>
    <xf numFmtId="0" fontId="0" fillId="0" borderId="5" xfId="0" applyFont="1" applyBorder="1"/>
    <xf numFmtId="166" fontId="0" fillId="0" borderId="0" xfId="0" applyNumberFormat="1" applyFont="1" applyAlignment="1">
      <alignment horizontal="center"/>
    </xf>
    <xf numFmtId="164" fontId="0" fillId="0" borderId="33" xfId="0" applyNumberFormat="1" applyFont="1" applyBorder="1"/>
    <xf numFmtId="164" fontId="0" fillId="0" borderId="17" xfId="0" applyNumberFormat="1" applyFont="1" applyBorder="1"/>
    <xf numFmtId="164" fontId="0" fillId="0" borderId="18" xfId="0" applyNumberFormat="1" applyFont="1" applyBorder="1"/>
    <xf numFmtId="164" fontId="0" fillId="0" borderId="20" xfId="0" applyNumberFormat="1" applyFont="1" applyBorder="1"/>
    <xf numFmtId="0" fontId="0" fillId="0" borderId="0" xfId="0" applyFont="1" applyBorder="1"/>
    <xf numFmtId="44" fontId="0" fillId="0" borderId="7" xfId="0" applyNumberFormat="1" applyFont="1" applyBorder="1"/>
    <xf numFmtId="44" fontId="3" fillId="0" borderId="7" xfId="0" applyNumberFormat="1" applyFont="1" applyFill="1" applyBorder="1" applyAlignment="1">
      <alignment vertical="top" wrapText="1"/>
    </xf>
    <xf numFmtId="167" fontId="0" fillId="0" borderId="24" xfId="0" applyNumberFormat="1" applyFont="1" applyBorder="1"/>
    <xf numFmtId="167" fontId="3" fillId="2" borderId="25" xfId="0" applyNumberFormat="1" applyFont="1" applyFill="1" applyBorder="1" applyAlignment="1">
      <alignment vertical="top" wrapText="1"/>
    </xf>
    <xf numFmtId="167" fontId="3" fillId="2" borderId="26" xfId="0" applyNumberFormat="1" applyFont="1" applyFill="1" applyBorder="1" applyAlignment="1">
      <alignment vertical="top" wrapText="1"/>
    </xf>
    <xf numFmtId="44" fontId="0" fillId="0" borderId="15" xfId="0" applyNumberFormat="1" applyFont="1" applyBorder="1"/>
    <xf numFmtId="44" fontId="3" fillId="0" borderId="15" xfId="0" applyNumberFormat="1" applyFont="1" applyFill="1" applyBorder="1" applyAlignment="1">
      <alignment vertical="top" wrapText="1"/>
    </xf>
    <xf numFmtId="167" fontId="0" fillId="0" borderId="11" xfId="0" applyNumberFormat="1" applyFont="1" applyBorder="1"/>
    <xf numFmtId="167" fontId="0" fillId="0" borderId="12" xfId="0" applyNumberFormat="1" applyFont="1" applyBorder="1"/>
    <xf numFmtId="167" fontId="0" fillId="0" borderId="13" xfId="0" applyNumberFormat="1" applyFont="1" applyBorder="1"/>
    <xf numFmtId="44" fontId="0" fillId="0" borderId="33" xfId="0" applyNumberFormat="1" applyFont="1" applyBorder="1"/>
    <xf numFmtId="167" fontId="0" fillId="0" borderId="17" xfId="0" applyNumberFormat="1" applyFont="1" applyBorder="1"/>
    <xf numFmtId="167" fontId="0" fillId="0" borderId="18" xfId="0" applyNumberFormat="1" applyFont="1" applyBorder="1"/>
    <xf numFmtId="167" fontId="0" fillId="0" borderId="20" xfId="0" applyNumberFormat="1" applyFont="1" applyBorder="1"/>
    <xf numFmtId="0" fontId="2" fillId="0" borderId="0" xfId="0" applyFont="1" applyFill="1" applyBorder="1"/>
    <xf numFmtId="0" fontId="0" fillId="0" borderId="0" xfId="0" applyFont="1" applyFill="1" applyBorder="1"/>
    <xf numFmtId="0" fontId="2" fillId="0" borderId="34" xfId="0" applyFont="1" applyBorder="1" applyAlignment="1">
      <alignment horizontal="centerContinuous"/>
    </xf>
    <xf numFmtId="0" fontId="2" fillId="0" borderId="23" xfId="0" applyFont="1" applyBorder="1" applyAlignment="1">
      <alignment horizontal="centerContinuous"/>
    </xf>
    <xf numFmtId="0" fontId="2" fillId="0" borderId="35" xfId="0" applyFont="1" applyBorder="1" applyAlignment="1">
      <alignment horizontal="centerContinuous"/>
    </xf>
    <xf numFmtId="0" fontId="2" fillId="0" borderId="36" xfId="0" applyFont="1" applyBorder="1"/>
    <xf numFmtId="0" fontId="2" fillId="0" borderId="33" xfId="0" applyFont="1" applyBorder="1" applyAlignment="1">
      <alignment horizontal="center" wrapText="1"/>
    </xf>
    <xf numFmtId="168" fontId="2" fillId="0" borderId="33" xfId="3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7" xfId="0" applyFont="1" applyBorder="1"/>
    <xf numFmtId="0" fontId="0" fillId="0" borderId="38" xfId="0" applyFont="1" applyBorder="1"/>
    <xf numFmtId="43" fontId="0" fillId="0" borderId="37" xfId="1" applyFont="1" applyBorder="1"/>
    <xf numFmtId="169" fontId="0" fillId="0" borderId="39" xfId="1" applyNumberFormat="1" applyFont="1" applyBorder="1"/>
    <xf numFmtId="0" fontId="0" fillId="0" borderId="18" xfId="0" applyFont="1" applyBorder="1"/>
    <xf numFmtId="0" fontId="0" fillId="0" borderId="19" xfId="0" applyFont="1" applyBorder="1"/>
    <xf numFmtId="43" fontId="0" fillId="0" borderId="18" xfId="1" applyFont="1" applyBorder="1"/>
    <xf numFmtId="0" fontId="5" fillId="0" borderId="40" xfId="4" applyFont="1" applyFill="1" applyBorder="1"/>
    <xf numFmtId="0" fontId="0" fillId="0" borderId="41" xfId="0" applyFont="1" applyFill="1" applyBorder="1"/>
    <xf numFmtId="43" fontId="0" fillId="0" borderId="40" xfId="1" applyFont="1" applyBorder="1"/>
    <xf numFmtId="169" fontId="0" fillId="0" borderId="25" xfId="1" applyNumberFormat="1" applyFont="1" applyBorder="1"/>
    <xf numFmtId="0" fontId="0" fillId="0" borderId="42" xfId="0" applyFont="1" applyFill="1" applyBorder="1"/>
    <xf numFmtId="43" fontId="0" fillId="0" borderId="6" xfId="1" applyFont="1" applyBorder="1"/>
    <xf numFmtId="169" fontId="0" fillId="0" borderId="6" xfId="1" applyNumberFormat="1" applyFont="1" applyBorder="1"/>
    <xf numFmtId="0" fontId="0" fillId="0" borderId="9" xfId="0" applyFont="1" applyFill="1" applyBorder="1"/>
    <xf numFmtId="0" fontId="0" fillId="0" borderId="10" xfId="0" applyFont="1" applyFill="1" applyBorder="1"/>
    <xf numFmtId="43" fontId="0" fillId="0" borderId="9" xfId="1" applyFont="1" applyBorder="1"/>
    <xf numFmtId="169" fontId="0" fillId="0" borderId="12" xfId="1" applyNumberFormat="1" applyFont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40" xfId="0" applyFont="1" applyFill="1" applyBorder="1"/>
    <xf numFmtId="0" fontId="0" fillId="0" borderId="41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40" xfId="0" applyFont="1" applyBorder="1"/>
    <xf numFmtId="0" fontId="0" fillId="0" borderId="42" xfId="0" applyFont="1" applyBorder="1"/>
    <xf numFmtId="0" fontId="0" fillId="0" borderId="37" xfId="0" applyFont="1" applyFill="1" applyBorder="1"/>
    <xf numFmtId="0" fontId="0" fillId="0" borderId="38" xfId="0" applyFont="1" applyFill="1" applyBorder="1"/>
    <xf numFmtId="169" fontId="0" fillId="0" borderId="18" xfId="1" applyNumberFormat="1" applyFont="1" applyBorder="1"/>
    <xf numFmtId="0" fontId="0" fillId="0" borderId="43" xfId="0" applyFont="1" applyFill="1" applyBorder="1"/>
    <xf numFmtId="0" fontId="0" fillId="4" borderId="0" xfId="0" applyFont="1" applyFill="1" applyBorder="1"/>
    <xf numFmtId="43" fontId="0" fillId="0" borderId="18" xfId="0" applyNumberFormat="1" applyBorder="1"/>
    <xf numFmtId="0" fontId="0" fillId="0" borderId="2" xfId="0" applyBorder="1"/>
    <xf numFmtId="0" fontId="0" fillId="0" borderId="34" xfId="0" applyBorder="1"/>
    <xf numFmtId="0" fontId="0" fillId="0" borderId="23" xfId="0" applyBorder="1"/>
    <xf numFmtId="0" fontId="0" fillId="0" borderId="35" xfId="0" applyBorder="1"/>
    <xf numFmtId="0" fontId="2" fillId="0" borderId="41" xfId="0" applyFont="1" applyBorder="1" applyAlignment="1">
      <alignment horizontal="centerContinuous"/>
    </xf>
    <xf numFmtId="0" fontId="2" fillId="0" borderId="32" xfId="0" applyFont="1" applyBorder="1" applyAlignment="1">
      <alignment horizontal="centerContinuous"/>
    </xf>
    <xf numFmtId="0" fontId="2" fillId="0" borderId="44" xfId="0" applyFont="1" applyBorder="1" applyAlignment="1">
      <alignment horizontal="centerContinuous"/>
    </xf>
    <xf numFmtId="0" fontId="2" fillId="0" borderId="45" xfId="0" applyFont="1" applyBorder="1" applyAlignment="1">
      <alignment horizontal="center"/>
    </xf>
    <xf numFmtId="0" fontId="0" fillId="0" borderId="45" xfId="0" applyBorder="1"/>
    <xf numFmtId="0" fontId="2" fillId="0" borderId="45" xfId="0" applyFont="1" applyBorder="1" applyAlignment="1">
      <alignment horizontal="center" wrapText="1"/>
    </xf>
    <xf numFmtId="43" fontId="0" fillId="0" borderId="0" xfId="1" applyFont="1"/>
    <xf numFmtId="0" fontId="2" fillId="0" borderId="42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164" fontId="3" fillId="5" borderId="18" xfId="0" applyNumberFormat="1" applyFont="1" applyFill="1" applyBorder="1" applyAlignment="1">
      <alignment vertical="top" wrapText="1"/>
    </xf>
    <xf numFmtId="165" fontId="3" fillId="5" borderId="19" xfId="0" applyNumberFormat="1" applyFont="1" applyFill="1" applyBorder="1" applyAlignment="1">
      <alignment vertical="top" wrapText="1"/>
    </xf>
    <xf numFmtId="164" fontId="3" fillId="5" borderId="20" xfId="0" applyNumberFormat="1" applyFont="1" applyFill="1" applyBorder="1" applyAlignment="1">
      <alignment vertical="top" wrapText="1"/>
    </xf>
    <xf numFmtId="0" fontId="0" fillId="0" borderId="6" xfId="0" applyBorder="1"/>
    <xf numFmtId="37" fontId="0" fillId="0" borderId="42" xfId="0" applyNumberFormat="1" applyBorder="1"/>
    <xf numFmtId="164" fontId="3" fillId="0" borderId="22" xfId="0" applyNumberFormat="1" applyFont="1" applyFill="1" applyBorder="1" applyAlignment="1">
      <alignment vertical="top" wrapText="1"/>
    </xf>
    <xf numFmtId="164" fontId="3" fillId="5" borderId="25" xfId="0" applyNumberFormat="1" applyFont="1" applyFill="1" applyBorder="1" applyAlignment="1">
      <alignment vertical="top" wrapText="1"/>
    </xf>
    <xf numFmtId="164" fontId="3" fillId="5" borderId="26" xfId="0" applyNumberFormat="1" applyFont="1" applyFill="1" applyBorder="1" applyAlignment="1">
      <alignment vertical="top" wrapText="1"/>
    </xf>
    <xf numFmtId="0" fontId="0" fillId="3" borderId="14" xfId="0" applyFill="1" applyBorder="1" applyAlignment="1">
      <alignment horizontal="center"/>
    </xf>
    <xf numFmtId="0" fontId="0" fillId="0" borderId="6" xfId="0" applyFill="1" applyBorder="1"/>
    <xf numFmtId="164" fontId="3" fillId="5" borderId="6" xfId="0" applyNumberFormat="1" applyFont="1" applyFill="1" applyBorder="1" applyAlignment="1">
      <alignment vertical="top" wrapText="1"/>
    </xf>
    <xf numFmtId="164" fontId="3" fillId="5" borderId="29" xfId="0" applyNumberFormat="1" applyFont="1" applyFill="1" applyBorder="1" applyAlignment="1">
      <alignment vertical="top" wrapText="1"/>
    </xf>
    <xf numFmtId="37" fontId="0" fillId="0" borderId="29" xfId="0" applyNumberFormat="1" applyBorder="1"/>
    <xf numFmtId="164" fontId="3" fillId="5" borderId="12" xfId="0" applyNumberFormat="1" applyFont="1" applyFill="1" applyBorder="1" applyAlignment="1">
      <alignment vertical="top" wrapText="1"/>
    </xf>
    <xf numFmtId="164" fontId="3" fillId="5" borderId="13" xfId="0" applyNumberFormat="1" applyFont="1" applyFill="1" applyBorder="1" applyAlignment="1">
      <alignment vertical="top" wrapText="1"/>
    </xf>
    <xf numFmtId="0" fontId="0" fillId="3" borderId="28" xfId="0" applyFill="1" applyBorder="1" applyAlignment="1">
      <alignment horizontal="center"/>
    </xf>
    <xf numFmtId="39" fontId="0" fillId="0" borderId="17" xfId="0" applyNumberFormat="1" applyBorder="1"/>
    <xf numFmtId="39" fontId="0" fillId="0" borderId="18" xfId="0" applyNumberFormat="1" applyBorder="1"/>
    <xf numFmtId="39" fontId="0" fillId="0" borderId="20" xfId="0" applyNumberFormat="1" applyFill="1" applyBorder="1"/>
    <xf numFmtId="167" fontId="3" fillId="2" borderId="24" xfId="0" applyNumberFormat="1" applyFont="1" applyFill="1" applyBorder="1" applyAlignment="1">
      <alignment vertical="top" wrapText="1"/>
    </xf>
    <xf numFmtId="167" fontId="3" fillId="5" borderId="25" xfId="0" applyNumberFormat="1" applyFont="1" applyFill="1" applyBorder="1" applyAlignment="1">
      <alignment vertical="top" wrapText="1"/>
    </xf>
    <xf numFmtId="167" fontId="3" fillId="5" borderId="26" xfId="0" applyNumberFormat="1" applyFont="1" applyFill="1" applyBorder="1" applyAlignment="1">
      <alignment vertical="top" wrapText="1"/>
    </xf>
    <xf numFmtId="167" fontId="3" fillId="0" borderId="26" xfId="0" applyNumberFormat="1" applyFont="1" applyFill="1" applyBorder="1" applyAlignment="1">
      <alignment vertical="top" wrapText="1"/>
    </xf>
    <xf numFmtId="37" fontId="0" fillId="0" borderId="0" xfId="0" applyNumberFormat="1" applyBorder="1"/>
    <xf numFmtId="44" fontId="3" fillId="0" borderId="27" xfId="0" applyNumberFormat="1" applyFont="1" applyFill="1" applyBorder="1" applyAlignment="1">
      <alignment vertical="top" wrapText="1"/>
    </xf>
    <xf numFmtId="167" fontId="3" fillId="0" borderId="28" xfId="0" applyNumberFormat="1" applyFont="1" applyFill="1" applyBorder="1" applyAlignment="1">
      <alignment vertical="top" wrapText="1"/>
    </xf>
    <xf numFmtId="167" fontId="3" fillId="5" borderId="6" xfId="0" applyNumberFormat="1" applyFont="1" applyFill="1" applyBorder="1" applyAlignment="1">
      <alignment vertical="top" wrapText="1"/>
    </xf>
    <xf numFmtId="167" fontId="3" fillId="5" borderId="29" xfId="0" applyNumberFormat="1" applyFont="1" applyFill="1" applyBorder="1" applyAlignment="1">
      <alignment vertical="top" wrapText="1"/>
    </xf>
    <xf numFmtId="167" fontId="0" fillId="0" borderId="28" xfId="0" applyNumberFormat="1" applyFont="1" applyBorder="1"/>
    <xf numFmtId="167" fontId="0" fillId="0" borderId="6" xfId="0" applyNumberFormat="1" applyFont="1" applyFill="1" applyBorder="1"/>
    <xf numFmtId="167" fontId="0" fillId="0" borderId="29" xfId="0" applyNumberFormat="1" applyFont="1" applyFill="1" applyBorder="1"/>
    <xf numFmtId="167" fontId="0" fillId="0" borderId="6" xfId="0" applyNumberFormat="1" applyFont="1" applyBorder="1"/>
    <xf numFmtId="167" fontId="3" fillId="0" borderId="11" xfId="0" applyNumberFormat="1" applyFont="1" applyFill="1" applyBorder="1" applyAlignment="1">
      <alignment vertical="top" wrapText="1"/>
    </xf>
    <xf numFmtId="167" fontId="3" fillId="5" borderId="12" xfId="0" applyNumberFormat="1" applyFont="1" applyFill="1" applyBorder="1" applyAlignment="1">
      <alignment vertical="top" wrapText="1"/>
    </xf>
    <xf numFmtId="167" fontId="3" fillId="5" borderId="13" xfId="0" applyNumberFormat="1" applyFont="1" applyFill="1" applyBorder="1" applyAlignment="1">
      <alignment vertical="top" wrapText="1"/>
    </xf>
    <xf numFmtId="167" fontId="0" fillId="0" borderId="13" xfId="0" applyNumberFormat="1" applyFont="1" applyFill="1" applyBorder="1"/>
    <xf numFmtId="39" fontId="0" fillId="0" borderId="2" xfId="0" applyNumberFormat="1" applyFont="1" applyFill="1" applyBorder="1"/>
    <xf numFmtId="39" fontId="0" fillId="0" borderId="31" xfId="0" applyNumberFormat="1" applyFont="1" applyFill="1" applyBorder="1"/>
    <xf numFmtId="0" fontId="7" fillId="0" borderId="6" xfId="0" applyFont="1" applyFill="1" applyBorder="1"/>
    <xf numFmtId="44" fontId="0" fillId="0" borderId="13" xfId="2" applyFont="1" applyFill="1" applyBorder="1"/>
    <xf numFmtId="44" fontId="3" fillId="0" borderId="0" xfId="0" applyNumberFormat="1" applyFont="1" applyFill="1" applyBorder="1" applyAlignment="1">
      <alignment vertical="top" wrapText="1"/>
    </xf>
    <xf numFmtId="0" fontId="0" fillId="0" borderId="0" xfId="0" applyFill="1" applyBorder="1"/>
    <xf numFmtId="167" fontId="0" fillId="0" borderId="0" xfId="0" applyNumberFormat="1" applyFont="1" applyFill="1" applyBorder="1"/>
    <xf numFmtId="167" fontId="3" fillId="0" borderId="0" xfId="0" applyNumberFormat="1" applyFont="1" applyFill="1" applyBorder="1" applyAlignment="1">
      <alignment vertical="top" wrapText="1"/>
    </xf>
    <xf numFmtId="44" fontId="0" fillId="0" borderId="0" xfId="0" applyNumberFormat="1" applyFont="1" applyFill="1" applyBorder="1"/>
    <xf numFmtId="0" fontId="2" fillId="0" borderId="0" xfId="0" applyFont="1" applyBorder="1"/>
    <xf numFmtId="0" fontId="4" fillId="0" borderId="0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164" fontId="3" fillId="2" borderId="6" xfId="0" applyNumberFormat="1" applyFont="1" applyFill="1" applyBorder="1" applyAlignment="1">
      <alignment vertical="top" wrapText="1"/>
    </xf>
    <xf numFmtId="164" fontId="3" fillId="0" borderId="6" xfId="0" applyNumberFormat="1" applyFont="1" applyFill="1" applyBorder="1" applyAlignment="1">
      <alignment vertical="top" wrapText="1"/>
    </xf>
    <xf numFmtId="44" fontId="3" fillId="0" borderId="6" xfId="0" applyNumberFormat="1" applyFont="1" applyFill="1" applyBorder="1" applyAlignment="1">
      <alignment vertical="top" wrapText="1"/>
    </xf>
    <xf numFmtId="164" fontId="0" fillId="0" borderId="6" xfId="0" applyNumberFormat="1" applyFont="1" applyBorder="1"/>
    <xf numFmtId="44" fontId="0" fillId="0" borderId="6" xfId="0" applyNumberFormat="1" applyFont="1" applyBorder="1"/>
    <xf numFmtId="0" fontId="2" fillId="0" borderId="6" xfId="0" applyFont="1" applyBorder="1" applyAlignment="1"/>
    <xf numFmtId="44" fontId="1" fillId="0" borderId="6" xfId="2" applyFont="1" applyBorder="1"/>
    <xf numFmtId="0" fontId="2" fillId="0" borderId="6" xfId="0" applyFont="1" applyFill="1" applyBorder="1"/>
    <xf numFmtId="0" fontId="2" fillId="0" borderId="0" xfId="0" applyFont="1" applyFill="1" applyBorder="1" applyAlignment="1">
      <alignment horizontal="left"/>
    </xf>
    <xf numFmtId="42" fontId="0" fillId="0" borderId="6" xfId="1" applyNumberFormat="1" applyFont="1" applyBorder="1"/>
    <xf numFmtId="42" fontId="0" fillId="0" borderId="6" xfId="0" applyNumberFormat="1" applyFill="1" applyBorder="1"/>
    <xf numFmtId="0" fontId="5" fillId="0" borderId="6" xfId="4" applyFont="1" applyFill="1" applyBorder="1"/>
    <xf numFmtId="42" fontId="0" fillId="0" borderId="6" xfId="0" applyNumberFormat="1" applyBorder="1"/>
    <xf numFmtId="43" fontId="0" fillId="0" borderId="6" xfId="0" applyNumberFormat="1" applyBorder="1"/>
    <xf numFmtId="0" fontId="8" fillId="0" borderId="0" xfId="0" applyFont="1"/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S%20D\PROJECT%20DEV\Demolitions\2017%20Update\Generation%20Plant%20Lives_Coal%202018%2001%2022%2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S%20D\PROJECT%20DEV\Demolitions\2017%20Update\Generation%20Plant%20Lives_Coal%202017%2002%2028%20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Developement\Plant%20Information\Chehalis\Output%20and%20Heat%20Rate%20Inform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8642\Local%20Settings\Temporary%20Internet%20Files\Content.Outlook\1NTPE3ET\Copy%20of%20Pacificorp%202011%20Depr%20Schedules%20Scenario%208%20incl%20Comparisons%208%2013%20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S%20D\PROJECT%20DEV\Demolitions\2017%20Update\Demolition%20Summary%20201504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Directory"/>
      <sheetName val="Reported to Corp Acctg"/>
      <sheetName val="2014 Demo Study"/>
      <sheetName val="All Ponds-Landfills, Pac"/>
      <sheetName val="Escalation"/>
      <sheetName val="Scrap Steel Prices"/>
      <sheetName val="Coal"/>
      <sheetName val="Coal Unit Ratings"/>
      <sheetName val="Assumptions"/>
      <sheetName val="Sheet1"/>
      <sheetName val="Generation Plant Lives_Coal 2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Directory"/>
      <sheetName val="Reported to Corp Acctg"/>
      <sheetName val="2014 Demo Study"/>
      <sheetName val="Coal"/>
      <sheetName val="Coal Unit Ratings"/>
      <sheetName val="Hydro Decom"/>
      <sheetName val="Base Estimates"/>
      <sheetName val="Assumptions"/>
      <sheetName val="Generation Plant Lives_Coal 201"/>
    </sheetNames>
    <sheetDataSet>
      <sheetData sheetId="0">
        <row r="4">
          <cell r="B4">
            <v>2017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-1 Cap and HR"/>
      <sheetName val="Heat Rate Curve"/>
      <sheetName val="Regressions"/>
      <sheetName val="Temp-MW Chart"/>
      <sheetName val="TemperatureSummary"/>
      <sheetName val="Pivot"/>
      <sheetName val="DailyCalculation"/>
      <sheetName val="HourlyData"/>
    </sheetNames>
    <sheetDataSet>
      <sheetData sheetId="0" refreshError="1"/>
      <sheetData sheetId="1">
        <row r="2">
          <cell r="D2">
            <v>10</v>
          </cell>
          <cell r="F2">
            <v>11</v>
          </cell>
          <cell r="H2">
            <v>12</v>
          </cell>
          <cell r="J2">
            <v>13</v>
          </cell>
          <cell r="L2">
            <v>14</v>
          </cell>
          <cell r="N2">
            <v>15</v>
          </cell>
          <cell r="P2">
            <v>16</v>
          </cell>
          <cell r="R2">
            <v>17</v>
          </cell>
          <cell r="T2">
            <v>18</v>
          </cell>
          <cell r="V2">
            <v>19</v>
          </cell>
          <cell r="X2">
            <v>20</v>
          </cell>
          <cell r="Z2">
            <v>21</v>
          </cell>
          <cell r="AB2">
            <v>22</v>
          </cell>
          <cell r="AD2">
            <v>23</v>
          </cell>
          <cell r="AF2">
            <v>24</v>
          </cell>
          <cell r="AH2">
            <v>25</v>
          </cell>
          <cell r="AJ2">
            <v>26</v>
          </cell>
          <cell r="AL2">
            <v>27</v>
          </cell>
          <cell r="AN2">
            <v>28</v>
          </cell>
          <cell r="AP2">
            <v>29</v>
          </cell>
          <cell r="AR2">
            <v>30</v>
          </cell>
          <cell r="AT2">
            <v>31</v>
          </cell>
          <cell r="AV2">
            <v>32</v>
          </cell>
          <cell r="AX2">
            <v>33</v>
          </cell>
          <cell r="AZ2">
            <v>34</v>
          </cell>
          <cell r="BB2">
            <v>35</v>
          </cell>
          <cell r="BD2">
            <v>36</v>
          </cell>
          <cell r="BF2">
            <v>37</v>
          </cell>
          <cell r="BH2">
            <v>38</v>
          </cell>
          <cell r="BJ2">
            <v>39</v>
          </cell>
          <cell r="BL2">
            <v>40</v>
          </cell>
          <cell r="BN2">
            <v>41</v>
          </cell>
          <cell r="BP2">
            <v>42</v>
          </cell>
          <cell r="BR2">
            <v>43</v>
          </cell>
          <cell r="BT2">
            <v>44</v>
          </cell>
          <cell r="BV2">
            <v>45</v>
          </cell>
          <cell r="BX2">
            <v>46</v>
          </cell>
          <cell r="BZ2">
            <v>47</v>
          </cell>
          <cell r="CB2">
            <v>48</v>
          </cell>
          <cell r="CD2">
            <v>49</v>
          </cell>
          <cell r="CF2">
            <v>50</v>
          </cell>
          <cell r="CH2">
            <v>51</v>
          </cell>
          <cell r="CJ2">
            <v>52</v>
          </cell>
          <cell r="CL2">
            <v>53</v>
          </cell>
          <cell r="CN2">
            <v>54</v>
          </cell>
          <cell r="CP2">
            <v>55</v>
          </cell>
          <cell r="CR2">
            <v>56</v>
          </cell>
          <cell r="CT2">
            <v>57</v>
          </cell>
          <cell r="CV2">
            <v>58</v>
          </cell>
          <cell r="CX2">
            <v>59</v>
          </cell>
          <cell r="CZ2">
            <v>60</v>
          </cell>
          <cell r="DB2">
            <v>61</v>
          </cell>
          <cell r="DD2">
            <v>62</v>
          </cell>
          <cell r="DF2">
            <v>63</v>
          </cell>
          <cell r="DH2">
            <v>64</v>
          </cell>
          <cell r="DJ2">
            <v>65</v>
          </cell>
          <cell r="DL2">
            <v>66</v>
          </cell>
          <cell r="DN2">
            <v>67</v>
          </cell>
          <cell r="DP2">
            <v>68</v>
          </cell>
          <cell r="DR2">
            <v>69</v>
          </cell>
          <cell r="DT2">
            <v>70</v>
          </cell>
          <cell r="DV2">
            <v>71</v>
          </cell>
          <cell r="DX2">
            <v>72</v>
          </cell>
          <cell r="DZ2">
            <v>73</v>
          </cell>
          <cell r="EB2">
            <v>74</v>
          </cell>
          <cell r="ED2">
            <v>75</v>
          </cell>
          <cell r="EF2">
            <v>76</v>
          </cell>
          <cell r="EH2">
            <v>77</v>
          </cell>
          <cell r="EJ2">
            <v>78</v>
          </cell>
          <cell r="EL2">
            <v>79</v>
          </cell>
          <cell r="EN2">
            <v>80</v>
          </cell>
          <cell r="EP2">
            <v>81</v>
          </cell>
          <cell r="ER2">
            <v>82</v>
          </cell>
          <cell r="ET2">
            <v>83</v>
          </cell>
          <cell r="EV2">
            <v>84</v>
          </cell>
          <cell r="EX2">
            <v>85</v>
          </cell>
          <cell r="EZ2">
            <v>86</v>
          </cell>
          <cell r="FB2">
            <v>87</v>
          </cell>
          <cell r="FD2">
            <v>88</v>
          </cell>
          <cell r="FF2">
            <v>89</v>
          </cell>
          <cell r="FH2">
            <v>90</v>
          </cell>
          <cell r="FJ2">
            <v>91</v>
          </cell>
          <cell r="FL2">
            <v>92</v>
          </cell>
          <cell r="FN2">
            <v>93</v>
          </cell>
          <cell r="FP2">
            <v>94</v>
          </cell>
          <cell r="FR2">
            <v>95</v>
          </cell>
          <cell r="FT2">
            <v>96</v>
          </cell>
          <cell r="FV2">
            <v>97</v>
          </cell>
          <cell r="FX2">
            <v>98</v>
          </cell>
          <cell r="FZ2">
            <v>99</v>
          </cell>
          <cell r="GB2">
            <v>100</v>
          </cell>
          <cell r="GD2">
            <v>101</v>
          </cell>
          <cell r="GF2">
            <v>102</v>
          </cell>
          <cell r="GH2">
            <v>103</v>
          </cell>
          <cell r="GJ2">
            <v>104</v>
          </cell>
          <cell r="GL2">
            <v>105</v>
          </cell>
          <cell r="GN2">
            <v>106</v>
          </cell>
          <cell r="GP2">
            <v>107</v>
          </cell>
          <cell r="GR2">
            <v>108</v>
          </cell>
          <cell r="GT2">
            <v>109</v>
          </cell>
          <cell r="GV2">
            <v>110</v>
          </cell>
        </row>
        <row r="3">
          <cell r="D3" t="str">
            <v>Cap</v>
          </cell>
          <cell r="E3" t="str">
            <v>HR</v>
          </cell>
          <cell r="F3" t="str">
            <v>Cap</v>
          </cell>
          <cell r="G3" t="str">
            <v>HR</v>
          </cell>
          <cell r="H3" t="str">
            <v>Cap</v>
          </cell>
          <cell r="I3" t="str">
            <v>HR</v>
          </cell>
          <cell r="J3" t="str">
            <v>Cap</v>
          </cell>
          <cell r="K3" t="str">
            <v>HR</v>
          </cell>
          <cell r="L3" t="str">
            <v>Cap</v>
          </cell>
          <cell r="M3" t="str">
            <v>HR</v>
          </cell>
          <cell r="N3" t="str">
            <v>Cap</v>
          </cell>
          <cell r="O3" t="str">
            <v>HR</v>
          </cell>
          <cell r="P3" t="str">
            <v>Cap</v>
          </cell>
          <cell r="Q3" t="str">
            <v>HR</v>
          </cell>
          <cell r="R3" t="str">
            <v>Cap</v>
          </cell>
          <cell r="S3" t="str">
            <v>HR</v>
          </cell>
          <cell r="T3" t="str">
            <v>Cap</v>
          </cell>
          <cell r="U3" t="str">
            <v>HR</v>
          </cell>
          <cell r="V3" t="str">
            <v>Cap</v>
          </cell>
          <cell r="W3" t="str">
            <v>HR</v>
          </cell>
          <cell r="X3" t="str">
            <v>Cap</v>
          </cell>
          <cell r="Y3" t="str">
            <v>HR</v>
          </cell>
          <cell r="Z3" t="str">
            <v>Cap</v>
          </cell>
          <cell r="AA3" t="str">
            <v>HR</v>
          </cell>
          <cell r="AB3" t="str">
            <v>Cap</v>
          </cell>
          <cell r="AC3" t="str">
            <v>HR</v>
          </cell>
          <cell r="AD3" t="str">
            <v>Cap</v>
          </cell>
          <cell r="AE3" t="str">
            <v>HR</v>
          </cell>
          <cell r="AF3" t="str">
            <v>Cap</v>
          </cell>
          <cell r="AG3" t="str">
            <v>HR</v>
          </cell>
          <cell r="AH3" t="str">
            <v>Cap</v>
          </cell>
          <cell r="AI3" t="str">
            <v>HR</v>
          </cell>
          <cell r="AJ3" t="str">
            <v>Cap</v>
          </cell>
          <cell r="AK3" t="str">
            <v>HR</v>
          </cell>
          <cell r="AL3" t="str">
            <v>Cap</v>
          </cell>
          <cell r="AM3" t="str">
            <v>HR</v>
          </cell>
          <cell r="AN3" t="str">
            <v>Cap</v>
          </cell>
          <cell r="AO3" t="str">
            <v>HR</v>
          </cell>
          <cell r="AP3" t="str">
            <v>Cap</v>
          </cell>
          <cell r="AQ3" t="str">
            <v>HR</v>
          </cell>
          <cell r="AR3" t="str">
            <v>Cap</v>
          </cell>
          <cell r="AS3" t="str">
            <v>HR</v>
          </cell>
          <cell r="AT3" t="str">
            <v>Cap</v>
          </cell>
          <cell r="AU3" t="str">
            <v>HR</v>
          </cell>
          <cell r="AV3" t="str">
            <v>Cap</v>
          </cell>
          <cell r="AW3" t="str">
            <v>HR</v>
          </cell>
          <cell r="AX3" t="str">
            <v>Cap</v>
          </cell>
          <cell r="AY3" t="str">
            <v>HR</v>
          </cell>
          <cell r="AZ3" t="str">
            <v>Cap</v>
          </cell>
          <cell r="BA3" t="str">
            <v>HR</v>
          </cell>
          <cell r="BB3" t="str">
            <v>Cap</v>
          </cell>
          <cell r="BC3" t="str">
            <v>HR</v>
          </cell>
          <cell r="BD3" t="str">
            <v>Cap</v>
          </cell>
          <cell r="BE3" t="str">
            <v>HR</v>
          </cell>
          <cell r="BF3" t="str">
            <v>Cap</v>
          </cell>
          <cell r="BG3" t="str">
            <v>HR</v>
          </cell>
          <cell r="BH3" t="str">
            <v>Cap</v>
          </cell>
          <cell r="BI3" t="str">
            <v>HR</v>
          </cell>
          <cell r="BJ3" t="str">
            <v>Cap</v>
          </cell>
          <cell r="BK3" t="str">
            <v>HR</v>
          </cell>
          <cell r="BL3" t="str">
            <v>Cap</v>
          </cell>
          <cell r="BM3" t="str">
            <v>HR</v>
          </cell>
          <cell r="BN3" t="str">
            <v>Cap</v>
          </cell>
          <cell r="BO3" t="str">
            <v>HR</v>
          </cell>
          <cell r="BP3" t="str">
            <v>Cap</v>
          </cell>
          <cell r="BQ3" t="str">
            <v>HR</v>
          </cell>
          <cell r="BR3" t="str">
            <v>Cap</v>
          </cell>
          <cell r="BS3" t="str">
            <v>HR</v>
          </cell>
          <cell r="BT3" t="str">
            <v>Cap</v>
          </cell>
          <cell r="BU3" t="str">
            <v>HR</v>
          </cell>
          <cell r="BV3" t="str">
            <v>Cap</v>
          </cell>
          <cell r="BW3" t="str">
            <v>HR</v>
          </cell>
          <cell r="BX3" t="str">
            <v>Cap</v>
          </cell>
          <cell r="BY3" t="str">
            <v>HR</v>
          </cell>
          <cell r="BZ3" t="str">
            <v>Cap</v>
          </cell>
          <cell r="CA3" t="str">
            <v>HR</v>
          </cell>
          <cell r="CB3" t="str">
            <v>Cap</v>
          </cell>
          <cell r="CC3" t="str">
            <v>HR</v>
          </cell>
          <cell r="CD3" t="str">
            <v>Cap</v>
          </cell>
          <cell r="CE3" t="str">
            <v>HR</v>
          </cell>
          <cell r="CF3" t="str">
            <v>Cap</v>
          </cell>
          <cell r="CG3" t="str">
            <v>HR</v>
          </cell>
          <cell r="CH3" t="str">
            <v>Cap</v>
          </cell>
          <cell r="CI3" t="str">
            <v>HR</v>
          </cell>
          <cell r="CJ3" t="str">
            <v>Cap</v>
          </cell>
          <cell r="CK3" t="str">
            <v>HR</v>
          </cell>
          <cell r="CL3" t="str">
            <v>Cap</v>
          </cell>
          <cell r="CM3" t="str">
            <v>HR</v>
          </cell>
          <cell r="CN3" t="str">
            <v>Cap</v>
          </cell>
          <cell r="CO3" t="str">
            <v>HR</v>
          </cell>
          <cell r="CP3" t="str">
            <v>Cap</v>
          </cell>
          <cell r="CQ3" t="str">
            <v>HR</v>
          </cell>
          <cell r="CR3" t="str">
            <v>Cap</v>
          </cell>
          <cell r="CS3" t="str">
            <v>HR</v>
          </cell>
          <cell r="CT3" t="str">
            <v>Cap</v>
          </cell>
          <cell r="CU3" t="str">
            <v>HR</v>
          </cell>
          <cell r="CV3" t="str">
            <v>Cap</v>
          </cell>
          <cell r="CW3" t="str">
            <v>HR</v>
          </cell>
          <cell r="CX3" t="str">
            <v>Cap</v>
          </cell>
          <cell r="CY3" t="str">
            <v>HR</v>
          </cell>
          <cell r="CZ3" t="str">
            <v>Cap</v>
          </cell>
          <cell r="DA3" t="str">
            <v>HR</v>
          </cell>
          <cell r="DB3" t="str">
            <v>Cap</v>
          </cell>
          <cell r="DC3" t="str">
            <v>HR</v>
          </cell>
          <cell r="DD3" t="str">
            <v>Cap</v>
          </cell>
          <cell r="DE3" t="str">
            <v>HR</v>
          </cell>
          <cell r="DF3" t="str">
            <v>Cap</v>
          </cell>
          <cell r="DG3" t="str">
            <v>HR</v>
          </cell>
          <cell r="DH3" t="str">
            <v>Cap</v>
          </cell>
          <cell r="DI3" t="str">
            <v>HR</v>
          </cell>
          <cell r="DJ3" t="str">
            <v>Cap</v>
          </cell>
          <cell r="DK3" t="str">
            <v>HR</v>
          </cell>
          <cell r="DL3" t="str">
            <v>Cap</v>
          </cell>
          <cell r="DM3" t="str">
            <v>HR</v>
          </cell>
          <cell r="DN3" t="str">
            <v>Cap</v>
          </cell>
          <cell r="DO3" t="str">
            <v>HR</v>
          </cell>
          <cell r="DP3" t="str">
            <v>Cap</v>
          </cell>
          <cell r="DQ3" t="str">
            <v>HR</v>
          </cell>
          <cell r="DR3" t="str">
            <v>Cap</v>
          </cell>
          <cell r="DS3" t="str">
            <v>HR</v>
          </cell>
          <cell r="DT3" t="str">
            <v>Cap</v>
          </cell>
          <cell r="DU3" t="str">
            <v>HR</v>
          </cell>
          <cell r="DV3" t="str">
            <v>Cap</v>
          </cell>
          <cell r="DW3" t="str">
            <v>HR</v>
          </cell>
          <cell r="DX3" t="str">
            <v>Cap</v>
          </cell>
          <cell r="DY3" t="str">
            <v>HR</v>
          </cell>
          <cell r="DZ3" t="str">
            <v>Cap</v>
          </cell>
          <cell r="EA3" t="str">
            <v>HR</v>
          </cell>
          <cell r="EB3" t="str">
            <v>Cap</v>
          </cell>
          <cell r="EC3" t="str">
            <v>HR</v>
          </cell>
          <cell r="ED3" t="str">
            <v>Cap</v>
          </cell>
          <cell r="EE3" t="str">
            <v>HR</v>
          </cell>
          <cell r="EF3" t="str">
            <v>Cap</v>
          </cell>
          <cell r="EG3" t="str">
            <v>HR</v>
          </cell>
          <cell r="EH3" t="str">
            <v>Cap</v>
          </cell>
          <cell r="EI3" t="str">
            <v>HR</v>
          </cell>
          <cell r="EJ3" t="str">
            <v>Cap</v>
          </cell>
          <cell r="EK3" t="str">
            <v>HR</v>
          </cell>
          <cell r="EL3" t="str">
            <v>Cap</v>
          </cell>
          <cell r="EM3" t="str">
            <v>HR</v>
          </cell>
          <cell r="EN3" t="str">
            <v>Cap</v>
          </cell>
          <cell r="EO3" t="str">
            <v>HR</v>
          </cell>
          <cell r="EP3" t="str">
            <v>Cap</v>
          </cell>
          <cell r="EQ3" t="str">
            <v>HR</v>
          </cell>
          <cell r="ER3" t="str">
            <v>Cap</v>
          </cell>
          <cell r="ES3" t="str">
            <v>HR</v>
          </cell>
          <cell r="ET3" t="str">
            <v>Cap</v>
          </cell>
          <cell r="EU3" t="str">
            <v>HR</v>
          </cell>
          <cell r="EV3" t="str">
            <v>Cap</v>
          </cell>
          <cell r="EW3" t="str">
            <v>HR</v>
          </cell>
          <cell r="EX3" t="str">
            <v>Cap</v>
          </cell>
          <cell r="EY3" t="str">
            <v>HR</v>
          </cell>
          <cell r="EZ3" t="str">
            <v>Cap</v>
          </cell>
          <cell r="FA3" t="str">
            <v>HR</v>
          </cell>
          <cell r="FB3" t="str">
            <v>Cap</v>
          </cell>
          <cell r="FC3" t="str">
            <v>HR</v>
          </cell>
          <cell r="FD3" t="str">
            <v>Cap</v>
          </cell>
          <cell r="FE3" t="str">
            <v>HR</v>
          </cell>
          <cell r="FF3" t="str">
            <v>Cap</v>
          </cell>
          <cell r="FG3" t="str">
            <v>HR</v>
          </cell>
          <cell r="FH3" t="str">
            <v>Cap</v>
          </cell>
          <cell r="FI3" t="str">
            <v>HR</v>
          </cell>
          <cell r="FJ3" t="str">
            <v>Cap</v>
          </cell>
          <cell r="FK3" t="str">
            <v>HR</v>
          </cell>
          <cell r="FL3" t="str">
            <v>Cap</v>
          </cell>
          <cell r="FM3" t="str">
            <v>HR</v>
          </cell>
          <cell r="FN3" t="str">
            <v>Cap</v>
          </cell>
          <cell r="FO3" t="str">
            <v>HR</v>
          </cell>
          <cell r="FP3" t="str">
            <v>Cap</v>
          </cell>
          <cell r="FQ3" t="str">
            <v>HR</v>
          </cell>
          <cell r="FR3" t="str">
            <v>Cap</v>
          </cell>
          <cell r="FS3" t="str">
            <v>HR</v>
          </cell>
          <cell r="FT3" t="str">
            <v>Cap</v>
          </cell>
          <cell r="FU3" t="str">
            <v>HR</v>
          </cell>
          <cell r="FV3" t="str">
            <v>Cap</v>
          </cell>
          <cell r="FW3" t="str">
            <v>HR</v>
          </cell>
          <cell r="FX3" t="str">
            <v>Cap</v>
          </cell>
          <cell r="FY3" t="str">
            <v>HR</v>
          </cell>
          <cell r="FZ3" t="str">
            <v>Cap</v>
          </cell>
          <cell r="GA3" t="str">
            <v>HR</v>
          </cell>
          <cell r="GB3" t="str">
            <v>Cap</v>
          </cell>
          <cell r="GC3" t="str">
            <v>HR</v>
          </cell>
          <cell r="GD3" t="str">
            <v>Cap</v>
          </cell>
          <cell r="GE3" t="str">
            <v>HR</v>
          </cell>
          <cell r="GF3" t="str">
            <v>Cap</v>
          </cell>
          <cell r="GG3" t="str">
            <v>HR</v>
          </cell>
          <cell r="GH3" t="str">
            <v>Cap</v>
          </cell>
          <cell r="GI3" t="str">
            <v>HR</v>
          </cell>
          <cell r="GJ3" t="str">
            <v>Cap</v>
          </cell>
          <cell r="GK3" t="str">
            <v>HR</v>
          </cell>
          <cell r="GL3" t="str">
            <v>Cap</v>
          </cell>
          <cell r="GM3" t="str">
            <v>HR</v>
          </cell>
          <cell r="GN3" t="str">
            <v>Cap</v>
          </cell>
          <cell r="GO3" t="str">
            <v>HR</v>
          </cell>
          <cell r="GP3" t="str">
            <v>Cap</v>
          </cell>
          <cell r="GQ3" t="str">
            <v>HR</v>
          </cell>
          <cell r="GR3" t="str">
            <v>Cap</v>
          </cell>
          <cell r="GS3" t="str">
            <v>HR</v>
          </cell>
          <cell r="GT3" t="str">
            <v>Cap</v>
          </cell>
          <cell r="GU3" t="str">
            <v>HR</v>
          </cell>
          <cell r="GV3" t="str">
            <v>Cap</v>
          </cell>
          <cell r="GW3" t="str">
            <v>HR</v>
          </cell>
        </row>
        <row r="4">
          <cell r="D4">
            <v>526.877518826906</v>
          </cell>
          <cell r="E4">
            <v>7.0161376455764106</v>
          </cell>
          <cell r="F4">
            <v>526.70969607799577</v>
          </cell>
          <cell r="G4">
            <v>7.0177113005122003</v>
          </cell>
          <cell r="H4">
            <v>526.51707578503499</v>
          </cell>
          <cell r="I4">
            <v>7.019305592901091</v>
          </cell>
          <cell r="J4">
            <v>526.29965794802331</v>
          </cell>
          <cell r="K4">
            <v>7.020920522743082</v>
          </cell>
          <cell r="L4">
            <v>526.05744256696084</v>
          </cell>
          <cell r="M4">
            <v>7.0225560900381749</v>
          </cell>
          <cell r="N4">
            <v>525.79042964184794</v>
          </cell>
          <cell r="O4">
            <v>7.0242122947863699</v>
          </cell>
          <cell r="P4">
            <v>525.49861917268413</v>
          </cell>
          <cell r="Q4">
            <v>7.0258891369876668</v>
          </cell>
          <cell r="R4">
            <v>525.18201115946965</v>
          </cell>
          <cell r="S4">
            <v>7.0275866166420657</v>
          </cell>
          <cell r="T4">
            <v>524.84060560220439</v>
          </cell>
          <cell r="U4">
            <v>7.0293047337495649</v>
          </cell>
          <cell r="V4">
            <v>524.47440250088846</v>
          </cell>
          <cell r="W4">
            <v>7.0310434883101669</v>
          </cell>
          <cell r="X4">
            <v>524.08340185552186</v>
          </cell>
          <cell r="Y4">
            <v>7.0328028803238691</v>
          </cell>
          <cell r="Z4">
            <v>523.66760366610447</v>
          </cell>
          <cell r="AA4">
            <v>7.0345829097906742</v>
          </cell>
          <cell r="AB4">
            <v>523.22700793263641</v>
          </cell>
          <cell r="AC4">
            <v>7.0363835767105805</v>
          </cell>
          <cell r="AD4">
            <v>522.76161465511757</v>
          </cell>
          <cell r="AE4">
            <v>7.0382048810835878</v>
          </cell>
          <cell r="AF4">
            <v>522.27142383354817</v>
          </cell>
          <cell r="AG4">
            <v>7.040046822909698</v>
          </cell>
          <cell r="AH4">
            <v>521.75643546792799</v>
          </cell>
          <cell r="AI4">
            <v>7.0419094021889084</v>
          </cell>
          <cell r="AJ4">
            <v>521.21664955825702</v>
          </cell>
          <cell r="AK4">
            <v>7.0437926189212208</v>
          </cell>
          <cell r="AL4">
            <v>520.65206610453527</v>
          </cell>
          <cell r="AM4">
            <v>7.0456964731066352</v>
          </cell>
          <cell r="AN4">
            <v>520.06268510676296</v>
          </cell>
          <cell r="AO4">
            <v>7.0476209647451507</v>
          </cell>
          <cell r="AP4">
            <v>519.44850656493986</v>
          </cell>
          <cell r="AQ4">
            <v>7.0495660938367681</v>
          </cell>
          <cell r="AR4">
            <v>518.80953047906598</v>
          </cell>
          <cell r="AS4">
            <v>7.0515318603814858</v>
          </cell>
          <cell r="AT4">
            <v>518.14575684914155</v>
          </cell>
          <cell r="AU4">
            <v>7.0535182643793064</v>
          </cell>
          <cell r="AV4">
            <v>517.45718567516622</v>
          </cell>
          <cell r="AW4">
            <v>7.055525305830229</v>
          </cell>
          <cell r="AX4">
            <v>516.74381695714033</v>
          </cell>
          <cell r="AY4">
            <v>7.0575529847342526</v>
          </cell>
          <cell r="AZ4">
            <v>516.00565069506365</v>
          </cell>
          <cell r="BA4">
            <v>7.0596013010913783</v>
          </cell>
          <cell r="BB4">
            <v>515.24268688893608</v>
          </cell>
          <cell r="BC4">
            <v>7.0616702549016042</v>
          </cell>
          <cell r="BD4">
            <v>514.45492553875818</v>
          </cell>
          <cell r="BE4">
            <v>7.063759846164932</v>
          </cell>
          <cell r="BF4">
            <v>513.64236664452926</v>
          </cell>
          <cell r="BG4">
            <v>7.0658700748813619</v>
          </cell>
          <cell r="BH4">
            <v>512.80501020624968</v>
          </cell>
          <cell r="BI4">
            <v>7.0680009410508946</v>
          </cell>
          <cell r="BJ4">
            <v>511.94285622391931</v>
          </cell>
          <cell r="BK4">
            <v>7.0701524446735275</v>
          </cell>
          <cell r="BL4">
            <v>511.05590469753838</v>
          </cell>
          <cell r="BM4">
            <v>7.0723245857492616</v>
          </cell>
          <cell r="BN4">
            <v>510.14415562710667</v>
          </cell>
          <cell r="BO4">
            <v>7.0745173642780976</v>
          </cell>
          <cell r="BP4">
            <v>509.20760901262418</v>
          </cell>
          <cell r="BQ4">
            <v>7.0767307802600348</v>
          </cell>
          <cell r="BR4">
            <v>508.24626485409112</v>
          </cell>
          <cell r="BS4">
            <v>7.0789648336950739</v>
          </cell>
          <cell r="BT4">
            <v>507.26012315150717</v>
          </cell>
          <cell r="BU4">
            <v>7.0812195245832159</v>
          </cell>
          <cell r="BV4">
            <v>506.24918390487261</v>
          </cell>
          <cell r="BW4">
            <v>7.083494852924459</v>
          </cell>
          <cell r="BX4">
            <v>505.21344711418732</v>
          </cell>
          <cell r="BY4">
            <v>7.0857908187188032</v>
          </cell>
          <cell r="BZ4">
            <v>504.1529127794513</v>
          </cell>
          <cell r="CA4">
            <v>7.0881074219662485</v>
          </cell>
          <cell r="CB4">
            <v>503.06758090066455</v>
          </cell>
          <cell r="CC4">
            <v>7.0904446626667958</v>
          </cell>
          <cell r="CD4">
            <v>501.95745147782708</v>
          </cell>
          <cell r="CE4">
            <v>7.0928025408204443</v>
          </cell>
          <cell r="CF4">
            <v>500.82252451093893</v>
          </cell>
          <cell r="CG4">
            <v>7.0951810564271947</v>
          </cell>
          <cell r="CH4">
            <v>499.6628</v>
          </cell>
          <cell r="CI4">
            <v>7.0975802094870479</v>
          </cell>
          <cell r="CJ4">
            <v>498.4782779450104</v>
          </cell>
          <cell r="CK4">
            <v>7.1</v>
          </cell>
          <cell r="CL4">
            <v>497.26895834597008</v>
          </cell>
          <cell r="CM4">
            <v>7.1024404279660569</v>
          </cell>
          <cell r="CN4">
            <v>496.03484120287902</v>
          </cell>
          <cell r="CO4">
            <v>7.1049014933852126</v>
          </cell>
          <cell r="CP4">
            <v>494.77592651573724</v>
          </cell>
          <cell r="CQ4">
            <v>7.1073831962574712</v>
          </cell>
          <cell r="CR4">
            <v>493.49221428454479</v>
          </cell>
          <cell r="CS4">
            <v>7.1098855365828317</v>
          </cell>
          <cell r="CT4">
            <v>492.18370450930155</v>
          </cell>
          <cell r="CU4">
            <v>7.1124085143612925</v>
          </cell>
          <cell r="CV4">
            <v>490.85039719000758</v>
          </cell>
          <cell r="CW4">
            <v>7.1149521295928562</v>
          </cell>
          <cell r="CX4">
            <v>489.49229232666301</v>
          </cell>
          <cell r="CY4">
            <v>7.1175163822775209</v>
          </cell>
          <cell r="CZ4">
            <v>488.10938991926764</v>
          </cell>
          <cell r="DA4">
            <v>7.1201012724152868</v>
          </cell>
          <cell r="DB4">
            <v>486.70168996782155</v>
          </cell>
          <cell r="DC4">
            <v>7.1227068000061537</v>
          </cell>
          <cell r="DD4">
            <v>485.26919247232479</v>
          </cell>
          <cell r="DE4">
            <v>7.1253329650501227</v>
          </cell>
          <cell r="DF4">
            <v>483.8118974327773</v>
          </cell>
          <cell r="DG4">
            <v>7.1279797675471954</v>
          </cell>
          <cell r="DH4">
            <v>482.32980484917903</v>
          </cell>
          <cell r="DI4">
            <v>7.1306472074973684</v>
          </cell>
          <cell r="DJ4">
            <v>480.82291472153008</v>
          </cell>
          <cell r="DK4">
            <v>7.1333352849006415</v>
          </cell>
          <cell r="DL4">
            <v>479.29122704983041</v>
          </cell>
          <cell r="DM4">
            <v>7.1360439997570166</v>
          </cell>
          <cell r="DN4">
            <v>477.73474183408001</v>
          </cell>
          <cell r="DO4">
            <v>7.1387733520664947</v>
          </cell>
          <cell r="DP4">
            <v>476.15345907427894</v>
          </cell>
          <cell r="DQ4">
            <v>7.1415233418290729</v>
          </cell>
          <cell r="DR4">
            <v>474.54737877042709</v>
          </cell>
          <cell r="DS4">
            <v>7.1442939690447549</v>
          </cell>
          <cell r="DT4">
            <v>472.91650092252456</v>
          </cell>
          <cell r="DU4">
            <v>7.1470852337135362</v>
          </cell>
          <cell r="DV4">
            <v>471.26082553057131</v>
          </cell>
          <cell r="DW4">
            <v>7.1498971358354204</v>
          </cell>
          <cell r="DX4">
            <v>469.80235259456737</v>
          </cell>
          <cell r="DY4">
            <v>7.1527296754104057</v>
          </cell>
          <cell r="DZ4">
            <v>468.56268211451265</v>
          </cell>
          <cell r="EA4">
            <v>7.1555828524384921</v>
          </cell>
          <cell r="EB4">
            <v>467.32361409040726</v>
          </cell>
          <cell r="EC4">
            <v>7.1584566669196805</v>
          </cell>
          <cell r="ED4">
            <v>466.08514852225119</v>
          </cell>
          <cell r="EE4">
            <v>7.1613511188539709</v>
          </cell>
          <cell r="EF4">
            <v>464.84728541004426</v>
          </cell>
          <cell r="EG4">
            <v>7.1642662082413615</v>
          </cell>
          <cell r="EH4">
            <v>463.61002475378672</v>
          </cell>
          <cell r="EI4">
            <v>7.1672019350818559</v>
          </cell>
          <cell r="EJ4">
            <v>462.37336655347843</v>
          </cell>
          <cell r="EK4">
            <v>7.1701582993754487</v>
          </cell>
          <cell r="EL4">
            <v>461.13731080911941</v>
          </cell>
          <cell r="EM4">
            <v>7.173135301122147</v>
          </cell>
          <cell r="EN4">
            <v>459.90185752070971</v>
          </cell>
          <cell r="EO4">
            <v>7.1761329403219438</v>
          </cell>
          <cell r="EP4">
            <v>458.66700668824927</v>
          </cell>
          <cell r="EQ4">
            <v>7.1791512169748435</v>
          </cell>
          <cell r="ER4">
            <v>457.4327583117381</v>
          </cell>
          <cell r="ES4">
            <v>7.1821901310808443</v>
          </cell>
          <cell r="ET4">
            <v>456.19911239117624</v>
          </cell>
          <cell r="EU4">
            <v>7.1852496826399479</v>
          </cell>
          <cell r="EV4">
            <v>454.96606892656371</v>
          </cell>
          <cell r="EW4">
            <v>7.1883298716521526</v>
          </cell>
          <cell r="EX4">
            <v>453.73362791790038</v>
          </cell>
          <cell r="EY4">
            <v>7.1914306981174567</v>
          </cell>
          <cell r="EZ4">
            <v>452.50178936518631</v>
          </cell>
          <cell r="FA4">
            <v>7.1945521620358646</v>
          </cell>
          <cell r="FB4">
            <v>451.27055326842157</v>
          </cell>
          <cell r="FC4">
            <v>7.1976942634073744</v>
          </cell>
          <cell r="FD4">
            <v>450.03991962760608</v>
          </cell>
          <cell r="FE4">
            <v>7.2008570022319844</v>
          </cell>
          <cell r="FF4">
            <v>448.80988844273992</v>
          </cell>
          <cell r="FG4">
            <v>7.2040403785096965</v>
          </cell>
          <cell r="FH4">
            <v>447.58045971382302</v>
          </cell>
          <cell r="FI4">
            <v>7.2072443922405105</v>
          </cell>
          <cell r="FJ4">
            <v>446.35163344085538</v>
          </cell>
          <cell r="FK4">
            <v>7.2104690434244265</v>
          </cell>
          <cell r="FL4">
            <v>445.12340962383706</v>
          </cell>
          <cell r="FM4">
            <v>7.2137143320614427</v>
          </cell>
          <cell r="FN4">
            <v>443.89578826276806</v>
          </cell>
          <cell r="FO4">
            <v>7.2169802581515619</v>
          </cell>
          <cell r="FP4">
            <v>442.66876935764827</v>
          </cell>
          <cell r="FQ4">
            <v>7.2202668216947803</v>
          </cell>
          <cell r="FR4">
            <v>441.44235290847774</v>
          </cell>
          <cell r="FS4">
            <v>7.2235740226911034</v>
          </cell>
          <cell r="FT4">
            <v>440.21653891525659</v>
          </cell>
          <cell r="FU4">
            <v>7.2269018611405258</v>
          </cell>
          <cell r="FV4">
            <v>438.99132737798459</v>
          </cell>
          <cell r="FW4">
            <v>7.2302503370430511</v>
          </cell>
          <cell r="FX4">
            <v>437.76671829666202</v>
          </cell>
          <cell r="FY4">
            <v>7.2336194503986775</v>
          </cell>
          <cell r="FZ4">
            <v>436.54271167128866</v>
          </cell>
          <cell r="GA4">
            <v>7.2370092012074059</v>
          </cell>
          <cell r="GB4">
            <v>435.3193075018645</v>
          </cell>
          <cell r="GC4">
            <v>7.2404195894692345</v>
          </cell>
          <cell r="GD4">
            <v>434.09650578838972</v>
          </cell>
          <cell r="GE4">
            <v>7.2438506151841651</v>
          </cell>
          <cell r="GF4">
            <v>432.87430653086426</v>
          </cell>
          <cell r="GG4">
            <v>7.2473022783521994</v>
          </cell>
          <cell r="GH4">
            <v>431.65270972928801</v>
          </cell>
          <cell r="GI4">
            <v>7.250774578973334</v>
          </cell>
          <cell r="GJ4">
            <v>430.43171538366107</v>
          </cell>
          <cell r="GK4">
            <v>7.2542675170475679</v>
          </cell>
          <cell r="GL4">
            <v>429.2113234939834</v>
          </cell>
          <cell r="GM4">
            <v>7.2577810925749064</v>
          </cell>
          <cell r="GN4">
            <v>427.99153406025499</v>
          </cell>
          <cell r="GO4">
            <v>7.2613153055553461</v>
          </cell>
          <cell r="GP4">
            <v>426.77234708247585</v>
          </cell>
          <cell r="GQ4">
            <v>7.2648701559888869</v>
          </cell>
          <cell r="GR4">
            <v>425.55376256064608</v>
          </cell>
          <cell r="GS4">
            <v>7.2684456438755287</v>
          </cell>
          <cell r="GT4">
            <v>424.33578049476552</v>
          </cell>
          <cell r="GU4">
            <v>7.2720417692152717</v>
          </cell>
          <cell r="GV4">
            <v>423.11840088483427</v>
          </cell>
          <cell r="GW4">
            <v>7.2756585320081175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1Summary"/>
      <sheetName val="OregonAccelSummary"/>
      <sheetName val="Comparison2006Proposed"/>
      <sheetName val="Comparison2006Approved"/>
      <sheetName val="OregonAccel-2006Proposed"/>
      <sheetName val="OregonAccel-2006Approved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F8" t="str">
            <v>BLUNDELL PLANT Total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F14" t="str">
            <v>CARBON PLANT Total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F21" t="str">
            <v>CHOLLA PLANT Total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F27" t="str">
            <v>COLSTRIP PLANT Total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F33" t="str">
            <v>CRAIG PLANT Total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F40" t="str">
            <v>DAVE JOHNSTON PLANT Total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F46" t="str">
            <v>GADSBY PLANT Total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F52" t="str">
            <v>HAYDEN PLANT Total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F59" t="str">
            <v>HUNTER PLANT Total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F65" t="str">
            <v>HUNTINGTON PLANT Total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F70" t="str">
            <v>JAMES RIVER PLANT Total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F77" t="str">
            <v>JIM BRIDGER PLANT Total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F84" t="str">
            <v>NAUGHTON PLANT Total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F91" t="str">
            <v>WYODAK PLANT Total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F100" t="str">
            <v>Water Rights Total</v>
          </cell>
          <cell r="I100">
            <v>36503523.319999993</v>
          </cell>
        </row>
        <row r="101">
          <cell r="A101" t="str">
            <v xml:space="preserve">0; </v>
          </cell>
          <cell r="C101" t="str">
            <v>S Total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F109" t="str">
            <v>ASHTON / ST ANTHONY LICENSE (2381) Total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F117" t="str">
            <v>BEAR RIVER LICENSE (20) Total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F124" t="str">
            <v>BEND (23) Total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F130" t="str">
            <v>BIG FORK (410) Total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F139" t="str">
            <v>CONDIT (213) Total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F148" t="str">
            <v>CUTLER (444) Total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F155" t="str">
            <v>EAGLE POINT (36) Total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F161" t="str">
            <v>FOUNTAIN GREEN (446) Total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F167" t="str">
            <v>GRANITE (445) Total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F176" t="str">
            <v>KLAMATH DAMS - Accelerated Rates Total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F185" t="str">
            <v>KLAMATH RIVER LICENSE (2082) Total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F191" t="str">
            <v>LAST CHANCE (468) Total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F200" t="str">
            <v>LIFTON (458) Total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F209" t="str">
            <v>MERWIN (215) Total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F216" t="str">
            <v>NORTH UMPQUA RIVER LICENSE (1927) Total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F221" t="str">
            <v>OLMSTED (448) Total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F227" t="str">
            <v>PARIS (460) Total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F236" t="str">
            <v>PIONEER (449) Total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F243" t="str">
            <v>PROSPECT #3 (33) Total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F252" t="str">
            <v>PROSPECT 1,2&amp;4 LICENSE (2630) Total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F259" t="str">
            <v>SANTA CLARA LICENSE (9281) Total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F265" t="str">
            <v>STAIRS (452) Total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F274" t="str">
            <v>SWIFT (218) Total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F280" t="str">
            <v>VIVA NAUGHTON (467) Total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F286" t="str">
            <v>WALLOWA FALLS (29) Total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F293" t="str">
            <v>WEBER (454) Total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F301" t="str">
            <v>YALE (219) Total</v>
          </cell>
          <cell r="I301">
            <v>52367478.350000001</v>
          </cell>
        </row>
        <row r="302">
          <cell r="A302" t="str">
            <v xml:space="preserve">0; </v>
          </cell>
          <cell r="C302" t="str">
            <v>H Total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F309" t="str">
            <v>CHEHALIS CCCT PLANT Total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F316" t="str">
            <v>CURRANT CREEK CCCT PLANT Total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F323" t="str">
            <v>HERMISTON CCCT PLANT Total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F330" t="str">
            <v>LAKESIDE CCCT PLANT Total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F336" t="str">
            <v>GADSBY CT PLANT - PEAKING UNITS 4-6 Total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F341" t="str">
            <v>LITTLE MOUNTAIN Total</v>
          </cell>
          <cell r="I341">
            <v>1731661.8200000003</v>
          </cell>
        </row>
        <row r="342">
          <cell r="A342" t="str">
            <v xml:space="preserve">34100; </v>
          </cell>
          <cell r="C342" t="str">
            <v>O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C343" t="str">
            <v>O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C344" t="str">
            <v>O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C345" t="str">
            <v>O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C346" t="str">
            <v>O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F347" t="str">
            <v>WIND PLANTS Total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F349" t="str">
            <v>EAST SIDE MOBILE GENERATION EQUIP Total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F351" t="str">
            <v>WEST SIDE MOBILE GENERATION EQUIP Total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F353" t="str">
            <v>Solar Generation - Utah Total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F355" t="str">
            <v>Solar Generation - Oregon Total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F357" t="str">
            <v>Solar Generation - Wyoming Total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F359" t="str">
            <v>Solar Generation - Atlantic City Total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F362" t="str">
            <v>Water Rights Total</v>
          </cell>
          <cell r="I362">
            <v>17420186.490000002</v>
          </cell>
        </row>
        <row r="363">
          <cell r="A363" t="str">
            <v xml:space="preserve">0; </v>
          </cell>
          <cell r="C363" t="str">
            <v>O Total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F374" t="str">
            <v>TRANSMISSION PLANT Total</v>
          </cell>
          <cell r="I374">
            <v>4450047956.6399927</v>
          </cell>
        </row>
        <row r="375">
          <cell r="A375" t="str">
            <v xml:space="preserve">0; </v>
          </cell>
          <cell r="C375" t="str">
            <v>T Total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F390" t="str">
            <v>DISTRIBUTION PLANT (OREGON) Total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F405" t="str">
            <v>DISTRIBUTION PLANT (WASHINGTON) Total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F420" t="str">
            <v>DISTRIBUTION PLANT (WYOMING) Total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F435" t="str">
            <v>DISTRIBUTION PLANT (CALIFORNIA) Total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F449" t="str">
            <v>DISTRIBUTION PLANT (UTAH) Total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F463" t="str">
            <v>DISTRIBUTION PLANT (IDAHO) Total</v>
          </cell>
          <cell r="I463">
            <v>282034462.51000005</v>
          </cell>
        </row>
        <row r="464">
          <cell r="A464" t="str">
            <v xml:space="preserve">0; </v>
          </cell>
          <cell r="C464" t="str">
            <v>D Total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F471" t="str">
            <v>GENERAL PLANT (OREGON) Total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F478" t="str">
            <v>GENERAL PLANT (WASHINGTON) Total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F486" t="str">
            <v>GENERAL PLANT (WYOMING) Total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F493" t="str">
            <v>GENERAL PLANT (CALIFORNIA) Total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F499" t="str">
            <v>GENERAL PLANT (AZ, CO, MT, etc.) Total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F508" t="str">
            <v>GENERAL PLANT (UTAH) Total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F516" t="str">
            <v>GENERAL PLANT (IDAHO) Total</v>
          </cell>
          <cell r="I516">
            <v>27706981.32</v>
          </cell>
        </row>
        <row r="517">
          <cell r="A517">
            <v>390.3</v>
          </cell>
          <cell r="C517" t="str">
            <v>G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C518" t="str">
            <v>G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C519" t="str">
            <v>G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C520" t="str">
            <v>G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C521" t="str">
            <v>G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C522" t="str">
            <v>G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C523" t="str">
            <v>G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C524" t="str">
            <v>G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C525" t="str">
            <v>G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C526" t="str">
            <v>G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F527" t="str">
            <v>GENERAL VINTAGE ACCOUNTS Total</v>
          </cell>
          <cell r="I527">
            <v>514634341.2900002</v>
          </cell>
        </row>
        <row r="528">
          <cell r="A528" t="str">
            <v xml:space="preserve">0; </v>
          </cell>
          <cell r="C528" t="str">
            <v>G Total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F539" t="str">
            <v>MINING OPERATIONS (UTAH) Total</v>
          </cell>
          <cell r="I539">
            <v>235124849.29000002</v>
          </cell>
        </row>
        <row r="540">
          <cell r="C540" t="str">
            <v>M Total</v>
          </cell>
          <cell r="I540">
            <v>235124849.29000002</v>
          </cell>
        </row>
        <row r="541">
          <cell r="C541" t="str">
            <v>Grand Total</v>
          </cell>
          <cell r="I541">
            <v>21606320187.510002</v>
          </cell>
        </row>
      </sheetData>
      <sheetData sheetId="17">
        <row r="1">
          <cell r="A1" t="str">
            <v>Location</v>
          </cell>
          <cell r="B1" t="str">
            <v>FG</v>
          </cell>
          <cell r="C1" t="str">
            <v>Group-C</v>
          </cell>
          <cell r="D1" t="str">
            <v>Location-C</v>
          </cell>
          <cell r="E1" t="str">
            <v>Description</v>
          </cell>
          <cell r="F1" t="str">
            <v>Plant Balance</v>
          </cell>
          <cell r="G1" t="str">
            <v>Accum Deprec</v>
          </cell>
        </row>
        <row r="2">
          <cell r="A2">
            <v>181</v>
          </cell>
          <cell r="B2" t="str">
            <v>S</v>
          </cell>
          <cell r="D2">
            <v>381</v>
          </cell>
          <cell r="E2" t="str">
            <v>BLUNDELL PLANT</v>
          </cell>
          <cell r="F2">
            <v>112907267.66000001</v>
          </cell>
          <cell r="G2">
            <v>-51238618.939999998</v>
          </cell>
        </row>
        <row r="3">
          <cell r="A3">
            <v>101</v>
          </cell>
          <cell r="B3" t="str">
            <v>S</v>
          </cell>
          <cell r="D3">
            <v>250252</v>
          </cell>
          <cell r="E3" t="str">
            <v>CARBON PLANT</v>
          </cell>
          <cell r="F3">
            <v>119574189.12</v>
          </cell>
          <cell r="G3">
            <v>-64441908.240000002</v>
          </cell>
        </row>
        <row r="4">
          <cell r="A4">
            <v>102</v>
          </cell>
          <cell r="B4" t="str">
            <v>S</v>
          </cell>
          <cell r="D4">
            <v>240244</v>
          </cell>
          <cell r="E4" t="str">
            <v>CHOLLA PLANT</v>
          </cell>
          <cell r="F4">
            <v>523828155.26999998</v>
          </cell>
          <cell r="G4">
            <v>-168737284.37</v>
          </cell>
        </row>
        <row r="5">
          <cell r="A5">
            <v>103</v>
          </cell>
          <cell r="B5" t="str">
            <v>S</v>
          </cell>
          <cell r="D5">
            <v>401000</v>
          </cell>
          <cell r="E5" t="str">
            <v>COLSTRIP PLANT</v>
          </cell>
          <cell r="F5">
            <v>219072292.44999999</v>
          </cell>
          <cell r="G5">
            <v>-116503758.92</v>
          </cell>
        </row>
        <row r="6">
          <cell r="A6">
            <v>104</v>
          </cell>
          <cell r="B6" t="str">
            <v>S</v>
          </cell>
          <cell r="D6">
            <v>400406</v>
          </cell>
          <cell r="E6" t="str">
            <v>CRAIG PLANT</v>
          </cell>
          <cell r="F6">
            <v>174852172.21000001</v>
          </cell>
          <cell r="G6">
            <v>-88400556.069999993</v>
          </cell>
        </row>
        <row r="7">
          <cell r="A7">
            <v>105</v>
          </cell>
          <cell r="B7" t="str">
            <v>S</v>
          </cell>
          <cell r="D7">
            <v>514000</v>
          </cell>
          <cell r="E7" t="str">
            <v>DAVE JOHNSTON PLANT</v>
          </cell>
          <cell r="F7">
            <v>867379541.65999997</v>
          </cell>
          <cell r="G7">
            <v>-237559867.05000001</v>
          </cell>
        </row>
        <row r="8">
          <cell r="A8">
            <v>106</v>
          </cell>
          <cell r="B8" t="str">
            <v>S</v>
          </cell>
          <cell r="D8">
            <v>260263</v>
          </cell>
          <cell r="E8" t="str">
            <v>GADSBY PLANT</v>
          </cell>
          <cell r="F8">
            <v>79917543.670000002</v>
          </cell>
          <cell r="G8">
            <v>-80137269.900000006</v>
          </cell>
        </row>
        <row r="9">
          <cell r="A9">
            <v>107</v>
          </cell>
          <cell r="B9" t="str">
            <v>S</v>
          </cell>
          <cell r="D9">
            <v>410412</v>
          </cell>
          <cell r="E9" t="str">
            <v>HAYDEN PLANT</v>
          </cell>
          <cell r="F9">
            <v>81384009.900000006</v>
          </cell>
          <cell r="G9">
            <v>-39112442.659999996</v>
          </cell>
        </row>
        <row r="10">
          <cell r="A10">
            <v>108</v>
          </cell>
          <cell r="B10" t="str">
            <v>S</v>
          </cell>
          <cell r="D10">
            <v>300305</v>
          </cell>
          <cell r="E10" t="str">
            <v>HUNTER PLANT</v>
          </cell>
          <cell r="F10">
            <v>1130798566.55</v>
          </cell>
          <cell r="G10">
            <v>-461326119.88999999</v>
          </cell>
        </row>
        <row r="11">
          <cell r="A11">
            <v>109</v>
          </cell>
          <cell r="B11" t="str">
            <v>S</v>
          </cell>
          <cell r="D11">
            <v>280282</v>
          </cell>
          <cell r="E11" t="str">
            <v>HUNTINGTON PLANT</v>
          </cell>
          <cell r="F11">
            <v>815842400.92999995</v>
          </cell>
          <cell r="G11">
            <v>-243383704.94</v>
          </cell>
        </row>
        <row r="12">
          <cell r="A12">
            <v>191</v>
          </cell>
          <cell r="B12" t="str">
            <v>S</v>
          </cell>
          <cell r="D12">
            <v>220000</v>
          </cell>
          <cell r="E12" t="str">
            <v>JAMES RIVER PLANT</v>
          </cell>
          <cell r="F12">
            <v>34450539.979999997</v>
          </cell>
          <cell r="G12">
            <v>-26458555.52</v>
          </cell>
        </row>
        <row r="13">
          <cell r="A13">
            <v>110</v>
          </cell>
          <cell r="B13" t="str">
            <v>S</v>
          </cell>
          <cell r="D13">
            <v>517000</v>
          </cell>
          <cell r="E13" t="str">
            <v>JIM BRIDGER PLANT</v>
          </cell>
          <cell r="F13">
            <v>1053751118.37</v>
          </cell>
          <cell r="G13">
            <v>-486768531.69</v>
          </cell>
        </row>
        <row r="14">
          <cell r="A14">
            <v>111</v>
          </cell>
          <cell r="B14" t="str">
            <v>S</v>
          </cell>
          <cell r="D14">
            <v>270273</v>
          </cell>
          <cell r="E14" t="str">
            <v>NAUGHTON PLANT</v>
          </cell>
          <cell r="F14">
            <v>614898389.86999989</v>
          </cell>
          <cell r="G14">
            <v>-212201492.62</v>
          </cell>
        </row>
        <row r="15">
          <cell r="A15">
            <v>112</v>
          </cell>
          <cell r="B15" t="str">
            <v>S</v>
          </cell>
          <cell r="D15">
            <v>519000</v>
          </cell>
          <cell r="E15" t="str">
            <v>WYODAK PLANT</v>
          </cell>
          <cell r="F15">
            <v>445757416.58999997</v>
          </cell>
          <cell r="G15">
            <v>-144659685.34</v>
          </cell>
        </row>
        <row r="16">
          <cell r="E16" t="str">
            <v>Sub-total</v>
          </cell>
          <cell r="F16">
            <v>6274413604.2299995</v>
          </cell>
          <cell r="G16">
            <v>-2420929796.1500001</v>
          </cell>
        </row>
        <row r="18">
          <cell r="E18" t="str">
            <v>Water Rights:</v>
          </cell>
        </row>
        <row r="19">
          <cell r="A19">
            <v>101</v>
          </cell>
          <cell r="B19" t="str">
            <v>S</v>
          </cell>
          <cell r="D19">
            <v>250252</v>
          </cell>
          <cell r="E19" t="str">
            <v>CARBON PLANT</v>
          </cell>
          <cell r="F19">
            <v>865460.63</v>
          </cell>
          <cell r="G19">
            <v>-683010.14</v>
          </cell>
        </row>
        <row r="20">
          <cell r="A20">
            <v>105</v>
          </cell>
          <cell r="B20" t="str">
            <v>S</v>
          </cell>
          <cell r="D20">
            <v>514000</v>
          </cell>
          <cell r="E20" t="str">
            <v>DAVE JOHNSTON PLANT</v>
          </cell>
          <cell r="F20">
            <v>9700996.6099999994</v>
          </cell>
          <cell r="G20">
            <v>-2534227.08</v>
          </cell>
        </row>
        <row r="21">
          <cell r="A21">
            <v>106</v>
          </cell>
          <cell r="B21" t="str">
            <v>S</v>
          </cell>
          <cell r="D21">
            <v>260263</v>
          </cell>
          <cell r="E21" t="str">
            <v>GADSBY PLANT</v>
          </cell>
          <cell r="F21">
            <v>8138.01</v>
          </cell>
          <cell r="G21">
            <v>-12995.48</v>
          </cell>
        </row>
        <row r="22">
          <cell r="A22">
            <v>108</v>
          </cell>
          <cell r="B22" t="str">
            <v>S</v>
          </cell>
          <cell r="D22">
            <v>300305</v>
          </cell>
          <cell r="E22" t="str">
            <v>HUNTER PLANT</v>
          </cell>
          <cell r="F22">
            <v>24271831.300000001</v>
          </cell>
          <cell r="G22">
            <v>-10839178.970000001</v>
          </cell>
        </row>
        <row r="23">
          <cell r="A23">
            <v>109</v>
          </cell>
          <cell r="B23" t="str">
            <v>S</v>
          </cell>
          <cell r="D23">
            <v>280282</v>
          </cell>
          <cell r="E23" t="str">
            <v>HUNTINGTON PLANT</v>
          </cell>
          <cell r="F23">
            <v>1471639</v>
          </cell>
          <cell r="G23">
            <v>-981840.79</v>
          </cell>
        </row>
        <row r="24">
          <cell r="A24">
            <v>110</v>
          </cell>
          <cell r="B24" t="str">
            <v>S</v>
          </cell>
          <cell r="D24">
            <v>517000</v>
          </cell>
          <cell r="E24" t="str">
            <v>JIM BRIDGER PLANT</v>
          </cell>
          <cell r="F24">
            <v>171270</v>
          </cell>
          <cell r="G24">
            <v>-96462.75</v>
          </cell>
        </row>
        <row r="25">
          <cell r="A25">
            <v>111</v>
          </cell>
          <cell r="B25" t="str">
            <v>S</v>
          </cell>
          <cell r="D25">
            <v>270273</v>
          </cell>
          <cell r="E25" t="str">
            <v>NAUGHTON PLANT</v>
          </cell>
          <cell r="F25">
            <v>690.97</v>
          </cell>
          <cell r="G25">
            <v>-631.41</v>
          </cell>
        </row>
        <row r="26">
          <cell r="A26">
            <v>112</v>
          </cell>
          <cell r="B26" t="str">
            <v>S</v>
          </cell>
          <cell r="D26">
            <v>519000</v>
          </cell>
          <cell r="E26" t="str">
            <v>WYODAK PLANT</v>
          </cell>
          <cell r="F26">
            <v>13496.8</v>
          </cell>
          <cell r="G26">
            <v>-7722.45</v>
          </cell>
        </row>
        <row r="27">
          <cell r="E27" t="str">
            <v>Water Rights</v>
          </cell>
          <cell r="F27">
            <v>36503523.319999993</v>
          </cell>
          <cell r="G27">
            <v>-15156069.07</v>
          </cell>
        </row>
        <row r="28">
          <cell r="E28" t="str">
            <v>Total Steam</v>
          </cell>
          <cell r="F28">
            <v>6310917127.5499992</v>
          </cell>
          <cell r="G28">
            <v>-2436085865.2200003</v>
          </cell>
        </row>
        <row r="30">
          <cell r="A30">
            <v>301</v>
          </cell>
          <cell r="B30" t="str">
            <v>H</v>
          </cell>
          <cell r="D30">
            <v>2381</v>
          </cell>
          <cell r="E30" t="str">
            <v>ASHTON / ST ANTHONY LICENSE (2381)</v>
          </cell>
          <cell r="F30">
            <v>20003453.899999999</v>
          </cell>
          <cell r="G30">
            <v>-5490290.5199999996</v>
          </cell>
        </row>
        <row r="31">
          <cell r="A31">
            <v>302</v>
          </cell>
          <cell r="B31" t="str">
            <v>H</v>
          </cell>
          <cell r="D31">
            <v>20</v>
          </cell>
          <cell r="E31" t="str">
            <v>BEAR RIVER LICENSE (20)</v>
          </cell>
          <cell r="F31">
            <v>45418651.329999998</v>
          </cell>
          <cell r="G31">
            <v>-16853240.399999999</v>
          </cell>
        </row>
        <row r="32">
          <cell r="A32">
            <v>303</v>
          </cell>
          <cell r="B32" t="str">
            <v>H</v>
          </cell>
          <cell r="D32">
            <v>23000</v>
          </cell>
          <cell r="E32" t="str">
            <v>BEND (23)</v>
          </cell>
          <cell r="F32">
            <v>1330234.28</v>
          </cell>
          <cell r="G32">
            <v>-964349</v>
          </cell>
        </row>
        <row r="33">
          <cell r="A33">
            <v>304</v>
          </cell>
          <cell r="B33" t="str">
            <v>H</v>
          </cell>
          <cell r="D33">
            <v>410000</v>
          </cell>
          <cell r="E33" t="str">
            <v>BIG FORK (410)</v>
          </cell>
          <cell r="F33">
            <v>7331538.9299999997</v>
          </cell>
          <cell r="G33">
            <v>-3752905.24</v>
          </cell>
        </row>
        <row r="34">
          <cell r="A34">
            <v>305</v>
          </cell>
          <cell r="B34" t="str">
            <v>H</v>
          </cell>
          <cell r="D34">
            <v>213000</v>
          </cell>
          <cell r="E34" t="str">
            <v>CONDIT (213)</v>
          </cell>
          <cell r="F34">
            <v>1401313.96</v>
          </cell>
          <cell r="G34">
            <v>-1364856.93</v>
          </cell>
        </row>
        <row r="35">
          <cell r="A35">
            <v>306</v>
          </cell>
          <cell r="B35" t="str">
            <v>H</v>
          </cell>
          <cell r="D35">
            <v>444</v>
          </cell>
          <cell r="E35" t="str">
            <v>CUTLER (444)</v>
          </cell>
          <cell r="F35">
            <v>26766689.16</v>
          </cell>
          <cell r="G35">
            <v>-7639439.6799999997</v>
          </cell>
        </row>
        <row r="36">
          <cell r="A36">
            <v>307</v>
          </cell>
          <cell r="B36" t="str">
            <v>H</v>
          </cell>
          <cell r="D36">
            <v>36000</v>
          </cell>
          <cell r="E36" t="str">
            <v>EAGLE POINT (36)</v>
          </cell>
          <cell r="F36">
            <v>1833611.43</v>
          </cell>
          <cell r="G36">
            <v>-1528625.47</v>
          </cell>
        </row>
        <row r="37">
          <cell r="A37">
            <v>308</v>
          </cell>
          <cell r="B37" t="str">
            <v>H</v>
          </cell>
          <cell r="D37">
            <v>446</v>
          </cell>
          <cell r="E37" t="str">
            <v>FOUNTAIN GREEN (446)</v>
          </cell>
          <cell r="F37">
            <v>593217.28000000003</v>
          </cell>
          <cell r="G37">
            <v>-435628.79999999999</v>
          </cell>
        </row>
        <row r="38">
          <cell r="A38">
            <v>309</v>
          </cell>
          <cell r="B38" t="str">
            <v>H</v>
          </cell>
          <cell r="D38">
            <v>445</v>
          </cell>
          <cell r="E38" t="str">
            <v>GRANITE (445)</v>
          </cell>
          <cell r="F38">
            <v>5237299.63</v>
          </cell>
          <cell r="G38">
            <v>-1865459.08</v>
          </cell>
        </row>
        <row r="39">
          <cell r="A39">
            <v>311</v>
          </cell>
          <cell r="B39" t="str">
            <v>H</v>
          </cell>
          <cell r="D39">
            <v>18000</v>
          </cell>
          <cell r="E39" t="str">
            <v>KLAMATH DAMS - Accelerated Rates</v>
          </cell>
          <cell r="F39">
            <v>83239500.859999999</v>
          </cell>
          <cell r="G39">
            <v>-31347979.739999998</v>
          </cell>
        </row>
        <row r="40">
          <cell r="A40">
            <v>310</v>
          </cell>
          <cell r="B40" t="str">
            <v>H</v>
          </cell>
          <cell r="D40">
            <v>2082</v>
          </cell>
          <cell r="E40" t="str">
            <v>KLAMATH RIVER LICENSE (2082)</v>
          </cell>
          <cell r="F40">
            <v>15005638.65</v>
          </cell>
          <cell r="G40">
            <v>-8368256.1299999999</v>
          </cell>
        </row>
        <row r="41">
          <cell r="A41">
            <v>312</v>
          </cell>
          <cell r="B41" t="str">
            <v>H</v>
          </cell>
          <cell r="D41">
            <v>468</v>
          </cell>
          <cell r="E41" t="str">
            <v>LAST CHANCE (468)</v>
          </cell>
          <cell r="F41">
            <v>2802535.81</v>
          </cell>
          <cell r="G41">
            <v>-1449737.93</v>
          </cell>
        </row>
        <row r="42">
          <cell r="A42">
            <v>313</v>
          </cell>
          <cell r="B42" t="str">
            <v>H</v>
          </cell>
          <cell r="D42">
            <v>458</v>
          </cell>
          <cell r="E42" t="str">
            <v>LIFTON (458)</v>
          </cell>
          <cell r="F42">
            <v>17758278.199999999</v>
          </cell>
          <cell r="G42">
            <v>-4815592.0599999996</v>
          </cell>
        </row>
        <row r="43">
          <cell r="A43">
            <v>314</v>
          </cell>
          <cell r="B43" t="str">
            <v>H</v>
          </cell>
          <cell r="D43">
            <v>215000</v>
          </cell>
          <cell r="E43" t="str">
            <v>MERWIN (215)</v>
          </cell>
          <cell r="F43">
            <v>64020529.539999999</v>
          </cell>
          <cell r="G43">
            <v>-24431210.329999998</v>
          </cell>
        </row>
        <row r="44">
          <cell r="A44">
            <v>315</v>
          </cell>
          <cell r="B44" t="str">
            <v>H</v>
          </cell>
          <cell r="D44">
            <v>1927</v>
          </cell>
          <cell r="E44" t="str">
            <v>NORTH UMPQUA RIVER LICENSE (1927)</v>
          </cell>
          <cell r="F44">
            <v>188363479.34999999</v>
          </cell>
          <cell r="G44">
            <v>-49872536.380000003</v>
          </cell>
        </row>
        <row r="45">
          <cell r="A45">
            <v>316</v>
          </cell>
          <cell r="B45" t="str">
            <v>H</v>
          </cell>
          <cell r="D45">
            <v>448</v>
          </cell>
          <cell r="E45" t="str">
            <v>OLMSTED (448)</v>
          </cell>
          <cell r="F45">
            <v>235407.22</v>
          </cell>
          <cell r="G45">
            <v>-175631.83</v>
          </cell>
        </row>
        <row r="46">
          <cell r="A46">
            <v>317</v>
          </cell>
          <cell r="B46" t="str">
            <v>H</v>
          </cell>
          <cell r="D46">
            <v>460</v>
          </cell>
          <cell r="E46" t="str">
            <v>PARIS (460)</v>
          </cell>
          <cell r="F46">
            <v>437064.38</v>
          </cell>
          <cell r="G46">
            <v>-323004.7</v>
          </cell>
        </row>
        <row r="47">
          <cell r="A47">
            <v>318</v>
          </cell>
          <cell r="B47" t="str">
            <v>H</v>
          </cell>
          <cell r="D47">
            <v>449</v>
          </cell>
          <cell r="E47" t="str">
            <v>PIONEER (449)</v>
          </cell>
          <cell r="F47">
            <v>10975904.24</v>
          </cell>
          <cell r="G47">
            <v>-4824743.6900000004</v>
          </cell>
        </row>
        <row r="48">
          <cell r="A48">
            <v>320</v>
          </cell>
          <cell r="B48" t="str">
            <v>H</v>
          </cell>
          <cell r="D48">
            <v>33000</v>
          </cell>
          <cell r="E48" t="str">
            <v>PROSPECT #3 (33)</v>
          </cell>
          <cell r="F48">
            <v>6978554.7699999996</v>
          </cell>
          <cell r="G48">
            <v>-4852595.6900000004</v>
          </cell>
        </row>
        <row r="49">
          <cell r="A49">
            <v>319</v>
          </cell>
          <cell r="B49" t="str">
            <v>H</v>
          </cell>
          <cell r="D49">
            <v>2630</v>
          </cell>
          <cell r="E49" t="str">
            <v>PROSPECT 1,2&amp;4 LICENSE (2630)</v>
          </cell>
          <cell r="F49">
            <v>35867509.560000002</v>
          </cell>
          <cell r="G49">
            <v>-8746432.3900000006</v>
          </cell>
        </row>
        <row r="50">
          <cell r="A50">
            <v>321</v>
          </cell>
          <cell r="B50" t="str">
            <v>H</v>
          </cell>
          <cell r="D50">
            <v>9281</v>
          </cell>
          <cell r="E50" t="str">
            <v>SANTA CLARA LICENSE (9281)</v>
          </cell>
          <cell r="F50">
            <v>2486456.27</v>
          </cell>
          <cell r="G50">
            <v>-1489294.37</v>
          </cell>
        </row>
        <row r="51">
          <cell r="A51">
            <v>323</v>
          </cell>
          <cell r="B51" t="str">
            <v>H</v>
          </cell>
          <cell r="D51">
            <v>452</v>
          </cell>
          <cell r="E51" t="str">
            <v>STAIRS (452)</v>
          </cell>
          <cell r="F51">
            <v>1624229.6500000001</v>
          </cell>
          <cell r="G51">
            <v>-779891.67</v>
          </cell>
        </row>
        <row r="52">
          <cell r="A52">
            <v>324</v>
          </cell>
          <cell r="B52" t="str">
            <v>H</v>
          </cell>
          <cell r="D52">
            <v>218000</v>
          </cell>
          <cell r="E52" t="str">
            <v>SWIFT (218)</v>
          </cell>
          <cell r="F52">
            <v>98825719.629999995</v>
          </cell>
          <cell r="G52">
            <v>-38740051.770000003</v>
          </cell>
        </row>
        <row r="53">
          <cell r="A53">
            <v>325</v>
          </cell>
          <cell r="B53" t="str">
            <v>H</v>
          </cell>
          <cell r="D53">
            <v>467</v>
          </cell>
          <cell r="E53" t="str">
            <v>VIVA NAUGHTON (467)</v>
          </cell>
          <cell r="F53">
            <v>1194485.95</v>
          </cell>
          <cell r="G53">
            <v>-534773.61</v>
          </cell>
        </row>
        <row r="54">
          <cell r="A54">
            <v>326</v>
          </cell>
          <cell r="B54" t="str">
            <v>H</v>
          </cell>
          <cell r="D54">
            <v>29000</v>
          </cell>
          <cell r="E54" t="str">
            <v>WALLOWA FALLS (29)</v>
          </cell>
          <cell r="F54">
            <v>2831430.19</v>
          </cell>
          <cell r="G54">
            <v>-2156565.66</v>
          </cell>
        </row>
        <row r="55">
          <cell r="A55">
            <v>327</v>
          </cell>
          <cell r="B55" t="str">
            <v>H</v>
          </cell>
          <cell r="D55">
            <v>454</v>
          </cell>
          <cell r="E55" t="str">
            <v>WEBER (454)</v>
          </cell>
          <cell r="F55">
            <v>2947776.72</v>
          </cell>
          <cell r="G55">
            <v>-1893656</v>
          </cell>
        </row>
        <row r="56">
          <cell r="A56">
            <v>328</v>
          </cell>
          <cell r="B56" t="str">
            <v>H</v>
          </cell>
          <cell r="D56">
            <v>219000</v>
          </cell>
          <cell r="E56" t="str">
            <v>YALE (219)</v>
          </cell>
          <cell r="F56">
            <v>52367478.350000001</v>
          </cell>
          <cell r="G56">
            <v>-27962123.390000001</v>
          </cell>
        </row>
        <row r="57">
          <cell r="A57" t="str">
            <v>DecommissioningReserve</v>
          </cell>
          <cell r="B57" t="str">
            <v>H</v>
          </cell>
          <cell r="E57" t="str">
            <v>DECOMMISSIONING RESERVE</v>
          </cell>
          <cell r="G57">
            <v>-7112646.9500000002</v>
          </cell>
        </row>
        <row r="58">
          <cell r="E58" t="str">
            <v>Total Hydro</v>
          </cell>
          <cell r="F58">
            <v>697877989.24000013</v>
          </cell>
          <cell r="G58">
            <v>-259771519.41000003</v>
          </cell>
        </row>
        <row r="60">
          <cell r="A60">
            <v>401</v>
          </cell>
          <cell r="B60" t="str">
            <v>O</v>
          </cell>
          <cell r="D60">
            <v>203300</v>
          </cell>
          <cell r="E60" t="str">
            <v>CHEHALIS CCCT PLANT</v>
          </cell>
          <cell r="F60">
            <v>341683658.12</v>
          </cell>
          <cell r="G60">
            <v>-66806438.359999999</v>
          </cell>
        </row>
        <row r="61">
          <cell r="A61">
            <v>402</v>
          </cell>
          <cell r="B61" t="str">
            <v>O</v>
          </cell>
          <cell r="D61">
            <v>310318</v>
          </cell>
          <cell r="E61" t="str">
            <v>CURRANT CREEK CCCT PLANT</v>
          </cell>
          <cell r="F61">
            <v>352129810.50999999</v>
          </cell>
          <cell r="G61">
            <v>-54593880.630000003</v>
          </cell>
        </row>
        <row r="62">
          <cell r="A62">
            <v>403</v>
          </cell>
          <cell r="B62" t="str">
            <v>O</v>
          </cell>
          <cell r="D62">
            <v>129500</v>
          </cell>
          <cell r="E62" t="str">
            <v>HERMISTON CCCT PLANT</v>
          </cell>
          <cell r="F62">
            <v>169811190.19999999</v>
          </cell>
          <cell r="G62">
            <v>-52703467.079999998</v>
          </cell>
        </row>
        <row r="63">
          <cell r="A63">
            <v>404</v>
          </cell>
          <cell r="B63" t="str">
            <v>O</v>
          </cell>
          <cell r="D63">
            <v>225228</v>
          </cell>
          <cell r="E63" t="str">
            <v>LAKESIDE CCCT PLANT</v>
          </cell>
          <cell r="F63">
            <v>339533797.08999997</v>
          </cell>
          <cell r="G63">
            <v>-20968867.969999999</v>
          </cell>
        </row>
        <row r="64">
          <cell r="A64">
            <v>501</v>
          </cell>
          <cell r="B64" t="str">
            <v>O</v>
          </cell>
          <cell r="D64">
            <v>264267</v>
          </cell>
          <cell r="E64" t="str">
            <v>GADSBY CT PLANT - PEAKING UNITS 4-6</v>
          </cell>
          <cell r="F64">
            <v>81939705.060000002</v>
          </cell>
          <cell r="G64">
            <v>-23103105.969999999</v>
          </cell>
        </row>
        <row r="65">
          <cell r="A65">
            <v>502</v>
          </cell>
          <cell r="B65" t="str">
            <v>O</v>
          </cell>
          <cell r="D65">
            <v>475</v>
          </cell>
          <cell r="E65" t="str">
            <v>LITTLE MOUNTAIN</v>
          </cell>
          <cell r="F65">
            <v>1731661.82</v>
          </cell>
          <cell r="G65">
            <v>-2072532.13</v>
          </cell>
        </row>
        <row r="66">
          <cell r="A66" t="str">
            <v>Wind</v>
          </cell>
          <cell r="B66" t="str">
            <v>O</v>
          </cell>
          <cell r="E66" t="str">
            <v>WIND PLANTS</v>
          </cell>
          <cell r="F66">
            <v>1997238832.4200001</v>
          </cell>
          <cell r="G66">
            <v>-262563567.88999999</v>
          </cell>
        </row>
        <row r="67">
          <cell r="A67">
            <v>801</v>
          </cell>
          <cell r="B67" t="str">
            <v>O</v>
          </cell>
          <cell r="D67">
            <v>235</v>
          </cell>
          <cell r="E67" t="str">
            <v>EAST SIDE MOBILE GENERATION EQUIP</v>
          </cell>
          <cell r="F67">
            <v>839680.12</v>
          </cell>
          <cell r="G67">
            <v>-230289.99</v>
          </cell>
        </row>
        <row r="68">
          <cell r="A68">
            <v>802</v>
          </cell>
          <cell r="B68" t="str">
            <v>O</v>
          </cell>
          <cell r="D68">
            <v>122350</v>
          </cell>
          <cell r="E68" t="str">
            <v>WEST SIDE MOBILE GENERATION EQUIP</v>
          </cell>
          <cell r="F68">
            <v>849226.01</v>
          </cell>
          <cell r="G68">
            <v>-108198.54</v>
          </cell>
        </row>
        <row r="69">
          <cell r="A69">
            <v>702</v>
          </cell>
          <cell r="B69" t="str">
            <v>O</v>
          </cell>
          <cell r="D69">
            <v>15058</v>
          </cell>
          <cell r="E69" t="str">
            <v>Solar Generation - Utah</v>
          </cell>
          <cell r="F69">
            <v>36389.01</v>
          </cell>
          <cell r="G69">
            <v>-43952.77</v>
          </cell>
        </row>
        <row r="70">
          <cell r="A70">
            <v>704</v>
          </cell>
          <cell r="B70" t="str">
            <v>O</v>
          </cell>
          <cell r="D70">
            <v>119850</v>
          </cell>
          <cell r="E70" t="str">
            <v>Solar Generation - Oregon</v>
          </cell>
          <cell r="F70">
            <v>56321.97</v>
          </cell>
          <cell r="G70">
            <v>-60789.120000000003</v>
          </cell>
        </row>
        <row r="71">
          <cell r="A71">
            <v>703</v>
          </cell>
          <cell r="B71" t="str">
            <v>O</v>
          </cell>
          <cell r="D71">
            <v>525000</v>
          </cell>
          <cell r="E71" t="str">
            <v>Solar Generation - Wyoming</v>
          </cell>
          <cell r="F71">
            <v>55086.78</v>
          </cell>
          <cell r="G71">
            <v>-66516.25</v>
          </cell>
        </row>
        <row r="72">
          <cell r="A72">
            <v>701</v>
          </cell>
          <cell r="B72" t="str">
            <v>O</v>
          </cell>
          <cell r="D72">
            <v>502001</v>
          </cell>
          <cell r="E72" t="str">
            <v>Solar Generation - Atlantic City</v>
          </cell>
          <cell r="F72">
            <v>5545.93</v>
          </cell>
          <cell r="G72">
            <v>-1616.2</v>
          </cell>
        </row>
        <row r="73">
          <cell r="E73" t="str">
            <v>Sub-total</v>
          </cell>
          <cell r="F73">
            <v>3285910905.04</v>
          </cell>
          <cell r="G73">
            <v>-483323222.89999998</v>
          </cell>
        </row>
        <row r="75">
          <cell r="E75" t="str">
            <v>Water Rights:</v>
          </cell>
        </row>
        <row r="76">
          <cell r="A76">
            <v>402</v>
          </cell>
          <cell r="B76" t="str">
            <v>O</v>
          </cell>
          <cell r="D76">
            <v>310318</v>
          </cell>
          <cell r="E76" t="str">
            <v>CURRANT CREEK CCCT PLANT</v>
          </cell>
          <cell r="F76">
            <v>2891146.49</v>
          </cell>
          <cell r="G76">
            <v>-351.02</v>
          </cell>
        </row>
        <row r="77">
          <cell r="A77">
            <v>404</v>
          </cell>
          <cell r="B77" t="str">
            <v>O</v>
          </cell>
          <cell r="D77">
            <v>225228</v>
          </cell>
          <cell r="E77" t="str">
            <v>LAKESIDE CCCT PLANT</v>
          </cell>
          <cell r="F77">
            <v>14529040</v>
          </cell>
          <cell r="G77">
            <v>0</v>
          </cell>
        </row>
        <row r="78">
          <cell r="E78" t="str">
            <v>Water Rights</v>
          </cell>
          <cell r="F78">
            <v>17420186.490000002</v>
          </cell>
          <cell r="G78">
            <v>-351.02</v>
          </cell>
        </row>
        <row r="79">
          <cell r="E79" t="str">
            <v>Total Other</v>
          </cell>
          <cell r="F79">
            <v>3303331091.5299997</v>
          </cell>
          <cell r="G79">
            <v>-483323573.91999996</v>
          </cell>
        </row>
        <row r="82">
          <cell r="A82" t="str">
            <v>Transmission</v>
          </cell>
          <cell r="B82" t="str">
            <v>T</v>
          </cell>
          <cell r="C82">
            <v>555</v>
          </cell>
          <cell r="E82" t="str">
            <v>TRANSMISSION PLANT</v>
          </cell>
          <cell r="F82">
            <v>4450047956.6399994</v>
          </cell>
          <cell r="G82">
            <v>-1225781308.9100001</v>
          </cell>
        </row>
        <row r="84">
          <cell r="A84" t="str">
            <v>OregonDist</v>
          </cell>
          <cell r="B84" t="str">
            <v>D</v>
          </cell>
          <cell r="C84">
            <v>100</v>
          </cell>
          <cell r="E84" t="str">
            <v>DISTRIBUTION PLANT (OREGON)</v>
          </cell>
          <cell r="F84">
            <v>1746776175.6400001</v>
          </cell>
          <cell r="G84">
            <v>-791511086.92000103</v>
          </cell>
        </row>
        <row r="85">
          <cell r="A85" t="str">
            <v>WashingtonDist</v>
          </cell>
          <cell r="B85" t="str">
            <v>D</v>
          </cell>
          <cell r="C85">
            <v>200</v>
          </cell>
          <cell r="E85" t="str">
            <v>DISTRIBUTION PLANT (WASHINGTON)</v>
          </cell>
          <cell r="F85">
            <v>404227933.07000005</v>
          </cell>
          <cell r="G85">
            <v>-178370996.30000001</v>
          </cell>
        </row>
        <row r="86">
          <cell r="A86" t="str">
            <v>IdahoDist</v>
          </cell>
          <cell r="B86" t="str">
            <v>D</v>
          </cell>
          <cell r="C86">
            <v>300</v>
          </cell>
          <cell r="E86" t="str">
            <v>DISTRIBUTION PLANT (IDAHO)</v>
          </cell>
          <cell r="F86">
            <v>282034462.50999999</v>
          </cell>
          <cell r="G86">
            <v>-119172266.55000001</v>
          </cell>
        </row>
        <row r="87">
          <cell r="A87" t="str">
            <v>WyomingDist</v>
          </cell>
          <cell r="B87" t="str">
            <v>D</v>
          </cell>
          <cell r="C87">
            <v>500</v>
          </cell>
          <cell r="E87" t="str">
            <v>DISTRIBUTION PLANT (WYOMING)</v>
          </cell>
          <cell r="F87">
            <v>593075080.83000004</v>
          </cell>
          <cell r="G87">
            <v>-226408868.86000001</v>
          </cell>
        </row>
        <row r="88">
          <cell r="A88" t="str">
            <v>CaliforniaDist</v>
          </cell>
          <cell r="B88" t="str">
            <v>D</v>
          </cell>
          <cell r="C88">
            <v>600</v>
          </cell>
          <cell r="E88" t="str">
            <v>DISTRIBUTION PLANT (CALIFORNIA)</v>
          </cell>
          <cell r="F88">
            <v>225035480.86000001</v>
          </cell>
          <cell r="G88">
            <v>-101665301.34000009</v>
          </cell>
        </row>
        <row r="89">
          <cell r="A89" t="str">
            <v>UtahDist</v>
          </cell>
          <cell r="B89" t="str">
            <v>D</v>
          </cell>
          <cell r="C89">
            <v>850</v>
          </cell>
          <cell r="E89" t="str">
            <v>DISTRIBUTION PLANT (UTAH)</v>
          </cell>
          <cell r="F89">
            <v>2388444688.1899996</v>
          </cell>
          <cell r="G89">
            <v>-742835137.15999997</v>
          </cell>
        </row>
        <row r="90">
          <cell r="E90" t="str">
            <v>Total Distribution</v>
          </cell>
          <cell r="F90">
            <v>5639593821.1000004</v>
          </cell>
          <cell r="G90">
            <v>-2159963657.1300011</v>
          </cell>
        </row>
        <row r="92">
          <cell r="A92" t="str">
            <v>OregonGen</v>
          </cell>
          <cell r="B92" t="str">
            <v>G</v>
          </cell>
          <cell r="C92">
            <v>100</v>
          </cell>
          <cell r="E92" t="str">
            <v>GENERAL PLANT (OREGON)</v>
          </cell>
          <cell r="F92">
            <v>134886354.88</v>
          </cell>
          <cell r="G92">
            <v>-33455943.760000002</v>
          </cell>
        </row>
        <row r="93">
          <cell r="A93" t="str">
            <v>AZCOMTGen</v>
          </cell>
          <cell r="B93" t="str">
            <v>G</v>
          </cell>
          <cell r="C93">
            <v>150</v>
          </cell>
          <cell r="E93" t="str">
            <v>GENERAL PLANT (AZ, CO, MT, etc.)</v>
          </cell>
          <cell r="F93">
            <v>3715887.71</v>
          </cell>
          <cell r="G93">
            <v>-2084000.93</v>
          </cell>
        </row>
        <row r="94">
          <cell r="A94" t="str">
            <v>WashingtonGen</v>
          </cell>
          <cell r="B94" t="str">
            <v>G</v>
          </cell>
          <cell r="C94">
            <v>200</v>
          </cell>
          <cell r="E94" t="str">
            <v>GENERAL PLANT (WASHINGTON)</v>
          </cell>
          <cell r="F94">
            <v>27282076.609999999</v>
          </cell>
          <cell r="G94">
            <v>-10727133.060000001</v>
          </cell>
        </row>
        <row r="95">
          <cell r="A95" t="str">
            <v>IdahoGen</v>
          </cell>
          <cell r="B95" t="str">
            <v>G</v>
          </cell>
          <cell r="C95">
            <v>300</v>
          </cell>
          <cell r="E95" t="str">
            <v>GENERAL PLANT (IDAHO)</v>
          </cell>
          <cell r="F95">
            <v>27706981.319999997</v>
          </cell>
          <cell r="G95">
            <v>-8956252.6899999995</v>
          </cell>
        </row>
        <row r="96">
          <cell r="A96" t="str">
            <v>WyomingGen</v>
          </cell>
          <cell r="B96" t="str">
            <v>G</v>
          </cell>
          <cell r="C96">
            <v>500</v>
          </cell>
          <cell r="E96" t="str">
            <v>GENERAL PLANT (WYOMING)</v>
          </cell>
          <cell r="F96">
            <v>56396614.310000002</v>
          </cell>
          <cell r="G96">
            <v>-13870278.960000001</v>
          </cell>
        </row>
        <row r="97">
          <cell r="A97" t="str">
            <v>CaliforniaGen</v>
          </cell>
          <cell r="B97" t="str">
            <v>G</v>
          </cell>
          <cell r="C97">
            <v>600</v>
          </cell>
          <cell r="E97" t="str">
            <v>GENERAL PLANT (CALIFORNIA)</v>
          </cell>
          <cell r="F97">
            <v>10157893.85</v>
          </cell>
          <cell r="G97">
            <v>-3854765.98</v>
          </cell>
        </row>
        <row r="98">
          <cell r="A98" t="str">
            <v>UtahGen</v>
          </cell>
          <cell r="B98" t="str">
            <v>G</v>
          </cell>
          <cell r="C98">
            <v>850</v>
          </cell>
          <cell r="E98" t="str">
            <v>GENERAL PLANT (UTAH)</v>
          </cell>
          <cell r="F98">
            <v>194647202.19</v>
          </cell>
          <cell r="G98">
            <v>-60504981.149999999</v>
          </cell>
        </row>
        <row r="99">
          <cell r="B99" t="str">
            <v>G</v>
          </cell>
          <cell r="E99" t="str">
            <v>GENERAL VINTAGE ACCOUNTS</v>
          </cell>
          <cell r="F99">
            <v>221456161.55000001</v>
          </cell>
          <cell r="G99">
            <v>-109343113.78</v>
          </cell>
        </row>
        <row r="100">
          <cell r="B100" t="str">
            <v>G</v>
          </cell>
          <cell r="E100" t="str">
            <v>COMMUNICATION VINTAGE ACCOUNT</v>
          </cell>
          <cell r="F100">
            <v>293178179.73999989</v>
          </cell>
          <cell r="G100">
            <v>-76651971.049999997</v>
          </cell>
        </row>
        <row r="101">
          <cell r="F101">
            <v>969427352.15999997</v>
          </cell>
          <cell r="G101">
            <v>-319448441.36000001</v>
          </cell>
        </row>
        <row r="103">
          <cell r="A103" t="str">
            <v>Mining</v>
          </cell>
          <cell r="B103" t="str">
            <v>M</v>
          </cell>
          <cell r="C103">
            <v>850</v>
          </cell>
          <cell r="E103" t="str">
            <v>MINING OPERATIONS (UTAH)</v>
          </cell>
          <cell r="F103">
            <v>235124849.29000002</v>
          </cell>
          <cell r="G103">
            <v>-120358710.65000001</v>
          </cell>
        </row>
        <row r="105">
          <cell r="B105" t="str">
            <v>Grand Total</v>
          </cell>
          <cell r="E105" t="str">
            <v>Total for Study (All but Oregon)</v>
          </cell>
          <cell r="F105">
            <v>21606320187.509995</v>
          </cell>
          <cell r="G105">
            <v>-7004733076.6000013</v>
          </cell>
        </row>
      </sheetData>
      <sheetData sheetId="18">
        <row r="5">
          <cell r="B5" t="str">
            <v>FG</v>
          </cell>
          <cell r="C5" t="str">
            <v>Group-C</v>
          </cell>
          <cell r="D5" t="str">
            <v>Location-C</v>
          </cell>
          <cell r="E5" t="str">
            <v>Description</v>
          </cell>
          <cell r="F5" t="str">
            <v>Plant Balance</v>
          </cell>
          <cell r="G5" t="str">
            <v>Accum Deprec</v>
          </cell>
        </row>
        <row r="6">
          <cell r="A6">
            <v>181</v>
          </cell>
          <cell r="B6" t="str">
            <v>S</v>
          </cell>
          <cell r="D6">
            <v>381</v>
          </cell>
          <cell r="E6" t="str">
            <v>BLUNDELL PLANT</v>
          </cell>
          <cell r="F6">
            <v>112907267.66000001</v>
          </cell>
          <cell r="G6">
            <v>-51238618.939999998</v>
          </cell>
        </row>
        <row r="7">
          <cell r="A7">
            <v>101</v>
          </cell>
          <cell r="B7" t="str">
            <v>S</v>
          </cell>
          <cell r="D7">
            <v>250252</v>
          </cell>
          <cell r="E7" t="str">
            <v>CARBON PLANT</v>
          </cell>
          <cell r="F7">
            <v>119574189.12</v>
          </cell>
          <cell r="G7">
            <v>-69539346.5</v>
          </cell>
        </row>
        <row r="8">
          <cell r="A8">
            <v>102</v>
          </cell>
          <cell r="B8" t="str">
            <v>S</v>
          </cell>
          <cell r="D8">
            <v>240244</v>
          </cell>
          <cell r="E8" t="str">
            <v>CHOLLA PLANT</v>
          </cell>
          <cell r="F8">
            <v>523828155.26999998</v>
          </cell>
          <cell r="G8">
            <v>-185242784.75</v>
          </cell>
        </row>
        <row r="9">
          <cell r="A9">
            <v>103</v>
          </cell>
          <cell r="B9" t="str">
            <v>S</v>
          </cell>
          <cell r="D9">
            <v>401000</v>
          </cell>
          <cell r="E9" t="str">
            <v>COLSTRIP PLANT</v>
          </cell>
          <cell r="F9">
            <v>219072292.44999999</v>
          </cell>
          <cell r="G9">
            <v>-122648251.41</v>
          </cell>
        </row>
        <row r="10">
          <cell r="A10">
            <v>104</v>
          </cell>
          <cell r="B10" t="str">
            <v>S</v>
          </cell>
          <cell r="D10">
            <v>400406</v>
          </cell>
          <cell r="E10" t="str">
            <v>CRAIG PLANT</v>
          </cell>
          <cell r="F10">
            <v>174852172.21000001</v>
          </cell>
          <cell r="G10">
            <v>-94119398.799999997</v>
          </cell>
        </row>
        <row r="11">
          <cell r="A11">
            <v>105</v>
          </cell>
          <cell r="B11" t="str">
            <v>S</v>
          </cell>
          <cell r="D11">
            <v>514000</v>
          </cell>
          <cell r="E11" t="str">
            <v>DAVE JOHNSTON PLANT</v>
          </cell>
          <cell r="F11">
            <v>867379541.65999997</v>
          </cell>
          <cell r="G11">
            <v>-251512165.06</v>
          </cell>
        </row>
        <row r="12">
          <cell r="A12">
            <v>106</v>
          </cell>
          <cell r="B12" t="str">
            <v>S</v>
          </cell>
          <cell r="D12">
            <v>260263</v>
          </cell>
          <cell r="E12" t="str">
            <v>GADSBY PLANT</v>
          </cell>
          <cell r="F12">
            <v>79917543.670000002</v>
          </cell>
          <cell r="G12">
            <v>-80137269.900000006</v>
          </cell>
        </row>
        <row r="13">
          <cell r="A13">
            <v>107</v>
          </cell>
          <cell r="B13" t="str">
            <v>S</v>
          </cell>
          <cell r="D13">
            <v>410412</v>
          </cell>
          <cell r="E13" t="str">
            <v>HAYDEN PLANT</v>
          </cell>
          <cell r="F13">
            <v>81384009.900000006</v>
          </cell>
          <cell r="G13">
            <v>-41796972.659999996</v>
          </cell>
        </row>
        <row r="14">
          <cell r="A14">
            <v>108</v>
          </cell>
          <cell r="B14" t="str">
            <v>S</v>
          </cell>
          <cell r="D14">
            <v>300305</v>
          </cell>
          <cell r="E14" t="str">
            <v>HUNTER PLANT</v>
          </cell>
          <cell r="F14">
            <v>1130798566.55</v>
          </cell>
          <cell r="G14">
            <v>-496049101.49000001</v>
          </cell>
        </row>
        <row r="15">
          <cell r="A15">
            <v>109</v>
          </cell>
          <cell r="B15" t="str">
            <v>S</v>
          </cell>
          <cell r="D15">
            <v>280282</v>
          </cell>
          <cell r="E15" t="str">
            <v>HUNTINGTON PLANT</v>
          </cell>
          <cell r="F15">
            <v>815842400.92999995</v>
          </cell>
          <cell r="G15">
            <v>-257416485.32999998</v>
          </cell>
        </row>
        <row r="16">
          <cell r="A16">
            <v>191</v>
          </cell>
          <cell r="B16" t="str">
            <v>S</v>
          </cell>
          <cell r="D16">
            <v>220000</v>
          </cell>
          <cell r="E16" t="str">
            <v>JAMES RIVER PLANT</v>
          </cell>
          <cell r="F16">
            <v>34450539.979999997</v>
          </cell>
          <cell r="G16">
            <v>-26458555.52</v>
          </cell>
        </row>
        <row r="17">
          <cell r="A17">
            <v>110</v>
          </cell>
          <cell r="B17" t="str">
            <v>S</v>
          </cell>
          <cell r="D17">
            <v>517000</v>
          </cell>
          <cell r="E17" t="str">
            <v>JIM BRIDGER PLANT</v>
          </cell>
          <cell r="F17">
            <v>1053751118.37</v>
          </cell>
          <cell r="G17">
            <v>-529574049.76999998</v>
          </cell>
        </row>
        <row r="18">
          <cell r="A18">
            <v>111</v>
          </cell>
          <cell r="B18" t="str">
            <v>S</v>
          </cell>
          <cell r="D18">
            <v>270273</v>
          </cell>
          <cell r="E18" t="str">
            <v>NAUGHTON PLANT</v>
          </cell>
          <cell r="F18">
            <v>614898389.86999989</v>
          </cell>
          <cell r="G18">
            <v>-212774680.28999999</v>
          </cell>
        </row>
        <row r="19">
          <cell r="A19">
            <v>112</v>
          </cell>
          <cell r="B19" t="str">
            <v>S</v>
          </cell>
          <cell r="D19">
            <v>519000</v>
          </cell>
          <cell r="E19" t="str">
            <v>WYODAK PLANT</v>
          </cell>
          <cell r="F19">
            <v>445757416.58999997</v>
          </cell>
          <cell r="G19">
            <v>-159134270.63</v>
          </cell>
        </row>
        <row r="20">
          <cell r="E20" t="str">
            <v>Sub-total</v>
          </cell>
          <cell r="F20">
            <v>6274413604.2299995</v>
          </cell>
          <cell r="G20">
            <v>-2577641951.0500002</v>
          </cell>
        </row>
        <row r="22">
          <cell r="E22" t="str">
            <v>Water Rights:</v>
          </cell>
        </row>
        <row r="23">
          <cell r="A23">
            <v>101</v>
          </cell>
          <cell r="B23" t="str">
            <v>S</v>
          </cell>
          <cell r="D23">
            <v>250252</v>
          </cell>
          <cell r="E23" t="str">
            <v>CARBON PLANT</v>
          </cell>
          <cell r="F23">
            <v>865460.63</v>
          </cell>
          <cell r="G23">
            <v>-683010.14</v>
          </cell>
        </row>
        <row r="24">
          <cell r="A24">
            <v>105</v>
          </cell>
          <cell r="B24" t="str">
            <v>S</v>
          </cell>
          <cell r="D24">
            <v>514000</v>
          </cell>
          <cell r="E24" t="str">
            <v>DAVE JOHNSTON PLANT</v>
          </cell>
          <cell r="F24">
            <v>9700996.6099999994</v>
          </cell>
          <cell r="G24">
            <v>-2534227.08</v>
          </cell>
        </row>
        <row r="25">
          <cell r="A25">
            <v>106</v>
          </cell>
          <cell r="B25" t="str">
            <v>S</v>
          </cell>
          <cell r="D25">
            <v>260263</v>
          </cell>
          <cell r="E25" t="str">
            <v>GADSBY PLANT</v>
          </cell>
          <cell r="F25">
            <v>8138.01</v>
          </cell>
          <cell r="G25">
            <v>-12995.48</v>
          </cell>
        </row>
        <row r="26">
          <cell r="A26">
            <v>108</v>
          </cell>
          <cell r="B26" t="str">
            <v>S</v>
          </cell>
          <cell r="D26">
            <v>300305</v>
          </cell>
          <cell r="E26" t="str">
            <v>HUNTER PLANT</v>
          </cell>
          <cell r="F26">
            <v>24271831.300000001</v>
          </cell>
          <cell r="G26">
            <v>-10839178.970000001</v>
          </cell>
        </row>
        <row r="27">
          <cell r="A27">
            <v>109</v>
          </cell>
          <cell r="B27" t="str">
            <v>S</v>
          </cell>
          <cell r="D27">
            <v>280282</v>
          </cell>
          <cell r="E27" t="str">
            <v>HUNTINGTON PLANT</v>
          </cell>
          <cell r="F27">
            <v>1471639</v>
          </cell>
          <cell r="G27">
            <v>-981840.79</v>
          </cell>
        </row>
        <row r="28">
          <cell r="A28">
            <v>110</v>
          </cell>
          <cell r="B28" t="str">
            <v>S</v>
          </cell>
          <cell r="D28">
            <v>517000</v>
          </cell>
          <cell r="E28" t="str">
            <v>JIM BRIDGER PLANT</v>
          </cell>
          <cell r="F28">
            <v>171270</v>
          </cell>
          <cell r="G28">
            <v>-96462.75</v>
          </cell>
        </row>
        <row r="29">
          <cell r="A29">
            <v>111</v>
          </cell>
          <cell r="B29" t="str">
            <v>S</v>
          </cell>
          <cell r="D29">
            <v>270273</v>
          </cell>
          <cell r="E29" t="str">
            <v>NAUGHTON PLANT</v>
          </cell>
          <cell r="F29">
            <v>690.97</v>
          </cell>
          <cell r="G29">
            <v>-631.41</v>
          </cell>
        </row>
        <row r="30">
          <cell r="A30">
            <v>112</v>
          </cell>
          <cell r="B30" t="str">
            <v>S</v>
          </cell>
          <cell r="D30">
            <v>519000</v>
          </cell>
          <cell r="E30" t="str">
            <v>WYODAK PLANT</v>
          </cell>
          <cell r="F30">
            <v>13496.8</v>
          </cell>
          <cell r="G30">
            <v>-7722.45</v>
          </cell>
        </row>
        <row r="31">
          <cell r="E31" t="str">
            <v>Water Rights</v>
          </cell>
          <cell r="F31">
            <v>36503523.319999993</v>
          </cell>
          <cell r="G31">
            <v>-15156069.07</v>
          </cell>
        </row>
        <row r="32">
          <cell r="E32" t="str">
            <v>Total Steam (Oregon only)</v>
          </cell>
          <cell r="F32">
            <v>6310917127.5499992</v>
          </cell>
          <cell r="G32">
            <v>-2592798020.1200004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scalation"/>
    </sheetNames>
    <sheetDataSet>
      <sheetData sheetId="0"/>
      <sheetData sheetId="1"/>
      <sheetData sheetId="2"/>
      <sheetData sheetId="3">
        <row r="4">
          <cell r="B4" t="str">
            <v>Year</v>
          </cell>
          <cell r="C4" t="str">
            <v>Escalation</v>
          </cell>
          <cell r="D4" t="str">
            <v>Factor</v>
          </cell>
          <cell r="E4" t="str">
            <v>Scrap Ind</v>
          </cell>
          <cell r="F4" t="str">
            <v>Scrp Factor</v>
          </cell>
        </row>
        <row r="5">
          <cell r="B5">
            <v>2014</v>
          </cell>
          <cell r="C5">
            <v>1.7000000000000001E-2</v>
          </cell>
          <cell r="E5">
            <v>180</v>
          </cell>
        </row>
        <row r="6">
          <cell r="B6">
            <v>2015</v>
          </cell>
          <cell r="C6">
            <v>6.0000000000000001E-3</v>
          </cell>
          <cell r="D6">
            <v>1.006</v>
          </cell>
        </row>
        <row r="7">
          <cell r="B7">
            <v>2016</v>
          </cell>
          <cell r="C7">
            <v>1.2999999999999999E-2</v>
          </cell>
          <cell r="D7">
            <v>1.0190779999999999</v>
          </cell>
          <cell r="E7">
            <v>180</v>
          </cell>
          <cell r="F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workbookViewId="0">
      <selection activeCell="A2" sqref="A2"/>
    </sheetView>
  </sheetViews>
  <sheetFormatPr defaultRowHeight="15" x14ac:dyDescent="0.25"/>
  <cols>
    <col min="1" max="1" width="23.28515625" customWidth="1"/>
    <col min="2" max="2" width="16.85546875" customWidth="1"/>
    <col min="3" max="3" width="9" bestFit="1" customWidth="1"/>
    <col min="4" max="5" width="12" bestFit="1" customWidth="1"/>
    <col min="6" max="6" width="13.7109375" bestFit="1" customWidth="1"/>
    <col min="7" max="7" width="9.42578125" bestFit="1" customWidth="1"/>
    <col min="8" max="9" width="11.5703125" bestFit="1" customWidth="1"/>
  </cols>
  <sheetData>
    <row r="1" spans="1:12" ht="18.75" x14ac:dyDescent="0.3">
      <c r="A1" s="224" t="s">
        <v>107</v>
      </c>
    </row>
    <row r="2" spans="1:12" s="202" customFormat="1" x14ac:dyDescent="0.25">
      <c r="A2" t="s">
        <v>106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s="202" customFormat="1" x14ac:dyDescent="0.25">
      <c r="A3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202" customFormat="1" x14ac:dyDescent="0.25">
      <c r="A4" s="218" t="s">
        <v>103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1:12" s="202" customFormat="1" x14ac:dyDescent="0.25">
      <c r="A5" s="217" t="s">
        <v>10</v>
      </c>
      <c r="B5" s="208" t="s">
        <v>12</v>
      </c>
      <c r="C5" s="209" t="s">
        <v>25</v>
      </c>
      <c r="D5" s="201"/>
      <c r="E5" s="107"/>
      <c r="F5" s="107"/>
      <c r="G5" s="107"/>
      <c r="H5" s="203"/>
      <c r="I5" s="204"/>
      <c r="J5" s="204"/>
      <c r="K5" s="204"/>
      <c r="L5" s="107"/>
    </row>
    <row r="6" spans="1:12" s="202" customFormat="1" x14ac:dyDescent="0.25">
      <c r="A6" s="23" t="s">
        <v>54</v>
      </c>
      <c r="B6" s="219">
        <v>20328470.207637601</v>
      </c>
      <c r="C6" s="127">
        <v>51.464481538322907</v>
      </c>
      <c r="D6" s="201"/>
      <c r="E6" s="107"/>
      <c r="F6" s="107"/>
      <c r="G6" s="107"/>
      <c r="H6" s="203"/>
      <c r="I6" s="203"/>
      <c r="J6" s="203"/>
      <c r="K6" s="203"/>
      <c r="L6" s="107"/>
    </row>
    <row r="7" spans="1:12" s="202" customFormat="1" x14ac:dyDescent="0.25">
      <c r="A7" s="23" t="s">
        <v>55</v>
      </c>
      <c r="B7" s="220">
        <v>20328470.207637601</v>
      </c>
      <c r="C7" s="170"/>
      <c r="D7" s="205"/>
      <c r="E7" s="107"/>
      <c r="F7" s="107"/>
      <c r="G7" s="107"/>
      <c r="H7" s="203"/>
      <c r="I7" s="203"/>
      <c r="J7" s="203"/>
      <c r="K7" s="203"/>
      <c r="L7" s="107"/>
    </row>
    <row r="8" spans="1:12" s="202" customFormat="1" x14ac:dyDescent="0.25">
      <c r="A8" s="221" t="s">
        <v>56</v>
      </c>
      <c r="B8" s="219">
        <v>3630058.2057798328</v>
      </c>
      <c r="C8" s="127">
        <v>34.245832129998441</v>
      </c>
      <c r="D8" s="107"/>
      <c r="E8" s="107"/>
      <c r="F8" s="107"/>
      <c r="G8" s="107"/>
      <c r="H8" s="107"/>
      <c r="I8" s="107"/>
      <c r="J8" s="107"/>
      <c r="K8" s="107"/>
      <c r="L8" s="107"/>
    </row>
    <row r="9" spans="1:12" x14ac:dyDescent="0.25">
      <c r="A9" s="38" t="s">
        <v>58</v>
      </c>
      <c r="B9" s="219">
        <v>3630058.2057798328</v>
      </c>
      <c r="C9" s="127">
        <v>34.245832129998441</v>
      </c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38" t="s">
        <v>59</v>
      </c>
      <c r="B10" s="219">
        <v>7534083.0685996506</v>
      </c>
      <c r="C10" s="127">
        <v>34.245832129998377</v>
      </c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38" t="s">
        <v>60</v>
      </c>
      <c r="B11" s="219">
        <v>11301124.602899473</v>
      </c>
      <c r="C11" s="127">
        <v>34.245832129998398</v>
      </c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38" t="s">
        <v>57</v>
      </c>
      <c r="B12" s="219">
        <v>26095324.083058789</v>
      </c>
      <c r="C12" s="127">
        <v>34.245832129998455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38" t="s">
        <v>61</v>
      </c>
      <c r="B13" s="219">
        <v>18059920.540854417</v>
      </c>
      <c r="C13" s="127">
        <v>43.192635075287036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38" t="s">
        <v>63</v>
      </c>
      <c r="B14" s="219">
        <v>11618067.283401918</v>
      </c>
      <c r="C14" s="127">
        <v>43.192635075287143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38" t="s">
        <v>64</v>
      </c>
      <c r="B15" s="219">
        <v>20343731.120460216</v>
      </c>
      <c r="C15" s="127">
        <v>43.192635075287022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38" t="s">
        <v>62</v>
      </c>
      <c r="B16" s="219">
        <v>50021718.944716543</v>
      </c>
      <c r="C16" s="127">
        <v>43.1926350752871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38" t="s">
        <v>65</v>
      </c>
      <c r="B17" s="219">
        <v>20327323.203508373</v>
      </c>
      <c r="C17" s="127">
        <v>44.286107197185942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23" t="s">
        <v>67</v>
      </c>
      <c r="B18" s="219">
        <v>19928748.238733679</v>
      </c>
      <c r="C18" s="127">
        <v>44.28610719718607</v>
      </c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23" t="s">
        <v>66</v>
      </c>
      <c r="B19" s="219">
        <v>40256071.442242049</v>
      </c>
      <c r="C19" s="127">
        <v>44.286107197185899</v>
      </c>
    </row>
    <row r="20" spans="1:12" x14ac:dyDescent="0.25">
      <c r="A20" s="23" t="s">
        <v>68</v>
      </c>
      <c r="B20" s="219">
        <v>13171584.030892443</v>
      </c>
      <c r="C20" s="127">
        <v>37.207862633653356</v>
      </c>
    </row>
    <row r="21" spans="1:12" x14ac:dyDescent="0.25">
      <c r="A21" s="23" t="s">
        <v>70</v>
      </c>
      <c r="B21" s="219">
        <v>13370025.974860674</v>
      </c>
      <c r="C21" s="127">
        <v>37.207862633653306</v>
      </c>
    </row>
    <row r="22" spans="1:12" x14ac:dyDescent="0.25">
      <c r="A22" s="23" t="s">
        <v>71</v>
      </c>
      <c r="B22" s="219">
        <v>12973142.086924188</v>
      </c>
      <c r="C22" s="127">
        <v>37.207862633653313</v>
      </c>
    </row>
    <row r="23" spans="1:12" x14ac:dyDescent="0.25">
      <c r="A23" s="23" t="s">
        <v>72</v>
      </c>
      <c r="B23" s="219">
        <v>13146778.78789641</v>
      </c>
      <c r="C23" s="127">
        <v>37.207862633653328</v>
      </c>
    </row>
    <row r="24" spans="1:12" x14ac:dyDescent="0.25">
      <c r="A24" s="23" t="s">
        <v>69</v>
      </c>
      <c r="B24" s="219">
        <v>52661530.88057372</v>
      </c>
      <c r="C24" s="127">
        <v>37.207862633653306</v>
      </c>
    </row>
    <row r="25" spans="1:12" x14ac:dyDescent="0.25">
      <c r="A25" s="38" t="s">
        <v>73</v>
      </c>
      <c r="B25" s="219">
        <v>15249202.497799922</v>
      </c>
      <c r="C25" s="127">
        <v>97.751298062819998</v>
      </c>
    </row>
    <row r="26" spans="1:12" x14ac:dyDescent="0.25">
      <c r="A26" s="38" t="s">
        <v>75</v>
      </c>
      <c r="B26" s="219">
        <v>19648010.910626832</v>
      </c>
      <c r="C26" s="127">
        <v>97.751298062819899</v>
      </c>
    </row>
    <row r="27" spans="1:12" x14ac:dyDescent="0.25">
      <c r="A27" s="38" t="s">
        <v>76</v>
      </c>
      <c r="B27" s="219">
        <v>27370363.457589597</v>
      </c>
      <c r="C27" s="127">
        <v>97.751298062819956</v>
      </c>
    </row>
    <row r="28" spans="1:12" x14ac:dyDescent="0.25">
      <c r="A28" s="38" t="s">
        <v>74</v>
      </c>
      <c r="B28" s="219">
        <v>62267576.866016351</v>
      </c>
      <c r="C28" s="127">
        <v>97.751298062819984</v>
      </c>
    </row>
    <row r="29" spans="1:12" x14ac:dyDescent="0.25">
      <c r="A29" s="38" t="s">
        <v>77</v>
      </c>
      <c r="B29" s="219">
        <v>7138203.7665267615</v>
      </c>
      <c r="C29" s="127">
        <v>26.635088681070005</v>
      </c>
    </row>
    <row r="30" spans="1:12" x14ac:dyDescent="0.25">
      <c r="A30" s="38" t="s">
        <v>77</v>
      </c>
      <c r="B30" s="219">
        <v>7138203.7665267615</v>
      </c>
      <c r="C30" s="127">
        <v>26.635088681070005</v>
      </c>
    </row>
    <row r="31" spans="1:12" x14ac:dyDescent="0.25">
      <c r="A31" s="23" t="s">
        <v>78</v>
      </c>
      <c r="B31" s="219">
        <v>6342513.0342317652</v>
      </c>
      <c r="C31" s="127">
        <v>85.70963559772656</v>
      </c>
    </row>
    <row r="32" spans="1:12" x14ac:dyDescent="0.25">
      <c r="A32" s="23" t="s">
        <v>80</v>
      </c>
      <c r="B32" s="219">
        <v>6342513.0342317652</v>
      </c>
      <c r="C32" s="127">
        <v>85.70963559772656</v>
      </c>
    </row>
    <row r="33" spans="1:3" x14ac:dyDescent="0.25">
      <c r="A33" s="23" t="s">
        <v>79</v>
      </c>
      <c r="B33" s="219">
        <v>12685026.06846353</v>
      </c>
      <c r="C33" s="127">
        <v>85.70963559772656</v>
      </c>
    </row>
    <row r="34" spans="1:3" x14ac:dyDescent="0.25">
      <c r="A34" s="23" t="s">
        <v>81</v>
      </c>
      <c r="B34" s="219">
        <v>1018471.0467958875</v>
      </c>
      <c r="C34" s="127">
        <v>12.371255682265147</v>
      </c>
    </row>
    <row r="35" spans="1:3" x14ac:dyDescent="0.25">
      <c r="A35" s="23" t="s">
        <v>83</v>
      </c>
      <c r="B35" s="219">
        <v>1020856.2248914285</v>
      </c>
      <c r="C35" s="127">
        <v>12.371255682265149</v>
      </c>
    </row>
    <row r="36" spans="1:3" x14ac:dyDescent="0.25">
      <c r="A36" s="23" t="s">
        <v>82</v>
      </c>
      <c r="B36" s="219">
        <v>2039327.271687316</v>
      </c>
      <c r="C36" s="127">
        <v>12.371255682265147</v>
      </c>
    </row>
    <row r="37" spans="1:3" x14ac:dyDescent="0.25">
      <c r="A37" s="23" t="s">
        <v>84</v>
      </c>
      <c r="B37" s="219">
        <v>203384.24217900183</v>
      </c>
      <c r="C37" s="127">
        <v>4.5116291521517704</v>
      </c>
    </row>
    <row r="38" spans="1:3" x14ac:dyDescent="0.25">
      <c r="A38" s="23" t="s">
        <v>86</v>
      </c>
      <c r="B38" s="219">
        <v>148937.90157083425</v>
      </c>
      <c r="C38" s="127">
        <v>4.5116291521517704</v>
      </c>
    </row>
    <row r="39" spans="1:3" x14ac:dyDescent="0.25">
      <c r="A39" s="38" t="s">
        <v>85</v>
      </c>
      <c r="B39" s="219">
        <v>352322.14374983608</v>
      </c>
      <c r="C39" s="127">
        <v>4.5116291521517704</v>
      </c>
    </row>
    <row r="40" spans="1:3" x14ac:dyDescent="0.25">
      <c r="A40" s="38" t="s">
        <v>87</v>
      </c>
      <c r="B40" s="222"/>
      <c r="C40" s="223">
        <v>46.137856362874203</v>
      </c>
    </row>
    <row r="42" spans="1:3" x14ac:dyDescent="0.25">
      <c r="A42" s="206" t="s">
        <v>9</v>
      </c>
      <c r="B42" s="7"/>
      <c r="C42" s="7"/>
    </row>
    <row r="43" spans="1:3" x14ac:dyDescent="0.25">
      <c r="A43" s="215" t="s">
        <v>10</v>
      </c>
      <c r="B43" s="208" t="s">
        <v>12</v>
      </c>
      <c r="C43" s="209" t="s">
        <v>25</v>
      </c>
    </row>
    <row r="44" spans="1:3" x14ac:dyDescent="0.25">
      <c r="A44" s="23" t="s">
        <v>23</v>
      </c>
      <c r="B44" s="210">
        <v>6426777.7384447521</v>
      </c>
      <c r="C44" s="216">
        <v>11.685050433535913</v>
      </c>
    </row>
    <row r="45" spans="1:3" x14ac:dyDescent="0.25">
      <c r="A45" s="164" t="s">
        <v>93</v>
      </c>
      <c r="B45" s="211">
        <v>9289965.3542229142</v>
      </c>
      <c r="C45" s="212">
        <v>39.115643596728063</v>
      </c>
    </row>
    <row r="46" spans="1:3" x14ac:dyDescent="0.25">
      <c r="A46" s="170" t="s">
        <v>104</v>
      </c>
      <c r="B46" s="211">
        <v>3294111.1571301506</v>
      </c>
      <c r="C46" s="212">
        <v>6.3592879481277045</v>
      </c>
    </row>
    <row r="47" spans="1:3" x14ac:dyDescent="0.25">
      <c r="A47" s="170" t="s">
        <v>95</v>
      </c>
      <c r="B47" s="211">
        <v>7621512.8083958868</v>
      </c>
      <c r="C47" s="212">
        <v>6.3354221183673207</v>
      </c>
    </row>
    <row r="48" spans="1:3" x14ac:dyDescent="0.25">
      <c r="A48" s="170" t="s">
        <v>105</v>
      </c>
      <c r="B48" s="211">
        <v>4127878.3648612844</v>
      </c>
      <c r="C48" s="212">
        <v>17.417208290553944</v>
      </c>
    </row>
    <row r="49" spans="1:3" x14ac:dyDescent="0.25">
      <c r="A49" s="170" t="s">
        <v>97</v>
      </c>
      <c r="B49" s="211">
        <v>1208209.0648024913</v>
      </c>
      <c r="C49" s="212">
        <v>10.068408873354095</v>
      </c>
    </row>
    <row r="50" spans="1:3" x14ac:dyDescent="0.25">
      <c r="A50" s="91"/>
      <c r="B50" s="68"/>
      <c r="C50" s="68"/>
    </row>
    <row r="51" spans="1:3" x14ac:dyDescent="0.25">
      <c r="A51" s="207" t="s">
        <v>28</v>
      </c>
      <c r="B51" s="1"/>
      <c r="C51" s="1"/>
    </row>
    <row r="52" spans="1:3" x14ac:dyDescent="0.25">
      <c r="A52" s="217" t="s">
        <v>10</v>
      </c>
      <c r="B52" s="208" t="s">
        <v>12</v>
      </c>
      <c r="C52" s="209" t="s">
        <v>25</v>
      </c>
    </row>
    <row r="53" spans="1:3" x14ac:dyDescent="0.25">
      <c r="A53" s="81" t="s">
        <v>29</v>
      </c>
      <c r="B53" s="213">
        <v>5346475.5733333342</v>
      </c>
      <c r="C53" s="214">
        <v>232.45545971014494</v>
      </c>
    </row>
    <row r="54" spans="1:3" x14ac:dyDescent="0.25">
      <c r="A54" s="81" t="s">
        <v>30</v>
      </c>
      <c r="B54" s="213">
        <v>1392815.4666666666</v>
      </c>
      <c r="C54" s="214">
        <v>139.28154666666666</v>
      </c>
    </row>
    <row r="55" spans="1:3" x14ac:dyDescent="0.25">
      <c r="A55" s="23" t="s">
        <v>31</v>
      </c>
      <c r="B55" s="213">
        <v>6739291.040000001</v>
      </c>
      <c r="C55" s="214">
        <v>204.22094060606065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4"/>
  <sheetViews>
    <sheetView workbookViewId="0">
      <selection activeCell="A2" sqref="A2:M44"/>
    </sheetView>
  </sheetViews>
  <sheetFormatPr defaultRowHeight="15" x14ac:dyDescent="0.25"/>
  <cols>
    <col min="1" max="1" width="23.7109375" customWidth="1"/>
    <col min="2" max="2" width="8.42578125" bestFit="1" customWidth="1"/>
    <col min="3" max="4" width="14.7109375" customWidth="1"/>
    <col min="5" max="5" width="13.7109375" customWidth="1"/>
    <col min="6" max="7" width="14.7109375" bestFit="1" customWidth="1"/>
    <col min="8" max="8" width="15.28515625" customWidth="1"/>
    <col min="9" max="9" width="14.7109375" customWidth="1"/>
    <col min="10" max="11" width="13.7109375" customWidth="1"/>
    <col min="12" max="12" width="14.7109375" customWidth="1"/>
    <col min="13" max="13" width="10.7109375" customWidth="1"/>
  </cols>
  <sheetData>
    <row r="1" spans="1:14" x14ac:dyDescent="0.25">
      <c r="A1" s="1"/>
      <c r="B1" s="1"/>
      <c r="C1" s="1"/>
      <c r="D1" s="1"/>
      <c r="E1" s="2"/>
      <c r="F1" s="2"/>
      <c r="G1" s="2"/>
      <c r="H1" s="2"/>
      <c r="I1" s="3"/>
      <c r="J1" s="4"/>
      <c r="K1" s="4"/>
      <c r="L1" s="5"/>
      <c r="M1" s="1"/>
      <c r="N1" s="1"/>
    </row>
    <row r="2" spans="1:14" x14ac:dyDescent="0.25">
      <c r="A2" s="1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6" t="s">
        <v>6</v>
      </c>
      <c r="J2" s="7" t="s">
        <v>7</v>
      </c>
      <c r="K2" s="7" t="s">
        <v>8</v>
      </c>
      <c r="L2" s="8" t="s">
        <v>99</v>
      </c>
      <c r="M2" s="1"/>
      <c r="N2" s="1"/>
    </row>
    <row r="3" spans="1:14" ht="15.75" thickBot="1" x14ac:dyDescent="0.3">
      <c r="A3" s="9" t="s">
        <v>9</v>
      </c>
      <c r="B3" s="1"/>
      <c r="C3" s="2" t="s">
        <v>100</v>
      </c>
      <c r="D3" s="10">
        <v>0</v>
      </c>
      <c r="E3" s="2" t="s">
        <v>101</v>
      </c>
      <c r="F3" s="2"/>
      <c r="G3" s="2"/>
      <c r="H3" s="2"/>
      <c r="I3" s="6" t="s">
        <v>102</v>
      </c>
      <c r="J3" s="7"/>
      <c r="K3" s="7"/>
      <c r="L3" s="8"/>
      <c r="M3" s="1"/>
      <c r="N3" s="1"/>
    </row>
    <row r="4" spans="1:14" ht="45.75" thickBot="1" x14ac:dyDescent="0.3">
      <c r="A4" s="11" t="s">
        <v>10</v>
      </c>
      <c r="B4" s="12" t="s">
        <v>11</v>
      </c>
      <c r="C4" s="13" t="s">
        <v>12</v>
      </c>
      <c r="D4" s="14" t="s">
        <v>13</v>
      </c>
      <c r="E4" s="15" t="s">
        <v>14</v>
      </c>
      <c r="F4" s="16" t="s">
        <v>15</v>
      </c>
      <c r="G4" s="17" t="s">
        <v>16</v>
      </c>
      <c r="H4" s="18" t="s">
        <v>17</v>
      </c>
      <c r="I4" s="19" t="s">
        <v>18</v>
      </c>
      <c r="J4" s="20" t="s">
        <v>19</v>
      </c>
      <c r="K4" s="20" t="s">
        <v>20</v>
      </c>
      <c r="L4" s="21" t="s">
        <v>21</v>
      </c>
      <c r="M4" s="22" t="s">
        <v>22</v>
      </c>
      <c r="N4" s="1"/>
    </row>
    <row r="5" spans="1:14" ht="15.75" thickBot="1" x14ac:dyDescent="0.3">
      <c r="A5" s="23" t="s">
        <v>23</v>
      </c>
      <c r="B5" s="24">
        <v>550</v>
      </c>
      <c r="C5" s="25">
        <v>6426777.7384447521</v>
      </c>
      <c r="D5" s="26">
        <v>0</v>
      </c>
      <c r="E5" s="27">
        <v>5537624.8803447522</v>
      </c>
      <c r="F5" s="161">
        <v>8643150.935103843</v>
      </c>
      <c r="G5" s="162">
        <v>-3183409.0909090908</v>
      </c>
      <c r="H5" s="163">
        <v>77883.036149999985</v>
      </c>
      <c r="I5" s="28">
        <v>889152.85810000007</v>
      </c>
      <c r="J5" s="29">
        <v>837230.83400000003</v>
      </c>
      <c r="K5" s="29">
        <v>0</v>
      </c>
      <c r="L5" s="30">
        <v>51922.024099999988</v>
      </c>
      <c r="M5" s="31">
        <v>4</v>
      </c>
      <c r="N5" s="1"/>
    </row>
    <row r="6" spans="1:14" x14ac:dyDescent="0.25">
      <c r="A6" s="164" t="s">
        <v>93</v>
      </c>
      <c r="B6" s="165">
        <v>237.5</v>
      </c>
      <c r="C6" s="33">
        <v>9289965.3542229142</v>
      </c>
      <c r="D6" s="166">
        <v>0</v>
      </c>
      <c r="E6" s="34">
        <v>3086677.5336229149</v>
      </c>
      <c r="F6" s="167">
        <v>4672492.0250924947</v>
      </c>
      <c r="G6" s="167">
        <v>-1856071.3524756492</v>
      </c>
      <c r="H6" s="168">
        <v>270256.86100606946</v>
      </c>
      <c r="I6" s="35">
        <v>6203287.8205999993</v>
      </c>
      <c r="J6" s="36">
        <v>6125404.7844499992</v>
      </c>
      <c r="K6" s="36">
        <v>0</v>
      </c>
      <c r="L6" s="37">
        <v>77883.036149999985</v>
      </c>
      <c r="M6" s="169" t="s">
        <v>24</v>
      </c>
      <c r="N6" s="1"/>
    </row>
    <row r="7" spans="1:14" x14ac:dyDescent="0.25">
      <c r="A7" s="170" t="s">
        <v>94</v>
      </c>
      <c r="B7" s="165">
        <v>518</v>
      </c>
      <c r="C7" s="39">
        <v>3294111.1571301506</v>
      </c>
      <c r="D7" s="166">
        <v>0</v>
      </c>
      <c r="E7" s="40">
        <v>-1932810.8669698494</v>
      </c>
      <c r="F7" s="171">
        <v>992030.03551234922</v>
      </c>
      <c r="G7" s="171">
        <v>-2998192.5619834713</v>
      </c>
      <c r="H7" s="172">
        <v>73351.659501272719</v>
      </c>
      <c r="I7" s="41">
        <v>5226922.0241</v>
      </c>
      <c r="J7" s="42">
        <v>5175000</v>
      </c>
      <c r="K7" s="42">
        <v>0</v>
      </c>
      <c r="L7" s="43">
        <v>51922.024099999988</v>
      </c>
      <c r="M7" s="169">
        <v>4</v>
      </c>
      <c r="N7" s="1"/>
    </row>
    <row r="8" spans="1:14" x14ac:dyDescent="0.25">
      <c r="A8" s="170" t="s">
        <v>95</v>
      </c>
      <c r="B8" s="165">
        <v>1203</v>
      </c>
      <c r="C8" s="39">
        <v>7621512.8083958868</v>
      </c>
      <c r="D8" s="166">
        <v>0</v>
      </c>
      <c r="E8" s="40">
        <v>7569590.7842958868</v>
      </c>
      <c r="F8" s="171">
        <v>14362223.227705317</v>
      </c>
      <c r="G8" s="171">
        <v>-6962983.8842975209</v>
      </c>
      <c r="H8" s="172">
        <v>170351.44088809087</v>
      </c>
      <c r="I8" s="41">
        <v>51922.024099999988</v>
      </c>
      <c r="J8" s="44">
        <v>0</v>
      </c>
      <c r="K8" s="44">
        <v>0</v>
      </c>
      <c r="L8" s="43">
        <v>51922.024099999988</v>
      </c>
      <c r="M8" s="169">
        <v>4</v>
      </c>
      <c r="N8" s="1"/>
    </row>
    <row r="9" spans="1:14" x14ac:dyDescent="0.25">
      <c r="A9" s="170" t="s">
        <v>96</v>
      </c>
      <c r="B9" s="165">
        <v>237</v>
      </c>
      <c r="C9" s="39">
        <v>4127878.3648612844</v>
      </c>
      <c r="D9" s="166">
        <v>0</v>
      </c>
      <c r="E9" s="40">
        <v>1491266.0148612845</v>
      </c>
      <c r="F9" s="171">
        <v>2829465.4239120199</v>
      </c>
      <c r="G9" s="171">
        <v>-1371759.9173553719</v>
      </c>
      <c r="H9" s="172">
        <v>33560.508304636358</v>
      </c>
      <c r="I9" s="41">
        <v>2636612.35</v>
      </c>
      <c r="J9" s="44">
        <v>2585000</v>
      </c>
      <c r="K9" s="44">
        <v>0</v>
      </c>
      <c r="L9" s="43">
        <v>51612.349999999984</v>
      </c>
      <c r="M9" s="169">
        <v>4</v>
      </c>
      <c r="N9" s="1"/>
    </row>
    <row r="10" spans="1:14" ht="15.75" thickBot="1" x14ac:dyDescent="0.3">
      <c r="A10" s="170" t="s">
        <v>97</v>
      </c>
      <c r="B10" s="173">
        <v>120</v>
      </c>
      <c r="C10" s="45">
        <v>1208209.0648024913</v>
      </c>
      <c r="D10" s="166">
        <v>0</v>
      </c>
      <c r="E10" s="46">
        <v>1208209.0648024913</v>
      </c>
      <c r="F10" s="174">
        <v>1885778.3858408383</v>
      </c>
      <c r="G10" s="174">
        <v>-694561.98347107426</v>
      </c>
      <c r="H10" s="175">
        <v>16992.662432727269</v>
      </c>
      <c r="I10" s="47">
        <v>0</v>
      </c>
      <c r="J10" s="48">
        <v>0</v>
      </c>
      <c r="K10" s="48"/>
      <c r="L10" s="49">
        <v>0</v>
      </c>
      <c r="M10" s="176">
        <v>4</v>
      </c>
      <c r="N10" s="1"/>
    </row>
    <row r="11" spans="1:14" x14ac:dyDescent="0.25">
      <c r="A11" s="1"/>
      <c r="B11" s="1"/>
      <c r="C11" s="50"/>
      <c r="D11" s="51"/>
      <c r="E11" s="50"/>
      <c r="F11" s="50"/>
      <c r="G11" s="50"/>
      <c r="H11" s="50"/>
      <c r="I11" s="1"/>
      <c r="J11" s="32"/>
      <c r="K11" s="50"/>
      <c r="L11" s="52"/>
      <c r="M11" s="1"/>
      <c r="N11" s="1"/>
    </row>
    <row r="12" spans="1:14" ht="15.75" thickBot="1" x14ac:dyDescent="0.3">
      <c r="A12" s="53" t="s">
        <v>25</v>
      </c>
      <c r="B12" s="54"/>
      <c r="C12" s="32"/>
      <c r="D12" s="55"/>
      <c r="E12" s="56"/>
      <c r="F12" s="56"/>
      <c r="G12" s="56"/>
      <c r="H12" s="56"/>
      <c r="I12" s="1"/>
      <c r="J12" s="32"/>
      <c r="K12" s="50"/>
      <c r="L12" s="57"/>
      <c r="M12" s="1"/>
      <c r="N12" s="1"/>
    </row>
    <row r="13" spans="1:14" ht="15.75" thickBot="1" x14ac:dyDescent="0.3">
      <c r="A13" s="164" t="s">
        <v>23</v>
      </c>
      <c r="C13" s="58">
        <v>11.685050433535913</v>
      </c>
      <c r="D13" s="59">
        <v>0</v>
      </c>
      <c r="E13" s="60">
        <v>10.068408873354096</v>
      </c>
      <c r="F13" s="61">
        <v>15.714819882006987</v>
      </c>
      <c r="G13" s="61">
        <v>-5.7880165289256196</v>
      </c>
      <c r="H13" s="62">
        <v>0.14160552027272724</v>
      </c>
      <c r="I13" s="177">
        <v>1.6166415601818183</v>
      </c>
      <c r="J13" s="178">
        <v>1.52223788</v>
      </c>
      <c r="K13" s="178">
        <v>0</v>
      </c>
      <c r="L13" s="179">
        <v>9.4403680181818161E-2</v>
      </c>
      <c r="M13" s="1"/>
      <c r="N13" s="1"/>
    </row>
    <row r="14" spans="1:14" x14ac:dyDescent="0.25">
      <c r="A14" s="170" t="s">
        <v>93</v>
      </c>
      <c r="C14" s="93">
        <v>39.115643596728063</v>
      </c>
      <c r="D14" s="63">
        <v>0</v>
      </c>
      <c r="E14" s="180">
        <v>12.99653698367543</v>
      </c>
      <c r="F14" s="181">
        <v>19.673650631968396</v>
      </c>
      <c r="G14" s="181">
        <v>-7.8150372735816811</v>
      </c>
      <c r="H14" s="182">
        <v>1.1379236252887135</v>
      </c>
      <c r="I14" s="94">
        <v>26.119106613052626</v>
      </c>
      <c r="J14" s="95">
        <v>25.791178039789468</v>
      </c>
      <c r="K14" s="95">
        <v>0</v>
      </c>
      <c r="L14" s="183">
        <v>0.32792857326315783</v>
      </c>
      <c r="M14" s="1"/>
      <c r="N14" s="1"/>
    </row>
    <row r="15" spans="1:14" x14ac:dyDescent="0.25">
      <c r="A15" s="170" t="s">
        <v>94</v>
      </c>
      <c r="B15" s="184"/>
      <c r="C15" s="185">
        <v>6.3592879481277045</v>
      </c>
      <c r="D15" s="63">
        <v>0</v>
      </c>
      <c r="E15" s="186">
        <v>-3.7312951099804046</v>
      </c>
      <c r="F15" s="187">
        <v>1.9151158986724888</v>
      </c>
      <c r="G15" s="187">
        <v>-5.7880165289256205</v>
      </c>
      <c r="H15" s="188">
        <v>0.14160552027272727</v>
      </c>
      <c r="I15" s="189">
        <v>10.090583058108107</v>
      </c>
      <c r="J15" s="190">
        <v>9.9903474903474905</v>
      </c>
      <c r="K15" s="190">
        <v>0</v>
      </c>
      <c r="L15" s="191">
        <v>0.10023556776061775</v>
      </c>
      <c r="M15" s="1"/>
      <c r="N15" s="1"/>
    </row>
    <row r="16" spans="1:14" x14ac:dyDescent="0.25">
      <c r="A16" s="170" t="s">
        <v>95</v>
      </c>
      <c r="B16" s="184"/>
      <c r="C16" s="185">
        <v>6.3354221183673207</v>
      </c>
      <c r="D16" s="63">
        <v>0</v>
      </c>
      <c r="E16" s="186">
        <v>6.2922616660813695</v>
      </c>
      <c r="F16" s="187">
        <v>11.938672674734262</v>
      </c>
      <c r="G16" s="187">
        <v>-5.7880165289256205</v>
      </c>
      <c r="H16" s="188">
        <v>0.14160552027272724</v>
      </c>
      <c r="I16" s="189">
        <v>4.3160452285951778E-2</v>
      </c>
      <c r="J16" s="192">
        <v>0</v>
      </c>
      <c r="K16" s="192">
        <v>0</v>
      </c>
      <c r="L16" s="191">
        <v>4.3160452285951778E-2</v>
      </c>
      <c r="M16" s="1"/>
      <c r="N16" s="1"/>
    </row>
    <row r="17" spans="1:14" x14ac:dyDescent="0.25">
      <c r="A17" s="170" t="s">
        <v>96</v>
      </c>
      <c r="B17" s="184"/>
      <c r="C17" s="185">
        <v>17.417208290553944</v>
      </c>
      <c r="D17" s="63">
        <v>0</v>
      </c>
      <c r="E17" s="186">
        <v>6.2922616660813695</v>
      </c>
      <c r="F17" s="187">
        <v>11.938672674734262</v>
      </c>
      <c r="G17" s="187">
        <v>-5.7880165289256205</v>
      </c>
      <c r="H17" s="188">
        <v>0.14160552027272727</v>
      </c>
      <c r="I17" s="189">
        <v>11.124946624472573</v>
      </c>
      <c r="J17" s="192">
        <v>10.907172995780591</v>
      </c>
      <c r="K17" s="192">
        <v>0</v>
      </c>
      <c r="L17" s="191">
        <v>0.21777362869198305</v>
      </c>
      <c r="M17" s="1"/>
      <c r="N17" s="1"/>
    </row>
    <row r="18" spans="1:14" ht="15.75" thickBot="1" x14ac:dyDescent="0.3">
      <c r="A18" s="170" t="s">
        <v>97</v>
      </c>
      <c r="B18" s="184"/>
      <c r="C18" s="98">
        <v>10.068408873354095</v>
      </c>
      <c r="D18" s="64">
        <v>0</v>
      </c>
      <c r="E18" s="193">
        <v>10.068408873354095</v>
      </c>
      <c r="F18" s="194">
        <v>15.714819882006987</v>
      </c>
      <c r="G18" s="194">
        <v>-5.7880165289256196</v>
      </c>
      <c r="H18" s="195">
        <v>0.14160552027272724</v>
      </c>
      <c r="I18" s="99">
        <v>0</v>
      </c>
      <c r="J18" s="100">
        <v>0</v>
      </c>
      <c r="K18" s="100">
        <v>0</v>
      </c>
      <c r="L18" s="196">
        <v>0</v>
      </c>
      <c r="M18" s="1"/>
      <c r="N18" s="1"/>
    </row>
    <row r="19" spans="1:14" x14ac:dyDescent="0.25">
      <c r="A19" s="67"/>
      <c r="B19" s="1"/>
      <c r="C19" s="68"/>
      <c r="D19" s="68"/>
      <c r="E19" s="68"/>
      <c r="F19" s="68"/>
      <c r="G19" s="68"/>
      <c r="H19" s="68"/>
      <c r="I19" s="68"/>
      <c r="J19" s="68"/>
      <c r="K19" s="68"/>
      <c r="L19" s="197"/>
      <c r="M19" s="1"/>
      <c r="N19" s="1"/>
    </row>
    <row r="20" spans="1:14" ht="15.75" thickBot="1" x14ac:dyDescent="0.3">
      <c r="A20" s="70" t="s">
        <v>26</v>
      </c>
      <c r="B20" s="54"/>
      <c r="C20" s="71"/>
      <c r="D20" s="71"/>
      <c r="E20" s="71"/>
      <c r="F20" s="71"/>
      <c r="G20" s="71"/>
      <c r="H20" s="71"/>
      <c r="I20" s="71"/>
      <c r="J20" s="71"/>
      <c r="K20" s="71"/>
      <c r="L20" s="198"/>
      <c r="M20" s="1"/>
      <c r="N20" s="1"/>
    </row>
    <row r="21" spans="1:14" ht="15.75" thickBot="1" x14ac:dyDescent="0.3">
      <c r="A21" s="199" t="s">
        <v>27</v>
      </c>
      <c r="C21" s="64">
        <v>11.643946271301214</v>
      </c>
      <c r="D21" s="72"/>
      <c r="E21" s="60">
        <v>5.9188823629235685</v>
      </c>
      <c r="F21" s="61">
        <v>11.650720653696339</v>
      </c>
      <c r="G21" s="61">
        <v>-5.9560212146195006</v>
      </c>
      <c r="H21" s="62">
        <v>0.22418292384672717</v>
      </c>
      <c r="I21" s="65">
        <v>5.2374444518932117</v>
      </c>
      <c r="J21" s="66">
        <v>5.1378941261385442</v>
      </c>
      <c r="K21" s="66">
        <v>0</v>
      </c>
      <c r="L21" s="200">
        <v>9.9550325754667587E-2</v>
      </c>
      <c r="M21" s="1"/>
      <c r="N21" s="1"/>
    </row>
    <row r="22" spans="1:14" x14ac:dyDescent="0.25">
      <c r="A22" s="1"/>
      <c r="B22" s="1"/>
      <c r="C22" s="68"/>
      <c r="D22" s="68"/>
      <c r="E22" s="69"/>
      <c r="F22" s="69"/>
      <c r="G22" s="69"/>
      <c r="H22" s="69"/>
      <c r="I22" s="68"/>
      <c r="J22" s="68"/>
      <c r="K22" s="68"/>
      <c r="L22" s="68"/>
      <c r="M22" s="1"/>
      <c r="N22" s="1"/>
    </row>
    <row r="23" spans="1:14" x14ac:dyDescent="0.25">
      <c r="A23" s="1"/>
      <c r="B23" s="1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1"/>
      <c r="N23" s="1"/>
    </row>
    <row r="24" spans="1:14" ht="15.75" thickBot="1" x14ac:dyDescent="0.3">
      <c r="A24" s="73" t="s">
        <v>28</v>
      </c>
      <c r="B24" s="74"/>
      <c r="C24" s="54"/>
      <c r="D24" s="1"/>
      <c r="E24" s="1"/>
      <c r="F24" s="54"/>
      <c r="G24" s="54"/>
      <c r="H24" s="54"/>
      <c r="I24" s="1"/>
      <c r="J24" s="1"/>
      <c r="K24" s="1"/>
      <c r="L24" s="1"/>
      <c r="M24" s="1"/>
      <c r="N24" s="1"/>
    </row>
    <row r="25" spans="1:14" x14ac:dyDescent="0.25">
      <c r="A25" s="75" t="s">
        <v>29</v>
      </c>
      <c r="B25" s="76">
        <v>23</v>
      </c>
      <c r="C25" s="77">
        <v>5346475.5733333342</v>
      </c>
      <c r="D25" s="1"/>
      <c r="E25" s="33">
        <v>949667.23999999976</v>
      </c>
      <c r="F25" s="78"/>
      <c r="G25" s="79"/>
      <c r="H25" s="80"/>
      <c r="I25" s="35">
        <v>4396808.333333334</v>
      </c>
      <c r="J25" s="36">
        <v>4391808.333333334</v>
      </c>
      <c r="K25" s="36">
        <v>0</v>
      </c>
      <c r="L25" s="37">
        <v>5000</v>
      </c>
      <c r="M25" s="1"/>
      <c r="N25" s="1"/>
    </row>
    <row r="26" spans="1:14" ht="15.75" thickBot="1" x14ac:dyDescent="0.3">
      <c r="A26" s="81" t="s">
        <v>30</v>
      </c>
      <c r="B26" s="82">
        <v>10</v>
      </c>
      <c r="C26" s="83">
        <v>1392815.4666666666</v>
      </c>
      <c r="D26" s="1"/>
      <c r="E26" s="45">
        <v>412898.79999999987</v>
      </c>
      <c r="F26" s="84"/>
      <c r="G26" s="1"/>
      <c r="H26" s="85"/>
      <c r="I26" s="47">
        <v>979916.66666666663</v>
      </c>
      <c r="J26" s="48">
        <v>979916.66666666663</v>
      </c>
      <c r="K26" s="48">
        <v>0</v>
      </c>
      <c r="L26" s="49">
        <v>0</v>
      </c>
      <c r="M26" s="1"/>
      <c r="N26" s="1"/>
    </row>
    <row r="27" spans="1:14" ht="15.75" thickBot="1" x14ac:dyDescent="0.3">
      <c r="A27" s="23" t="s">
        <v>31</v>
      </c>
      <c r="B27" s="86">
        <v>33</v>
      </c>
      <c r="C27" s="87">
        <v>6739291.040000001</v>
      </c>
      <c r="D27" s="1"/>
      <c r="E27" s="87">
        <v>1362566.0399999996</v>
      </c>
      <c r="F27" s="1"/>
      <c r="G27" s="1"/>
      <c r="H27" s="1"/>
      <c r="I27" s="88">
        <v>5376725.0000000009</v>
      </c>
      <c r="J27" s="89">
        <v>5371725.0000000009</v>
      </c>
      <c r="K27" s="89">
        <v>0</v>
      </c>
      <c r="L27" s="90">
        <v>5000</v>
      </c>
      <c r="M27" s="1"/>
      <c r="N27" s="1"/>
    </row>
    <row r="28" spans="1:14" x14ac:dyDescent="0.25">
      <c r="A28" s="1"/>
      <c r="B28" s="1"/>
      <c r="C28" s="1"/>
      <c r="D28" s="1"/>
      <c r="E28" s="1"/>
      <c r="F28" s="1"/>
      <c r="G28" s="1"/>
      <c r="H28" s="1"/>
      <c r="I28" s="91"/>
      <c r="J28" s="1"/>
      <c r="K28" s="1"/>
      <c r="L28" s="1"/>
      <c r="M28" s="1"/>
      <c r="N28" s="1"/>
    </row>
    <row r="29" spans="1:14" ht="15.75" thickBot="1" x14ac:dyDescent="0.3">
      <c r="A29" s="53" t="s">
        <v>25</v>
      </c>
      <c r="B29" s="54"/>
      <c r="C29" s="1"/>
      <c r="D29" s="1"/>
      <c r="E29" s="1"/>
      <c r="F29" s="54"/>
      <c r="G29" s="54"/>
      <c r="H29" s="54"/>
      <c r="I29" s="1"/>
      <c r="J29" s="1"/>
      <c r="K29" s="1"/>
      <c r="L29" s="1"/>
      <c r="M29" s="1"/>
      <c r="N29" s="1"/>
    </row>
    <row r="30" spans="1:14" x14ac:dyDescent="0.25">
      <c r="A30" s="75" t="s">
        <v>29</v>
      </c>
      <c r="B30" s="76">
        <v>23</v>
      </c>
      <c r="C30" s="92">
        <v>232.45545971014494</v>
      </c>
      <c r="D30" s="1"/>
      <c r="E30" s="93">
        <v>41.289879999999989</v>
      </c>
      <c r="F30" s="78"/>
      <c r="G30" s="79"/>
      <c r="H30" s="80"/>
      <c r="I30" s="94">
        <v>191.16557971014495</v>
      </c>
      <c r="J30" s="95">
        <v>190.94818840579711</v>
      </c>
      <c r="K30" s="95"/>
      <c r="L30" s="96">
        <v>0.21739130434782608</v>
      </c>
      <c r="M30" s="1"/>
      <c r="N30" s="1"/>
    </row>
    <row r="31" spans="1:14" ht="15.75" thickBot="1" x14ac:dyDescent="0.3">
      <c r="A31" s="81" t="s">
        <v>30</v>
      </c>
      <c r="B31" s="82">
        <v>10</v>
      </c>
      <c r="C31" s="97">
        <v>139.28154666666666</v>
      </c>
      <c r="D31" s="1"/>
      <c r="E31" s="98">
        <v>41.289879999999989</v>
      </c>
      <c r="F31" s="84"/>
      <c r="G31" s="1"/>
      <c r="H31" s="85"/>
      <c r="I31" s="99">
        <v>97.99166666666666</v>
      </c>
      <c r="J31" s="100">
        <v>97.99166666666666</v>
      </c>
      <c r="K31" s="100"/>
      <c r="L31" s="101">
        <v>0</v>
      </c>
      <c r="M31" s="1"/>
      <c r="N31" s="1"/>
    </row>
    <row r="32" spans="1:14" ht="15.75" thickBot="1" x14ac:dyDescent="0.3">
      <c r="A32" s="23" t="s">
        <v>31</v>
      </c>
      <c r="B32" s="86">
        <v>33</v>
      </c>
      <c r="C32" s="102">
        <v>204.22094060606065</v>
      </c>
      <c r="D32" s="1"/>
      <c r="E32" s="102">
        <v>41.289879999999989</v>
      </c>
      <c r="F32" s="1"/>
      <c r="G32" s="1"/>
      <c r="H32" s="1"/>
      <c r="I32" s="103">
        <v>162.93106060606064</v>
      </c>
      <c r="J32" s="104">
        <v>162.77954545454548</v>
      </c>
      <c r="K32" s="104"/>
      <c r="L32" s="105">
        <v>0.15151515151515149</v>
      </c>
      <c r="M32" s="1"/>
      <c r="N32" s="1"/>
    </row>
    <row r="33" spans="1:14" x14ac:dyDescent="0.25">
      <c r="A33" s="1"/>
      <c r="B33" s="1"/>
      <c r="C33" s="68"/>
      <c r="D33" s="68"/>
      <c r="E33" s="1"/>
      <c r="F33" s="1"/>
      <c r="G33" s="1"/>
      <c r="H33" s="1"/>
      <c r="I33" s="91"/>
      <c r="J33" s="1"/>
      <c r="K33" s="1"/>
      <c r="L33" s="1"/>
      <c r="M33" s="1"/>
      <c r="N33" s="1"/>
    </row>
    <row r="34" spans="1:14" x14ac:dyDescent="0.25">
      <c r="A34" s="106" t="s">
        <v>32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" t="s">
        <v>98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5">
      <c r="A36" s="107" t="s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0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9" t="s">
        <v>34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 t="s">
        <v>35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1" t="s">
        <v>36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5">
      <c r="A41" s="1"/>
      <c r="B41" s="1" t="s">
        <v>37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"/>
      <c r="B43" s="1" t="s">
        <v>39</v>
      </c>
      <c r="C43" s="1" t="s">
        <v>38</v>
      </c>
      <c r="D43" s="1"/>
      <c r="F43" s="1"/>
      <c r="G43" s="1"/>
      <c r="H43" s="1"/>
      <c r="I43" s="1"/>
      <c r="J43" s="1"/>
      <c r="K43" s="1"/>
      <c r="L43" s="1"/>
      <c r="M43" s="1"/>
      <c r="N43" s="1"/>
    </row>
    <row r="44" spans="1:14" x14ac:dyDescent="0.25">
      <c r="B44" s="1" t="s">
        <v>40</v>
      </c>
      <c r="C44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V52"/>
  <sheetViews>
    <sheetView zoomScaleNormal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5" sqref="F5:F37"/>
    </sheetView>
  </sheetViews>
  <sheetFormatPr defaultRowHeight="15" outlineLevelRow="1" x14ac:dyDescent="0.25"/>
  <cols>
    <col min="1" max="1" width="16" customWidth="1"/>
    <col min="2" max="2" width="14" bestFit="1" customWidth="1"/>
    <col min="3" max="4" width="11.7109375" customWidth="1"/>
    <col min="6" max="13" width="15.28515625" customWidth="1"/>
    <col min="15" max="22" width="15.28515625" customWidth="1"/>
  </cols>
  <sheetData>
    <row r="1" spans="1:22" ht="15.75" thickBot="1" x14ac:dyDescent="0.3">
      <c r="A1" s="108" t="s">
        <v>41</v>
      </c>
      <c r="B1" s="109"/>
      <c r="C1" s="109"/>
      <c r="D1" s="110"/>
    </row>
    <row r="2" spans="1:22" ht="15.75" thickBot="1" x14ac:dyDescent="0.3">
      <c r="F2" s="111" t="s">
        <v>42</v>
      </c>
      <c r="O2" s="111" t="s">
        <v>43</v>
      </c>
    </row>
    <row r="3" spans="1:22" ht="30.75" thickBot="1" x14ac:dyDescent="0.3">
      <c r="A3" s="112" t="s">
        <v>44</v>
      </c>
      <c r="B3" s="112" t="s">
        <v>45</v>
      </c>
      <c r="C3" s="112" t="s">
        <v>46</v>
      </c>
      <c r="D3" s="112" t="s">
        <v>47</v>
      </c>
      <c r="F3" s="113" t="s">
        <v>14</v>
      </c>
      <c r="G3" s="113" t="s">
        <v>18</v>
      </c>
      <c r="H3" s="113" t="s">
        <v>48</v>
      </c>
      <c r="I3" s="113" t="s">
        <v>49</v>
      </c>
      <c r="J3" s="113" t="s">
        <v>50</v>
      </c>
      <c r="K3" s="114" t="s">
        <v>51</v>
      </c>
      <c r="L3" s="113" t="s">
        <v>52</v>
      </c>
      <c r="M3" s="113" t="s">
        <v>53</v>
      </c>
      <c r="O3" s="113" t="s">
        <v>14</v>
      </c>
      <c r="P3" s="113" t="s">
        <v>18</v>
      </c>
      <c r="Q3" s="113" t="s">
        <v>48</v>
      </c>
      <c r="R3" s="113" t="s">
        <v>49</v>
      </c>
      <c r="S3" s="113" t="s">
        <v>50</v>
      </c>
      <c r="T3" s="114" t="s">
        <v>51</v>
      </c>
      <c r="U3" s="113" t="s">
        <v>52</v>
      </c>
      <c r="V3" s="113" t="s">
        <v>53</v>
      </c>
    </row>
    <row r="4" spans="1:22" ht="15.75" hidden="1" outlineLevel="1" thickBot="1" x14ac:dyDescent="0.3">
      <c r="A4" s="115" t="s">
        <v>54</v>
      </c>
      <c r="B4" s="116" t="s">
        <v>55</v>
      </c>
      <c r="C4" s="117">
        <v>51.464481538322907</v>
      </c>
      <c r="D4" s="117">
        <v>68.710470308254202</v>
      </c>
      <c r="F4" s="118">
        <v>4680363.1046375781</v>
      </c>
      <c r="G4" s="118">
        <v>15648107.103000021</v>
      </c>
      <c r="H4" s="118">
        <v>0</v>
      </c>
      <c r="I4" s="118">
        <v>0</v>
      </c>
      <c r="J4" s="118">
        <v>124080</v>
      </c>
      <c r="K4" s="118">
        <v>0</v>
      </c>
      <c r="L4" s="118">
        <v>15524027.103000021</v>
      </c>
      <c r="M4" s="118">
        <v>0</v>
      </c>
      <c r="O4" s="118">
        <v>5731967.3365098061</v>
      </c>
      <c r="P4" s="118">
        <v>21408668.435250603</v>
      </c>
      <c r="Q4" s="118">
        <v>0</v>
      </c>
      <c r="R4" s="118">
        <v>0</v>
      </c>
      <c r="S4" s="118">
        <v>155301.92551736487</v>
      </c>
      <c r="T4" s="118">
        <v>0</v>
      </c>
      <c r="U4" s="118">
        <v>21253366.509733237</v>
      </c>
      <c r="V4" s="118">
        <v>0</v>
      </c>
    </row>
    <row r="5" spans="1:22" ht="15.75" collapsed="1" thickBot="1" x14ac:dyDescent="0.3">
      <c r="A5" s="119" t="s">
        <v>55</v>
      </c>
      <c r="B5" s="120" t="s">
        <v>55</v>
      </c>
      <c r="C5" s="121">
        <v>51.464481538322907</v>
      </c>
      <c r="D5" s="121">
        <v>68.710470308254202</v>
      </c>
      <c r="F5" s="118">
        <v>4680363.1046375781</v>
      </c>
      <c r="G5" s="118">
        <v>15648107.103000021</v>
      </c>
      <c r="H5" s="118">
        <v>0</v>
      </c>
      <c r="I5" s="118">
        <v>0</v>
      </c>
      <c r="J5" s="118">
        <v>124080</v>
      </c>
      <c r="K5" s="118">
        <v>0</v>
      </c>
      <c r="L5" s="118">
        <v>15524027.103000021</v>
      </c>
      <c r="M5" s="118">
        <v>0</v>
      </c>
      <c r="O5" s="118">
        <v>5731967.3365098061</v>
      </c>
      <c r="P5" s="118">
        <v>21408668.435250603</v>
      </c>
      <c r="Q5" s="118">
        <v>0</v>
      </c>
      <c r="R5" s="118">
        <v>0</v>
      </c>
      <c r="S5" s="118">
        <v>155301.92551736487</v>
      </c>
      <c r="T5" s="118">
        <v>0</v>
      </c>
      <c r="U5" s="118">
        <v>21253366.509733237</v>
      </c>
      <c r="V5" s="118">
        <v>0</v>
      </c>
    </row>
    <row r="6" spans="1:22" hidden="1" outlineLevel="1" x14ac:dyDescent="0.25">
      <c r="A6" s="122" t="s">
        <v>56</v>
      </c>
      <c r="B6" s="123" t="s">
        <v>57</v>
      </c>
      <c r="C6" s="124">
        <v>34.245832129998441</v>
      </c>
      <c r="D6" s="124">
        <v>44.343344813429511</v>
      </c>
      <c r="F6" s="125">
        <v>1143235.9863561052</v>
      </c>
      <c r="G6" s="125">
        <v>2486822.2194237276</v>
      </c>
      <c r="H6" s="125">
        <v>173878.95013123361</v>
      </c>
      <c r="I6" s="125">
        <v>742118.14604199526</v>
      </c>
      <c r="J6" s="125">
        <v>530701.84818488208</v>
      </c>
      <c r="K6" s="125">
        <v>0</v>
      </c>
      <c r="L6" s="125">
        <v>1040123.2750656166</v>
      </c>
      <c r="M6" s="125">
        <v>0</v>
      </c>
      <c r="O6" s="125">
        <v>1630483.157189318</v>
      </c>
      <c r="P6" s="125">
        <v>3069911.39303421</v>
      </c>
      <c r="Q6" s="125">
        <v>253441.85314965935</v>
      </c>
      <c r="R6" s="125">
        <v>1043008.7547174153</v>
      </c>
      <c r="S6" s="125">
        <v>602876.76098216337</v>
      </c>
      <c r="T6" s="125">
        <v>0</v>
      </c>
      <c r="U6" s="125">
        <v>1170584.024184972</v>
      </c>
      <c r="V6" s="125">
        <v>0</v>
      </c>
    </row>
    <row r="7" spans="1:22" hidden="1" outlineLevel="1" x14ac:dyDescent="0.25">
      <c r="A7" s="38" t="s">
        <v>58</v>
      </c>
      <c r="B7" s="126" t="s">
        <v>57</v>
      </c>
      <c r="C7" s="127">
        <v>34.245832129998441</v>
      </c>
      <c r="D7" s="127">
        <v>44.343344813429511</v>
      </c>
      <c r="F7" s="128">
        <v>1143235.9863561052</v>
      </c>
      <c r="G7" s="128">
        <v>2486822.2194237276</v>
      </c>
      <c r="H7" s="128">
        <v>173878.95013123361</v>
      </c>
      <c r="I7" s="128">
        <v>742118.14604199526</v>
      </c>
      <c r="J7" s="128">
        <v>530701.84818488208</v>
      </c>
      <c r="K7" s="128">
        <v>0</v>
      </c>
      <c r="L7" s="128">
        <v>1040123.2750656166</v>
      </c>
      <c r="M7" s="128">
        <v>0</v>
      </c>
      <c r="O7" s="128">
        <v>1630483.157189318</v>
      </c>
      <c r="P7" s="128">
        <v>3069911.39303421</v>
      </c>
      <c r="Q7" s="128">
        <v>253441.85314965935</v>
      </c>
      <c r="R7" s="128">
        <v>1043008.7547174153</v>
      </c>
      <c r="S7" s="128">
        <v>602876.76098216337</v>
      </c>
      <c r="T7" s="128">
        <v>0</v>
      </c>
      <c r="U7" s="128">
        <v>1170584.024184972</v>
      </c>
      <c r="V7" s="128">
        <v>0</v>
      </c>
    </row>
    <row r="8" spans="1:22" hidden="1" outlineLevel="1" x14ac:dyDescent="0.25">
      <c r="A8" s="38" t="s">
        <v>59</v>
      </c>
      <c r="B8" s="126" t="s">
        <v>57</v>
      </c>
      <c r="C8" s="127">
        <v>34.245832129998377</v>
      </c>
      <c r="D8" s="127">
        <v>44.343344813429503</v>
      </c>
      <c r="F8" s="128">
        <v>2372753.9339466332</v>
      </c>
      <c r="G8" s="128">
        <v>5161329.1346530169</v>
      </c>
      <c r="H8" s="128">
        <v>360880.83989501314</v>
      </c>
      <c r="I8" s="128">
        <v>1540245.2087664043</v>
      </c>
      <c r="J8" s="128">
        <v>1101456.6660440946</v>
      </c>
      <c r="K8" s="128">
        <v>0</v>
      </c>
      <c r="L8" s="128">
        <v>2158746.4199475055</v>
      </c>
      <c r="M8" s="128">
        <v>0</v>
      </c>
      <c r="O8" s="128">
        <v>3384021.6469966974</v>
      </c>
      <c r="P8" s="128">
        <v>6371514.2119577937</v>
      </c>
      <c r="Q8" s="128">
        <v>526011.39332948171</v>
      </c>
      <c r="R8" s="128">
        <v>2164735.1513002971</v>
      </c>
      <c r="S8" s="128">
        <v>1251253.6548686409</v>
      </c>
      <c r="T8" s="128">
        <v>0</v>
      </c>
      <c r="U8" s="128">
        <v>2429514.0124593736</v>
      </c>
      <c r="V8" s="128">
        <v>0</v>
      </c>
    </row>
    <row r="9" spans="1:22" ht="15.75" hidden="1" outlineLevel="1" thickBot="1" x14ac:dyDescent="0.3">
      <c r="A9" s="129" t="s">
        <v>60</v>
      </c>
      <c r="B9" s="130" t="s">
        <v>57</v>
      </c>
      <c r="C9" s="131">
        <v>34.245832129998398</v>
      </c>
      <c r="D9" s="131">
        <v>44.343344813429511</v>
      </c>
      <c r="F9" s="132">
        <v>3559130.9009199496</v>
      </c>
      <c r="G9" s="132">
        <v>7741993.7019795226</v>
      </c>
      <c r="H9" s="132">
        <v>541321.25984251965</v>
      </c>
      <c r="I9" s="132">
        <v>2310367.8131496031</v>
      </c>
      <c r="J9" s="132">
        <v>1652184.9990661414</v>
      </c>
      <c r="K9" s="132">
        <v>0</v>
      </c>
      <c r="L9" s="132">
        <v>3238119.6299212584</v>
      </c>
      <c r="M9" s="132">
        <v>0</v>
      </c>
      <c r="O9" s="132">
        <v>5076032.4704950461</v>
      </c>
      <c r="P9" s="132">
        <v>9557271.3179366924</v>
      </c>
      <c r="Q9" s="132">
        <v>789017.08999422239</v>
      </c>
      <c r="R9" s="132">
        <v>3247102.7269504447</v>
      </c>
      <c r="S9" s="132">
        <v>1876880.4823029616</v>
      </c>
      <c r="T9" s="132">
        <v>0</v>
      </c>
      <c r="U9" s="132">
        <v>3644271.0186890638</v>
      </c>
      <c r="V9" s="132">
        <v>0</v>
      </c>
    </row>
    <row r="10" spans="1:22" ht="15.75" collapsed="1" thickBot="1" x14ac:dyDescent="0.3">
      <c r="A10" s="133" t="s">
        <v>57</v>
      </c>
      <c r="B10" s="134" t="s">
        <v>57</v>
      </c>
      <c r="C10" s="121">
        <v>34.245832129998455</v>
      </c>
      <c r="D10" s="121">
        <v>44.343344813429496</v>
      </c>
      <c r="F10" s="118">
        <v>8218356.8075787928</v>
      </c>
      <c r="G10" s="118">
        <v>17876967.275479995</v>
      </c>
      <c r="H10" s="118">
        <v>1249960</v>
      </c>
      <c r="I10" s="118">
        <v>5334849.3139999975</v>
      </c>
      <c r="J10" s="118">
        <v>3815045.3614800004</v>
      </c>
      <c r="K10" s="118">
        <v>0</v>
      </c>
      <c r="L10" s="118">
        <v>7477112.5999999968</v>
      </c>
      <c r="M10" s="118">
        <v>0</v>
      </c>
      <c r="O10" s="118">
        <v>11721020.431870379</v>
      </c>
      <c r="P10" s="118">
        <v>22068608.315962907</v>
      </c>
      <c r="Q10" s="118">
        <v>1821912.1896230229</v>
      </c>
      <c r="R10" s="118">
        <v>7497855.3876855727</v>
      </c>
      <c r="S10" s="118">
        <v>4333887.6591359293</v>
      </c>
      <c r="T10" s="118">
        <v>0</v>
      </c>
      <c r="U10" s="118">
        <v>8414953.0795183815</v>
      </c>
      <c r="V10" s="118">
        <v>0</v>
      </c>
    </row>
    <row r="11" spans="1:22" hidden="1" outlineLevel="1" x14ac:dyDescent="0.25">
      <c r="A11" s="135" t="s">
        <v>61</v>
      </c>
      <c r="B11" s="123" t="s">
        <v>62</v>
      </c>
      <c r="C11" s="124">
        <v>43.192635075287036</v>
      </c>
      <c r="D11" s="124">
        <v>72.908941176993679</v>
      </c>
      <c r="F11" s="125">
        <v>4888672.2633389374</v>
      </c>
      <c r="G11" s="125">
        <v>13171248.277515478</v>
      </c>
      <c r="H11" s="125">
        <v>3807952.5004844107</v>
      </c>
      <c r="I11" s="125">
        <v>6493571.0126460996</v>
      </c>
      <c r="J11" s="125">
        <v>1995513.5406393697</v>
      </c>
      <c r="K11" s="125">
        <v>874211.22374559974</v>
      </c>
      <c r="L11" s="125">
        <v>0</v>
      </c>
      <c r="M11" s="125">
        <v>0</v>
      </c>
      <c r="O11" s="125">
        <v>8675710.4560072422</v>
      </c>
      <c r="P11" s="125">
        <v>21809340.573623236</v>
      </c>
      <c r="Q11" s="125">
        <v>6913234.4019745328</v>
      </c>
      <c r="R11" s="125">
        <v>10328691.016790723</v>
      </c>
      <c r="S11" s="125">
        <v>2980308.4076436926</v>
      </c>
      <c r="T11" s="125">
        <v>1587106.7472142901</v>
      </c>
      <c r="U11" s="125">
        <v>0</v>
      </c>
      <c r="V11" s="125">
        <v>0</v>
      </c>
    </row>
    <row r="12" spans="1:22" hidden="1" outlineLevel="1" x14ac:dyDescent="0.25">
      <c r="A12" s="38" t="s">
        <v>63</v>
      </c>
      <c r="B12" s="126" t="s">
        <v>62</v>
      </c>
      <c r="C12" s="127">
        <v>43.192635075287143</v>
      </c>
      <c r="D12" s="127">
        <v>72.908941176993707</v>
      </c>
      <c r="F12" s="128">
        <v>3144915.4581543608</v>
      </c>
      <c r="G12" s="128">
        <v>8473151.8252475578</v>
      </c>
      <c r="H12" s="128">
        <v>2449681.2299116245</v>
      </c>
      <c r="I12" s="128">
        <v>4177357.5229086531</v>
      </c>
      <c r="J12" s="128">
        <v>1283727.1641169104</v>
      </c>
      <c r="K12" s="128">
        <v>562385.90831036924</v>
      </c>
      <c r="L12" s="128">
        <v>0</v>
      </c>
      <c r="M12" s="128">
        <v>0</v>
      </c>
      <c r="O12" s="128">
        <v>5581142.3744191658</v>
      </c>
      <c r="P12" s="128">
        <v>14030094.186615657</v>
      </c>
      <c r="Q12" s="128">
        <v>4447329.7790195635</v>
      </c>
      <c r="R12" s="128">
        <v>6644515.7890415862</v>
      </c>
      <c r="S12" s="128">
        <v>1917252.2673599054</v>
      </c>
      <c r="T12" s="128">
        <v>1020996.3511946009</v>
      </c>
      <c r="U12" s="128">
        <v>0</v>
      </c>
      <c r="V12" s="128">
        <v>0</v>
      </c>
    </row>
    <row r="13" spans="1:22" ht="15.75" hidden="1" outlineLevel="1" thickBot="1" x14ac:dyDescent="0.3">
      <c r="A13" s="129" t="s">
        <v>64</v>
      </c>
      <c r="B13" s="130" t="s">
        <v>62</v>
      </c>
      <c r="C13" s="131">
        <v>43.192635075287022</v>
      </c>
      <c r="D13" s="131">
        <v>72.908941176993665</v>
      </c>
      <c r="F13" s="132">
        <v>5506881.042828436</v>
      </c>
      <c r="G13" s="132">
        <v>14836850.077631779</v>
      </c>
      <c r="H13" s="132">
        <v>4289496.2696039639</v>
      </c>
      <c r="I13" s="132">
        <v>7314731.1137968544</v>
      </c>
      <c r="J13" s="132">
        <v>2247860.9928637198</v>
      </c>
      <c r="K13" s="132">
        <v>984761.70136724075</v>
      </c>
      <c r="L13" s="132">
        <v>0</v>
      </c>
      <c r="M13" s="132">
        <v>0</v>
      </c>
      <c r="O13" s="132">
        <v>9772818.2356458269</v>
      </c>
      <c r="P13" s="132">
        <v>24567293.058718201</v>
      </c>
      <c r="Q13" s="132">
        <v>7787464.0438385773</v>
      </c>
      <c r="R13" s="132">
        <v>11634830.418914037</v>
      </c>
      <c r="S13" s="132">
        <v>3357190.4573995322</v>
      </c>
      <c r="T13" s="132">
        <v>1787808.1385660528</v>
      </c>
      <c r="U13" s="132">
        <v>0</v>
      </c>
      <c r="V13" s="132">
        <v>0</v>
      </c>
    </row>
    <row r="14" spans="1:22" ht="15.75" collapsed="1" thickBot="1" x14ac:dyDescent="0.3">
      <c r="A14" s="133" t="s">
        <v>62</v>
      </c>
      <c r="B14" s="134" t="s">
        <v>62</v>
      </c>
      <c r="C14" s="121">
        <v>43.1926350752871</v>
      </c>
      <c r="D14" s="121">
        <v>72.90894117699365</v>
      </c>
      <c r="F14" s="118">
        <v>13540468.764321733</v>
      </c>
      <c r="G14" s="118">
        <v>36481250.180394813</v>
      </c>
      <c r="H14" s="118">
        <v>10547130</v>
      </c>
      <c r="I14" s="118">
        <v>17985659.649351604</v>
      </c>
      <c r="J14" s="118">
        <v>5527101.6976200007</v>
      </c>
      <c r="K14" s="118">
        <v>2421358.8334232098</v>
      </c>
      <c r="L14" s="118">
        <v>0</v>
      </c>
      <c r="M14" s="118">
        <v>0</v>
      </c>
      <c r="O14" s="118">
        <v>24029671.066072233</v>
      </c>
      <c r="P14" s="118">
        <v>60406727.81895709</v>
      </c>
      <c r="Q14" s="118">
        <v>19148028.224832676</v>
      </c>
      <c r="R14" s="118">
        <v>28608037.224746346</v>
      </c>
      <c r="S14" s="118">
        <v>8254751.1324031297</v>
      </c>
      <c r="T14" s="118">
        <v>4395911.2369749434</v>
      </c>
      <c r="U14" s="118">
        <v>0</v>
      </c>
      <c r="V14" s="118">
        <v>0</v>
      </c>
    </row>
    <row r="15" spans="1:22" hidden="1" outlineLevel="1" x14ac:dyDescent="0.25">
      <c r="A15" s="135" t="s">
        <v>65</v>
      </c>
      <c r="B15" s="136" t="s">
        <v>66</v>
      </c>
      <c r="C15" s="124">
        <v>44.286107197185942</v>
      </c>
      <c r="D15" s="124">
        <v>68.954999877592087</v>
      </c>
      <c r="F15" s="125">
        <v>6786569.2236699471</v>
      </c>
      <c r="G15" s="125">
        <v>13540753.979838425</v>
      </c>
      <c r="H15" s="125">
        <v>1873315.8415841584</v>
      </c>
      <c r="I15" s="125">
        <v>7907619.0882558515</v>
      </c>
      <c r="J15" s="125">
        <v>3759819.0499984152</v>
      </c>
      <c r="K15" s="125">
        <v>0</v>
      </c>
      <c r="L15" s="125">
        <v>0</v>
      </c>
      <c r="M15" s="125">
        <v>0</v>
      </c>
      <c r="O15" s="125">
        <v>10559279.772870954</v>
      </c>
      <c r="P15" s="125">
        <v>21091065.170943826</v>
      </c>
      <c r="Q15" s="125">
        <v>2978831.3449102966</v>
      </c>
      <c r="R15" s="125">
        <v>12655803.767495468</v>
      </c>
      <c r="S15" s="125">
        <v>5456430.0585380625</v>
      </c>
      <c r="T15" s="125">
        <v>0</v>
      </c>
      <c r="U15" s="125">
        <v>0</v>
      </c>
      <c r="V15" s="125">
        <v>0</v>
      </c>
    </row>
    <row r="16" spans="1:22" ht="15.75" hidden="1" outlineLevel="1" thickBot="1" x14ac:dyDescent="0.3">
      <c r="A16" s="137" t="s">
        <v>67</v>
      </c>
      <c r="B16" s="138" t="s">
        <v>66</v>
      </c>
      <c r="C16" s="131">
        <v>44.28610719718607</v>
      </c>
      <c r="D16" s="131">
        <v>68.954999877592144</v>
      </c>
      <c r="F16" s="132">
        <v>6653499.2388921054</v>
      </c>
      <c r="G16" s="132">
        <v>13275248.999841573</v>
      </c>
      <c r="H16" s="132">
        <v>1836584.1584158416</v>
      </c>
      <c r="I16" s="132">
        <v>7752567.7335841469</v>
      </c>
      <c r="J16" s="132">
        <v>3686097.1078415848</v>
      </c>
      <c r="K16" s="132">
        <v>0</v>
      </c>
      <c r="L16" s="132">
        <v>0</v>
      </c>
      <c r="M16" s="132">
        <v>0</v>
      </c>
      <c r="O16" s="132">
        <v>10352235.071442112</v>
      </c>
      <c r="P16" s="132">
        <v>20677514.873474341</v>
      </c>
      <c r="Q16" s="132">
        <v>2920422.8871669578</v>
      </c>
      <c r="R16" s="132">
        <v>12407650.752446536</v>
      </c>
      <c r="S16" s="132">
        <v>5349441.2338608457</v>
      </c>
      <c r="T16" s="132">
        <v>0</v>
      </c>
      <c r="U16" s="132">
        <v>0</v>
      </c>
      <c r="V16" s="132">
        <v>0</v>
      </c>
    </row>
    <row r="17" spans="1:22" ht="15.75" collapsed="1" thickBot="1" x14ac:dyDescent="0.3">
      <c r="A17" s="119" t="s">
        <v>66</v>
      </c>
      <c r="B17" s="120" t="s">
        <v>66</v>
      </c>
      <c r="C17" s="121">
        <v>44.286107197185899</v>
      </c>
      <c r="D17" s="121">
        <v>68.95499987759213</v>
      </c>
      <c r="F17" s="118">
        <v>13440068.462562053</v>
      </c>
      <c r="G17" s="118">
        <v>26816002.979679998</v>
      </c>
      <c r="H17" s="118">
        <v>3709900</v>
      </c>
      <c r="I17" s="118">
        <v>15660186.821839999</v>
      </c>
      <c r="J17" s="118">
        <v>7445916.1578400005</v>
      </c>
      <c r="K17" s="118">
        <v>0</v>
      </c>
      <c r="L17" s="118">
        <v>0</v>
      </c>
      <c r="M17" s="118">
        <v>0</v>
      </c>
      <c r="O17" s="118">
        <v>20911514.844313066</v>
      </c>
      <c r="P17" s="118">
        <v>41768580.044418171</v>
      </c>
      <c r="Q17" s="118">
        <v>5899254.232077254</v>
      </c>
      <c r="R17" s="118">
        <v>25063454.519942004</v>
      </c>
      <c r="S17" s="118">
        <v>10805871.292398907</v>
      </c>
      <c r="T17" s="118">
        <v>0</v>
      </c>
      <c r="U17" s="118">
        <v>0</v>
      </c>
      <c r="V17" s="118">
        <v>0</v>
      </c>
    </row>
    <row r="18" spans="1:22" hidden="1" outlineLevel="1" x14ac:dyDescent="0.25">
      <c r="A18" s="139" t="s">
        <v>68</v>
      </c>
      <c r="B18" s="136" t="s">
        <v>69</v>
      </c>
      <c r="C18" s="124">
        <v>37.207862633653356</v>
      </c>
      <c r="D18" s="124">
        <v>56.876730569664694</v>
      </c>
      <c r="F18" s="125">
        <v>1880230.6233470403</v>
      </c>
      <c r="G18" s="125">
        <v>11291353.407545403</v>
      </c>
      <c r="H18" s="125">
        <v>218652.94394724444</v>
      </c>
      <c r="I18" s="125">
        <v>1827920.4125374262</v>
      </c>
      <c r="J18" s="125">
        <v>1269173.2772877628</v>
      </c>
      <c r="K18" s="125">
        <v>2379453.6033914266</v>
      </c>
      <c r="L18" s="125">
        <v>446471.53650494578</v>
      </c>
      <c r="M18" s="125">
        <v>5149681.6338765975</v>
      </c>
      <c r="O18" s="125">
        <v>3336762.1308972123</v>
      </c>
      <c r="P18" s="125">
        <v>16797601.497482222</v>
      </c>
      <c r="Q18" s="125">
        <v>396958.48464412527</v>
      </c>
      <c r="R18" s="125">
        <v>3586746.6919203321</v>
      </c>
      <c r="S18" s="125">
        <v>1872839.0597078472</v>
      </c>
      <c r="T18" s="125">
        <v>3995444.4557025479</v>
      </c>
      <c r="U18" s="125">
        <v>745548.15961552784</v>
      </c>
      <c r="V18" s="125">
        <v>6200064.6458918406</v>
      </c>
    </row>
    <row r="19" spans="1:22" hidden="1" outlineLevel="1" x14ac:dyDescent="0.25">
      <c r="A19" s="23" t="s">
        <v>70</v>
      </c>
      <c r="B19" s="140" t="s">
        <v>69</v>
      </c>
      <c r="C19" s="127">
        <v>37.207862633653306</v>
      </c>
      <c r="D19" s="127">
        <v>56.876730569664694</v>
      </c>
      <c r="F19" s="128">
        <v>1908558.0150358845</v>
      </c>
      <c r="G19" s="128">
        <v>11461467.959824789</v>
      </c>
      <c r="H19" s="128">
        <v>221947.15025906733</v>
      </c>
      <c r="I19" s="128">
        <v>1855459.7031217958</v>
      </c>
      <c r="J19" s="128">
        <v>1288294.5319361659</v>
      </c>
      <c r="K19" s="128">
        <v>2415302.2452504309</v>
      </c>
      <c r="L19" s="128">
        <v>453198.03799654567</v>
      </c>
      <c r="M19" s="128">
        <v>5227266.2912607845</v>
      </c>
      <c r="O19" s="128">
        <v>3387033.5001009367</v>
      </c>
      <c r="P19" s="128">
        <v>17050672.706483833</v>
      </c>
      <c r="Q19" s="128">
        <v>402939.0267856564</v>
      </c>
      <c r="R19" s="128">
        <v>3640784.3068645177</v>
      </c>
      <c r="S19" s="128">
        <v>1901055.0907392271</v>
      </c>
      <c r="T19" s="128">
        <v>4055639.475750797</v>
      </c>
      <c r="U19" s="128">
        <v>756780.52360220242</v>
      </c>
      <c r="V19" s="128">
        <v>6293474.2827414321</v>
      </c>
    </row>
    <row r="20" spans="1:22" hidden="1" outlineLevel="1" x14ac:dyDescent="0.25">
      <c r="A20" s="23" t="s">
        <v>71</v>
      </c>
      <c r="B20" s="140" t="s">
        <v>69</v>
      </c>
      <c r="C20" s="127">
        <v>37.207862633653313</v>
      </c>
      <c r="D20" s="127">
        <v>56.87673056966468</v>
      </c>
      <c r="F20" s="128">
        <v>1851903.2316581961</v>
      </c>
      <c r="G20" s="128">
        <v>11121238.855265992</v>
      </c>
      <c r="H20" s="128">
        <v>215358.73763542157</v>
      </c>
      <c r="I20" s="128">
        <v>1800381.1219530581</v>
      </c>
      <c r="J20" s="128">
        <v>1250052.0226393596</v>
      </c>
      <c r="K20" s="128">
        <v>2343604.9615324223</v>
      </c>
      <c r="L20" s="128">
        <v>439745.03501334589</v>
      </c>
      <c r="M20" s="128">
        <v>5072096.9764923844</v>
      </c>
      <c r="O20" s="128">
        <v>3286490.7616934879</v>
      </c>
      <c r="P20" s="128">
        <v>16544530.288480606</v>
      </c>
      <c r="Q20" s="128">
        <v>390977.94250259426</v>
      </c>
      <c r="R20" s="128">
        <v>3532709.0769761465</v>
      </c>
      <c r="S20" s="128">
        <v>1844623.0286764675</v>
      </c>
      <c r="T20" s="128">
        <v>3935249.4356542993</v>
      </c>
      <c r="U20" s="128">
        <v>734315.79562885338</v>
      </c>
      <c r="V20" s="128">
        <v>6106655.0090422453</v>
      </c>
    </row>
    <row r="21" spans="1:22" ht="15.75" hidden="1" outlineLevel="1" thickBot="1" x14ac:dyDescent="0.3">
      <c r="A21" s="137" t="s">
        <v>72</v>
      </c>
      <c r="B21" s="138" t="s">
        <v>69</v>
      </c>
      <c r="C21" s="131">
        <v>37.207862633653328</v>
      </c>
      <c r="D21" s="131">
        <v>56.876730569664673</v>
      </c>
      <c r="F21" s="132">
        <v>1876689.699385935</v>
      </c>
      <c r="G21" s="132">
        <v>11270089.088510474</v>
      </c>
      <c r="H21" s="132">
        <v>218241.16815826661</v>
      </c>
      <c r="I21" s="132">
        <v>1824478.0012143834</v>
      </c>
      <c r="J21" s="132">
        <v>1266783.1204567123</v>
      </c>
      <c r="K21" s="132">
        <v>2374972.5231590513</v>
      </c>
      <c r="L21" s="132">
        <v>445630.72381849581</v>
      </c>
      <c r="M21" s="132">
        <v>5139983.5517035648</v>
      </c>
      <c r="O21" s="132">
        <v>3330478.2097467473</v>
      </c>
      <c r="P21" s="132">
        <v>16765967.596357018</v>
      </c>
      <c r="Q21" s="132">
        <v>396210.91687643394</v>
      </c>
      <c r="R21" s="132">
        <v>3579991.9900523098</v>
      </c>
      <c r="S21" s="132">
        <v>1869312.055828925</v>
      </c>
      <c r="T21" s="132">
        <v>3987920.0781965172</v>
      </c>
      <c r="U21" s="132">
        <v>744144.11411719362</v>
      </c>
      <c r="V21" s="132">
        <v>6188388.4412856372</v>
      </c>
    </row>
    <row r="22" spans="1:22" ht="15.75" collapsed="1" thickBot="1" x14ac:dyDescent="0.3">
      <c r="A22" s="119" t="s">
        <v>69</v>
      </c>
      <c r="B22" s="120" t="s">
        <v>69</v>
      </c>
      <c r="C22" s="121">
        <v>37.207862633653306</v>
      </c>
      <c r="D22" s="121">
        <v>56.876730569664716</v>
      </c>
      <c r="F22" s="118">
        <v>7517381.5694270562</v>
      </c>
      <c r="G22" s="118">
        <v>45144149.311146662</v>
      </c>
      <c r="H22" s="118">
        <v>874199.99999999988</v>
      </c>
      <c r="I22" s="118">
        <v>7308239.2388266632</v>
      </c>
      <c r="J22" s="118">
        <v>5074302.9523200002</v>
      </c>
      <c r="K22" s="118">
        <v>9513333.3333333321</v>
      </c>
      <c r="L22" s="118">
        <v>1785045.333333333</v>
      </c>
      <c r="M22" s="118">
        <v>20589028.453333333</v>
      </c>
      <c r="O22" s="118">
        <v>13340764.602438387</v>
      </c>
      <c r="P22" s="118">
        <v>67158772.088803679</v>
      </c>
      <c r="Q22" s="118">
        <v>1587086.3708088098</v>
      </c>
      <c r="R22" s="118">
        <v>14340232.065813307</v>
      </c>
      <c r="S22" s="118">
        <v>7487829.2349524666</v>
      </c>
      <c r="T22" s="118">
        <v>15974253.445304163</v>
      </c>
      <c r="U22" s="118">
        <v>2980788.592963777</v>
      </c>
      <c r="V22" s="118">
        <v>24788582.378961153</v>
      </c>
    </row>
    <row r="23" spans="1:22" hidden="1" outlineLevel="1" x14ac:dyDescent="0.25">
      <c r="A23" s="135" t="s">
        <v>73</v>
      </c>
      <c r="B23" s="123" t="s">
        <v>74</v>
      </c>
      <c r="C23" s="124">
        <v>97.751298062819998</v>
      </c>
      <c r="D23" s="124">
        <v>122.45446175928306</v>
      </c>
      <c r="F23" s="125">
        <v>1816439.7732662321</v>
      </c>
      <c r="G23" s="125">
        <v>13432762.72453369</v>
      </c>
      <c r="H23" s="125">
        <v>225240.52420306962</v>
      </c>
      <c r="I23" s="125">
        <v>164072.19942857145</v>
      </c>
      <c r="J23" s="125">
        <v>1150998.0737999999</v>
      </c>
      <c r="K23" s="125">
        <v>0</v>
      </c>
      <c r="L23" s="125">
        <v>7882211.9608163359</v>
      </c>
      <c r="M23" s="125">
        <v>4010239.9662857126</v>
      </c>
      <c r="O23" s="125">
        <v>2705846.9290630776</v>
      </c>
      <c r="P23" s="125">
        <v>16397049.105385087</v>
      </c>
      <c r="Q23" s="125">
        <v>342909.60276164341</v>
      </c>
      <c r="R23" s="125">
        <v>276229.10177630017</v>
      </c>
      <c r="S23" s="125">
        <v>1508928.895794417</v>
      </c>
      <c r="T23" s="125">
        <v>0</v>
      </c>
      <c r="U23" s="125">
        <v>9701048.798969226</v>
      </c>
      <c r="V23" s="125">
        <v>4567932.7060835017</v>
      </c>
    </row>
    <row r="24" spans="1:22" hidden="1" outlineLevel="1" x14ac:dyDescent="0.25">
      <c r="A24" s="38" t="s">
        <v>75</v>
      </c>
      <c r="B24" s="126" t="s">
        <v>74</v>
      </c>
      <c r="C24" s="127">
        <v>97.751298062819899</v>
      </c>
      <c r="D24" s="127">
        <v>122.45446175928312</v>
      </c>
      <c r="F24" s="128">
        <v>2340412.7847853377</v>
      </c>
      <c r="G24" s="128">
        <v>17307598.125841495</v>
      </c>
      <c r="H24" s="128">
        <v>290213.75233857048</v>
      </c>
      <c r="I24" s="128">
        <v>211400.71849450539</v>
      </c>
      <c r="J24" s="128">
        <v>1483016.7489346154</v>
      </c>
      <c r="K24" s="128">
        <v>0</v>
      </c>
      <c r="L24" s="128">
        <v>10155926.949513357</v>
      </c>
      <c r="M24" s="128">
        <v>5167039.9565604459</v>
      </c>
      <c r="O24" s="128">
        <v>3486379.6970620425</v>
      </c>
      <c r="P24" s="128">
        <v>21126967.116553869</v>
      </c>
      <c r="Q24" s="128">
        <v>441825.83432750212</v>
      </c>
      <c r="R24" s="128">
        <v>355910.57344254054</v>
      </c>
      <c r="S24" s="128">
        <v>1944196.8465043453</v>
      </c>
      <c r="T24" s="128">
        <v>0</v>
      </c>
      <c r="U24" s="128">
        <v>12499428.260210354</v>
      </c>
      <c r="V24" s="128">
        <v>5885605.6020691292</v>
      </c>
    </row>
    <row r="25" spans="1:22" ht="15.75" hidden="1" outlineLevel="1" thickBot="1" x14ac:dyDescent="0.3">
      <c r="A25" s="129" t="s">
        <v>76</v>
      </c>
      <c r="B25" s="130" t="s">
        <v>74</v>
      </c>
      <c r="C25" s="131">
        <v>97.751298062819956</v>
      </c>
      <c r="D25" s="131">
        <v>122.45446175928313</v>
      </c>
      <c r="F25" s="132">
        <v>3260276.516118878</v>
      </c>
      <c r="G25" s="132">
        <v>24110086.94147072</v>
      </c>
      <c r="H25" s="132">
        <v>404277.86395422753</v>
      </c>
      <c r="I25" s="132">
        <v>294488.56307692302</v>
      </c>
      <c r="J25" s="132">
        <v>2065893.9786153843</v>
      </c>
      <c r="K25" s="132">
        <v>0</v>
      </c>
      <c r="L25" s="132">
        <v>14147559.929670343</v>
      </c>
      <c r="M25" s="132">
        <v>7197866.6061538402</v>
      </c>
      <c r="O25" s="132">
        <v>4856648.3342157798</v>
      </c>
      <c r="P25" s="132">
        <v>29430600.958383497</v>
      </c>
      <c r="Q25" s="132">
        <v>615478.77418756508</v>
      </c>
      <c r="R25" s="132">
        <v>495795.82370105165</v>
      </c>
      <c r="S25" s="132">
        <v>2708333.9155284408</v>
      </c>
      <c r="T25" s="132">
        <v>0</v>
      </c>
      <c r="U25" s="132">
        <v>17412138.869944766</v>
      </c>
      <c r="V25" s="132">
        <v>8198853.575021673</v>
      </c>
    </row>
    <row r="26" spans="1:22" ht="15.75" collapsed="1" thickBot="1" x14ac:dyDescent="0.3">
      <c r="A26" s="133" t="s">
        <v>74</v>
      </c>
      <c r="B26" s="134" t="s">
        <v>74</v>
      </c>
      <c r="C26" s="121">
        <v>97.751298062819984</v>
      </c>
      <c r="D26" s="121">
        <v>122.45446175928315</v>
      </c>
      <c r="F26" s="118">
        <v>7417129.0741704479</v>
      </c>
      <c r="G26" s="118">
        <v>54850447.791845903</v>
      </c>
      <c r="H26" s="118">
        <v>919732.1404958677</v>
      </c>
      <c r="I26" s="118">
        <v>669961.48099999991</v>
      </c>
      <c r="J26" s="118">
        <v>4699908.8013499994</v>
      </c>
      <c r="K26" s="118">
        <v>0</v>
      </c>
      <c r="L26" s="118">
        <v>32185698.840000033</v>
      </c>
      <c r="M26" s="118">
        <v>16375146.528999999</v>
      </c>
      <c r="O26" s="118">
        <v>11048874.960340898</v>
      </c>
      <c r="P26" s="118">
        <v>66954617.180322453</v>
      </c>
      <c r="Q26" s="118">
        <v>1400214.2112767105</v>
      </c>
      <c r="R26" s="118">
        <v>1127935.4989198924</v>
      </c>
      <c r="S26" s="118">
        <v>6161459.6578272032</v>
      </c>
      <c r="T26" s="118">
        <v>0</v>
      </c>
      <c r="U26" s="118">
        <v>39612615.929124348</v>
      </c>
      <c r="V26" s="118">
        <v>18652391.883174304</v>
      </c>
    </row>
    <row r="27" spans="1:22" ht="15.75" hidden="1" outlineLevel="1" thickBot="1" x14ac:dyDescent="0.3">
      <c r="A27" s="141" t="s">
        <v>77</v>
      </c>
      <c r="B27" s="142" t="s">
        <v>77</v>
      </c>
      <c r="C27" s="117">
        <v>26.635088681070005</v>
      </c>
      <c r="D27" s="117">
        <v>42.129762074694725</v>
      </c>
      <c r="F27" s="118">
        <v>3185001.7665267615</v>
      </c>
      <c r="G27" s="118">
        <v>3953202</v>
      </c>
      <c r="H27" s="118">
        <v>0</v>
      </c>
      <c r="I27" s="118">
        <v>0</v>
      </c>
      <c r="J27" s="118">
        <v>3953202</v>
      </c>
      <c r="K27" s="118">
        <v>0</v>
      </c>
      <c r="L27" s="118">
        <v>0</v>
      </c>
      <c r="M27" s="118">
        <v>0</v>
      </c>
      <c r="O27" s="118">
        <v>5289886.799747969</v>
      </c>
      <c r="P27" s="118">
        <v>6000889.4362702165</v>
      </c>
      <c r="Q27" s="118">
        <v>0</v>
      </c>
      <c r="R27" s="118">
        <v>0</v>
      </c>
      <c r="S27" s="118">
        <v>6000889.4362702165</v>
      </c>
      <c r="T27" s="118">
        <v>0</v>
      </c>
      <c r="U27" s="118">
        <v>0</v>
      </c>
      <c r="V27" s="118">
        <v>0</v>
      </c>
    </row>
    <row r="28" spans="1:22" ht="15.75" collapsed="1" thickBot="1" x14ac:dyDescent="0.3">
      <c r="A28" s="133" t="s">
        <v>77</v>
      </c>
      <c r="B28" s="134" t="s">
        <v>77</v>
      </c>
      <c r="C28" s="121">
        <v>26.635088681070005</v>
      </c>
      <c r="D28" s="121">
        <v>42.129762074694725</v>
      </c>
      <c r="F28" s="118">
        <v>3185001.7665267615</v>
      </c>
      <c r="G28" s="118">
        <v>3953202</v>
      </c>
      <c r="H28" s="118">
        <v>0</v>
      </c>
      <c r="I28" s="118">
        <v>0</v>
      </c>
      <c r="J28" s="118">
        <v>3953202</v>
      </c>
      <c r="K28" s="118">
        <v>0</v>
      </c>
      <c r="L28" s="118">
        <v>0</v>
      </c>
      <c r="M28" s="118">
        <v>0</v>
      </c>
      <c r="O28" s="118">
        <v>5289886.799747969</v>
      </c>
      <c r="P28" s="118">
        <v>6000889.4362702165</v>
      </c>
      <c r="Q28" s="118">
        <v>0</v>
      </c>
      <c r="R28" s="118">
        <v>0</v>
      </c>
      <c r="S28" s="118">
        <v>6000889.4362702165</v>
      </c>
      <c r="T28" s="118">
        <v>0</v>
      </c>
      <c r="U28" s="118">
        <v>0</v>
      </c>
      <c r="V28" s="118">
        <v>0</v>
      </c>
    </row>
    <row r="29" spans="1:22" hidden="1" outlineLevel="1" x14ac:dyDescent="0.25">
      <c r="A29" s="139" t="s">
        <v>78</v>
      </c>
      <c r="B29" s="136" t="s">
        <v>79</v>
      </c>
      <c r="C29" s="124">
        <v>85.70963559772656</v>
      </c>
      <c r="D29" s="124">
        <v>143.29532879454715</v>
      </c>
      <c r="F29" s="125">
        <v>866130.92413175514</v>
      </c>
      <c r="G29" s="125">
        <v>5476382.1101000104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0</v>
      </c>
      <c r="O29" s="125">
        <v>1718804.0321431621</v>
      </c>
      <c r="P29" s="125">
        <v>8885050.2986533307</v>
      </c>
      <c r="Q29" s="125"/>
      <c r="R29" s="125"/>
      <c r="S29" s="125"/>
      <c r="T29" s="125"/>
      <c r="U29" s="125"/>
      <c r="V29" s="125"/>
    </row>
    <row r="30" spans="1:22" ht="15.75" hidden="1" outlineLevel="1" thickBot="1" x14ac:dyDescent="0.3">
      <c r="A30" s="137" t="s">
        <v>80</v>
      </c>
      <c r="B30" s="138" t="s">
        <v>79</v>
      </c>
      <c r="C30" s="131">
        <v>85.70963559772656</v>
      </c>
      <c r="D30" s="131">
        <v>143.29532879454715</v>
      </c>
      <c r="F30" s="132">
        <v>866130.92413175514</v>
      </c>
      <c r="G30" s="132">
        <v>5476382.1101000104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O30" s="132">
        <v>1718804.0321431621</v>
      </c>
      <c r="P30" s="132">
        <v>8885050.2986533307</v>
      </c>
      <c r="Q30" s="132"/>
      <c r="R30" s="132"/>
      <c r="S30" s="132"/>
      <c r="T30" s="132"/>
      <c r="U30" s="132"/>
      <c r="V30" s="132"/>
    </row>
    <row r="31" spans="1:22" ht="15.75" collapsed="1" thickBot="1" x14ac:dyDescent="0.3">
      <c r="A31" s="119" t="s">
        <v>79</v>
      </c>
      <c r="B31" s="120" t="s">
        <v>79</v>
      </c>
      <c r="C31" s="121">
        <v>85.70963559772656</v>
      </c>
      <c r="D31" s="121">
        <v>143.29532879454715</v>
      </c>
      <c r="F31" s="118">
        <v>1732261.8482635103</v>
      </c>
      <c r="G31" s="118">
        <v>10952764.220200021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O31" s="118">
        <v>3437608.0642863242</v>
      </c>
      <c r="P31" s="118">
        <v>17770100.597306661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</row>
    <row r="32" spans="1:22" hidden="1" outlineLevel="1" x14ac:dyDescent="0.25">
      <c r="A32" s="139" t="s">
        <v>81</v>
      </c>
      <c r="B32" s="136" t="s">
        <v>82</v>
      </c>
      <c r="C32" s="124">
        <v>12.371255682265147</v>
      </c>
      <c r="D32" s="124">
        <v>18.469660211606602</v>
      </c>
      <c r="F32" s="125">
        <v>967652.32499588758</v>
      </c>
      <c r="G32" s="125">
        <v>50818.721799999992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O32" s="125">
        <v>1441456.5847579618</v>
      </c>
      <c r="P32" s="125">
        <v>79069.273958678648</v>
      </c>
      <c r="Q32" s="125">
        <v>0</v>
      </c>
      <c r="R32" s="125">
        <v>0</v>
      </c>
      <c r="S32" s="125">
        <v>0</v>
      </c>
      <c r="T32" s="125">
        <v>0</v>
      </c>
      <c r="U32" s="125">
        <v>0</v>
      </c>
      <c r="V32" s="125">
        <v>0</v>
      </c>
    </row>
    <row r="33" spans="1:22" ht="15.75" hidden="1" outlineLevel="1" thickBot="1" x14ac:dyDescent="0.3">
      <c r="A33" s="137" t="s">
        <v>83</v>
      </c>
      <c r="B33" s="138" t="s">
        <v>82</v>
      </c>
      <c r="C33" s="131">
        <v>12.371255682265149</v>
      </c>
      <c r="D33" s="131">
        <v>18.469660211606605</v>
      </c>
      <c r="F33" s="132">
        <v>969918.48969142849</v>
      </c>
      <c r="G33" s="132">
        <v>50937.735200000003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O33" s="132">
        <v>1444832.3613030626</v>
      </c>
      <c r="P33" s="132">
        <v>79254.447902375803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</row>
    <row r="34" spans="1:22" ht="15.75" collapsed="1" thickBot="1" x14ac:dyDescent="0.3">
      <c r="A34" s="119" t="s">
        <v>82</v>
      </c>
      <c r="B34" s="120" t="s">
        <v>82</v>
      </c>
      <c r="C34" s="121">
        <v>12.371255682265147</v>
      </c>
      <c r="D34" s="121">
        <v>18.469660211606605</v>
      </c>
      <c r="F34" s="118">
        <v>1937570.8146873161</v>
      </c>
      <c r="G34" s="118">
        <v>101756.45699999999</v>
      </c>
      <c r="H34" s="118">
        <v>0</v>
      </c>
      <c r="I34" s="118">
        <v>0</v>
      </c>
      <c r="J34" s="118">
        <v>0</v>
      </c>
      <c r="K34" s="118">
        <v>0</v>
      </c>
      <c r="L34" s="118">
        <v>0</v>
      </c>
      <c r="M34" s="118">
        <v>0</v>
      </c>
      <c r="O34" s="118">
        <v>2886288.9460610244</v>
      </c>
      <c r="P34" s="118">
        <v>158323.72186105445</v>
      </c>
      <c r="Q34" s="118">
        <v>0</v>
      </c>
      <c r="R34" s="118">
        <v>0</v>
      </c>
      <c r="S34" s="118">
        <v>0</v>
      </c>
      <c r="T34" s="118">
        <v>0</v>
      </c>
      <c r="U34" s="118">
        <v>0</v>
      </c>
      <c r="V34" s="118">
        <v>0</v>
      </c>
    </row>
    <row r="35" spans="1:22" ht="15.75" hidden="1" outlineLevel="1" thickBot="1" x14ac:dyDescent="0.3">
      <c r="A35" s="139" t="s">
        <v>84</v>
      </c>
      <c r="B35" s="123" t="s">
        <v>85</v>
      </c>
      <c r="C35" s="124">
        <v>4.5116291521517704</v>
      </c>
      <c r="D35" s="124">
        <v>6.1604442681201501</v>
      </c>
      <c r="F35" s="125">
        <v>203384.24217900183</v>
      </c>
      <c r="G35" s="125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O35" s="118">
        <v>277712.82760685636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18">
        <v>0</v>
      </c>
      <c r="V35" s="118">
        <v>0</v>
      </c>
    </row>
    <row r="36" spans="1:22" ht="15.75" hidden="1" outlineLevel="1" thickBot="1" x14ac:dyDescent="0.3">
      <c r="A36" s="137" t="s">
        <v>86</v>
      </c>
      <c r="B36" s="130" t="s">
        <v>85</v>
      </c>
      <c r="C36" s="131">
        <v>4.5116291521517704</v>
      </c>
      <c r="D36" s="131">
        <v>6.1604442681201492</v>
      </c>
      <c r="F36" s="132">
        <v>148937.90157083425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O36" s="118">
        <v>203368.58617918237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8">
        <v>0</v>
      </c>
      <c r="V36" s="118">
        <v>0</v>
      </c>
    </row>
    <row r="37" spans="1:22" ht="15.75" collapsed="1" thickBot="1" x14ac:dyDescent="0.3">
      <c r="A37" s="133" t="s">
        <v>85</v>
      </c>
      <c r="B37" s="134" t="s">
        <v>85</v>
      </c>
      <c r="C37" s="121">
        <v>4.5116291521517704</v>
      </c>
      <c r="D37" s="121">
        <v>6.1604442681201501</v>
      </c>
      <c r="F37" s="143">
        <v>352322.14374983608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O37" s="143">
        <v>481081.41378603876</v>
      </c>
      <c r="P37" s="143">
        <v>0</v>
      </c>
      <c r="Q37" s="143">
        <v>0</v>
      </c>
      <c r="R37" s="143">
        <v>0</v>
      </c>
      <c r="S37" s="143">
        <v>0</v>
      </c>
      <c r="T37" s="143">
        <v>0</v>
      </c>
      <c r="U37" s="143">
        <v>0</v>
      </c>
      <c r="V37" s="143">
        <v>0</v>
      </c>
    </row>
    <row r="38" spans="1:22" ht="15.75" thickBot="1" x14ac:dyDescent="0.3">
      <c r="A38" s="144" t="s">
        <v>87</v>
      </c>
      <c r="B38" s="145"/>
      <c r="C38" s="146">
        <v>46.137856362874203</v>
      </c>
      <c r="D38" s="121">
        <v>67.826182873723369</v>
      </c>
      <c r="F38" s="147"/>
      <c r="G38" s="147"/>
      <c r="H38" s="147"/>
      <c r="I38" s="147"/>
      <c r="J38" s="147"/>
      <c r="K38" s="147"/>
      <c r="L38" s="147"/>
      <c r="M38" s="147"/>
      <c r="O38" s="147"/>
      <c r="P38" s="147"/>
      <c r="Q38" s="147"/>
      <c r="R38" s="147"/>
      <c r="S38" s="147"/>
      <c r="T38" s="147"/>
      <c r="U38" s="147"/>
      <c r="V38" s="147"/>
    </row>
    <row r="39" spans="1:22" x14ac:dyDescent="0.25">
      <c r="C39" s="147"/>
      <c r="D39" s="147"/>
    </row>
    <row r="41" spans="1:22" ht="15.75" thickBot="1" x14ac:dyDescent="0.3">
      <c r="F41" t="s">
        <v>39</v>
      </c>
      <c r="G41" t="s">
        <v>38</v>
      </c>
    </row>
    <row r="42" spans="1:22" ht="15.75" thickBot="1" x14ac:dyDescent="0.3">
      <c r="A42" s="148" t="s">
        <v>88</v>
      </c>
      <c r="B42" s="149"/>
      <c r="C42" s="149"/>
      <c r="D42" s="150">
        <f>40*1.25</f>
        <v>50</v>
      </c>
      <c r="F42" t="s">
        <v>40</v>
      </c>
      <c r="G42" t="s">
        <v>91</v>
      </c>
    </row>
    <row r="43" spans="1:22" x14ac:dyDescent="0.25">
      <c r="A43" s="151" t="s">
        <v>89</v>
      </c>
      <c r="B43" s="152"/>
      <c r="C43" s="152"/>
      <c r="D43" s="153"/>
    </row>
    <row r="44" spans="1:22" ht="15.75" thickBot="1" x14ac:dyDescent="0.3">
      <c r="A44" s="154" t="s">
        <v>45</v>
      </c>
      <c r="B44" s="155"/>
      <c r="C44" s="156" t="s">
        <v>90</v>
      </c>
      <c r="D44" s="155"/>
    </row>
    <row r="45" spans="1:22" x14ac:dyDescent="0.25">
      <c r="A45" t="s">
        <v>55</v>
      </c>
      <c r="C45" s="157">
        <f>INDEX($C$4:$C$37,MATCH($A45,$A$4:$A$37,0))</f>
        <v>51.464481538322907</v>
      </c>
    </row>
    <row r="46" spans="1:22" x14ac:dyDescent="0.25">
      <c r="A46" t="s">
        <v>79</v>
      </c>
      <c r="C46" s="157">
        <f>INDEX($C$4:$C$37,MATCH($A46,$A$4:$A$37,0))</f>
        <v>85.70963559772656</v>
      </c>
    </row>
    <row r="49" spans="1:4" x14ac:dyDescent="0.25">
      <c r="A49" s="158" t="s">
        <v>43</v>
      </c>
      <c r="B49" s="159"/>
      <c r="C49" s="159"/>
      <c r="D49" s="160"/>
    </row>
    <row r="50" spans="1:4" ht="15.75" thickBot="1" x14ac:dyDescent="0.3">
      <c r="A50" s="154" t="s">
        <v>45</v>
      </c>
      <c r="B50" s="155"/>
      <c r="C50" s="155"/>
      <c r="D50" s="156" t="s">
        <v>47</v>
      </c>
    </row>
    <row r="51" spans="1:4" x14ac:dyDescent="0.25">
      <c r="A51" t="s">
        <v>55</v>
      </c>
      <c r="D51">
        <f>INDEX($D$4:$D$37,MATCH($A51,$A$4:$A$37))</f>
        <v>68.710470308254202</v>
      </c>
    </row>
    <row r="52" spans="1:4" x14ac:dyDescent="0.25">
      <c r="A52" t="s">
        <v>79</v>
      </c>
      <c r="D52">
        <f>INDEX($D$4:$D$37,MATCH($A52,$A$4:$A$37,0))</f>
        <v>143.29532879454715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80E1D5F0794A41BCFC9D4AF9733144" ma:contentTypeVersion="76" ma:contentTypeDescription="" ma:contentTypeScope="" ma:versionID="8961281208bc4c66343f9c8986959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2018-09-13T07:00:00+00:00</OpenedDate>
    <SignificantOrder xmlns="dc463f71-b30c-4ab2-9473-d307f9d35888">false</SignificantOrder>
    <Date1 xmlns="dc463f71-b30c-4ab2-9473-d307f9d35888">2018-09-13T07:00:00+00:00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180778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AA9387F-541B-42DA-9D06-8E604CC532D0}"/>
</file>

<file path=customXml/itemProps2.xml><?xml version="1.0" encoding="utf-8"?>
<ds:datastoreItem xmlns:ds="http://schemas.openxmlformats.org/officeDocument/2006/customXml" ds:itemID="{AF23764A-0699-439A-A995-EA5F5700337A}"/>
</file>

<file path=customXml/itemProps3.xml><?xml version="1.0" encoding="utf-8"?>
<ds:datastoreItem xmlns:ds="http://schemas.openxmlformats.org/officeDocument/2006/customXml" ds:itemID="{E82CE0C8-4573-4ADB-9DAA-E378A9789FDB}"/>
</file>

<file path=customXml/itemProps4.xml><?xml version="1.0" encoding="utf-8"?>
<ds:datastoreItem xmlns:ds="http://schemas.openxmlformats.org/officeDocument/2006/customXml" ds:itemID="{CDF44394-F7A1-4639-B334-7BEAA475D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Exhibit RMP__(CAT-2)</vt:lpstr>
      <vt:lpstr>Natural Gas &amp; Geothernal</vt:lpstr>
      <vt:lpstr>Coal</vt:lpstr>
      <vt:lpstr>Summary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Grant Laughter</dc:creator>
  <cp:lastModifiedBy>Hoffman, Jason</cp:lastModifiedBy>
  <dcterms:created xsi:type="dcterms:W3CDTF">2018-02-05T21:14:55Z</dcterms:created>
  <dcterms:modified xsi:type="dcterms:W3CDTF">2018-09-11T18:19:05Z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0x0101006E56B4D1795A2E4DB2F0B01679ED314A00D780E1D5F0794A41BCFC9D4AF9733144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